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8_{64411DC0-D25B-43B4-8F31-82EFC3BA22AD}" xr6:coauthVersionLast="47" xr6:coauthVersionMax="47" xr10:uidLastSave="{00000000-0000-0000-0000-000000000000}"/>
  <workbookProtection workbookAlgorithmName="SHA-512" workbookHashValue="gZv4z8rKorLG4sfJivB/MKi8llmZqCN1QEAgkVtxribdgZEePEutW8XxWwpG4temtqVWSmm7G7qliUSEG7VP/g==" workbookSaltValue="pmXb20VJKf5uA2y22KC0ZA==" workbookSpinCount="100000" lockStructure="1"/>
  <bookViews>
    <workbookView xWindow="67080" yWindow="-120" windowWidth="38640" windowHeight="21120" tabRatio="457" activeTab="1" xr2:uid="{B4B6FDE4-E695-47C1-AB73-67F826426A22}"/>
  </bookViews>
  <sheets>
    <sheet name="Handleiding" sheetId="7" r:id="rId1"/>
    <sheet name="Afvalgegevens e-MJV" sheetId="9" r:id="rId2"/>
    <sheet name="Afvalgegevens LMA" sheetId="1" r:id="rId3"/>
    <sheet name="Uitwerking" sheetId="4" state="hidden" r:id="rId4"/>
    <sheet name="Verschil e-MJV en LMA" sheetId="10" r:id="rId5"/>
    <sheet name="Data LMA" sheetId="2" state="hidden" r:id="rId6"/>
    <sheet name="RelGegevens" sheetId="3" state="hidden" r:id="rId7"/>
    <sheet name="Bewerkingscodes" sheetId="8" state="hidden" r:id="rId8"/>
    <sheet name="Test Invoer" sheetId="5" state="hidden" r:id="rId9"/>
    <sheet name="Euralcodes" sheetId="6" state="hidden" r:id="rId10"/>
  </sheets>
  <definedNames>
    <definedName name="_xlnm._FilterDatabase" localSheetId="2" hidden="1">'Afvalgegevens LMA'!$A$3:$BA$196</definedName>
    <definedName name="_xlnm.Print_Area" localSheetId="2">'Afvalgegevens LMA'!$V$3:$BA$17</definedName>
    <definedName name="_xlnm.Print_Titles" localSheetId="3">Uitwerking!$A:$D,Uitwerking!$9:$10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6" i="10" l="1"/>
  <c r="C206" i="10"/>
  <c r="E206" i="10" s="1"/>
  <c r="D205" i="10"/>
  <c r="C205" i="10"/>
  <c r="E205" i="10" s="1"/>
  <c r="D204" i="10"/>
  <c r="C204" i="10"/>
  <c r="E204" i="10" s="1"/>
  <c r="D203" i="10"/>
  <c r="C203" i="10"/>
  <c r="E203" i="10" s="1"/>
  <c r="D202" i="10"/>
  <c r="C202" i="10"/>
  <c r="E202" i="10" s="1"/>
  <c r="E201" i="10"/>
  <c r="D201" i="10"/>
  <c r="C201" i="10"/>
  <c r="D200" i="10"/>
  <c r="C200" i="10"/>
  <c r="E200" i="10" s="1"/>
  <c r="E199" i="10"/>
  <c r="D199" i="10"/>
  <c r="C199" i="10"/>
  <c r="E198" i="10"/>
  <c r="D198" i="10"/>
  <c r="C198" i="10"/>
  <c r="D197" i="10"/>
  <c r="C197" i="10"/>
  <c r="E197" i="10" s="1"/>
  <c r="D196" i="10"/>
  <c r="C196" i="10"/>
  <c r="E196" i="10" s="1"/>
  <c r="D195" i="10"/>
  <c r="C195" i="10"/>
  <c r="E195" i="10" s="1"/>
  <c r="D194" i="10"/>
  <c r="C194" i="10"/>
  <c r="E194" i="10" s="1"/>
  <c r="E193" i="10"/>
  <c r="D193" i="10"/>
  <c r="C193" i="10"/>
  <c r="E192" i="10"/>
  <c r="D192" i="10"/>
  <c r="C192" i="10"/>
  <c r="E191" i="10"/>
  <c r="D191" i="10"/>
  <c r="C191" i="10"/>
  <c r="E190" i="10"/>
  <c r="D190" i="10"/>
  <c r="C190" i="10"/>
  <c r="D189" i="10"/>
  <c r="C189" i="10"/>
  <c r="E189" i="10" s="1"/>
  <c r="D188" i="10"/>
  <c r="C188" i="10"/>
  <c r="E188" i="10" s="1"/>
  <c r="D187" i="10"/>
  <c r="C187" i="10"/>
  <c r="E187" i="10" s="1"/>
  <c r="D186" i="10"/>
  <c r="C186" i="10"/>
  <c r="E185" i="10"/>
  <c r="D185" i="10"/>
  <c r="C185" i="10"/>
  <c r="E184" i="10"/>
  <c r="D184" i="10"/>
  <c r="C184" i="10"/>
  <c r="E183" i="10"/>
  <c r="D183" i="10"/>
  <c r="C183" i="10"/>
  <c r="E182" i="10"/>
  <c r="D182" i="10"/>
  <c r="C182" i="10"/>
  <c r="D181" i="10"/>
  <c r="C181" i="10"/>
  <c r="E181" i="10" s="1"/>
  <c r="D180" i="10"/>
  <c r="C180" i="10"/>
  <c r="E180" i="10" s="1"/>
  <c r="D179" i="10"/>
  <c r="C179" i="10"/>
  <c r="E179" i="10" s="1"/>
  <c r="D178" i="10"/>
  <c r="C178" i="10"/>
  <c r="E177" i="10"/>
  <c r="D177" i="10"/>
  <c r="C177" i="10"/>
  <c r="E176" i="10"/>
  <c r="D176" i="10"/>
  <c r="C176" i="10"/>
  <c r="D175" i="10"/>
  <c r="C175" i="10"/>
  <c r="E175" i="10" s="1"/>
  <c r="E174" i="10"/>
  <c r="D174" i="10"/>
  <c r="C174" i="10"/>
  <c r="D173" i="10"/>
  <c r="C173" i="10"/>
  <c r="E173" i="10" s="1"/>
  <c r="D172" i="10"/>
  <c r="C172" i="10"/>
  <c r="E172" i="10" s="1"/>
  <c r="D171" i="10"/>
  <c r="C171" i="10"/>
  <c r="E171" i="10" s="1"/>
  <c r="D170" i="10"/>
  <c r="C170" i="10"/>
  <c r="E170" i="10" s="1"/>
  <c r="E169" i="10"/>
  <c r="D169" i="10"/>
  <c r="C169" i="10"/>
  <c r="E168" i="10"/>
  <c r="D168" i="10"/>
  <c r="C168" i="10"/>
  <c r="D167" i="10"/>
  <c r="C167" i="10"/>
  <c r="E167" i="10" s="1"/>
  <c r="E166" i="10"/>
  <c r="D166" i="10"/>
  <c r="C166" i="10"/>
  <c r="D165" i="10"/>
  <c r="C165" i="10"/>
  <c r="E165" i="10" s="1"/>
  <c r="D164" i="10"/>
  <c r="C164" i="10"/>
  <c r="E164" i="10" s="1"/>
  <c r="D163" i="10"/>
  <c r="C163" i="10"/>
  <c r="E163" i="10" s="1"/>
  <c r="D162" i="10"/>
  <c r="C162" i="10"/>
  <c r="E161" i="10"/>
  <c r="D161" i="10"/>
  <c r="C161" i="10"/>
  <c r="E160" i="10"/>
  <c r="D160" i="10"/>
  <c r="C160" i="10"/>
  <c r="D159" i="10"/>
  <c r="C159" i="10"/>
  <c r="E159" i="10" s="1"/>
  <c r="E158" i="10"/>
  <c r="D158" i="10"/>
  <c r="C158" i="10"/>
  <c r="D157" i="10"/>
  <c r="C157" i="10"/>
  <c r="E157" i="10" s="1"/>
  <c r="D156" i="10"/>
  <c r="C156" i="10"/>
  <c r="E156" i="10" s="1"/>
  <c r="D155" i="10"/>
  <c r="C155" i="10"/>
  <c r="E155" i="10" s="1"/>
  <c r="D154" i="10"/>
  <c r="C154" i="10"/>
  <c r="E154" i="10" s="1"/>
  <c r="E153" i="10"/>
  <c r="D153" i="10"/>
  <c r="C153" i="10"/>
  <c r="E152" i="10"/>
  <c r="D152" i="10"/>
  <c r="C152" i="10"/>
  <c r="D151" i="10"/>
  <c r="C151" i="10"/>
  <c r="E151" i="10" s="1"/>
  <c r="E150" i="10"/>
  <c r="D150" i="10"/>
  <c r="C150" i="10"/>
  <c r="D149" i="10"/>
  <c r="C149" i="10"/>
  <c r="E149" i="10" s="1"/>
  <c r="D148" i="10"/>
  <c r="C148" i="10"/>
  <c r="E148" i="10" s="1"/>
  <c r="D147" i="10"/>
  <c r="C147" i="10"/>
  <c r="E147" i="10" s="1"/>
  <c r="D146" i="10"/>
  <c r="C146" i="10"/>
  <c r="E146" i="10" s="1"/>
  <c r="D145" i="10"/>
  <c r="C145" i="10"/>
  <c r="E145" i="10" s="1"/>
  <c r="E144" i="10"/>
  <c r="D144" i="10"/>
  <c r="C144" i="10"/>
  <c r="D143" i="10"/>
  <c r="C143" i="10"/>
  <c r="E143" i="10" s="1"/>
  <c r="D142" i="10"/>
  <c r="C142" i="10"/>
  <c r="E142" i="10" s="1"/>
  <c r="D141" i="10"/>
  <c r="C141" i="10"/>
  <c r="E141" i="10" s="1"/>
  <c r="D140" i="10"/>
  <c r="C140" i="10"/>
  <c r="E140" i="10" s="1"/>
  <c r="D139" i="10"/>
  <c r="C139" i="10"/>
  <c r="E139" i="10" s="1"/>
  <c r="D138" i="10"/>
  <c r="C138" i="10"/>
  <c r="E138" i="10" s="1"/>
  <c r="D137" i="10"/>
  <c r="C137" i="10"/>
  <c r="E137" i="10" s="1"/>
  <c r="D136" i="10"/>
  <c r="C136" i="10"/>
  <c r="E136" i="10" s="1"/>
  <c r="D135" i="10"/>
  <c r="C135" i="10"/>
  <c r="E135" i="10" s="1"/>
  <c r="D134" i="10"/>
  <c r="C134" i="10"/>
  <c r="E134" i="10" s="1"/>
  <c r="D133" i="10"/>
  <c r="C133" i="10"/>
  <c r="E133" i="10" s="1"/>
  <c r="D132" i="10"/>
  <c r="C132" i="10"/>
  <c r="E132" i="10" s="1"/>
  <c r="D131" i="10"/>
  <c r="C131" i="10"/>
  <c r="E131" i="10" s="1"/>
  <c r="D130" i="10"/>
  <c r="C130" i="10"/>
  <c r="E130" i="10" s="1"/>
  <c r="D129" i="10"/>
  <c r="C129" i="10"/>
  <c r="E129" i="10" s="1"/>
  <c r="D128" i="10"/>
  <c r="C128" i="10"/>
  <c r="E128" i="10" s="1"/>
  <c r="D127" i="10"/>
  <c r="C127" i="10"/>
  <c r="E127" i="10" s="1"/>
  <c r="D126" i="10"/>
  <c r="C126" i="10"/>
  <c r="D125" i="10"/>
  <c r="C125" i="10"/>
  <c r="E125" i="10" s="1"/>
  <c r="D124" i="10"/>
  <c r="C124" i="10"/>
  <c r="D123" i="10"/>
  <c r="C123" i="10"/>
  <c r="D122" i="10"/>
  <c r="C122" i="10"/>
  <c r="D121" i="10"/>
  <c r="C121" i="10"/>
  <c r="D120" i="10"/>
  <c r="C120" i="10"/>
  <c r="D119" i="10"/>
  <c r="C119" i="10"/>
  <c r="D118" i="10"/>
  <c r="C118" i="10"/>
  <c r="D117" i="10"/>
  <c r="C117" i="10"/>
  <c r="D116" i="10"/>
  <c r="C116" i="10"/>
  <c r="D115" i="10"/>
  <c r="C115" i="10"/>
  <c r="D114" i="10"/>
  <c r="C114" i="10"/>
  <c r="D113" i="10"/>
  <c r="C113" i="10"/>
  <c r="D112" i="10"/>
  <c r="C112" i="10"/>
  <c r="D111" i="10"/>
  <c r="C111" i="10"/>
  <c r="D110" i="10"/>
  <c r="C110" i="10"/>
  <c r="D109" i="10"/>
  <c r="C109" i="10"/>
  <c r="D108" i="10"/>
  <c r="C108" i="10"/>
  <c r="D107" i="10"/>
  <c r="C107" i="10"/>
  <c r="D106" i="10"/>
  <c r="C106" i="10"/>
  <c r="D105" i="10"/>
  <c r="C105" i="10"/>
  <c r="D104" i="10"/>
  <c r="C104" i="10"/>
  <c r="D103" i="10"/>
  <c r="C103" i="10"/>
  <c r="D102" i="10"/>
  <c r="C102" i="10"/>
  <c r="D101" i="10"/>
  <c r="C101" i="10"/>
  <c r="D100" i="10"/>
  <c r="C100" i="10"/>
  <c r="D99" i="10"/>
  <c r="C99" i="10"/>
  <c r="D98" i="10"/>
  <c r="C98" i="10"/>
  <c r="D97" i="10"/>
  <c r="C97" i="10"/>
  <c r="D96" i="10"/>
  <c r="C96" i="10"/>
  <c r="D95" i="10"/>
  <c r="C95" i="10"/>
  <c r="D94" i="10"/>
  <c r="C94" i="10"/>
  <c r="D93" i="10"/>
  <c r="C93" i="10"/>
  <c r="D92" i="10"/>
  <c r="C92" i="10"/>
  <c r="D91" i="10"/>
  <c r="C91" i="10"/>
  <c r="D90" i="10"/>
  <c r="C90" i="10"/>
  <c r="D89" i="10"/>
  <c r="C89" i="10"/>
  <c r="D88" i="10"/>
  <c r="C88" i="10"/>
  <c r="D87" i="10"/>
  <c r="C87" i="10"/>
  <c r="D86" i="10"/>
  <c r="C86" i="10"/>
  <c r="D85" i="10"/>
  <c r="C85" i="10"/>
  <c r="D84" i="10"/>
  <c r="C84" i="10"/>
  <c r="D83" i="10"/>
  <c r="C83" i="10"/>
  <c r="D82" i="10"/>
  <c r="C82" i="10"/>
  <c r="D81" i="10"/>
  <c r="C81" i="10"/>
  <c r="D80" i="10"/>
  <c r="C80" i="10"/>
  <c r="D79" i="10"/>
  <c r="C79" i="10"/>
  <c r="D78" i="10"/>
  <c r="C78" i="10"/>
  <c r="D77" i="10"/>
  <c r="C77" i="10"/>
  <c r="D76" i="10"/>
  <c r="C76" i="10"/>
  <c r="D75" i="10"/>
  <c r="C75" i="10"/>
  <c r="D74" i="10"/>
  <c r="C74" i="10"/>
  <c r="D73" i="10"/>
  <c r="C73" i="10"/>
  <c r="D72" i="10"/>
  <c r="C72" i="10"/>
  <c r="D71" i="10"/>
  <c r="C71" i="10"/>
  <c r="D70" i="10"/>
  <c r="C70" i="10"/>
  <c r="D69" i="10"/>
  <c r="C69" i="10"/>
  <c r="D68" i="10"/>
  <c r="C68" i="10"/>
  <c r="D67" i="10"/>
  <c r="C67" i="10"/>
  <c r="D66" i="10"/>
  <c r="C66" i="10"/>
  <c r="D65" i="10"/>
  <c r="C65" i="10"/>
  <c r="D64" i="10"/>
  <c r="C64" i="10"/>
  <c r="D63" i="10"/>
  <c r="C63" i="10"/>
  <c r="D62" i="10"/>
  <c r="C62" i="10"/>
  <c r="D61" i="10"/>
  <c r="C61" i="10"/>
  <c r="E61" i="10" s="1"/>
  <c r="D60" i="10"/>
  <c r="C60" i="10"/>
  <c r="D59" i="10"/>
  <c r="C59" i="10"/>
  <c r="D58" i="10"/>
  <c r="C58" i="10"/>
  <c r="D57" i="10"/>
  <c r="C57" i="10"/>
  <c r="D56" i="10"/>
  <c r="C56" i="10"/>
  <c r="D55" i="10"/>
  <c r="C55" i="10"/>
  <c r="A217" i="2"/>
  <c r="L2" i="10" a="1"/>
  <c r="L2" i="10" s="1"/>
  <c r="B4" i="4" s="1"/>
  <c r="B10" i="4" s="1"/>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 r="F11" i="2"/>
  <c r="G11" i="2" s="1"/>
  <c r="H11" i="2" s="1"/>
  <c r="I11" i="2" s="1"/>
  <c r="J11" i="2" s="1"/>
  <c r="B3"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O4" i="10"/>
  <c r="E207" i="10"/>
  <c r="G6" i="10"/>
  <c r="G7" i="10" s="1"/>
  <c r="G8" i="10" s="1"/>
  <c r="G9" i="10" s="1"/>
  <c r="G10" i="10" s="1"/>
  <c r="G11" i="10" s="1"/>
  <c r="G12" i="10" s="1"/>
  <c r="G13" i="10" s="1"/>
  <c r="G14" i="10" s="1"/>
  <c r="G15" i="10" s="1"/>
  <c r="G16" i="10" s="1"/>
  <c r="G17" i="10" s="1"/>
  <c r="G18" i="10" s="1"/>
  <c r="G19" i="10" s="1"/>
  <c r="G20" i="10" s="1"/>
  <c r="G21" i="10" s="1"/>
  <c r="G22" i="10" s="1"/>
  <c r="G23" i="10" s="1"/>
  <c r="G24" i="10" s="1"/>
  <c r="G25" i="10" s="1"/>
  <c r="G26" i="10" s="1"/>
  <c r="G27" i="10" s="1"/>
  <c r="G28" i="10" s="1"/>
  <c r="G29" i="10" s="1"/>
  <c r="G30" i="10" s="1"/>
  <c r="G31" i="10" s="1"/>
  <c r="G32" i="10" s="1"/>
  <c r="G33" i="10" s="1"/>
  <c r="G34" i="10" s="1"/>
  <c r="G35" i="10" s="1"/>
  <c r="G36" i="10" s="1"/>
  <c r="G37" i="10" s="1"/>
  <c r="G38" i="10" s="1"/>
  <c r="G39" i="10" s="1"/>
  <c r="G40" i="10" s="1"/>
  <c r="G41" i="10" s="1"/>
  <c r="G42" i="10" s="1"/>
  <c r="G43" i="10" s="1"/>
  <c r="G44" i="10" s="1"/>
  <c r="G45" i="10" s="1"/>
  <c r="G46" i="10" s="1"/>
  <c r="G47" i="10" s="1"/>
  <c r="G48" i="10" s="1"/>
  <c r="G49" i="10" s="1"/>
  <c r="G50" i="10" s="1"/>
  <c r="G51" i="10" s="1"/>
  <c r="G52" i="10" s="1"/>
  <c r="G53" i="10" s="1"/>
  <c r="G54" i="10" s="1"/>
  <c r="G55" i="10" s="1"/>
  <c r="G56" i="10" s="1"/>
  <c r="C9" i="10"/>
  <c r="C8" i="10"/>
  <c r="E8" i="10"/>
  <c r="C7" i="10"/>
  <c r="C6" i="10"/>
  <c r="C5" i="10"/>
  <c r="C4" i="10"/>
  <c r="B4" i="10" s="1"/>
  <c r="B5" i="10" s="1"/>
  <c r="B1" i="2"/>
  <c r="B2" i="2"/>
  <c r="B3" i="2"/>
  <c r="B4" i="2"/>
  <c r="B5" i="2"/>
  <c r="B6" i="2"/>
  <c r="B7" i="2"/>
  <c r="B8" i="2"/>
  <c r="B9" i="2"/>
  <c r="B10" i="2"/>
  <c r="A20" i="2"/>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4" i="3"/>
  <c r="A5" i="3"/>
  <c r="A6" i="3" s="1"/>
  <c r="B13" i="2"/>
  <c r="C13" i="2" s="1"/>
  <c r="D13" i="2" s="1"/>
  <c r="C2" i="2"/>
  <c r="C3" i="2" s="1"/>
  <c r="C4" i="2" s="1"/>
  <c r="C5" i="2" s="1"/>
  <c r="C6" i="2" s="1"/>
  <c r="C7" i="2" s="1"/>
  <c r="C8" i="2" s="1"/>
  <c r="C9" i="2" s="1"/>
  <c r="C10" i="2" s="1"/>
  <c r="A7" i="3"/>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B6" i="10" l="1"/>
  <c r="B7" i="10" s="1"/>
  <c r="B8" i="10" s="1"/>
  <c r="B9" i="10" s="1"/>
  <c r="B10" i="10" s="1"/>
  <c r="B11" i="10" s="1"/>
  <c r="E60" i="10"/>
  <c r="D2" i="10"/>
  <c r="G57" i="10"/>
  <c r="E126" i="10"/>
  <c r="E178" i="10"/>
  <c r="E186" i="10"/>
  <c r="E162" i="10"/>
  <c r="A70" i="2"/>
  <c r="A71" i="2" s="1"/>
  <c r="A2" i="2"/>
  <c r="D14" i="2" s="1"/>
  <c r="D15" i="2" s="1"/>
  <c r="B12" i="10"/>
  <c r="B13" i="10" s="1"/>
  <c r="B14" i="10" s="1"/>
  <c r="B15" i="10" s="1"/>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B56" i="10" s="1"/>
  <c r="B57" i="10" s="1"/>
  <c r="B58" i="10" s="1"/>
  <c r="K11" i="2"/>
  <c r="A151" i="3"/>
  <c r="B59" i="10" l="1"/>
  <c r="G58" i="10"/>
  <c r="A72" i="2"/>
  <c r="I10" i="2"/>
  <c r="B14" i="2"/>
  <c r="B15" i="2" s="1"/>
  <c r="C14" i="2"/>
  <c r="C15" i="2" s="1"/>
  <c r="A14" i="2"/>
  <c r="J10" i="2"/>
  <c r="H10" i="2"/>
  <c r="E10" i="2"/>
  <c r="F10" i="2"/>
  <c r="G10" i="2"/>
  <c r="A152" i="3"/>
  <c r="K10" i="2"/>
  <c r="L11" i="2"/>
  <c r="G59" i="10" l="1"/>
  <c r="B60" i="10"/>
  <c r="A73" i="2"/>
  <c r="A153" i="3"/>
  <c r="M11" i="2"/>
  <c r="L10" i="2"/>
  <c r="B61" i="10" l="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87" i="10" s="1"/>
  <c r="B88" i="10" s="1"/>
  <c r="B89" i="10" s="1"/>
  <c r="B90" i="10" s="1"/>
  <c r="B91" i="10" s="1"/>
  <c r="B92" i="10" s="1"/>
  <c r="B93" i="10" s="1"/>
  <c r="B94" i="10" s="1"/>
  <c r="B95" i="10" s="1"/>
  <c r="B96" i="10" s="1"/>
  <c r="B97" i="10" s="1"/>
  <c r="B98" i="10" s="1"/>
  <c r="B99" i="10" s="1"/>
  <c r="B100" i="10" s="1"/>
  <c r="B101" i="10" s="1"/>
  <c r="B102" i="10" s="1"/>
  <c r="B103" i="10" s="1"/>
  <c r="B104" i="10" s="1"/>
  <c r="B105" i="10" s="1"/>
  <c r="B106" i="10" s="1"/>
  <c r="B107" i="10" s="1"/>
  <c r="B108" i="10" s="1"/>
  <c r="B109" i="10" s="1"/>
  <c r="B110" i="10" s="1"/>
  <c r="B111" i="10" s="1"/>
  <c r="B112" i="10" s="1"/>
  <c r="B113" i="10" s="1"/>
  <c r="B114" i="10" s="1"/>
  <c r="B115" i="10" s="1"/>
  <c r="B116" i="10" s="1"/>
  <c r="B117" i="10" s="1"/>
  <c r="B118" i="10" s="1"/>
  <c r="B119" i="10" s="1"/>
  <c r="B120" i="10" s="1"/>
  <c r="B121" i="10" s="1"/>
  <c r="B122" i="10" s="1"/>
  <c r="B123" i="10" s="1"/>
  <c r="B124" i="10" s="1"/>
  <c r="B125" i="10" s="1"/>
  <c r="B126" i="10" s="1"/>
  <c r="B127" i="10" s="1"/>
  <c r="B128" i="10" s="1"/>
  <c r="B129" i="10" s="1"/>
  <c r="B130" i="10" s="1"/>
  <c r="B131" i="10" s="1"/>
  <c r="B132" i="10" s="1"/>
  <c r="B133" i="10" s="1"/>
  <c r="B134" i="10" s="1"/>
  <c r="B135" i="10" s="1"/>
  <c r="B136" i="10" s="1"/>
  <c r="B137" i="10" s="1"/>
  <c r="B138" i="10" s="1"/>
  <c r="B139" i="10" s="1"/>
  <c r="B140" i="10" s="1"/>
  <c r="B141" i="10" s="1"/>
  <c r="B142" i="10" s="1"/>
  <c r="B143" i="10" s="1"/>
  <c r="B144" i="10" s="1"/>
  <c r="B145" i="10" s="1"/>
  <c r="B146" i="10" s="1"/>
  <c r="B147" i="10" s="1"/>
  <c r="B148" i="10" s="1"/>
  <c r="B149" i="10" s="1"/>
  <c r="B150" i="10" s="1"/>
  <c r="B151" i="10" s="1"/>
  <c r="B152" i="10" s="1"/>
  <c r="B153" i="10" s="1"/>
  <c r="B154" i="10" s="1"/>
  <c r="B155" i="10" s="1"/>
  <c r="B156" i="10" s="1"/>
  <c r="B157" i="10" s="1"/>
  <c r="B158" i="10" s="1"/>
  <c r="B159" i="10" s="1"/>
  <c r="B160" i="10" s="1"/>
  <c r="B161" i="10" s="1"/>
  <c r="B162" i="10" s="1"/>
  <c r="B163" i="10" s="1"/>
  <c r="B164" i="10" s="1"/>
  <c r="B165" i="10" s="1"/>
  <c r="B166" i="10" s="1"/>
  <c r="B167" i="10" s="1"/>
  <c r="B168" i="10" s="1"/>
  <c r="B169" i="10" s="1"/>
  <c r="B170" i="10" s="1"/>
  <c r="B171" i="10" s="1"/>
  <c r="B172" i="10" s="1"/>
  <c r="B173" i="10" s="1"/>
  <c r="B174" i="10" s="1"/>
  <c r="B175" i="10" s="1"/>
  <c r="B176" i="10" s="1"/>
  <c r="B177" i="10" s="1"/>
  <c r="B178" i="10" s="1"/>
  <c r="B179" i="10" s="1"/>
  <c r="B180" i="10" s="1"/>
  <c r="B181" i="10" s="1"/>
  <c r="B182" i="10" s="1"/>
  <c r="B183" i="10" s="1"/>
  <c r="B184" i="10" s="1"/>
  <c r="B185" i="10" s="1"/>
  <c r="B186" i="10" s="1"/>
  <c r="B187" i="10" s="1"/>
  <c r="B188" i="10" s="1"/>
  <c r="B189" i="10" s="1"/>
  <c r="B190" i="10" s="1"/>
  <c r="B191" i="10" s="1"/>
  <c r="B192" i="10" s="1"/>
  <c r="B193" i="10" s="1"/>
  <c r="B194" i="10" s="1"/>
  <c r="B195" i="10" s="1"/>
  <c r="B196" i="10" s="1"/>
  <c r="B197" i="10" s="1"/>
  <c r="B198" i="10" s="1"/>
  <c r="B199" i="10" s="1"/>
  <c r="B200" i="10" s="1"/>
  <c r="B201" i="10" s="1"/>
  <c r="B202" i="10" s="1"/>
  <c r="B203" i="10" s="1"/>
  <c r="B204" i="10" s="1"/>
  <c r="B205" i="10" s="1"/>
  <c r="B206" i="10" s="1"/>
  <c r="B207" i="10" s="1"/>
  <c r="G60" i="10"/>
  <c r="A74" i="2"/>
  <c r="A154" i="3"/>
  <c r="N11" i="2"/>
  <c r="M10" i="2"/>
  <c r="G61" i="10" l="1"/>
  <c r="A75" i="2"/>
  <c r="O11" i="2"/>
  <c r="N10" i="2"/>
  <c r="A155" i="3"/>
  <c r="G62" i="10" l="1"/>
  <c r="A76" i="2"/>
  <c r="A156" i="3"/>
  <c r="P11" i="2"/>
  <c r="O10" i="2"/>
  <c r="G63" i="10" l="1"/>
  <c r="A77" i="2"/>
  <c r="A157" i="3"/>
  <c r="P10" i="2"/>
  <c r="Q11" i="2"/>
  <c r="G64" i="10" l="1"/>
  <c r="A78" i="2"/>
  <c r="A158" i="3"/>
  <c r="R11" i="2"/>
  <c r="Q10" i="2"/>
  <c r="G65" i="10" l="1"/>
  <c r="A79" i="2"/>
  <c r="S11" i="2"/>
  <c r="R10" i="2"/>
  <c r="A159" i="3"/>
  <c r="G66" i="10" l="1"/>
  <c r="A80" i="2"/>
  <c r="A160" i="3"/>
  <c r="T11" i="2"/>
  <c r="S10" i="2"/>
  <c r="G67" i="10" l="1"/>
  <c r="A81" i="2"/>
  <c r="U11" i="2"/>
  <c r="T10" i="2"/>
  <c r="A161" i="3"/>
  <c r="G68" i="10" l="1"/>
  <c r="A82" i="2"/>
  <c r="A162" i="3"/>
  <c r="V11" i="2"/>
  <c r="U10" i="2"/>
  <c r="G69" i="10" l="1"/>
  <c r="A83" i="2"/>
  <c r="W11" i="2"/>
  <c r="V10" i="2"/>
  <c r="A163" i="3"/>
  <c r="G70" i="10" l="1"/>
  <c r="A84" i="2"/>
  <c r="A164" i="3"/>
  <c r="W10" i="2"/>
  <c r="X11" i="2"/>
  <c r="G71" i="10" l="1"/>
  <c r="A85" i="2"/>
  <c r="Y11" i="2"/>
  <c r="X10" i="2"/>
  <c r="A165" i="3"/>
  <c r="G72" i="10" l="1"/>
  <c r="A86" i="2"/>
  <c r="A166" i="3"/>
  <c r="Z11" i="2"/>
  <c r="Y10" i="2"/>
  <c r="G73" i="10" l="1"/>
  <c r="A218" i="2"/>
  <c r="A87" i="2"/>
  <c r="AA11" i="2"/>
  <c r="Z10" i="2"/>
  <c r="A167" i="3"/>
  <c r="G74" i="10" l="1"/>
  <c r="A88" i="2"/>
  <c r="A168" i="3"/>
  <c r="AB11" i="2"/>
  <c r="AA10" i="2"/>
  <c r="G75" i="10" l="1"/>
  <c r="A89" i="2"/>
  <c r="AC11" i="2"/>
  <c r="AB10" i="2"/>
  <c r="A169" i="3"/>
  <c r="G76" i="10" l="1"/>
  <c r="A90" i="2"/>
  <c r="A170" i="3"/>
  <c r="AC10" i="2"/>
  <c r="AD11" i="2"/>
  <c r="G77" i="10" l="1"/>
  <c r="A91" i="2"/>
  <c r="AE11" i="2"/>
  <c r="AD10" i="2"/>
  <c r="A171" i="3"/>
  <c r="G78" i="10" l="1"/>
  <c r="A92" i="2"/>
  <c r="A172" i="3"/>
  <c r="AE10" i="2"/>
  <c r="AF11" i="2"/>
  <c r="G79" i="10" l="1"/>
  <c r="A93" i="2"/>
  <c r="AF10" i="2"/>
  <c r="AG11" i="2"/>
  <c r="A173" i="3"/>
  <c r="G80" i="10" l="1"/>
  <c r="A94" i="2"/>
  <c r="AH11" i="2"/>
  <c r="AG10" i="2"/>
  <c r="A174" i="3"/>
  <c r="G81" i="10" l="1"/>
  <c r="A95" i="2"/>
  <c r="A175" i="3"/>
  <c r="AI11" i="2"/>
  <c r="AH10" i="2"/>
  <c r="G82" i="10" l="1"/>
  <c r="A96" i="2"/>
  <c r="AI10" i="2"/>
  <c r="AJ11" i="2"/>
  <c r="A176" i="3"/>
  <c r="G83" i="10" l="1"/>
  <c r="A97" i="2"/>
  <c r="A177" i="3"/>
  <c r="AK11" i="2"/>
  <c r="AJ10" i="2"/>
  <c r="G84" i="10" l="1"/>
  <c r="A98" i="2"/>
  <c r="AL11" i="2"/>
  <c r="AK10" i="2"/>
  <c r="A178" i="3"/>
  <c r="G85" i="10" l="1"/>
  <c r="A99" i="2"/>
  <c r="A179" i="3"/>
  <c r="AL10" i="2"/>
  <c r="AM11" i="2"/>
  <c r="G86" i="10" l="1"/>
  <c r="A100" i="2"/>
  <c r="AM10" i="2"/>
  <c r="AN11" i="2"/>
  <c r="A180" i="3"/>
  <c r="G87" i="10" l="1"/>
  <c r="A101" i="2"/>
  <c r="A181" i="3"/>
  <c r="AN10" i="2"/>
  <c r="AO11" i="2"/>
  <c r="G88" i="10" l="1"/>
  <c r="A102" i="2"/>
  <c r="AP11" i="2"/>
  <c r="AO10" i="2"/>
  <c r="A182" i="3"/>
  <c r="G89" i="10" l="1"/>
  <c r="A103" i="2"/>
  <c r="A183" i="3"/>
  <c r="AQ11" i="2"/>
  <c r="AP10" i="2"/>
  <c r="G90" i="10" l="1"/>
  <c r="A104" i="2"/>
  <c r="AR11" i="2"/>
  <c r="AQ10" i="2"/>
  <c r="A184" i="3"/>
  <c r="G91" i="10" l="1"/>
  <c r="A105" i="2"/>
  <c r="A185" i="3"/>
  <c r="AS11" i="2"/>
  <c r="AR10" i="2"/>
  <c r="G92" i="10" l="1"/>
  <c r="A106" i="2"/>
  <c r="AT11" i="2"/>
  <c r="AS10" i="2"/>
  <c r="A186" i="3"/>
  <c r="G93" i="10" l="1"/>
  <c r="A107" i="2"/>
  <c r="A187" i="3"/>
  <c r="AT10" i="2"/>
  <c r="AU11" i="2"/>
  <c r="G94" i="10" l="1"/>
  <c r="A108" i="2"/>
  <c r="AV11" i="2"/>
  <c r="AU10" i="2"/>
  <c r="A188" i="3"/>
  <c r="G95" i="10" l="1"/>
  <c r="A109" i="2"/>
  <c r="A189" i="3"/>
  <c r="AV10" i="2"/>
  <c r="AW11" i="2"/>
  <c r="G96" i="10" l="1"/>
  <c r="A110" i="2"/>
  <c r="AX11" i="2"/>
  <c r="AW10" i="2"/>
  <c r="A190" i="3"/>
  <c r="G97" i="10" l="1"/>
  <c r="A111" i="2"/>
  <c r="A191" i="3"/>
  <c r="AY11" i="2"/>
  <c r="AX10" i="2"/>
  <c r="G98" i="10" l="1"/>
  <c r="A112" i="2"/>
  <c r="AZ11" i="2"/>
  <c r="AY10" i="2"/>
  <c r="A192" i="3"/>
  <c r="G99" i="10" l="1"/>
  <c r="A113" i="2"/>
  <c r="A193" i="3"/>
  <c r="AZ10" i="2"/>
  <c r="BA11" i="2"/>
  <c r="G100" i="10" l="1"/>
  <c r="A114" i="2"/>
  <c r="BB11" i="2"/>
  <c r="BA10" i="2"/>
  <c r="A194" i="3"/>
  <c r="G101" i="10" l="1"/>
  <c r="A115" i="2"/>
  <c r="A195" i="3"/>
  <c r="BC11" i="2"/>
  <c r="BB10" i="2"/>
  <c r="G102" i="10" l="1"/>
  <c r="A116" i="2"/>
  <c r="BD11" i="2"/>
  <c r="BC10" i="2"/>
  <c r="A196" i="3"/>
  <c r="G103" i="10" l="1"/>
  <c r="A117" i="2"/>
  <c r="A197" i="3"/>
  <c r="BE11" i="2"/>
  <c r="BD10" i="2"/>
  <c r="G104" i="10" l="1"/>
  <c r="A118" i="2"/>
  <c r="BF11" i="2"/>
  <c r="BE10" i="2"/>
  <c r="A198" i="3"/>
  <c r="G105" i="10" l="1"/>
  <c r="A119" i="2"/>
  <c r="A199" i="3"/>
  <c r="BG11" i="2"/>
  <c r="BF10" i="2"/>
  <c r="G106" i="10" l="1"/>
  <c r="A120" i="2"/>
  <c r="BH11" i="2"/>
  <c r="BG10" i="2"/>
  <c r="A200" i="3"/>
  <c r="G107" i="10" l="1"/>
  <c r="A121" i="2"/>
  <c r="A201" i="3"/>
  <c r="BI11" i="2"/>
  <c r="BH10" i="2"/>
  <c r="G108" i="10" l="1"/>
  <c r="A122" i="2"/>
  <c r="BJ11" i="2"/>
  <c r="BI10" i="2"/>
  <c r="A202" i="3"/>
  <c r="G109" i="10" l="1"/>
  <c r="A123" i="2"/>
  <c r="A203" i="3"/>
  <c r="BK11" i="2"/>
  <c r="BJ10" i="2"/>
  <c r="G110" i="10" l="1"/>
  <c r="A124" i="2"/>
  <c r="BK10" i="2"/>
  <c r="E13" i="2" s="1"/>
  <c r="E14" i="2" s="1"/>
  <c r="E15" i="2" s="1"/>
  <c r="N2" i="10" s="1"/>
  <c r="A204" i="3"/>
  <c r="G111" i="10" l="1"/>
  <c r="A125" i="2"/>
  <c r="BI13" i="2"/>
  <c r="BI14" i="2" s="1"/>
  <c r="BC13" i="2"/>
  <c r="BC14" i="2" s="1"/>
  <c r="BE13" i="2"/>
  <c r="BE14" i="2" s="1"/>
  <c r="BF13" i="2"/>
  <c r="BF14" i="2" s="1"/>
  <c r="BB13" i="2"/>
  <c r="BB14" i="2" s="1"/>
  <c r="BH13" i="2"/>
  <c r="BH14" i="2" s="1"/>
  <c r="BK13" i="2"/>
  <c r="BK14" i="2" s="1"/>
  <c r="BG13" i="2"/>
  <c r="BG14" i="2" s="1"/>
  <c r="BD13" i="2"/>
  <c r="BD14" i="2" s="1"/>
  <c r="BJ13" i="2"/>
  <c r="BJ14" i="2" s="1"/>
  <c r="C4" i="4"/>
  <c r="F13" i="2"/>
  <c r="A205" i="3"/>
  <c r="G112" i="10" l="1"/>
  <c r="A126" i="2"/>
  <c r="A206" i="3"/>
  <c r="F14" i="2"/>
  <c r="G13" i="2"/>
  <c r="G113" i="10" l="1"/>
  <c r="A127" i="2"/>
  <c r="G14" i="2"/>
  <c r="H13" i="2"/>
  <c r="A207" i="3"/>
  <c r="G114" i="10" l="1"/>
  <c r="A128" i="2"/>
  <c r="A208" i="3"/>
  <c r="H14" i="2"/>
  <c r="I13" i="2"/>
  <c r="G115" i="10" l="1"/>
  <c r="A129" i="2"/>
  <c r="I14" i="2"/>
  <c r="J13" i="2"/>
  <c r="A209" i="3"/>
  <c r="G116" i="10" l="1"/>
  <c r="A130" i="2"/>
  <c r="A210" i="3"/>
  <c r="J14" i="2"/>
  <c r="K13" i="2"/>
  <c r="G117" i="10" l="1"/>
  <c r="A131" i="2"/>
  <c r="K14" i="2"/>
  <c r="L13" i="2"/>
  <c r="A211" i="3"/>
  <c r="G118" i="10" l="1"/>
  <c r="A132" i="2"/>
  <c r="A212" i="3"/>
  <c r="L14" i="2"/>
  <c r="M13" i="2"/>
  <c r="G119" i="10" l="1"/>
  <c r="A133" i="2"/>
  <c r="M14" i="2"/>
  <c r="N13" i="2"/>
  <c r="A213" i="3"/>
  <c r="G120" i="10" l="1"/>
  <c r="A134" i="2"/>
  <c r="N14" i="2"/>
  <c r="O13" i="2"/>
  <c r="A214" i="3"/>
  <c r="G121" i="10" l="1"/>
  <c r="A135" i="2"/>
  <c r="A215" i="3"/>
  <c r="O14" i="2"/>
  <c r="P13" i="2"/>
  <c r="G122" i="10" l="1"/>
  <c r="A136" i="2"/>
  <c r="P14" i="2"/>
  <c r="Q13" i="2"/>
  <c r="A216" i="3"/>
  <c r="G123" i="10" l="1"/>
  <c r="A137" i="2"/>
  <c r="A217" i="3"/>
  <c r="Q14" i="2"/>
  <c r="R13" i="2"/>
  <c r="G124" i="10" l="1"/>
  <c r="A138" i="2"/>
  <c r="R14" i="2"/>
  <c r="S13" i="2"/>
  <c r="A218" i="3"/>
  <c r="G125" i="10" l="1"/>
  <c r="A139" i="2"/>
  <c r="S14" i="2"/>
  <c r="T13" i="2"/>
  <c r="A219" i="3"/>
  <c r="G126" i="10" l="1"/>
  <c r="A140" i="2"/>
  <c r="A220" i="3"/>
  <c r="T14" i="2"/>
  <c r="U13" i="2"/>
  <c r="G127" i="10" l="1"/>
  <c r="A141" i="2"/>
  <c r="U14" i="2"/>
  <c r="V13" i="2"/>
  <c r="A221" i="3"/>
  <c r="G128" i="10" l="1"/>
  <c r="A142" i="2"/>
  <c r="V14" i="2"/>
  <c r="G2" i="3"/>
  <c r="W13" i="2"/>
  <c r="A222" i="3"/>
  <c r="G129" i="10" l="1"/>
  <c r="A143" i="2"/>
  <c r="W14" i="2"/>
  <c r="X13" i="2"/>
  <c r="G87" i="3"/>
  <c r="G60" i="3"/>
  <c r="G124" i="3"/>
  <c r="G44" i="3"/>
  <c r="G113" i="3"/>
  <c r="G13" i="3"/>
  <c r="G143" i="3"/>
  <c r="G146" i="3"/>
  <c r="G8" i="3"/>
  <c r="G110" i="3"/>
  <c r="G14" i="3"/>
  <c r="G37" i="3"/>
  <c r="G31" i="3"/>
  <c r="G140" i="3"/>
  <c r="G18" i="3"/>
  <c r="G117" i="3"/>
  <c r="G89" i="3"/>
  <c r="G49" i="3"/>
  <c r="G10" i="3"/>
  <c r="G1003" i="3"/>
  <c r="G65" i="3"/>
  <c r="G6" i="3"/>
  <c r="G4" i="3"/>
  <c r="G127" i="3"/>
  <c r="G114" i="3"/>
  <c r="G76" i="3"/>
  <c r="G95" i="3"/>
  <c r="G36" i="3"/>
  <c r="G133" i="3"/>
  <c r="G40" i="3"/>
  <c r="G19" i="3"/>
  <c r="G104" i="3"/>
  <c r="G71" i="3"/>
  <c r="G42" i="3"/>
  <c r="G72" i="3"/>
  <c r="G78" i="3"/>
  <c r="G48" i="3"/>
  <c r="G35" i="3"/>
  <c r="G107" i="3"/>
  <c r="G38" i="3"/>
  <c r="G22" i="3"/>
  <c r="G15" i="3"/>
  <c r="G9" i="3"/>
  <c r="G130" i="3"/>
  <c r="G112" i="3"/>
  <c r="G75" i="3"/>
  <c r="G5" i="3"/>
  <c r="G59" i="3"/>
  <c r="G121" i="3"/>
  <c r="G88" i="3"/>
  <c r="G145" i="3"/>
  <c r="G77" i="3"/>
  <c r="G93" i="3"/>
  <c r="G73" i="3"/>
  <c r="G24" i="3"/>
  <c r="G119" i="3"/>
  <c r="G26" i="3"/>
  <c r="G83" i="3"/>
  <c r="G148" i="3"/>
  <c r="G100" i="3"/>
  <c r="G97" i="3"/>
  <c r="G21" i="3"/>
  <c r="G85" i="3"/>
  <c r="G96" i="3"/>
  <c r="G90" i="3"/>
  <c r="G58" i="3"/>
  <c r="G118" i="3"/>
  <c r="G99" i="3"/>
  <c r="G144" i="3"/>
  <c r="G120" i="3"/>
  <c r="G136" i="3"/>
  <c r="G123" i="3"/>
  <c r="G32" i="3"/>
  <c r="G80" i="3"/>
  <c r="G111" i="3"/>
  <c r="G33" i="3"/>
  <c r="G106" i="3"/>
  <c r="G84" i="3"/>
  <c r="G70" i="3"/>
  <c r="G17" i="3"/>
  <c r="G62" i="3"/>
  <c r="G91" i="3"/>
  <c r="G43" i="3"/>
  <c r="G147" i="3"/>
  <c r="G149" i="3"/>
  <c r="G101" i="3"/>
  <c r="G69" i="3"/>
  <c r="G51" i="3"/>
  <c r="G61" i="3"/>
  <c r="G27" i="3"/>
  <c r="G138" i="3"/>
  <c r="G74" i="3"/>
  <c r="G45" i="3"/>
  <c r="G3" i="3"/>
  <c r="G20" i="3"/>
  <c r="G129" i="3"/>
  <c r="G63" i="3"/>
  <c r="G56" i="3"/>
  <c r="G105" i="3"/>
  <c r="G64" i="3"/>
  <c r="G126" i="3"/>
  <c r="G103" i="3"/>
  <c r="G52" i="3"/>
  <c r="G109" i="3"/>
  <c r="G142" i="3"/>
  <c r="G46" i="3"/>
  <c r="G68" i="3"/>
  <c r="G115" i="3"/>
  <c r="G134" i="3"/>
  <c r="G11" i="3"/>
  <c r="G28" i="3"/>
  <c r="G92" i="3"/>
  <c r="G79" i="3"/>
  <c r="G67" i="3"/>
  <c r="G125" i="3"/>
  <c r="G82" i="3"/>
  <c r="G7" i="3"/>
  <c r="G50" i="3"/>
  <c r="G30" i="3"/>
  <c r="G139" i="3"/>
  <c r="G54" i="3"/>
  <c r="G131" i="3"/>
  <c r="G12" i="3"/>
  <c r="G108" i="3"/>
  <c r="G86" i="3"/>
  <c r="G39" i="3"/>
  <c r="G116" i="3"/>
  <c r="G98" i="3"/>
  <c r="G94" i="3"/>
  <c r="G66" i="3"/>
  <c r="G57" i="3"/>
  <c r="G25" i="3"/>
  <c r="G128" i="3"/>
  <c r="G16" i="3"/>
  <c r="G122" i="3"/>
  <c r="G135" i="3"/>
  <c r="G102" i="3"/>
  <c r="G141" i="3"/>
  <c r="G55" i="3"/>
  <c r="G41" i="3"/>
  <c r="G132" i="3"/>
  <c r="G47" i="3"/>
  <c r="G34" i="3"/>
  <c r="G53" i="3"/>
  <c r="G29" i="3"/>
  <c r="G137" i="3"/>
  <c r="G23" i="3"/>
  <c r="G150" i="3"/>
  <c r="G81"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A223" i="3"/>
  <c r="G222" i="3"/>
  <c r="G130" i="10" l="1"/>
  <c r="A144" i="2"/>
  <c r="A224" i="3"/>
  <c r="G223" i="3"/>
  <c r="B3" i="3"/>
  <c r="D4" i="3" s="1"/>
  <c r="H2" i="3"/>
  <c r="X14" i="2"/>
  <c r="Y13" i="2"/>
  <c r="G131" i="10" l="1"/>
  <c r="B4" i="3"/>
  <c r="A145" i="2"/>
  <c r="D5" i="3"/>
  <c r="B5" i="3"/>
  <c r="Y14" i="2"/>
  <c r="I2" i="3"/>
  <c r="I224" i="3" s="1"/>
  <c r="Z13" i="2"/>
  <c r="H137" i="3"/>
  <c r="H78" i="3"/>
  <c r="H43" i="3"/>
  <c r="H139" i="3"/>
  <c r="H90" i="3"/>
  <c r="H147" i="3"/>
  <c r="H102" i="3"/>
  <c r="H126" i="3"/>
  <c r="H103" i="3"/>
  <c r="H83" i="3"/>
  <c r="H61" i="3"/>
  <c r="H89" i="3"/>
  <c r="H115" i="3"/>
  <c r="H45" i="3"/>
  <c r="H100" i="3"/>
  <c r="H22" i="3"/>
  <c r="H127" i="3"/>
  <c r="H6" i="3"/>
  <c r="H119" i="3"/>
  <c r="H27" i="3"/>
  <c r="H14" i="3"/>
  <c r="H51" i="3"/>
  <c r="H19" i="3"/>
  <c r="H146" i="3"/>
  <c r="H62" i="3"/>
  <c r="H108" i="3"/>
  <c r="H113" i="3"/>
  <c r="H86" i="3"/>
  <c r="H121" i="3"/>
  <c r="H73" i="3"/>
  <c r="H145" i="3"/>
  <c r="H57" i="3"/>
  <c r="H133" i="3"/>
  <c r="H105" i="3"/>
  <c r="H129" i="3"/>
  <c r="H87" i="3"/>
  <c r="H21" i="3"/>
  <c r="H67" i="3"/>
  <c r="H40" i="3"/>
  <c r="H33" i="3"/>
  <c r="H96" i="3"/>
  <c r="H15" i="3"/>
  <c r="H98" i="3"/>
  <c r="H36" i="3"/>
  <c r="H65" i="3"/>
  <c r="H48" i="3"/>
  <c r="H56" i="3"/>
  <c r="H136" i="3"/>
  <c r="H76" i="3"/>
  <c r="H54" i="3"/>
  <c r="H141" i="3"/>
  <c r="H107" i="3"/>
  <c r="H106" i="3"/>
  <c r="H30" i="3"/>
  <c r="H120" i="3"/>
  <c r="H80" i="3"/>
  <c r="H31" i="3"/>
  <c r="H66" i="3"/>
  <c r="H138" i="3"/>
  <c r="H128" i="3"/>
  <c r="H84" i="3"/>
  <c r="H16" i="3"/>
  <c r="H99" i="3"/>
  <c r="H4" i="3"/>
  <c r="H75" i="3"/>
  <c r="H91" i="3"/>
  <c r="H49" i="3"/>
  <c r="H124" i="3"/>
  <c r="H93" i="3"/>
  <c r="H47" i="3"/>
  <c r="H70" i="3"/>
  <c r="H26" i="3"/>
  <c r="H116" i="3"/>
  <c r="H132" i="3"/>
  <c r="H52" i="3"/>
  <c r="H50" i="3"/>
  <c r="H143" i="3"/>
  <c r="H135" i="3"/>
  <c r="H12" i="3"/>
  <c r="H28" i="3"/>
  <c r="H125" i="3"/>
  <c r="H68" i="3"/>
  <c r="H59" i="3"/>
  <c r="H29" i="3"/>
  <c r="H114" i="3"/>
  <c r="H60" i="3"/>
  <c r="H55" i="3"/>
  <c r="H5" i="3"/>
  <c r="H69" i="3"/>
  <c r="H110" i="3"/>
  <c r="H94" i="3"/>
  <c r="H148" i="3"/>
  <c r="H85" i="3"/>
  <c r="H42" i="3"/>
  <c r="H134" i="3"/>
  <c r="H10" i="3"/>
  <c r="H79" i="3"/>
  <c r="H123" i="3"/>
  <c r="H32" i="3"/>
  <c r="H20" i="3"/>
  <c r="H142" i="3"/>
  <c r="H58" i="3"/>
  <c r="H24" i="3"/>
  <c r="H39" i="3"/>
  <c r="H37" i="3"/>
  <c r="H149" i="3"/>
  <c r="H63" i="3"/>
  <c r="H117" i="3"/>
  <c r="H140" i="3"/>
  <c r="H104" i="3"/>
  <c r="H101" i="3"/>
  <c r="H64" i="3"/>
  <c r="H72" i="3"/>
  <c r="H112" i="3"/>
  <c r="H34" i="3"/>
  <c r="H23" i="3"/>
  <c r="H92" i="3"/>
  <c r="H97" i="3"/>
  <c r="H3" i="3"/>
  <c r="H13" i="3"/>
  <c r="H130" i="3"/>
  <c r="H77" i="3"/>
  <c r="H82" i="3"/>
  <c r="H17" i="3"/>
  <c r="H150" i="3"/>
  <c r="H88" i="3"/>
  <c r="H25" i="3"/>
  <c r="H118" i="3"/>
  <c r="H38" i="3"/>
  <c r="H144" i="3"/>
  <c r="H81" i="3"/>
  <c r="H71" i="3"/>
  <c r="H122" i="3"/>
  <c r="H74" i="3"/>
  <c r="H46" i="3"/>
  <c r="H8" i="3"/>
  <c r="H7" i="3"/>
  <c r="H95" i="3"/>
  <c r="H11" i="3"/>
  <c r="H18" i="3"/>
  <c r="H41" i="3"/>
  <c r="H53" i="3"/>
  <c r="H44" i="3"/>
  <c r="H131" i="3"/>
  <c r="H111" i="3"/>
  <c r="H109" i="3"/>
  <c r="H9" i="3"/>
  <c r="H35"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A225" i="3"/>
  <c r="G224" i="3"/>
  <c r="H224" i="3"/>
  <c r="G132" i="10" l="1"/>
  <c r="A146" i="2"/>
  <c r="F224" i="3"/>
  <c r="A226" i="3"/>
  <c r="G225" i="3"/>
  <c r="H225" i="3"/>
  <c r="I225" i="3"/>
  <c r="J2" i="3"/>
  <c r="J225" i="3" s="1"/>
  <c r="Z14" i="2"/>
  <c r="AA13" i="2"/>
  <c r="I101" i="3"/>
  <c r="I92" i="3"/>
  <c r="I102" i="3"/>
  <c r="I19" i="3"/>
  <c r="I65" i="3"/>
  <c r="I63" i="3"/>
  <c r="I98" i="3"/>
  <c r="I9" i="3"/>
  <c r="I70" i="3"/>
  <c r="I3" i="3"/>
  <c r="I23" i="3"/>
  <c r="I41" i="3"/>
  <c r="I122" i="3"/>
  <c r="I112" i="3"/>
  <c r="I106" i="3"/>
  <c r="I150" i="3"/>
  <c r="I115" i="3"/>
  <c r="I147" i="3"/>
  <c r="I45" i="3"/>
  <c r="I148" i="3"/>
  <c r="I100" i="3"/>
  <c r="I123" i="3"/>
  <c r="I119" i="3"/>
  <c r="I131" i="3"/>
  <c r="I32" i="3"/>
  <c r="I114" i="3"/>
  <c r="I15" i="3"/>
  <c r="I111" i="3"/>
  <c r="I34" i="3"/>
  <c r="I86" i="3"/>
  <c r="I103" i="3"/>
  <c r="I43" i="3"/>
  <c r="I46" i="3"/>
  <c r="I75" i="3"/>
  <c r="I134" i="3"/>
  <c r="I145" i="3"/>
  <c r="I54" i="3"/>
  <c r="I99" i="3"/>
  <c r="I125" i="3"/>
  <c r="I20" i="3"/>
  <c r="I50" i="3"/>
  <c r="I68" i="3"/>
  <c r="I31" i="3"/>
  <c r="I56" i="3"/>
  <c r="I35" i="3"/>
  <c r="I117" i="3"/>
  <c r="I13" i="3"/>
  <c r="I47" i="3"/>
  <c r="I62" i="3"/>
  <c r="I137" i="3"/>
  <c r="I6" i="3"/>
  <c r="I113" i="3"/>
  <c r="I142" i="3"/>
  <c r="I146" i="3"/>
  <c r="I109" i="3"/>
  <c r="I85" i="3"/>
  <c r="I67" i="3"/>
  <c r="I42" i="3"/>
  <c r="I26" i="3"/>
  <c r="I14" i="3"/>
  <c r="I80" i="3"/>
  <c r="I126" i="3"/>
  <c r="I39" i="3"/>
  <c r="I8" i="3"/>
  <c r="I93" i="3"/>
  <c r="I11" i="3"/>
  <c r="I44" i="3"/>
  <c r="I124" i="3"/>
  <c r="I72" i="3"/>
  <c r="I21" i="3"/>
  <c r="I136" i="3"/>
  <c r="I57" i="3"/>
  <c r="I78" i="3"/>
  <c r="I71" i="3"/>
  <c r="I66" i="3"/>
  <c r="I33" i="3"/>
  <c r="I83" i="3"/>
  <c r="I107" i="3"/>
  <c r="I60" i="3"/>
  <c r="I91" i="3"/>
  <c r="I121" i="3"/>
  <c r="I105" i="3"/>
  <c r="I52" i="3"/>
  <c r="I89" i="3"/>
  <c r="I16" i="3"/>
  <c r="I130" i="3"/>
  <c r="I58" i="3"/>
  <c r="I64" i="3"/>
  <c r="I7" i="3"/>
  <c r="I51" i="3"/>
  <c r="I55" i="3"/>
  <c r="I61" i="3"/>
  <c r="I74" i="3"/>
  <c r="I88" i="3"/>
  <c r="I25" i="3"/>
  <c r="I30" i="3"/>
  <c r="I17" i="3"/>
  <c r="I81" i="3"/>
  <c r="I94" i="3"/>
  <c r="I129" i="3"/>
  <c r="I24" i="3"/>
  <c r="I116" i="3"/>
  <c r="I143" i="3"/>
  <c r="I12" i="3"/>
  <c r="I144" i="3"/>
  <c r="I110" i="3"/>
  <c r="I29" i="3"/>
  <c r="I69" i="3"/>
  <c r="I90" i="3"/>
  <c r="I128" i="3"/>
  <c r="I82" i="3"/>
  <c r="I4" i="3"/>
  <c r="I36" i="3"/>
  <c r="I108" i="3"/>
  <c r="I95" i="3"/>
  <c r="I140" i="3"/>
  <c r="I149" i="3"/>
  <c r="I49" i="3"/>
  <c r="I37" i="3"/>
  <c r="I127" i="3"/>
  <c r="I48" i="3"/>
  <c r="I77" i="3"/>
  <c r="I118" i="3"/>
  <c r="I10" i="3"/>
  <c r="I96" i="3"/>
  <c r="I87" i="3"/>
  <c r="I79" i="3"/>
  <c r="I135" i="3"/>
  <c r="I141" i="3"/>
  <c r="I138" i="3"/>
  <c r="I73" i="3"/>
  <c r="I5" i="3"/>
  <c r="I40" i="3"/>
  <c r="I38" i="3"/>
  <c r="I132" i="3"/>
  <c r="I27" i="3"/>
  <c r="I18" i="3"/>
  <c r="I84" i="3"/>
  <c r="I28" i="3"/>
  <c r="I76" i="3"/>
  <c r="I104" i="3"/>
  <c r="I53" i="3"/>
  <c r="I22" i="3"/>
  <c r="I59" i="3"/>
  <c r="I97" i="3"/>
  <c r="I120" i="3"/>
  <c r="I139" i="3"/>
  <c r="I133"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B6" i="3"/>
  <c r="D6" i="3"/>
  <c r="G133" i="10" l="1"/>
  <c r="A147" i="2"/>
  <c r="F212" i="3"/>
  <c r="F84" i="3"/>
  <c r="F71" i="3"/>
  <c r="F75" i="3"/>
  <c r="F114" i="3"/>
  <c r="F147" i="3"/>
  <c r="C3" i="3"/>
  <c r="E4" i="3" s="1"/>
  <c r="F3" i="3"/>
  <c r="F92" i="3"/>
  <c r="F219" i="3"/>
  <c r="F211" i="3"/>
  <c r="F203" i="3"/>
  <c r="F195" i="3"/>
  <c r="F187" i="3"/>
  <c r="F179" i="3"/>
  <c r="F171" i="3"/>
  <c r="F163" i="3"/>
  <c r="F155" i="3"/>
  <c r="F97" i="3"/>
  <c r="F18" i="3"/>
  <c r="F141" i="3"/>
  <c r="F48" i="3"/>
  <c r="F36" i="3"/>
  <c r="F144" i="3"/>
  <c r="F17" i="3"/>
  <c r="F7" i="3"/>
  <c r="F121" i="3"/>
  <c r="F78" i="3"/>
  <c r="F93" i="3"/>
  <c r="F67" i="3"/>
  <c r="F62" i="3"/>
  <c r="F50" i="3"/>
  <c r="F46" i="3"/>
  <c r="F32" i="3"/>
  <c r="F115" i="3"/>
  <c r="F70" i="3"/>
  <c r="F101" i="3"/>
  <c r="F196" i="3"/>
  <c r="F172" i="3"/>
  <c r="F120" i="3"/>
  <c r="F110" i="3"/>
  <c r="F105" i="3"/>
  <c r="F137" i="3"/>
  <c r="F218" i="3"/>
  <c r="F210" i="3"/>
  <c r="F202" i="3"/>
  <c r="F194" i="3"/>
  <c r="F186" i="3"/>
  <c r="F178" i="3"/>
  <c r="F170" i="3"/>
  <c r="F162" i="3"/>
  <c r="F154" i="3"/>
  <c r="F59" i="3"/>
  <c r="F27" i="3"/>
  <c r="F135" i="3"/>
  <c r="F127" i="3"/>
  <c r="F4" i="3"/>
  <c r="F12" i="3"/>
  <c r="F30" i="3"/>
  <c r="F64" i="3"/>
  <c r="F91" i="3"/>
  <c r="F57" i="3"/>
  <c r="F8" i="3"/>
  <c r="F85" i="3"/>
  <c r="F47" i="3"/>
  <c r="F20" i="3"/>
  <c r="F43" i="3"/>
  <c r="F131" i="3"/>
  <c r="F150" i="3"/>
  <c r="F9" i="3"/>
  <c r="AA14" i="2"/>
  <c r="AB13" i="2"/>
  <c r="F217" i="3"/>
  <c r="F225" i="3"/>
  <c r="F204" i="3"/>
  <c r="F164" i="3"/>
  <c r="F77" i="3"/>
  <c r="F42" i="3"/>
  <c r="F193" i="3"/>
  <c r="F161" i="3"/>
  <c r="F143" i="3"/>
  <c r="F184" i="3"/>
  <c r="F176" i="3"/>
  <c r="F168" i="3"/>
  <c r="F160" i="3"/>
  <c r="F152" i="3"/>
  <c r="F53" i="3"/>
  <c r="F38" i="3"/>
  <c r="F87" i="3"/>
  <c r="F49" i="3"/>
  <c r="F128" i="3"/>
  <c r="F116" i="3"/>
  <c r="F88" i="3"/>
  <c r="F130" i="3"/>
  <c r="F107" i="3"/>
  <c r="F21" i="3"/>
  <c r="F126" i="3"/>
  <c r="F146" i="3"/>
  <c r="F117" i="3"/>
  <c r="F99" i="3"/>
  <c r="F86" i="3"/>
  <c r="F123" i="3"/>
  <c r="F112" i="3"/>
  <c r="F63" i="3"/>
  <c r="J25" i="3"/>
  <c r="J40" i="3"/>
  <c r="J45" i="3"/>
  <c r="J150" i="3"/>
  <c r="J115" i="3"/>
  <c r="J76" i="3"/>
  <c r="J48" i="3"/>
  <c r="J124" i="3"/>
  <c r="J82" i="3"/>
  <c r="J14" i="3"/>
  <c r="J140" i="3"/>
  <c r="J32" i="3"/>
  <c r="J103" i="3"/>
  <c r="J90" i="3"/>
  <c r="J120" i="3"/>
  <c r="J39" i="3"/>
  <c r="J15" i="3"/>
  <c r="J137" i="3"/>
  <c r="J61" i="3"/>
  <c r="J71" i="3"/>
  <c r="J59" i="3"/>
  <c r="J72" i="3"/>
  <c r="J3" i="3"/>
  <c r="J83" i="3"/>
  <c r="J29" i="3"/>
  <c r="J99" i="3"/>
  <c r="J80" i="3"/>
  <c r="J54" i="3"/>
  <c r="J65" i="3"/>
  <c r="J147" i="3"/>
  <c r="J56" i="3"/>
  <c r="J87" i="3"/>
  <c r="J74" i="3"/>
  <c r="J108" i="3"/>
  <c r="J21" i="3"/>
  <c r="J20" i="3"/>
  <c r="J13" i="3"/>
  <c r="J134" i="3"/>
  <c r="J136" i="3"/>
  <c r="J92" i="3"/>
  <c r="J144" i="3"/>
  <c r="J38" i="3"/>
  <c r="J9" i="3"/>
  <c r="J81" i="3"/>
  <c r="J23" i="3"/>
  <c r="J17" i="3"/>
  <c r="J10" i="3"/>
  <c r="J116" i="3"/>
  <c r="J129" i="3"/>
  <c r="J4" i="3"/>
  <c r="J30" i="3"/>
  <c r="J114" i="3"/>
  <c r="J36" i="3"/>
  <c r="J95" i="3"/>
  <c r="J131" i="3"/>
  <c r="J123" i="3"/>
  <c r="J46" i="3"/>
  <c r="J12" i="3"/>
  <c r="J18" i="3"/>
  <c r="J78" i="3"/>
  <c r="J97" i="3"/>
  <c r="J135" i="3"/>
  <c r="J75" i="3"/>
  <c r="J8" i="3"/>
  <c r="J122" i="3"/>
  <c r="J102" i="3"/>
  <c r="J106" i="3"/>
  <c r="J35" i="3"/>
  <c r="J49" i="3"/>
  <c r="J27" i="3"/>
  <c r="J85" i="3"/>
  <c r="J112" i="3"/>
  <c r="J148" i="3"/>
  <c r="J43" i="3"/>
  <c r="J93" i="3"/>
  <c r="J110" i="3"/>
  <c r="J64" i="3"/>
  <c r="J132" i="3"/>
  <c r="J130" i="3"/>
  <c r="J11" i="3"/>
  <c r="J118" i="3"/>
  <c r="J57" i="3"/>
  <c r="J128" i="3"/>
  <c r="J84" i="3"/>
  <c r="J58" i="3"/>
  <c r="J149" i="3"/>
  <c r="J62" i="3"/>
  <c r="J107" i="3"/>
  <c r="J34" i="3"/>
  <c r="J111" i="3"/>
  <c r="J37" i="3"/>
  <c r="J98" i="3"/>
  <c r="J42" i="3"/>
  <c r="J70" i="3"/>
  <c r="J19" i="3"/>
  <c r="J67" i="3"/>
  <c r="J125" i="3"/>
  <c r="J77" i="3"/>
  <c r="J33" i="3"/>
  <c r="J138" i="3"/>
  <c r="J44" i="3"/>
  <c r="J101" i="3"/>
  <c r="J66" i="3"/>
  <c r="J139" i="3"/>
  <c r="J53" i="3"/>
  <c r="J31" i="3"/>
  <c r="J96" i="3"/>
  <c r="J79" i="3"/>
  <c r="J69" i="3"/>
  <c r="J86" i="3"/>
  <c r="J68" i="3"/>
  <c r="J55" i="3"/>
  <c r="J7" i="3"/>
  <c r="J89" i="3"/>
  <c r="J94" i="3"/>
  <c r="J145" i="3"/>
  <c r="J113" i="3"/>
  <c r="J6" i="3"/>
  <c r="J143" i="3"/>
  <c r="J88" i="3"/>
  <c r="J121" i="3"/>
  <c r="J50" i="3"/>
  <c r="J41" i="3"/>
  <c r="J109" i="3"/>
  <c r="J63" i="3"/>
  <c r="J119" i="3"/>
  <c r="J60" i="3"/>
  <c r="J142" i="3"/>
  <c r="J16" i="3"/>
  <c r="J117" i="3"/>
  <c r="J100" i="3"/>
  <c r="J28" i="3"/>
  <c r="J52" i="3"/>
  <c r="J133" i="3"/>
  <c r="J146" i="3"/>
  <c r="J91" i="3"/>
  <c r="J22" i="3"/>
  <c r="J73" i="3"/>
  <c r="J47" i="3"/>
  <c r="J141" i="3"/>
  <c r="J51" i="3"/>
  <c r="J126" i="3"/>
  <c r="J26" i="3"/>
  <c r="J127" i="3"/>
  <c r="J104" i="3"/>
  <c r="J105" i="3"/>
  <c r="J24" i="3"/>
  <c r="J5"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A227" i="3"/>
  <c r="G226" i="3"/>
  <c r="H226" i="3"/>
  <c r="I226" i="3"/>
  <c r="J226" i="3"/>
  <c r="F13" i="3"/>
  <c r="F103" i="3"/>
  <c r="F98" i="3"/>
  <c r="F208" i="3"/>
  <c r="F223" i="3"/>
  <c r="F199" i="3"/>
  <c r="F191" i="3"/>
  <c r="F183" i="3"/>
  <c r="F175" i="3"/>
  <c r="F167" i="3"/>
  <c r="F159" i="3"/>
  <c r="F151" i="3"/>
  <c r="F104" i="3"/>
  <c r="F40" i="3"/>
  <c r="F96" i="3"/>
  <c r="F149" i="3"/>
  <c r="F90" i="3"/>
  <c r="F24" i="3"/>
  <c r="F74" i="3"/>
  <c r="F16" i="3"/>
  <c r="F83" i="3"/>
  <c r="F72" i="3"/>
  <c r="F80" i="3"/>
  <c r="F142" i="3"/>
  <c r="F35" i="3"/>
  <c r="F54" i="3"/>
  <c r="F34" i="3"/>
  <c r="F100" i="3"/>
  <c r="F122" i="3"/>
  <c r="F65" i="3"/>
  <c r="F180" i="3"/>
  <c r="F138" i="3"/>
  <c r="F81" i="3"/>
  <c r="F68" i="3"/>
  <c r="F201" i="3"/>
  <c r="F177" i="3"/>
  <c r="F22" i="3"/>
  <c r="F37" i="3"/>
  <c r="F58" i="3"/>
  <c r="F39" i="3"/>
  <c r="F119" i="3"/>
  <c r="F200" i="3"/>
  <c r="F207" i="3"/>
  <c r="F206" i="3"/>
  <c r="F174" i="3"/>
  <c r="F133" i="3"/>
  <c r="F5" i="3"/>
  <c r="F10" i="3"/>
  <c r="F140" i="3"/>
  <c r="F69" i="3"/>
  <c r="F129" i="3"/>
  <c r="F61" i="3"/>
  <c r="F89" i="3"/>
  <c r="F33" i="3"/>
  <c r="F124" i="3"/>
  <c r="F14" i="3"/>
  <c r="F113" i="3"/>
  <c r="F56" i="3"/>
  <c r="F145" i="3"/>
  <c r="F111" i="3"/>
  <c r="F148" i="3"/>
  <c r="F41" i="3"/>
  <c r="F19" i="3"/>
  <c r="F220" i="3"/>
  <c r="F188" i="3"/>
  <c r="F156" i="3"/>
  <c r="F108" i="3"/>
  <c r="F51" i="3"/>
  <c r="F11" i="3"/>
  <c r="B7" i="3"/>
  <c r="D7" i="3"/>
  <c r="F209" i="3"/>
  <c r="F185" i="3"/>
  <c r="F169" i="3"/>
  <c r="F153" i="3"/>
  <c r="F132" i="3"/>
  <c r="F79" i="3"/>
  <c r="F82" i="3"/>
  <c r="F25" i="3"/>
  <c r="F60" i="3"/>
  <c r="F136" i="3"/>
  <c r="F109" i="3"/>
  <c r="F125" i="3"/>
  <c r="F106" i="3"/>
  <c r="F216" i="3"/>
  <c r="F192" i="3"/>
  <c r="F215" i="3"/>
  <c r="F222" i="3"/>
  <c r="F214" i="3"/>
  <c r="F198" i="3"/>
  <c r="F190" i="3"/>
  <c r="F182" i="3"/>
  <c r="F166" i="3"/>
  <c r="F158" i="3"/>
  <c r="F76" i="3"/>
  <c r="F221" i="3"/>
  <c r="F213" i="3"/>
  <c r="F205" i="3"/>
  <c r="F197" i="3"/>
  <c r="F189" i="3"/>
  <c r="F181" i="3"/>
  <c r="F173" i="3"/>
  <c r="F165" i="3"/>
  <c r="F157" i="3"/>
  <c r="F139" i="3"/>
  <c r="F28" i="3"/>
  <c r="F73" i="3"/>
  <c r="F118" i="3"/>
  <c r="F95" i="3"/>
  <c r="F29" i="3"/>
  <c r="F94" i="3"/>
  <c r="F55" i="3"/>
  <c r="F52" i="3"/>
  <c r="F66" i="3"/>
  <c r="F44" i="3"/>
  <c r="F26" i="3"/>
  <c r="F6" i="3"/>
  <c r="F31" i="3"/>
  <c r="F134" i="3"/>
  <c r="F15" i="3"/>
  <c r="F45" i="3"/>
  <c r="F23" i="3"/>
  <c r="F102" i="3"/>
  <c r="G134" i="10" l="1"/>
  <c r="A148" i="2"/>
  <c r="C4" i="3"/>
  <c r="C5" i="3" s="1"/>
  <c r="C6" i="3" s="1"/>
  <c r="C7" i="3" s="1"/>
  <c r="F226" i="3"/>
  <c r="A228" i="3"/>
  <c r="G227" i="3"/>
  <c r="H227" i="3"/>
  <c r="I227" i="3"/>
  <c r="J227" i="3"/>
  <c r="AB14" i="2"/>
  <c r="AC13" i="2"/>
  <c r="D8" i="3"/>
  <c r="B8" i="3"/>
  <c r="G135" i="10" l="1"/>
  <c r="A149" i="2"/>
  <c r="E5" i="3"/>
  <c r="E6" i="3" s="1"/>
  <c r="E7" i="3" s="1"/>
  <c r="E8" i="3" s="1"/>
  <c r="C8" i="3"/>
  <c r="AC14" i="2"/>
  <c r="AD13" i="2"/>
  <c r="D9" i="3"/>
  <c r="B9" i="3"/>
  <c r="F227" i="3"/>
  <c r="A229" i="3"/>
  <c r="H228" i="3"/>
  <c r="G228" i="3"/>
  <c r="I228" i="3"/>
  <c r="J228" i="3"/>
  <c r="G136" i="10" l="1"/>
  <c r="A150" i="2"/>
  <c r="E9" i="3"/>
  <c r="C9" i="3"/>
  <c r="E10" i="3" s="1"/>
  <c r="A230" i="3"/>
  <c r="H229" i="3"/>
  <c r="G229" i="3"/>
  <c r="I229" i="3"/>
  <c r="J229" i="3"/>
  <c r="D10" i="3"/>
  <c r="B10" i="3"/>
  <c r="AD14" i="2"/>
  <c r="AE13" i="2"/>
  <c r="F228" i="3"/>
  <c r="G137" i="10" l="1"/>
  <c r="A151" i="2"/>
  <c r="C10" i="3"/>
  <c r="AE14" i="2"/>
  <c r="AF13" i="2"/>
  <c r="E11" i="3"/>
  <c r="C11" i="3"/>
  <c r="F229" i="3"/>
  <c r="B11" i="3"/>
  <c r="D11" i="3"/>
  <c r="A231" i="3"/>
  <c r="G230" i="3"/>
  <c r="I230" i="3"/>
  <c r="H230" i="3"/>
  <c r="J230" i="3"/>
  <c r="G138" i="10" l="1"/>
  <c r="A152" i="2"/>
  <c r="F230" i="3"/>
  <c r="AF14" i="2"/>
  <c r="AG13" i="2"/>
  <c r="C12" i="3"/>
  <c r="E12" i="3"/>
  <c r="A232" i="3"/>
  <c r="G231" i="3"/>
  <c r="H231" i="3"/>
  <c r="I231" i="3"/>
  <c r="J231" i="3"/>
  <c r="D12" i="3"/>
  <c r="B12" i="3"/>
  <c r="G139" i="10" l="1"/>
  <c r="A153" i="2"/>
  <c r="C13" i="3"/>
  <c r="E13" i="3"/>
  <c r="B13" i="3"/>
  <c r="D13" i="3"/>
  <c r="A233" i="3"/>
  <c r="G232" i="3"/>
  <c r="H232" i="3"/>
  <c r="I232" i="3"/>
  <c r="J232" i="3"/>
  <c r="AG14" i="2"/>
  <c r="AH13" i="2"/>
  <c r="F231" i="3"/>
  <c r="G140" i="10" l="1"/>
  <c r="A154" i="2"/>
  <c r="F232" i="3"/>
  <c r="B14" i="3"/>
  <c r="D14" i="3"/>
  <c r="AH14" i="2"/>
  <c r="AI13" i="2"/>
  <c r="A234" i="3"/>
  <c r="G233" i="3"/>
  <c r="H233" i="3"/>
  <c r="I233" i="3"/>
  <c r="J233" i="3"/>
  <c r="E14" i="3"/>
  <c r="C14" i="3"/>
  <c r="G141" i="10" l="1"/>
  <c r="A155" i="2"/>
  <c r="B15" i="3"/>
  <c r="D15" i="3"/>
  <c r="C15" i="3"/>
  <c r="E15" i="3"/>
  <c r="A235" i="3"/>
  <c r="H234" i="3"/>
  <c r="G234" i="3"/>
  <c r="I234" i="3"/>
  <c r="J234" i="3"/>
  <c r="F233" i="3"/>
  <c r="AI14" i="2"/>
  <c r="AJ13" i="2"/>
  <c r="G142" i="10" l="1"/>
  <c r="A156" i="2"/>
  <c r="AJ14" i="2"/>
  <c r="AK13" i="2"/>
  <c r="E16" i="3"/>
  <c r="C16" i="3"/>
  <c r="F234" i="3"/>
  <c r="A236" i="3"/>
  <c r="G235" i="3"/>
  <c r="H235" i="3"/>
  <c r="I235" i="3"/>
  <c r="J235" i="3"/>
  <c r="B16" i="3"/>
  <c r="D16" i="3"/>
  <c r="G143" i="10" l="1"/>
  <c r="A157" i="2"/>
  <c r="E17" i="3"/>
  <c r="C17" i="3"/>
  <c r="AK14" i="2"/>
  <c r="AL13" i="2"/>
  <c r="F235" i="3"/>
  <c r="B17" i="3"/>
  <c r="D17" i="3"/>
  <c r="A237" i="3"/>
  <c r="G236" i="3"/>
  <c r="H236" i="3"/>
  <c r="I236" i="3"/>
  <c r="J236" i="3"/>
  <c r="G144" i="10" l="1"/>
  <c r="A158" i="2"/>
  <c r="F236" i="3"/>
  <c r="AL14" i="2"/>
  <c r="AM13" i="2"/>
  <c r="A238" i="3"/>
  <c r="G237" i="3"/>
  <c r="H237" i="3"/>
  <c r="I237" i="3"/>
  <c r="J237" i="3"/>
  <c r="D18" i="3"/>
  <c r="B18" i="3"/>
  <c r="E18" i="3"/>
  <c r="C18" i="3"/>
  <c r="G145" i="10" l="1"/>
  <c r="A159" i="2"/>
  <c r="AM14" i="2"/>
  <c r="AN13" i="2"/>
  <c r="A239" i="3"/>
  <c r="G238" i="3"/>
  <c r="I238" i="3"/>
  <c r="H238" i="3"/>
  <c r="J238" i="3"/>
  <c r="C19" i="3"/>
  <c r="E19" i="3"/>
  <c r="B19" i="3"/>
  <c r="D19" i="3"/>
  <c r="F237" i="3"/>
  <c r="G146" i="10" l="1"/>
  <c r="A160" i="2"/>
  <c r="A240" i="3"/>
  <c r="G239" i="3"/>
  <c r="I239" i="3"/>
  <c r="J239" i="3"/>
  <c r="H239" i="3"/>
  <c r="F238" i="3"/>
  <c r="C20" i="3"/>
  <c r="E20" i="3"/>
  <c r="AN14" i="2"/>
  <c r="AO13" i="2"/>
  <c r="D20" i="3"/>
  <c r="B20" i="3"/>
  <c r="G147" i="10" l="1"/>
  <c r="A161" i="2"/>
  <c r="AO14" i="2"/>
  <c r="AP13" i="2"/>
  <c r="C21" i="3"/>
  <c r="E21" i="3"/>
  <c r="F239" i="3"/>
  <c r="D21" i="3"/>
  <c r="B21" i="3"/>
  <c r="A241" i="3"/>
  <c r="G240" i="3"/>
  <c r="H240" i="3"/>
  <c r="I240" i="3"/>
  <c r="J240" i="3"/>
  <c r="G148" i="10" l="1"/>
  <c r="A162" i="2"/>
  <c r="AP14" i="2"/>
  <c r="AQ13" i="2"/>
  <c r="D22" i="3"/>
  <c r="B22" i="3"/>
  <c r="F240" i="3"/>
  <c r="C22" i="3"/>
  <c r="E22" i="3"/>
  <c r="A242" i="3"/>
  <c r="G241" i="3"/>
  <c r="H241" i="3"/>
  <c r="I241" i="3"/>
  <c r="J241" i="3"/>
  <c r="G149" i="10" l="1"/>
  <c r="A163" i="2"/>
  <c r="B23" i="3"/>
  <c r="D23" i="3"/>
  <c r="F241" i="3"/>
  <c r="A243" i="3"/>
  <c r="G242" i="3"/>
  <c r="H242" i="3"/>
  <c r="J242" i="3"/>
  <c r="I242" i="3"/>
  <c r="E23" i="3"/>
  <c r="C23" i="3"/>
  <c r="AQ14" i="2"/>
  <c r="AR13" i="2"/>
  <c r="G150" i="10" l="1"/>
  <c r="A164" i="2"/>
  <c r="F242" i="3"/>
  <c r="AR14" i="2"/>
  <c r="AS13" i="2"/>
  <c r="C24" i="3"/>
  <c r="E24" i="3"/>
  <c r="A244" i="3"/>
  <c r="G243" i="3"/>
  <c r="H243" i="3"/>
  <c r="I243" i="3"/>
  <c r="J243" i="3"/>
  <c r="D24" i="3"/>
  <c r="B24" i="3"/>
  <c r="G151" i="10" l="1"/>
  <c r="A165" i="2"/>
  <c r="C25" i="3"/>
  <c r="E25" i="3"/>
  <c r="AS14" i="2"/>
  <c r="AT13" i="2"/>
  <c r="A245" i="3"/>
  <c r="G244" i="3"/>
  <c r="H244" i="3"/>
  <c r="I244" i="3"/>
  <c r="J244" i="3"/>
  <c r="B25" i="3"/>
  <c r="D25" i="3"/>
  <c r="F243" i="3"/>
  <c r="G152" i="10" l="1"/>
  <c r="A166" i="2"/>
  <c r="F244" i="3"/>
  <c r="B26" i="3"/>
  <c r="D26" i="3"/>
  <c r="AT14" i="2"/>
  <c r="AU13" i="2"/>
  <c r="A246" i="3"/>
  <c r="G245" i="3"/>
  <c r="H245" i="3"/>
  <c r="I245" i="3"/>
  <c r="J245" i="3"/>
  <c r="E26" i="3"/>
  <c r="C26" i="3"/>
  <c r="G153" i="10" l="1"/>
  <c r="A167" i="2"/>
  <c r="AU14" i="2"/>
  <c r="AV13" i="2"/>
  <c r="D27" i="3"/>
  <c r="B27" i="3"/>
  <c r="E27" i="3"/>
  <c r="C27" i="3"/>
  <c r="A247" i="3"/>
  <c r="G246" i="3"/>
  <c r="H246" i="3"/>
  <c r="J246" i="3"/>
  <c r="I246" i="3"/>
  <c r="F245" i="3"/>
  <c r="G154" i="10" l="1"/>
  <c r="A168" i="2"/>
  <c r="B28" i="3"/>
  <c r="D28" i="3"/>
  <c r="E28" i="3"/>
  <c r="C28" i="3"/>
  <c r="AV14" i="2"/>
  <c r="AW13" i="2"/>
  <c r="F246" i="3"/>
  <c r="A248" i="3"/>
  <c r="G247" i="3"/>
  <c r="H247" i="3"/>
  <c r="I247" i="3"/>
  <c r="J247" i="3"/>
  <c r="G155" i="10" l="1"/>
  <c r="A169" i="2"/>
  <c r="F247" i="3"/>
  <c r="C29" i="3"/>
  <c r="E29" i="3"/>
  <c r="AW14" i="2"/>
  <c r="AX13" i="2"/>
  <c r="A249" i="3"/>
  <c r="G248" i="3"/>
  <c r="H248" i="3"/>
  <c r="I248" i="3"/>
  <c r="J248" i="3"/>
  <c r="B29" i="3"/>
  <c r="D29" i="3"/>
  <c r="G156" i="10" l="1"/>
  <c r="A170" i="2"/>
  <c r="C30" i="3"/>
  <c r="E30" i="3"/>
  <c r="F248" i="3"/>
  <c r="B30" i="3"/>
  <c r="D30" i="3"/>
  <c r="A250" i="3"/>
  <c r="G249" i="3"/>
  <c r="H249" i="3"/>
  <c r="J249" i="3"/>
  <c r="I249" i="3"/>
  <c r="AX14" i="2"/>
  <c r="AY13" i="2"/>
  <c r="G157" i="10" l="1"/>
  <c r="A171" i="2"/>
  <c r="B31" i="3"/>
  <c r="D31" i="3"/>
  <c r="F249" i="3"/>
  <c r="A251" i="3"/>
  <c r="G250" i="3"/>
  <c r="H250" i="3"/>
  <c r="I250" i="3"/>
  <c r="J250" i="3"/>
  <c r="AY14" i="2"/>
  <c r="K2" i="3"/>
  <c r="K250" i="3" s="1"/>
  <c r="AZ13" i="2"/>
  <c r="E31" i="3"/>
  <c r="C31" i="3"/>
  <c r="G158" i="10" l="1"/>
  <c r="A172" i="2"/>
  <c r="A252" i="3"/>
  <c r="G251" i="3"/>
  <c r="H251" i="3"/>
  <c r="I251" i="3"/>
  <c r="J251" i="3"/>
  <c r="K251" i="3"/>
  <c r="C32" i="3"/>
  <c r="E32" i="3"/>
  <c r="L2" i="3"/>
  <c r="L251" i="3" s="1"/>
  <c r="AZ14" i="2"/>
  <c r="BA13" i="2"/>
  <c r="K61" i="3"/>
  <c r="K75" i="3"/>
  <c r="K56" i="3"/>
  <c r="K76" i="3"/>
  <c r="K19" i="3"/>
  <c r="K68" i="3"/>
  <c r="K7" i="3"/>
  <c r="K37" i="3"/>
  <c r="K92" i="3"/>
  <c r="K5" i="3"/>
  <c r="K146" i="3"/>
  <c r="K4" i="3"/>
  <c r="K141" i="3"/>
  <c r="K93" i="3"/>
  <c r="K66" i="3"/>
  <c r="K112" i="3"/>
  <c r="K131" i="3"/>
  <c r="K116" i="3"/>
  <c r="K85" i="3"/>
  <c r="K22" i="3"/>
  <c r="K98" i="3"/>
  <c r="K18" i="3"/>
  <c r="K109" i="3"/>
  <c r="K8" i="3"/>
  <c r="K48" i="3"/>
  <c r="K42" i="3"/>
  <c r="K101" i="3"/>
  <c r="K54" i="3"/>
  <c r="K63" i="3"/>
  <c r="K51" i="3"/>
  <c r="K27" i="3"/>
  <c r="K81" i="3"/>
  <c r="K133" i="3"/>
  <c r="K129" i="3"/>
  <c r="K73" i="3"/>
  <c r="K16" i="3"/>
  <c r="K142" i="3"/>
  <c r="K53" i="3"/>
  <c r="K100" i="3"/>
  <c r="K23" i="3"/>
  <c r="K118" i="3"/>
  <c r="K144" i="3"/>
  <c r="K44" i="3"/>
  <c r="K55" i="3"/>
  <c r="K47" i="3"/>
  <c r="K84" i="3"/>
  <c r="K50" i="3"/>
  <c r="K121" i="3"/>
  <c r="K148" i="3"/>
  <c r="K150" i="3"/>
  <c r="K14" i="3"/>
  <c r="K94" i="3"/>
  <c r="K120" i="3"/>
  <c r="K91" i="3"/>
  <c r="K67" i="3"/>
  <c r="K62" i="3"/>
  <c r="K106" i="3"/>
  <c r="K89" i="3"/>
  <c r="K96" i="3"/>
  <c r="K71" i="3"/>
  <c r="K145" i="3"/>
  <c r="K138" i="3"/>
  <c r="K40" i="3"/>
  <c r="K57" i="3"/>
  <c r="K52" i="3"/>
  <c r="K49" i="3"/>
  <c r="K39" i="3"/>
  <c r="K107" i="3"/>
  <c r="K24" i="3"/>
  <c r="K125" i="3"/>
  <c r="K108" i="3"/>
  <c r="K21" i="3"/>
  <c r="K10" i="3"/>
  <c r="K45" i="3"/>
  <c r="K127" i="3"/>
  <c r="K29" i="3"/>
  <c r="K104" i="3"/>
  <c r="K88" i="3"/>
  <c r="K70" i="3"/>
  <c r="K58" i="3"/>
  <c r="K90" i="3"/>
  <c r="K36" i="3"/>
  <c r="K110" i="3"/>
  <c r="K137" i="3"/>
  <c r="K132" i="3"/>
  <c r="K122" i="3"/>
  <c r="K128" i="3"/>
  <c r="K135" i="3"/>
  <c r="K80" i="3"/>
  <c r="K77" i="3"/>
  <c r="K99" i="3"/>
  <c r="K69" i="3"/>
  <c r="K74" i="3"/>
  <c r="K117" i="3"/>
  <c r="K25" i="3"/>
  <c r="K95" i="3"/>
  <c r="K143" i="3"/>
  <c r="K35" i="3"/>
  <c r="K9" i="3"/>
  <c r="K113" i="3"/>
  <c r="K60" i="3"/>
  <c r="K82" i="3"/>
  <c r="K11" i="3"/>
  <c r="K114" i="3"/>
  <c r="K59" i="3"/>
  <c r="K13" i="3"/>
  <c r="K149" i="3"/>
  <c r="K87" i="3"/>
  <c r="K34" i="3"/>
  <c r="K20" i="3"/>
  <c r="K64" i="3"/>
  <c r="K46" i="3"/>
  <c r="K12" i="3"/>
  <c r="K72" i="3"/>
  <c r="K103" i="3"/>
  <c r="K147" i="3"/>
  <c r="K15" i="3"/>
  <c r="K65" i="3"/>
  <c r="K33" i="3"/>
  <c r="K3" i="3"/>
  <c r="K78" i="3"/>
  <c r="K124" i="3"/>
  <c r="K30" i="3"/>
  <c r="K38" i="3"/>
  <c r="K26" i="3"/>
  <c r="K102" i="3"/>
  <c r="K123" i="3"/>
  <c r="K115" i="3"/>
  <c r="K43" i="3"/>
  <c r="K130" i="3"/>
  <c r="K86" i="3"/>
  <c r="K83" i="3"/>
  <c r="K17" i="3"/>
  <c r="K97" i="3"/>
  <c r="K119" i="3"/>
  <c r="K41" i="3"/>
  <c r="K6" i="3"/>
  <c r="K136" i="3"/>
  <c r="K140" i="3"/>
  <c r="K31" i="3"/>
  <c r="K126" i="3"/>
  <c r="K32" i="3"/>
  <c r="K28" i="3"/>
  <c r="K139" i="3"/>
  <c r="K134" i="3"/>
  <c r="K79" i="3"/>
  <c r="K105" i="3"/>
  <c r="K111"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F250" i="3"/>
  <c r="B32" i="3"/>
  <c r="D32" i="3"/>
  <c r="G159" i="10" l="1"/>
  <c r="A173" i="2"/>
  <c r="BA14" i="2"/>
  <c r="M2" i="3"/>
  <c r="L73" i="3"/>
  <c r="L50" i="3"/>
  <c r="L66" i="3"/>
  <c r="L139" i="3"/>
  <c r="L53" i="3"/>
  <c r="L113" i="3"/>
  <c r="L59" i="3"/>
  <c r="L120" i="3"/>
  <c r="L107" i="3"/>
  <c r="L102" i="3"/>
  <c r="L21" i="3"/>
  <c r="L83" i="3"/>
  <c r="L127" i="3"/>
  <c r="L20" i="3"/>
  <c r="L96" i="3"/>
  <c r="L146" i="3"/>
  <c r="L130" i="3"/>
  <c r="L56" i="3"/>
  <c r="L41" i="3"/>
  <c r="L19" i="3"/>
  <c r="L137" i="3"/>
  <c r="L31" i="3"/>
  <c r="L129" i="3"/>
  <c r="L79" i="3"/>
  <c r="L52" i="3"/>
  <c r="L78" i="3"/>
  <c r="L55" i="3"/>
  <c r="L34" i="3"/>
  <c r="L118" i="3"/>
  <c r="L24" i="3"/>
  <c r="L13" i="3"/>
  <c r="L140" i="3"/>
  <c r="L124" i="3"/>
  <c r="L81" i="3"/>
  <c r="L3" i="3"/>
  <c r="L40" i="3"/>
  <c r="L43" i="3"/>
  <c r="L74" i="3"/>
  <c r="L111" i="3"/>
  <c r="L148" i="3"/>
  <c r="L72" i="3"/>
  <c r="L145" i="3"/>
  <c r="L33" i="3"/>
  <c r="L121" i="3"/>
  <c r="L131" i="3"/>
  <c r="L93" i="3"/>
  <c r="L8" i="3"/>
  <c r="L71" i="3"/>
  <c r="L29" i="3"/>
  <c r="L112" i="3"/>
  <c r="L98" i="3"/>
  <c r="L109" i="3"/>
  <c r="L48" i="3"/>
  <c r="L114" i="3"/>
  <c r="L119" i="3"/>
  <c r="L39" i="3"/>
  <c r="L132" i="3"/>
  <c r="L103" i="3"/>
  <c r="L125" i="3"/>
  <c r="L44" i="3"/>
  <c r="L136" i="3"/>
  <c r="L143" i="3"/>
  <c r="L37" i="3"/>
  <c r="L85" i="3"/>
  <c r="L133" i="3"/>
  <c r="L142" i="3"/>
  <c r="L149" i="3"/>
  <c r="L116" i="3"/>
  <c r="L6" i="3"/>
  <c r="L100" i="3"/>
  <c r="L35" i="3"/>
  <c r="L38" i="3"/>
  <c r="L61" i="3"/>
  <c r="L46" i="3"/>
  <c r="L17" i="3"/>
  <c r="L134" i="3"/>
  <c r="L51" i="3"/>
  <c r="L63" i="3"/>
  <c r="L60" i="3"/>
  <c r="L64" i="3"/>
  <c r="L14" i="3"/>
  <c r="L123" i="3"/>
  <c r="L25" i="3"/>
  <c r="L58" i="3"/>
  <c r="L75" i="3"/>
  <c r="L45" i="3"/>
  <c r="L122" i="3"/>
  <c r="L144" i="3"/>
  <c r="L94" i="3"/>
  <c r="L117" i="3"/>
  <c r="L26" i="3"/>
  <c r="L42" i="3"/>
  <c r="L80" i="3"/>
  <c r="L106" i="3"/>
  <c r="L9" i="3"/>
  <c r="L138" i="3"/>
  <c r="L88" i="3"/>
  <c r="L22" i="3"/>
  <c r="L105" i="3"/>
  <c r="L99" i="3"/>
  <c r="L147" i="3"/>
  <c r="L62" i="3"/>
  <c r="L11" i="3"/>
  <c r="L47" i="3"/>
  <c r="L67" i="3"/>
  <c r="L28" i="3"/>
  <c r="L7" i="3"/>
  <c r="L92" i="3"/>
  <c r="L97" i="3"/>
  <c r="L27" i="3"/>
  <c r="L115" i="3"/>
  <c r="L108" i="3"/>
  <c r="L69" i="3"/>
  <c r="L54" i="3"/>
  <c r="L4" i="3"/>
  <c r="L30" i="3"/>
  <c r="L32" i="3"/>
  <c r="L70" i="3"/>
  <c r="L87" i="3"/>
  <c r="L84" i="3"/>
  <c r="L135" i="3"/>
  <c r="L57" i="3"/>
  <c r="L141" i="3"/>
  <c r="L104" i="3"/>
  <c r="L95" i="3"/>
  <c r="L65" i="3"/>
  <c r="L10" i="3"/>
  <c r="L90" i="3"/>
  <c r="L16" i="3"/>
  <c r="L110" i="3"/>
  <c r="L150" i="3"/>
  <c r="L12" i="3"/>
  <c r="L82" i="3"/>
  <c r="L89" i="3"/>
  <c r="L18" i="3"/>
  <c r="L86" i="3"/>
  <c r="L23" i="3"/>
  <c r="L77" i="3"/>
  <c r="L91" i="3"/>
  <c r="L101" i="3"/>
  <c r="L36" i="3"/>
  <c r="L5" i="3"/>
  <c r="L15" i="3"/>
  <c r="L49" i="3"/>
  <c r="L68" i="3"/>
  <c r="L126" i="3"/>
  <c r="L128" i="3"/>
  <c r="L76"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B33" i="3"/>
  <c r="D33" i="3"/>
  <c r="F251" i="3"/>
  <c r="E33" i="3"/>
  <c r="C33" i="3"/>
  <c r="A253" i="3"/>
  <c r="G252" i="3"/>
  <c r="H252" i="3"/>
  <c r="I252" i="3"/>
  <c r="K252" i="3"/>
  <c r="M252" i="3"/>
  <c r="L252" i="3"/>
  <c r="J252" i="3"/>
  <c r="G160" i="10" l="1"/>
  <c r="A174" i="2"/>
  <c r="B34" i="3"/>
  <c r="D34" i="3"/>
  <c r="F252" i="3"/>
  <c r="A254" i="3"/>
  <c r="G253" i="3"/>
  <c r="H253" i="3"/>
  <c r="I253" i="3"/>
  <c r="J253" i="3"/>
  <c r="K253" i="3"/>
  <c r="L253" i="3"/>
  <c r="M253" i="3"/>
  <c r="E34" i="3"/>
  <c r="C34" i="3"/>
  <c r="M43" i="3"/>
  <c r="M78" i="3"/>
  <c r="M27" i="3"/>
  <c r="M42" i="3"/>
  <c r="M136" i="3"/>
  <c r="M12" i="3"/>
  <c r="M74" i="3"/>
  <c r="M89" i="3"/>
  <c r="M138" i="3"/>
  <c r="M148" i="3"/>
  <c r="M75" i="3"/>
  <c r="M124" i="3"/>
  <c r="M36" i="3"/>
  <c r="M72" i="3"/>
  <c r="M66" i="3"/>
  <c r="M37" i="3"/>
  <c r="M58" i="3"/>
  <c r="M96" i="3"/>
  <c r="M17" i="3"/>
  <c r="M86" i="3"/>
  <c r="M116" i="3"/>
  <c r="M93" i="3"/>
  <c r="M40" i="3"/>
  <c r="M24" i="3"/>
  <c r="M99" i="3"/>
  <c r="M50" i="3"/>
  <c r="M101" i="3"/>
  <c r="M67" i="3"/>
  <c r="M28" i="3"/>
  <c r="M16" i="3"/>
  <c r="M97" i="3"/>
  <c r="M113" i="3"/>
  <c r="M25" i="3"/>
  <c r="M90" i="3"/>
  <c r="M143" i="3"/>
  <c r="M132" i="3"/>
  <c r="M8" i="3"/>
  <c r="M119" i="3"/>
  <c r="M29" i="3"/>
  <c r="M14" i="3"/>
  <c r="M80" i="3"/>
  <c r="M32" i="3"/>
  <c r="M59" i="3"/>
  <c r="M104" i="3"/>
  <c r="M134" i="3"/>
  <c r="M103" i="3"/>
  <c r="M79" i="3"/>
  <c r="M68" i="3"/>
  <c r="M34" i="3"/>
  <c r="M142" i="3"/>
  <c r="M81" i="3"/>
  <c r="M38" i="3"/>
  <c r="M105" i="3"/>
  <c r="M60" i="3"/>
  <c r="M35" i="3"/>
  <c r="M33" i="3"/>
  <c r="M100" i="3"/>
  <c r="M11" i="3"/>
  <c r="M111" i="3"/>
  <c r="M23" i="3"/>
  <c r="M147" i="3"/>
  <c r="M69" i="3"/>
  <c r="M31" i="3"/>
  <c r="M61" i="3"/>
  <c r="M149" i="3"/>
  <c r="M45" i="3"/>
  <c r="M84" i="3"/>
  <c r="M120" i="3"/>
  <c r="M5" i="3"/>
  <c r="M123" i="3"/>
  <c r="M91" i="3"/>
  <c r="M107" i="3"/>
  <c r="M20" i="3"/>
  <c r="M83" i="3"/>
  <c r="M30" i="3"/>
  <c r="M109" i="3"/>
  <c r="M62" i="3"/>
  <c r="M19" i="3"/>
  <c r="M112" i="3"/>
  <c r="M141" i="3"/>
  <c r="M76" i="3"/>
  <c r="M122" i="3"/>
  <c r="M10" i="3"/>
  <c r="M70" i="3"/>
  <c r="M53" i="3"/>
  <c r="M46" i="3"/>
  <c r="M133" i="3"/>
  <c r="M73" i="3"/>
  <c r="M102" i="3"/>
  <c r="M146" i="3"/>
  <c r="M15" i="3"/>
  <c r="M94" i="3"/>
  <c r="M3" i="3"/>
  <c r="M114" i="3"/>
  <c r="M130" i="3"/>
  <c r="M145" i="3"/>
  <c r="M110" i="3"/>
  <c r="M140" i="3"/>
  <c r="M85" i="3"/>
  <c r="M7" i="3"/>
  <c r="M95" i="3"/>
  <c r="M71" i="3"/>
  <c r="M41" i="3"/>
  <c r="M144" i="3"/>
  <c r="M56" i="3"/>
  <c r="M47" i="3"/>
  <c r="M13" i="3"/>
  <c r="M4" i="3"/>
  <c r="M64" i="3"/>
  <c r="M44" i="3"/>
  <c r="M82" i="3"/>
  <c r="M57" i="3"/>
  <c r="M51" i="3"/>
  <c r="M108" i="3"/>
  <c r="M9" i="3"/>
  <c r="M131" i="3"/>
  <c r="M139" i="3"/>
  <c r="M52" i="3"/>
  <c r="M87" i="3"/>
  <c r="M88" i="3"/>
  <c r="M48" i="3"/>
  <c r="M135" i="3"/>
  <c r="M125" i="3"/>
  <c r="M65" i="3"/>
  <c r="M18" i="3"/>
  <c r="M21" i="3"/>
  <c r="M128" i="3"/>
  <c r="M26" i="3"/>
  <c r="M77" i="3"/>
  <c r="M39" i="3"/>
  <c r="M118" i="3"/>
  <c r="M92" i="3"/>
  <c r="M127" i="3"/>
  <c r="M150" i="3"/>
  <c r="M63" i="3"/>
  <c r="M106" i="3"/>
  <c r="M98" i="3"/>
  <c r="M54" i="3"/>
  <c r="M117" i="3"/>
  <c r="M49" i="3"/>
  <c r="M55" i="3"/>
  <c r="M22" i="3"/>
  <c r="M121" i="3"/>
  <c r="M137" i="3"/>
  <c r="M6" i="3"/>
  <c r="M115" i="3"/>
  <c r="M129" i="3"/>
  <c r="M126"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B16" i="2"/>
  <c r="G161" i="10" l="1"/>
  <c r="A175" i="2"/>
  <c r="B19" i="2"/>
  <c r="C6" i="4"/>
  <c r="C19" i="2"/>
  <c r="F9" i="4" s="1"/>
  <c r="C16" i="2"/>
  <c r="B35" i="3"/>
  <c r="D35" i="3"/>
  <c r="A255" i="3"/>
  <c r="G254" i="3"/>
  <c r="H254" i="3"/>
  <c r="I254" i="3"/>
  <c r="J254" i="3"/>
  <c r="L254" i="3"/>
  <c r="K254" i="3"/>
  <c r="M254" i="3"/>
  <c r="E35" i="3"/>
  <c r="C35" i="3"/>
  <c r="F253" i="3"/>
  <c r="G162" i="10" l="1"/>
  <c r="A176" i="2"/>
  <c r="B36" i="3"/>
  <c r="D36" i="3"/>
  <c r="F254" i="3"/>
  <c r="E36" i="3"/>
  <c r="C36" i="3"/>
  <c r="A256" i="3"/>
  <c r="G255" i="3"/>
  <c r="H255" i="3"/>
  <c r="J255" i="3"/>
  <c r="I255" i="3"/>
  <c r="K255" i="3"/>
  <c r="M255" i="3"/>
  <c r="L255" i="3"/>
  <c r="F2" i="4"/>
  <c r="A11" i="4"/>
  <c r="G163" i="10" l="1"/>
  <c r="A177" i="2"/>
  <c r="C37" i="3"/>
  <c r="E37" i="3"/>
  <c r="A257" i="3"/>
  <c r="G256" i="3"/>
  <c r="H256" i="3"/>
  <c r="I256" i="3"/>
  <c r="J256" i="3"/>
  <c r="M256" i="3"/>
  <c r="K256" i="3"/>
  <c r="L256" i="3"/>
  <c r="C208" i="10"/>
  <c r="C11" i="4"/>
  <c r="D11" i="4" s="1"/>
  <c r="B37" i="3"/>
  <c r="D37" i="3"/>
  <c r="F255" i="3"/>
  <c r="G164" i="10" l="1"/>
  <c r="A178" i="2"/>
  <c r="A258" i="3"/>
  <c r="G257" i="3"/>
  <c r="H257" i="3"/>
  <c r="J257" i="3"/>
  <c r="I257" i="3"/>
  <c r="K257" i="3"/>
  <c r="M257" i="3"/>
  <c r="L257" i="3"/>
  <c r="F208" i="10"/>
  <c r="B208" i="10"/>
  <c r="F256" i="3"/>
  <c r="E38" i="3"/>
  <c r="C38" i="3"/>
  <c r="B38" i="3"/>
  <c r="D38" i="3"/>
  <c r="G165" i="10" l="1"/>
  <c r="A179" i="2"/>
  <c r="B39" i="3"/>
  <c r="D39" i="3"/>
  <c r="E39" i="3"/>
  <c r="C39" i="3"/>
  <c r="F257" i="3"/>
  <c r="A259" i="3"/>
  <c r="G258" i="3"/>
  <c r="H258" i="3"/>
  <c r="I258" i="3"/>
  <c r="J258" i="3"/>
  <c r="K258" i="3"/>
  <c r="L258" i="3"/>
  <c r="M258" i="3"/>
  <c r="G166" i="10" l="1"/>
  <c r="A180" i="2"/>
  <c r="D40" i="3"/>
  <c r="B40" i="3"/>
  <c r="F258" i="3"/>
  <c r="A260" i="3"/>
  <c r="G259" i="3"/>
  <c r="H259" i="3"/>
  <c r="I259" i="3"/>
  <c r="J259" i="3"/>
  <c r="K259" i="3"/>
  <c r="M259" i="3"/>
  <c r="L259" i="3"/>
  <c r="C40" i="3"/>
  <c r="E40" i="3"/>
  <c r="G167" i="10" l="1"/>
  <c r="A181" i="2"/>
  <c r="E41" i="3"/>
  <c r="C41" i="3"/>
  <c r="F259" i="3"/>
  <c r="D41" i="3"/>
  <c r="B41" i="3"/>
  <c r="A261" i="3"/>
  <c r="G260" i="3"/>
  <c r="H260" i="3"/>
  <c r="I260" i="3"/>
  <c r="J260" i="3"/>
  <c r="L260" i="3"/>
  <c r="K260" i="3"/>
  <c r="M260" i="3"/>
  <c r="G168" i="10" l="1"/>
  <c r="A182" i="2"/>
  <c r="B42" i="3"/>
  <c r="D42" i="3"/>
  <c r="F260" i="3"/>
  <c r="E42" i="3"/>
  <c r="C42" i="3"/>
  <c r="A262" i="3"/>
  <c r="G261" i="3"/>
  <c r="H261" i="3"/>
  <c r="I261" i="3"/>
  <c r="K261" i="3"/>
  <c r="L261" i="3"/>
  <c r="J261" i="3"/>
  <c r="M261" i="3"/>
  <c r="G169" i="10" l="1"/>
  <c r="A183" i="2"/>
  <c r="A263" i="3"/>
  <c r="G262" i="3"/>
  <c r="H262" i="3"/>
  <c r="I262" i="3"/>
  <c r="J262" i="3"/>
  <c r="K262" i="3"/>
  <c r="L262" i="3"/>
  <c r="M262" i="3"/>
  <c r="F261" i="3"/>
  <c r="C43" i="3"/>
  <c r="E43" i="3"/>
  <c r="D43" i="3"/>
  <c r="B43" i="3"/>
  <c r="G170" i="10" l="1"/>
  <c r="A184" i="2"/>
  <c r="D44" i="3"/>
  <c r="B44" i="3"/>
  <c r="F262" i="3"/>
  <c r="C44" i="3"/>
  <c r="E44" i="3"/>
  <c r="A264" i="3"/>
  <c r="G263" i="3"/>
  <c r="H263" i="3"/>
  <c r="I263" i="3"/>
  <c r="J263" i="3"/>
  <c r="K263" i="3"/>
  <c r="L263" i="3"/>
  <c r="M263" i="3"/>
  <c r="G171" i="10" l="1"/>
  <c r="A185" i="2"/>
  <c r="F263" i="3"/>
  <c r="D45" i="3"/>
  <c r="B45" i="3"/>
  <c r="A265" i="3"/>
  <c r="G264" i="3"/>
  <c r="H264" i="3"/>
  <c r="I264" i="3"/>
  <c r="J264" i="3"/>
  <c r="M264" i="3"/>
  <c r="K264" i="3"/>
  <c r="L264" i="3"/>
  <c r="E45" i="3"/>
  <c r="C45" i="3"/>
  <c r="G172" i="10" l="1"/>
  <c r="A186" i="2"/>
  <c r="C46" i="3"/>
  <c r="E46" i="3"/>
  <c r="D46" i="3"/>
  <c r="B46" i="3"/>
  <c r="F264" i="3"/>
  <c r="A266" i="3"/>
  <c r="G265" i="3"/>
  <c r="H265" i="3"/>
  <c r="I265" i="3"/>
  <c r="J265" i="3"/>
  <c r="K265" i="3"/>
  <c r="L265" i="3"/>
  <c r="M265" i="3"/>
  <c r="G173" i="10" l="1"/>
  <c r="A187" i="2"/>
  <c r="A267" i="3"/>
  <c r="G266" i="3"/>
  <c r="H266" i="3"/>
  <c r="I266" i="3"/>
  <c r="L266" i="3"/>
  <c r="J266" i="3"/>
  <c r="K266" i="3"/>
  <c r="M266" i="3"/>
  <c r="D47" i="3"/>
  <c r="B47" i="3"/>
  <c r="F265" i="3"/>
  <c r="C47" i="3"/>
  <c r="E47" i="3"/>
  <c r="G174" i="10" l="1"/>
  <c r="A188" i="2"/>
  <c r="C48" i="3"/>
  <c r="E48" i="3"/>
  <c r="F266" i="3"/>
  <c r="B48" i="3"/>
  <c r="D48" i="3"/>
  <c r="A268" i="3"/>
  <c r="G267" i="3"/>
  <c r="I267" i="3"/>
  <c r="H267" i="3"/>
  <c r="J267" i="3"/>
  <c r="K267" i="3"/>
  <c r="L267" i="3"/>
  <c r="M267" i="3"/>
  <c r="G175" i="10" l="1"/>
  <c r="A189" i="2"/>
  <c r="F267" i="3"/>
  <c r="A269" i="3"/>
  <c r="G268" i="3"/>
  <c r="H268" i="3"/>
  <c r="I268" i="3"/>
  <c r="J268" i="3"/>
  <c r="K268" i="3"/>
  <c r="M268" i="3"/>
  <c r="L268" i="3"/>
  <c r="D49" i="3"/>
  <c r="B49" i="3"/>
  <c r="C49" i="3"/>
  <c r="E49" i="3"/>
  <c r="G176" i="10" l="1"/>
  <c r="A190" i="2"/>
  <c r="C50" i="3"/>
  <c r="E50" i="3"/>
  <c r="D50" i="3"/>
  <c r="B50" i="3"/>
  <c r="A270" i="3"/>
  <c r="G269" i="3"/>
  <c r="H269" i="3"/>
  <c r="I269" i="3"/>
  <c r="K269" i="3"/>
  <c r="J269" i="3"/>
  <c r="L269" i="3"/>
  <c r="M269" i="3"/>
  <c r="F268" i="3"/>
  <c r="G177" i="10" l="1"/>
  <c r="A191" i="2"/>
  <c r="A271" i="3"/>
  <c r="G270" i="3"/>
  <c r="H270" i="3"/>
  <c r="I270" i="3"/>
  <c r="J270" i="3"/>
  <c r="K270" i="3"/>
  <c r="M270" i="3"/>
  <c r="L270" i="3"/>
  <c r="D51" i="3"/>
  <c r="B51" i="3"/>
  <c r="F269" i="3"/>
  <c r="E51" i="3"/>
  <c r="C51" i="3"/>
  <c r="G178" i="10" l="1"/>
  <c r="A192" i="2"/>
  <c r="F270" i="3"/>
  <c r="D52" i="3"/>
  <c r="B52" i="3"/>
  <c r="E52" i="3"/>
  <c r="C52" i="3"/>
  <c r="A272" i="3"/>
  <c r="G271" i="3"/>
  <c r="H271" i="3"/>
  <c r="I271" i="3"/>
  <c r="L271" i="3"/>
  <c r="J271" i="3"/>
  <c r="K271" i="3"/>
  <c r="M271" i="3"/>
  <c r="G179" i="10" l="1"/>
  <c r="A193" i="2"/>
  <c r="D53" i="3"/>
  <c r="B53" i="3"/>
  <c r="F271" i="3"/>
  <c r="A273" i="3"/>
  <c r="H272" i="3"/>
  <c r="I272" i="3"/>
  <c r="G272" i="3"/>
  <c r="J272" i="3"/>
  <c r="K272" i="3"/>
  <c r="L272" i="3"/>
  <c r="M272" i="3"/>
  <c r="E53" i="3"/>
  <c r="C53" i="3"/>
  <c r="G180" i="10" l="1"/>
  <c r="A194" i="2"/>
  <c r="F272" i="3"/>
  <c r="A274" i="3"/>
  <c r="H273" i="3"/>
  <c r="G273" i="3"/>
  <c r="I273" i="3"/>
  <c r="J273" i="3"/>
  <c r="M273" i="3"/>
  <c r="L273" i="3"/>
  <c r="K273" i="3"/>
  <c r="D54" i="3"/>
  <c r="B54" i="3"/>
  <c r="C54" i="3"/>
  <c r="E54" i="3"/>
  <c r="G181" i="10" l="1"/>
  <c r="A195" i="2"/>
  <c r="D55" i="3"/>
  <c r="B55" i="3"/>
  <c r="E55" i="3"/>
  <c r="C55" i="3"/>
  <c r="F273" i="3"/>
  <c r="A275" i="3"/>
  <c r="G274" i="3"/>
  <c r="H274" i="3"/>
  <c r="I274" i="3"/>
  <c r="K274" i="3"/>
  <c r="J274" i="3"/>
  <c r="L274" i="3"/>
  <c r="M274" i="3"/>
  <c r="G182" i="10" l="1"/>
  <c r="A196" i="2"/>
  <c r="F274" i="3"/>
  <c r="A276" i="3"/>
  <c r="G275" i="3"/>
  <c r="H275" i="3"/>
  <c r="I275" i="3"/>
  <c r="J275" i="3"/>
  <c r="K275" i="3"/>
  <c r="L275" i="3"/>
  <c r="M275" i="3"/>
  <c r="B56" i="3"/>
  <c r="D56" i="3"/>
  <c r="C56" i="3"/>
  <c r="E56" i="3"/>
  <c r="G183" i="10" l="1"/>
  <c r="A197" i="2"/>
  <c r="D57" i="3"/>
  <c r="B57" i="3"/>
  <c r="C57" i="3"/>
  <c r="E57" i="3"/>
  <c r="F275" i="3"/>
  <c r="A277" i="3"/>
  <c r="G276" i="3"/>
  <c r="H276" i="3"/>
  <c r="I276" i="3"/>
  <c r="J276" i="3"/>
  <c r="K276" i="3"/>
  <c r="L276" i="3"/>
  <c r="M276" i="3"/>
  <c r="G184" i="10" l="1"/>
  <c r="A198" i="2"/>
  <c r="E58" i="3"/>
  <c r="C58" i="3"/>
  <c r="D58" i="3"/>
  <c r="B58" i="3"/>
  <c r="A278" i="3"/>
  <c r="G277" i="3"/>
  <c r="H277" i="3"/>
  <c r="L277" i="3"/>
  <c r="I277" i="3"/>
  <c r="K277" i="3"/>
  <c r="M277" i="3"/>
  <c r="J277" i="3"/>
  <c r="F276" i="3"/>
  <c r="G185" i="10" l="1"/>
  <c r="A199" i="2"/>
  <c r="F277" i="3"/>
  <c r="A279" i="3"/>
  <c r="G278" i="3"/>
  <c r="H278" i="3"/>
  <c r="I278" i="3"/>
  <c r="J278" i="3"/>
  <c r="L278" i="3"/>
  <c r="K278" i="3"/>
  <c r="M278" i="3"/>
  <c r="C59" i="3"/>
  <c r="E59" i="3"/>
  <c r="B59" i="3"/>
  <c r="D59" i="3"/>
  <c r="G186" i="10" l="1"/>
  <c r="A200" i="2"/>
  <c r="A201" i="2" s="1"/>
  <c r="F278" i="3"/>
  <c r="C60" i="3"/>
  <c r="E60" i="3"/>
  <c r="A280" i="3"/>
  <c r="G279" i="3"/>
  <c r="H279" i="3"/>
  <c r="I279" i="3"/>
  <c r="J279" i="3"/>
  <c r="K279" i="3"/>
  <c r="L279" i="3"/>
  <c r="M279" i="3"/>
  <c r="B60" i="3"/>
  <c r="D60" i="3"/>
  <c r="G187" i="10" l="1"/>
  <c r="A202" i="2"/>
  <c r="D61" i="3"/>
  <c r="B61" i="3"/>
  <c r="A281" i="3"/>
  <c r="G280" i="3"/>
  <c r="H280" i="3"/>
  <c r="I280" i="3"/>
  <c r="J280" i="3"/>
  <c r="K280" i="3"/>
  <c r="L280" i="3"/>
  <c r="M280" i="3"/>
  <c r="E61" i="3"/>
  <c r="C61" i="3"/>
  <c r="F279" i="3"/>
  <c r="G188" i="10" l="1"/>
  <c r="A203" i="2"/>
  <c r="E62" i="3"/>
  <c r="C62" i="3"/>
  <c r="D62" i="3"/>
  <c r="B62" i="3"/>
  <c r="F280" i="3"/>
  <c r="A282" i="3"/>
  <c r="G281" i="3"/>
  <c r="H281" i="3"/>
  <c r="I281" i="3"/>
  <c r="J281" i="3"/>
  <c r="K281" i="3"/>
  <c r="M281" i="3"/>
  <c r="L281" i="3"/>
  <c r="G189" i="10" l="1"/>
  <c r="A204" i="2"/>
  <c r="F281" i="3"/>
  <c r="A283" i="3"/>
  <c r="G282" i="3"/>
  <c r="H282" i="3"/>
  <c r="I282" i="3"/>
  <c r="J282" i="3"/>
  <c r="K282" i="3"/>
  <c r="L282" i="3"/>
  <c r="M282" i="3"/>
  <c r="B63" i="3"/>
  <c r="D63" i="3"/>
  <c r="E63" i="3"/>
  <c r="C63" i="3"/>
  <c r="G190" i="10" l="1"/>
  <c r="A205" i="2"/>
  <c r="B64" i="3"/>
  <c r="D64" i="3"/>
  <c r="F282" i="3"/>
  <c r="A284" i="3"/>
  <c r="G283" i="3"/>
  <c r="H283" i="3"/>
  <c r="I283" i="3"/>
  <c r="L283" i="3"/>
  <c r="K283" i="3"/>
  <c r="J283" i="3"/>
  <c r="M283" i="3"/>
  <c r="C64" i="3"/>
  <c r="E64" i="3"/>
  <c r="G191" i="10" l="1"/>
  <c r="A206" i="2"/>
  <c r="A285" i="3"/>
  <c r="G284" i="3"/>
  <c r="I284" i="3"/>
  <c r="H284" i="3"/>
  <c r="J284" i="3"/>
  <c r="K284" i="3"/>
  <c r="L284" i="3"/>
  <c r="M284" i="3"/>
  <c r="F283" i="3"/>
  <c r="C65" i="3"/>
  <c r="E65" i="3"/>
  <c r="D65" i="3"/>
  <c r="B65" i="3"/>
  <c r="G192" i="10" l="1"/>
  <c r="A207" i="2"/>
  <c r="E66" i="3"/>
  <c r="C66" i="3"/>
  <c r="F284" i="3"/>
  <c r="B66" i="3"/>
  <c r="D66" i="3"/>
  <c r="A286" i="3"/>
  <c r="G285" i="3"/>
  <c r="H285" i="3"/>
  <c r="I285" i="3"/>
  <c r="J285" i="3"/>
  <c r="L285" i="3"/>
  <c r="M285" i="3"/>
  <c r="K285" i="3"/>
  <c r="G193" i="10" l="1"/>
  <c r="A208" i="2"/>
  <c r="B67" i="3"/>
  <c r="D67" i="3"/>
  <c r="F285" i="3"/>
  <c r="A287" i="3"/>
  <c r="G286" i="3"/>
  <c r="H286" i="3"/>
  <c r="I286" i="3"/>
  <c r="J286" i="3"/>
  <c r="K286" i="3"/>
  <c r="M286" i="3"/>
  <c r="L286" i="3"/>
  <c r="C67" i="3"/>
  <c r="E67" i="3"/>
  <c r="G194" i="10" l="1"/>
  <c r="A209" i="2"/>
  <c r="C68" i="3"/>
  <c r="E68" i="3"/>
  <c r="A288" i="3"/>
  <c r="G287" i="3"/>
  <c r="H287" i="3"/>
  <c r="I287" i="3"/>
  <c r="J287" i="3"/>
  <c r="K287" i="3"/>
  <c r="L287" i="3"/>
  <c r="M287" i="3"/>
  <c r="B68" i="3"/>
  <c r="D68" i="3"/>
  <c r="F286" i="3"/>
  <c r="G195" i="10" l="1"/>
  <c r="A210" i="2"/>
  <c r="F287" i="3"/>
  <c r="D69" i="3"/>
  <c r="B69" i="3"/>
  <c r="A289" i="3"/>
  <c r="G288" i="3"/>
  <c r="H288" i="3"/>
  <c r="I288" i="3"/>
  <c r="J288" i="3"/>
  <c r="K288" i="3"/>
  <c r="L288" i="3"/>
  <c r="M288" i="3"/>
  <c r="C69" i="3"/>
  <c r="E69" i="3"/>
  <c r="G196" i="10" l="1"/>
  <c r="A211" i="2"/>
  <c r="A290" i="3"/>
  <c r="G289" i="3"/>
  <c r="H289" i="3"/>
  <c r="I289" i="3"/>
  <c r="J289" i="3"/>
  <c r="K289" i="3"/>
  <c r="M289" i="3"/>
  <c r="L289" i="3"/>
  <c r="D70" i="3"/>
  <c r="B70" i="3"/>
  <c r="C70" i="3"/>
  <c r="E70" i="3"/>
  <c r="F288" i="3"/>
  <c r="G197" i="10" l="1"/>
  <c r="A212" i="2"/>
  <c r="E71" i="3"/>
  <c r="C71" i="3"/>
  <c r="F289" i="3"/>
  <c r="B71" i="3"/>
  <c r="D71" i="3"/>
  <c r="A291" i="3"/>
  <c r="G290" i="3"/>
  <c r="H290" i="3"/>
  <c r="I290" i="3"/>
  <c r="L290" i="3"/>
  <c r="M290" i="3"/>
  <c r="K290" i="3"/>
  <c r="J290" i="3"/>
  <c r="G198" i="10" l="1"/>
  <c r="A213" i="2"/>
  <c r="B72" i="3"/>
  <c r="D72" i="3"/>
  <c r="F290" i="3"/>
  <c r="A292" i="3"/>
  <c r="G291" i="3"/>
  <c r="H291" i="3"/>
  <c r="I291" i="3"/>
  <c r="J291" i="3"/>
  <c r="L291" i="3"/>
  <c r="K291" i="3"/>
  <c r="M291" i="3"/>
  <c r="E72" i="3"/>
  <c r="C72" i="3"/>
  <c r="G199" i="10" l="1"/>
  <c r="A214" i="2"/>
  <c r="A293" i="3"/>
  <c r="G292" i="3"/>
  <c r="I292" i="3"/>
  <c r="H292" i="3"/>
  <c r="J292" i="3"/>
  <c r="L292" i="3"/>
  <c r="K292" i="3"/>
  <c r="M292" i="3"/>
  <c r="C73" i="3"/>
  <c r="E73" i="3"/>
  <c r="F291" i="3"/>
  <c r="B73" i="3"/>
  <c r="D73" i="3"/>
  <c r="G200" i="10" l="1"/>
  <c r="A215" i="2"/>
  <c r="B74" i="3"/>
  <c r="D74" i="3"/>
  <c r="C74" i="3"/>
  <c r="E74" i="3"/>
  <c r="F292" i="3"/>
  <c r="A294" i="3"/>
  <c r="G293" i="3"/>
  <c r="H293" i="3"/>
  <c r="I293" i="3"/>
  <c r="J293" i="3"/>
  <c r="K293" i="3"/>
  <c r="L293" i="3"/>
  <c r="M293" i="3"/>
  <c r="G201" i="10" l="1"/>
  <c r="A216" i="2"/>
  <c r="F293" i="3"/>
  <c r="C75" i="3"/>
  <c r="E75" i="3"/>
  <c r="A295" i="3"/>
  <c r="G294" i="3"/>
  <c r="H294" i="3"/>
  <c r="I294" i="3"/>
  <c r="J294" i="3"/>
  <c r="M294" i="3"/>
  <c r="L294" i="3"/>
  <c r="K294" i="3"/>
  <c r="D75" i="3"/>
  <c r="B75" i="3"/>
  <c r="G202" i="10" l="1"/>
  <c r="A296" i="3"/>
  <c r="G295" i="3"/>
  <c r="H295" i="3"/>
  <c r="J295" i="3"/>
  <c r="I295" i="3"/>
  <c r="K295" i="3"/>
  <c r="M295" i="3"/>
  <c r="L295" i="3"/>
  <c r="E76" i="3"/>
  <c r="C76" i="3"/>
  <c r="D76" i="3"/>
  <c r="B76" i="3"/>
  <c r="F294" i="3"/>
  <c r="G203" i="10" l="1"/>
  <c r="D77" i="3"/>
  <c r="B77" i="3"/>
  <c r="F295" i="3"/>
  <c r="E77" i="3"/>
  <c r="C77" i="3"/>
  <c r="A297" i="3"/>
  <c r="G296" i="3"/>
  <c r="H296" i="3"/>
  <c r="I296" i="3"/>
  <c r="K296" i="3"/>
  <c r="J296" i="3"/>
  <c r="M296" i="3"/>
  <c r="L296" i="3"/>
  <c r="G204" i="10" l="1"/>
  <c r="F296" i="3"/>
  <c r="A298" i="3"/>
  <c r="G297" i="3"/>
  <c r="H297" i="3"/>
  <c r="I297" i="3"/>
  <c r="J297" i="3"/>
  <c r="K297" i="3"/>
  <c r="L297" i="3"/>
  <c r="M297" i="3"/>
  <c r="D78" i="3"/>
  <c r="B78" i="3"/>
  <c r="C78" i="3"/>
  <c r="E78" i="3"/>
  <c r="G205" i="10" l="1"/>
  <c r="F297" i="3"/>
  <c r="A299" i="3"/>
  <c r="G298" i="3"/>
  <c r="I298" i="3"/>
  <c r="H298" i="3"/>
  <c r="J298" i="3"/>
  <c r="L298" i="3"/>
  <c r="K298" i="3"/>
  <c r="M298" i="3"/>
  <c r="E79" i="3"/>
  <c r="C79" i="3"/>
  <c r="B79" i="3"/>
  <c r="D79" i="3"/>
  <c r="G206" i="10" l="1"/>
  <c r="F298" i="3"/>
  <c r="A300" i="3"/>
  <c r="G299" i="3"/>
  <c r="H299" i="3"/>
  <c r="I299" i="3"/>
  <c r="J299" i="3"/>
  <c r="K299" i="3"/>
  <c r="M299" i="3"/>
  <c r="L299" i="3"/>
  <c r="B80" i="3"/>
  <c r="D80" i="3"/>
  <c r="E80" i="3"/>
  <c r="C80" i="3"/>
  <c r="F299" i="3" l="1"/>
  <c r="A301" i="3"/>
  <c r="G300" i="3"/>
  <c r="H300" i="3"/>
  <c r="I300" i="3"/>
  <c r="K300" i="3"/>
  <c r="L300" i="3"/>
  <c r="M300" i="3"/>
  <c r="J300" i="3"/>
  <c r="B81" i="3"/>
  <c r="D81" i="3"/>
  <c r="E81" i="3"/>
  <c r="C81" i="3"/>
  <c r="D82" i="3" l="1"/>
  <c r="B82" i="3"/>
  <c r="A302" i="3"/>
  <c r="G301" i="3"/>
  <c r="H301" i="3"/>
  <c r="I301" i="3"/>
  <c r="J301" i="3"/>
  <c r="K301" i="3"/>
  <c r="M301" i="3"/>
  <c r="L301" i="3"/>
  <c r="E82" i="3"/>
  <c r="C82" i="3"/>
  <c r="F300" i="3"/>
  <c r="E83" i="3" l="1"/>
  <c r="C83" i="3"/>
  <c r="D83" i="3"/>
  <c r="B83" i="3"/>
  <c r="F301" i="3"/>
  <c r="A303" i="3"/>
  <c r="G302" i="3"/>
  <c r="H302" i="3"/>
  <c r="J302" i="3"/>
  <c r="L302" i="3"/>
  <c r="I302" i="3"/>
  <c r="K302" i="3"/>
  <c r="M302" i="3"/>
  <c r="F302" i="3" l="1"/>
  <c r="A304" i="3"/>
  <c r="G303" i="3"/>
  <c r="H303" i="3"/>
  <c r="I303" i="3"/>
  <c r="L303" i="3"/>
  <c r="M303" i="3"/>
  <c r="K303" i="3"/>
  <c r="J303" i="3"/>
  <c r="E84" i="3"/>
  <c r="C84" i="3"/>
  <c r="B84" i="3"/>
  <c r="D84" i="3"/>
  <c r="E85" i="3" l="1"/>
  <c r="C85" i="3"/>
  <c r="B85" i="3"/>
  <c r="D85" i="3"/>
  <c r="A305" i="3"/>
  <c r="G304" i="3"/>
  <c r="H304" i="3"/>
  <c r="I304" i="3"/>
  <c r="J304" i="3"/>
  <c r="L304" i="3"/>
  <c r="K304" i="3"/>
  <c r="M304" i="3"/>
  <c r="F303" i="3"/>
  <c r="C86" i="3" l="1"/>
  <c r="E86" i="3"/>
  <c r="F304" i="3"/>
  <c r="A306" i="3"/>
  <c r="G305" i="3"/>
  <c r="H305" i="3"/>
  <c r="I305" i="3"/>
  <c r="J305" i="3"/>
  <c r="K305" i="3"/>
  <c r="L305" i="3"/>
  <c r="M305" i="3"/>
  <c r="B86" i="3"/>
  <c r="D86" i="3"/>
  <c r="A307" i="3" l="1"/>
  <c r="G306" i="3"/>
  <c r="I306" i="3"/>
  <c r="H306" i="3"/>
  <c r="J306" i="3"/>
  <c r="K306" i="3"/>
  <c r="L306" i="3"/>
  <c r="M306" i="3"/>
  <c r="D87" i="3"/>
  <c r="B87" i="3"/>
  <c r="C87" i="3"/>
  <c r="E87" i="3"/>
  <c r="F305" i="3"/>
  <c r="E88" i="3" l="1"/>
  <c r="C88" i="3"/>
  <c r="B88" i="3"/>
  <c r="D88" i="3"/>
  <c r="F306" i="3"/>
  <c r="A308" i="3"/>
  <c r="G307" i="3"/>
  <c r="H307" i="3"/>
  <c r="I307" i="3"/>
  <c r="M307" i="3"/>
  <c r="J307" i="3"/>
  <c r="L307" i="3"/>
  <c r="K307" i="3"/>
  <c r="F307" i="3" l="1"/>
  <c r="B89" i="3"/>
  <c r="D89" i="3"/>
  <c r="A309" i="3"/>
  <c r="G308" i="3"/>
  <c r="H308" i="3"/>
  <c r="I308" i="3"/>
  <c r="J308" i="3"/>
  <c r="K308" i="3"/>
  <c r="L308" i="3"/>
  <c r="M308" i="3"/>
  <c r="C89" i="3"/>
  <c r="E89" i="3"/>
  <c r="E90" i="3" l="1"/>
  <c r="C90" i="3"/>
  <c r="A310" i="3"/>
  <c r="G309" i="3"/>
  <c r="H309" i="3"/>
  <c r="J309" i="3"/>
  <c r="I309" i="3"/>
  <c r="L309" i="3"/>
  <c r="M309" i="3"/>
  <c r="K309" i="3"/>
  <c r="D90" i="3"/>
  <c r="B90" i="3"/>
  <c r="F308" i="3"/>
  <c r="F309" i="3" l="1"/>
  <c r="A311" i="3"/>
  <c r="H310" i="3"/>
  <c r="G310" i="3"/>
  <c r="I310" i="3"/>
  <c r="J310" i="3"/>
  <c r="L310" i="3"/>
  <c r="K310" i="3"/>
  <c r="M310" i="3"/>
  <c r="B91" i="3"/>
  <c r="D91" i="3"/>
  <c r="E91" i="3"/>
  <c r="C91" i="3"/>
  <c r="F310" i="3" l="1"/>
  <c r="B92" i="3"/>
  <c r="D92" i="3"/>
  <c r="A312" i="3"/>
  <c r="G311" i="3"/>
  <c r="H311" i="3"/>
  <c r="K311" i="3"/>
  <c r="J311" i="3"/>
  <c r="M311" i="3"/>
  <c r="L311" i="3"/>
  <c r="I311" i="3"/>
  <c r="E92" i="3"/>
  <c r="C92" i="3"/>
  <c r="F311" i="3" l="1"/>
  <c r="E93" i="3"/>
  <c r="C93" i="3"/>
  <c r="A313" i="3"/>
  <c r="G312" i="3"/>
  <c r="H312" i="3"/>
  <c r="I312" i="3"/>
  <c r="J312" i="3"/>
  <c r="K312" i="3"/>
  <c r="L312" i="3"/>
  <c r="M312" i="3"/>
  <c r="B93" i="3"/>
  <c r="D93" i="3"/>
  <c r="D94" i="3" l="1"/>
  <c r="B94" i="3"/>
  <c r="A314" i="3"/>
  <c r="G313" i="3"/>
  <c r="H313" i="3"/>
  <c r="I313" i="3"/>
  <c r="J313" i="3"/>
  <c r="L313" i="3"/>
  <c r="M313" i="3"/>
  <c r="K313" i="3"/>
  <c r="C94" i="3"/>
  <c r="E94" i="3"/>
  <c r="F312" i="3"/>
  <c r="C95" i="3" l="1"/>
  <c r="E95" i="3"/>
  <c r="A315" i="3"/>
  <c r="G314" i="3"/>
  <c r="H314" i="3"/>
  <c r="I314" i="3"/>
  <c r="J314" i="3"/>
  <c r="K314" i="3"/>
  <c r="L314" i="3"/>
  <c r="M314" i="3"/>
  <c r="B95" i="3"/>
  <c r="D95" i="3"/>
  <c r="F313" i="3"/>
  <c r="F314" i="3" l="1"/>
  <c r="D96" i="3"/>
  <c r="B96" i="3"/>
  <c r="A316" i="3"/>
  <c r="G315" i="3"/>
  <c r="H315" i="3"/>
  <c r="I315" i="3"/>
  <c r="J315" i="3"/>
  <c r="M315" i="3"/>
  <c r="L315" i="3"/>
  <c r="K315" i="3"/>
  <c r="E96" i="3"/>
  <c r="C96" i="3"/>
  <c r="D97" i="3" l="1"/>
  <c r="B97" i="3"/>
  <c r="A317" i="3"/>
  <c r="G316" i="3"/>
  <c r="H316" i="3"/>
  <c r="I316" i="3"/>
  <c r="J316" i="3"/>
  <c r="L316" i="3"/>
  <c r="K316" i="3"/>
  <c r="M316" i="3"/>
  <c r="C97" i="3"/>
  <c r="E97" i="3"/>
  <c r="F315" i="3"/>
  <c r="E98" i="3" l="1"/>
  <c r="C98" i="3"/>
  <c r="F316" i="3"/>
  <c r="A318" i="3"/>
  <c r="G317" i="3"/>
  <c r="H317" i="3"/>
  <c r="I317" i="3"/>
  <c r="J317" i="3"/>
  <c r="L317" i="3"/>
  <c r="M317" i="3"/>
  <c r="K317" i="3"/>
  <c r="B98" i="3"/>
  <c r="D98" i="3"/>
  <c r="B99" i="3" l="1"/>
  <c r="D99" i="3"/>
  <c r="A319" i="3"/>
  <c r="G318" i="3"/>
  <c r="H318" i="3"/>
  <c r="L318" i="3"/>
  <c r="K318" i="3"/>
  <c r="J318" i="3"/>
  <c r="I318" i="3"/>
  <c r="M318" i="3"/>
  <c r="C99" i="3"/>
  <c r="E99" i="3"/>
  <c r="F317" i="3"/>
  <c r="F318" i="3" l="1"/>
  <c r="C100" i="3"/>
  <c r="E100" i="3"/>
  <c r="A320" i="3"/>
  <c r="G319" i="3"/>
  <c r="H319" i="3"/>
  <c r="I319" i="3"/>
  <c r="J319" i="3"/>
  <c r="K319" i="3"/>
  <c r="L319" i="3"/>
  <c r="M319" i="3"/>
  <c r="B100" i="3"/>
  <c r="D100" i="3"/>
  <c r="B101" i="3" l="1"/>
  <c r="D101" i="3"/>
  <c r="E101" i="3"/>
  <c r="C101" i="3"/>
  <c r="F319" i="3"/>
  <c r="A321" i="3"/>
  <c r="G320" i="3"/>
  <c r="H320" i="3"/>
  <c r="I320" i="3"/>
  <c r="J320" i="3"/>
  <c r="K320" i="3"/>
  <c r="L320" i="3"/>
  <c r="M320" i="3"/>
  <c r="E102" i="3" l="1"/>
  <c r="C102" i="3"/>
  <c r="A322" i="3"/>
  <c r="G321" i="3"/>
  <c r="H321" i="3"/>
  <c r="I321" i="3"/>
  <c r="J321" i="3"/>
  <c r="L321" i="3"/>
  <c r="K321" i="3"/>
  <c r="M321" i="3"/>
  <c r="F320" i="3"/>
  <c r="B102" i="3"/>
  <c r="D102" i="3"/>
  <c r="C103" i="3" l="1"/>
  <c r="E103" i="3"/>
  <c r="D103" i="3"/>
  <c r="B103" i="3"/>
  <c r="F321" i="3"/>
  <c r="A323" i="3"/>
  <c r="G322" i="3"/>
  <c r="H322" i="3"/>
  <c r="I322" i="3"/>
  <c r="J322" i="3"/>
  <c r="K322" i="3"/>
  <c r="M322" i="3"/>
  <c r="L322" i="3"/>
  <c r="E104" i="3" l="1"/>
  <c r="C104" i="3"/>
  <c r="A324" i="3"/>
  <c r="G323" i="3"/>
  <c r="H323" i="3"/>
  <c r="I323" i="3"/>
  <c r="J323" i="3"/>
  <c r="K323" i="3"/>
  <c r="L323" i="3"/>
  <c r="M323" i="3"/>
  <c r="B104" i="3"/>
  <c r="D104" i="3"/>
  <c r="F322" i="3"/>
  <c r="B105" i="3" l="1"/>
  <c r="D105" i="3"/>
  <c r="A325" i="3"/>
  <c r="H324" i="3"/>
  <c r="G324" i="3"/>
  <c r="I324" i="3"/>
  <c r="J324" i="3"/>
  <c r="K324" i="3"/>
  <c r="M324" i="3"/>
  <c r="L324" i="3"/>
  <c r="F323" i="3"/>
  <c r="E105" i="3"/>
  <c r="C105" i="3"/>
  <c r="F324" i="3" l="1"/>
  <c r="A326" i="3"/>
  <c r="G325" i="3"/>
  <c r="H325" i="3"/>
  <c r="I325" i="3"/>
  <c r="J325" i="3"/>
  <c r="L325" i="3"/>
  <c r="K325" i="3"/>
  <c r="M325" i="3"/>
  <c r="D106" i="3"/>
  <c r="B106" i="3"/>
  <c r="C106" i="3"/>
  <c r="E106" i="3"/>
  <c r="C107" i="3" l="1"/>
  <c r="E107" i="3"/>
  <c r="A327" i="3"/>
  <c r="G326" i="3"/>
  <c r="H326" i="3"/>
  <c r="I326" i="3"/>
  <c r="K326" i="3"/>
  <c r="L326" i="3"/>
  <c r="M326" i="3"/>
  <c r="J326" i="3"/>
  <c r="F325" i="3"/>
  <c r="D107" i="3"/>
  <c r="B107" i="3"/>
  <c r="D108" i="3" l="1"/>
  <c r="B108" i="3"/>
  <c r="F326" i="3"/>
  <c r="A328" i="3"/>
  <c r="G327" i="3"/>
  <c r="H327" i="3"/>
  <c r="I327" i="3"/>
  <c r="K327" i="3"/>
  <c r="J327" i="3"/>
  <c r="L327" i="3"/>
  <c r="M327" i="3"/>
  <c r="E108" i="3"/>
  <c r="C108" i="3"/>
  <c r="A329" i="3" l="1"/>
  <c r="G328" i="3"/>
  <c r="H328" i="3"/>
  <c r="I328" i="3"/>
  <c r="J328" i="3"/>
  <c r="K328" i="3"/>
  <c r="M328" i="3"/>
  <c r="L328" i="3"/>
  <c r="B109" i="3"/>
  <c r="D109" i="3"/>
  <c r="E109" i="3"/>
  <c r="C109" i="3"/>
  <c r="F327" i="3"/>
  <c r="E110" i="3" l="1"/>
  <c r="C110" i="3"/>
  <c r="F328" i="3"/>
  <c r="D110" i="3"/>
  <c r="B110" i="3"/>
  <c r="A330" i="3"/>
  <c r="G329" i="3"/>
  <c r="H329" i="3"/>
  <c r="I329" i="3"/>
  <c r="K329" i="3"/>
  <c r="L329" i="3"/>
  <c r="J329" i="3"/>
  <c r="M329" i="3"/>
  <c r="E111" i="3" l="1"/>
  <c r="C111" i="3"/>
  <c r="F329" i="3"/>
  <c r="A331" i="3"/>
  <c r="H330" i="3"/>
  <c r="G330" i="3"/>
  <c r="I330" i="3"/>
  <c r="J330" i="3"/>
  <c r="K330" i="3"/>
  <c r="L330" i="3"/>
  <c r="M330" i="3"/>
  <c r="B111" i="3"/>
  <c r="D111" i="3"/>
  <c r="D112" i="3" l="1"/>
  <c r="B112" i="3"/>
  <c r="A332" i="3"/>
  <c r="G331" i="3"/>
  <c r="H331" i="3"/>
  <c r="I331" i="3"/>
  <c r="J331" i="3"/>
  <c r="K331" i="3"/>
  <c r="M331" i="3"/>
  <c r="L331" i="3"/>
  <c r="F330" i="3"/>
  <c r="C112" i="3"/>
  <c r="E112" i="3"/>
  <c r="E113" i="3" l="1"/>
  <c r="C113" i="3"/>
  <c r="F331" i="3"/>
  <c r="D113" i="3"/>
  <c r="B113" i="3"/>
  <c r="A333" i="3"/>
  <c r="G332" i="3"/>
  <c r="H332" i="3"/>
  <c r="I332" i="3"/>
  <c r="K332" i="3"/>
  <c r="M332" i="3"/>
  <c r="J332" i="3"/>
  <c r="L332" i="3"/>
  <c r="F332" i="3" l="1"/>
  <c r="A334" i="3"/>
  <c r="G333" i="3"/>
  <c r="H333" i="3"/>
  <c r="I333" i="3"/>
  <c r="J333" i="3"/>
  <c r="K333" i="3"/>
  <c r="M333" i="3"/>
  <c r="L333" i="3"/>
  <c r="E114" i="3"/>
  <c r="C114" i="3"/>
  <c r="D114" i="3"/>
  <c r="B114" i="3"/>
  <c r="F333" i="3" l="1"/>
  <c r="E115" i="3"/>
  <c r="C115" i="3"/>
  <c r="A335" i="3"/>
  <c r="G334" i="3"/>
  <c r="H334" i="3"/>
  <c r="I334" i="3"/>
  <c r="J334" i="3"/>
  <c r="L334" i="3"/>
  <c r="K334" i="3"/>
  <c r="M334" i="3"/>
  <c r="B115" i="3"/>
  <c r="D115" i="3"/>
  <c r="F334" i="3" l="1"/>
  <c r="D116" i="3"/>
  <c r="B116" i="3"/>
  <c r="A336" i="3"/>
  <c r="H335" i="3"/>
  <c r="G335" i="3"/>
  <c r="I335" i="3"/>
  <c r="J335" i="3"/>
  <c r="L335" i="3"/>
  <c r="K335" i="3"/>
  <c r="M335" i="3"/>
  <c r="C116" i="3"/>
  <c r="E116" i="3"/>
  <c r="F335" i="3" l="1"/>
  <c r="C117" i="3"/>
  <c r="E117" i="3"/>
  <c r="A337" i="3"/>
  <c r="G336" i="3"/>
  <c r="H336" i="3"/>
  <c r="I336" i="3"/>
  <c r="K336" i="3"/>
  <c r="L336" i="3"/>
  <c r="J336" i="3"/>
  <c r="M336" i="3"/>
  <c r="B117" i="3"/>
  <c r="D117" i="3"/>
  <c r="B118" i="3" l="1"/>
  <c r="D118" i="3"/>
  <c r="A338" i="3"/>
  <c r="G337" i="3"/>
  <c r="H337" i="3"/>
  <c r="I337" i="3"/>
  <c r="J337" i="3"/>
  <c r="K337" i="3"/>
  <c r="L337" i="3"/>
  <c r="M337" i="3"/>
  <c r="F336" i="3"/>
  <c r="C118" i="3"/>
  <c r="E118" i="3"/>
  <c r="E119" i="3" l="1"/>
  <c r="C119" i="3"/>
  <c r="F337" i="3"/>
  <c r="A339" i="3"/>
  <c r="G338" i="3"/>
  <c r="H338" i="3"/>
  <c r="I338" i="3"/>
  <c r="J338" i="3"/>
  <c r="K338" i="3"/>
  <c r="M338" i="3"/>
  <c r="L338" i="3"/>
  <c r="B119" i="3"/>
  <c r="D119" i="3"/>
  <c r="B120" i="3" l="1"/>
  <c r="D120" i="3"/>
  <c r="A340" i="3"/>
  <c r="G339" i="3"/>
  <c r="H339" i="3"/>
  <c r="I339" i="3"/>
  <c r="J339" i="3"/>
  <c r="L339" i="3"/>
  <c r="K339" i="3"/>
  <c r="M339" i="3"/>
  <c r="E120" i="3"/>
  <c r="C120" i="3"/>
  <c r="F338" i="3"/>
  <c r="E121" i="3" l="1"/>
  <c r="C121" i="3"/>
  <c r="F339" i="3"/>
  <c r="A341" i="3"/>
  <c r="G340" i="3"/>
  <c r="H340" i="3"/>
  <c r="I340" i="3"/>
  <c r="K340" i="3"/>
  <c r="J340" i="3"/>
  <c r="L340" i="3"/>
  <c r="M340" i="3"/>
  <c r="B121" i="3"/>
  <c r="D121" i="3"/>
  <c r="A342" i="3" l="1"/>
  <c r="G341" i="3"/>
  <c r="H341" i="3"/>
  <c r="I341" i="3"/>
  <c r="J341" i="3"/>
  <c r="M341" i="3"/>
  <c r="L341" i="3"/>
  <c r="K341" i="3"/>
  <c r="D122" i="3"/>
  <c r="B122" i="3"/>
  <c r="E122" i="3"/>
  <c r="C122" i="3"/>
  <c r="F340" i="3"/>
  <c r="C123" i="3" l="1"/>
  <c r="E123" i="3"/>
  <c r="F341" i="3"/>
  <c r="B123" i="3"/>
  <c r="D123" i="3"/>
  <c r="A343" i="3"/>
  <c r="G342" i="3"/>
  <c r="H342" i="3"/>
  <c r="I342" i="3"/>
  <c r="J342" i="3"/>
  <c r="L342" i="3"/>
  <c r="M342" i="3"/>
  <c r="K342" i="3"/>
  <c r="D124" i="3" l="1"/>
  <c r="B124" i="3"/>
  <c r="F342" i="3"/>
  <c r="A344" i="3"/>
  <c r="G343" i="3"/>
  <c r="H343" i="3"/>
  <c r="J343" i="3"/>
  <c r="I343" i="3"/>
  <c r="K343" i="3"/>
  <c r="L343" i="3"/>
  <c r="M343" i="3"/>
  <c r="E124" i="3"/>
  <c r="C124" i="3"/>
  <c r="A345" i="3" l="1"/>
  <c r="G344" i="3"/>
  <c r="H344" i="3"/>
  <c r="I344" i="3"/>
  <c r="J344" i="3"/>
  <c r="L344" i="3"/>
  <c r="K344" i="3"/>
  <c r="M344" i="3"/>
  <c r="B125" i="3"/>
  <c r="D125" i="3"/>
  <c r="E125" i="3"/>
  <c r="C125" i="3"/>
  <c r="F343" i="3"/>
  <c r="F344" i="3" l="1"/>
  <c r="C126" i="3"/>
  <c r="E126" i="3"/>
  <c r="D126" i="3"/>
  <c r="B126" i="3"/>
  <c r="A346" i="3"/>
  <c r="G345" i="3"/>
  <c r="I345" i="3"/>
  <c r="H345" i="3"/>
  <c r="J345" i="3"/>
  <c r="L345" i="3"/>
  <c r="K345" i="3"/>
  <c r="M345" i="3"/>
  <c r="C127" i="3" l="1"/>
  <c r="E127" i="3"/>
  <c r="F345" i="3"/>
  <c r="A347" i="3"/>
  <c r="G346" i="3"/>
  <c r="H346" i="3"/>
  <c r="I346" i="3"/>
  <c r="J346" i="3"/>
  <c r="K346" i="3"/>
  <c r="L346" i="3"/>
  <c r="M346" i="3"/>
  <c r="B127" i="3"/>
  <c r="D127" i="3"/>
  <c r="D128" i="3" l="1"/>
  <c r="B128" i="3"/>
  <c r="A348" i="3"/>
  <c r="G347" i="3"/>
  <c r="H347" i="3"/>
  <c r="I347" i="3"/>
  <c r="J347" i="3"/>
  <c r="M347" i="3"/>
  <c r="K347" i="3"/>
  <c r="L347" i="3"/>
  <c r="F346" i="3"/>
  <c r="E128" i="3"/>
  <c r="C128" i="3"/>
  <c r="B129" i="3" l="1"/>
  <c r="D129" i="3"/>
  <c r="F347" i="3"/>
  <c r="A349" i="3"/>
  <c r="G348" i="3"/>
  <c r="H348" i="3"/>
  <c r="I348" i="3"/>
  <c r="J348" i="3"/>
  <c r="K348" i="3"/>
  <c r="L348" i="3"/>
  <c r="M348" i="3"/>
  <c r="C129" i="3"/>
  <c r="E129" i="3"/>
  <c r="A350" i="3" l="1"/>
  <c r="G349" i="3"/>
  <c r="H349" i="3"/>
  <c r="I349" i="3"/>
  <c r="J349" i="3"/>
  <c r="M349" i="3"/>
  <c r="K349" i="3"/>
  <c r="L349" i="3"/>
  <c r="C130" i="3"/>
  <c r="E130" i="3"/>
  <c r="B130" i="3"/>
  <c r="D130" i="3"/>
  <c r="F348" i="3"/>
  <c r="F349" i="3" l="1"/>
  <c r="B131" i="3"/>
  <c r="D131" i="3"/>
  <c r="E131" i="3"/>
  <c r="C131" i="3"/>
  <c r="A351" i="3"/>
  <c r="G350" i="3"/>
  <c r="H350" i="3"/>
  <c r="I350" i="3"/>
  <c r="J350" i="3"/>
  <c r="K350" i="3"/>
  <c r="L350" i="3"/>
  <c r="M350" i="3"/>
  <c r="B132" i="3" l="1"/>
  <c r="D132" i="3"/>
  <c r="F350" i="3"/>
  <c r="A352" i="3"/>
  <c r="G351" i="3"/>
  <c r="H351" i="3"/>
  <c r="I351" i="3"/>
  <c r="J351" i="3"/>
  <c r="L351" i="3"/>
  <c r="K351" i="3"/>
  <c r="M351" i="3"/>
  <c r="C132" i="3"/>
  <c r="E132" i="3"/>
  <c r="E133" i="3" l="1"/>
  <c r="C133" i="3"/>
  <c r="A353" i="3"/>
  <c r="G352" i="3"/>
  <c r="H352" i="3"/>
  <c r="I352" i="3"/>
  <c r="J352" i="3"/>
  <c r="L352" i="3"/>
  <c r="M352" i="3"/>
  <c r="K352" i="3"/>
  <c r="F351" i="3"/>
  <c r="B133" i="3"/>
  <c r="D133" i="3"/>
  <c r="B134" i="3" l="1"/>
  <c r="D134" i="3"/>
  <c r="E134" i="3"/>
  <c r="C134" i="3"/>
  <c r="F352" i="3"/>
  <c r="A354" i="3"/>
  <c r="G353" i="3"/>
  <c r="H353" i="3"/>
  <c r="I353" i="3"/>
  <c r="K353" i="3"/>
  <c r="J353" i="3"/>
  <c r="L353" i="3"/>
  <c r="M353" i="3"/>
  <c r="C135" i="3" l="1"/>
  <c r="E135" i="3"/>
  <c r="F353" i="3"/>
  <c r="A355" i="3"/>
  <c r="G354" i="3"/>
  <c r="I354" i="3"/>
  <c r="H354" i="3"/>
  <c r="L354" i="3"/>
  <c r="M354" i="3"/>
  <c r="K354" i="3"/>
  <c r="J354" i="3"/>
  <c r="B135" i="3"/>
  <c r="D135" i="3"/>
  <c r="B136" i="3" l="1"/>
  <c r="D136" i="3"/>
  <c r="A356" i="3"/>
  <c r="G355" i="3"/>
  <c r="I355" i="3"/>
  <c r="H355" i="3"/>
  <c r="K355" i="3"/>
  <c r="J355" i="3"/>
  <c r="M355" i="3"/>
  <c r="L355" i="3"/>
  <c r="F354" i="3"/>
  <c r="E136" i="3"/>
  <c r="C136" i="3"/>
  <c r="F355" i="3" l="1"/>
  <c r="A357" i="3"/>
  <c r="G356" i="3"/>
  <c r="H356" i="3"/>
  <c r="I356" i="3"/>
  <c r="J356" i="3"/>
  <c r="K356" i="3"/>
  <c r="L356" i="3"/>
  <c r="M356" i="3"/>
  <c r="D137" i="3"/>
  <c r="B137" i="3"/>
  <c r="E137" i="3"/>
  <c r="C137" i="3"/>
  <c r="A358" i="3" l="1"/>
  <c r="G357" i="3"/>
  <c r="H357" i="3"/>
  <c r="I357" i="3"/>
  <c r="J357" i="3"/>
  <c r="K357" i="3"/>
  <c r="L357" i="3"/>
  <c r="M357" i="3"/>
  <c r="B138" i="3"/>
  <c r="D138" i="3"/>
  <c r="F356" i="3"/>
  <c r="E138" i="3"/>
  <c r="C138" i="3"/>
  <c r="E139" i="3" l="1"/>
  <c r="C139" i="3"/>
  <c r="F357" i="3"/>
  <c r="B139" i="3"/>
  <c r="D139" i="3"/>
  <c r="A359" i="3"/>
  <c r="G358" i="3"/>
  <c r="H358" i="3"/>
  <c r="I358" i="3"/>
  <c r="J358" i="3"/>
  <c r="M358" i="3"/>
  <c r="L358" i="3"/>
  <c r="K358" i="3"/>
  <c r="B140" i="3" l="1"/>
  <c r="D140" i="3"/>
  <c r="F358" i="3"/>
  <c r="A360" i="3"/>
  <c r="G359" i="3"/>
  <c r="H359" i="3"/>
  <c r="I359" i="3"/>
  <c r="J359" i="3"/>
  <c r="K359" i="3"/>
  <c r="L359" i="3"/>
  <c r="M359" i="3"/>
  <c r="E140" i="3"/>
  <c r="C140" i="3"/>
  <c r="A361" i="3" l="1"/>
  <c r="G360" i="3"/>
  <c r="I360" i="3"/>
  <c r="H360" i="3"/>
  <c r="J360" i="3"/>
  <c r="L360" i="3"/>
  <c r="K360" i="3"/>
  <c r="M360" i="3"/>
  <c r="C141" i="3"/>
  <c r="E141" i="3"/>
  <c r="F359" i="3"/>
  <c r="D141" i="3"/>
  <c r="B141" i="3"/>
  <c r="C142" i="3" l="1"/>
  <c r="E142" i="3"/>
  <c r="F360" i="3"/>
  <c r="B142" i="3"/>
  <c r="D142" i="3"/>
  <c r="A362" i="3"/>
  <c r="G361" i="3"/>
  <c r="H361" i="3"/>
  <c r="I361" i="3"/>
  <c r="J361" i="3"/>
  <c r="K361" i="3"/>
  <c r="L361" i="3"/>
  <c r="M361" i="3"/>
  <c r="B143" i="3" l="1"/>
  <c r="D143" i="3"/>
  <c r="E143" i="3"/>
  <c r="C143" i="3"/>
  <c r="A363" i="3"/>
  <c r="G362" i="3"/>
  <c r="H362" i="3"/>
  <c r="I362" i="3"/>
  <c r="J362" i="3"/>
  <c r="K362" i="3"/>
  <c r="L362" i="3"/>
  <c r="M362" i="3"/>
  <c r="F361" i="3"/>
  <c r="A364" i="3" l="1"/>
  <c r="G363" i="3"/>
  <c r="I363" i="3"/>
  <c r="H363" i="3"/>
  <c r="L363" i="3"/>
  <c r="J363" i="3"/>
  <c r="M363" i="3"/>
  <c r="K363" i="3"/>
  <c r="F362" i="3"/>
  <c r="E144" i="3"/>
  <c r="C144" i="3"/>
  <c r="D144" i="3"/>
  <c r="B144" i="3"/>
  <c r="F363" i="3" l="1"/>
  <c r="E145" i="3"/>
  <c r="C145" i="3"/>
  <c r="B145" i="3"/>
  <c r="D145" i="3"/>
  <c r="A365" i="3"/>
  <c r="G364" i="3"/>
  <c r="I364" i="3"/>
  <c r="H364" i="3"/>
  <c r="L364" i="3"/>
  <c r="J364" i="3"/>
  <c r="K364" i="3"/>
  <c r="M364" i="3"/>
  <c r="D146" i="3" l="1"/>
  <c r="B146" i="3"/>
  <c r="F364" i="3"/>
  <c r="E146" i="3"/>
  <c r="C146" i="3"/>
  <c r="A366" i="3"/>
  <c r="G365" i="3"/>
  <c r="H365" i="3"/>
  <c r="I365" i="3"/>
  <c r="J365" i="3"/>
  <c r="K365" i="3"/>
  <c r="M365" i="3"/>
  <c r="L365" i="3"/>
  <c r="C147" i="3" l="1"/>
  <c r="E147" i="3"/>
  <c r="F365" i="3"/>
  <c r="D147" i="3"/>
  <c r="B147" i="3"/>
  <c r="A367" i="3"/>
  <c r="G366" i="3"/>
  <c r="H366" i="3"/>
  <c r="I366" i="3"/>
  <c r="L366" i="3"/>
  <c r="J366" i="3"/>
  <c r="K366" i="3"/>
  <c r="M366" i="3"/>
  <c r="F366" i="3" l="1"/>
  <c r="A368" i="3"/>
  <c r="G367" i="3"/>
  <c r="H367" i="3"/>
  <c r="I367" i="3"/>
  <c r="J367" i="3"/>
  <c r="L367" i="3"/>
  <c r="M367" i="3"/>
  <c r="K367" i="3"/>
  <c r="B148" i="3"/>
  <c r="D148" i="3"/>
  <c r="E148" i="3"/>
  <c r="C148" i="3"/>
  <c r="F367" i="3" l="1"/>
  <c r="D149" i="3"/>
  <c r="B149" i="3"/>
  <c r="A369" i="3"/>
  <c r="H368" i="3"/>
  <c r="G368" i="3"/>
  <c r="I368" i="3"/>
  <c r="L368" i="3"/>
  <c r="J368" i="3"/>
  <c r="K368" i="3"/>
  <c r="M368" i="3"/>
  <c r="E149" i="3"/>
  <c r="C149" i="3"/>
  <c r="A370" i="3" l="1"/>
  <c r="G369" i="3"/>
  <c r="H369" i="3"/>
  <c r="J369" i="3"/>
  <c r="I369" i="3"/>
  <c r="K369" i="3"/>
  <c r="L369" i="3"/>
  <c r="M369" i="3"/>
  <c r="B150" i="3"/>
  <c r="D150" i="3"/>
  <c r="F368" i="3"/>
  <c r="E150" i="3"/>
  <c r="C150" i="3"/>
  <c r="C151" i="3" l="1"/>
  <c r="E151" i="3"/>
  <c r="F369" i="3"/>
  <c r="D151" i="3"/>
  <c r="B151" i="3"/>
  <c r="A371" i="3"/>
  <c r="G370" i="3"/>
  <c r="H370" i="3"/>
  <c r="I370" i="3"/>
  <c r="J370" i="3"/>
  <c r="L370" i="3"/>
  <c r="K370" i="3"/>
  <c r="M370" i="3"/>
  <c r="F370" i="3" l="1"/>
  <c r="A372" i="3"/>
  <c r="G371" i="3"/>
  <c r="H371" i="3"/>
  <c r="I371" i="3"/>
  <c r="J371" i="3"/>
  <c r="K371" i="3"/>
  <c r="L371" i="3"/>
  <c r="M371" i="3"/>
  <c r="B152" i="3"/>
  <c r="D152" i="3"/>
  <c r="E152" i="3"/>
  <c r="C152" i="3"/>
  <c r="F371" i="3" l="1"/>
  <c r="B153" i="3"/>
  <c r="D153" i="3"/>
  <c r="A373" i="3"/>
  <c r="G372" i="3"/>
  <c r="H372" i="3"/>
  <c r="L372" i="3"/>
  <c r="J372" i="3"/>
  <c r="K372" i="3"/>
  <c r="I372" i="3"/>
  <c r="M372" i="3"/>
  <c r="C153" i="3"/>
  <c r="E153" i="3"/>
  <c r="F372" i="3" l="1"/>
  <c r="C154" i="3"/>
  <c r="E154" i="3"/>
  <c r="D154" i="3"/>
  <c r="B154" i="3"/>
  <c r="A374" i="3"/>
  <c r="G373" i="3"/>
  <c r="H373" i="3"/>
  <c r="I373" i="3"/>
  <c r="J373" i="3"/>
  <c r="L373" i="3"/>
  <c r="K373" i="3"/>
  <c r="M373" i="3"/>
  <c r="A375" i="3" l="1"/>
  <c r="G374" i="3"/>
  <c r="H374" i="3"/>
  <c r="I374" i="3"/>
  <c r="J374" i="3"/>
  <c r="K374" i="3"/>
  <c r="M374" i="3"/>
  <c r="L374" i="3"/>
  <c r="B155" i="3"/>
  <c r="D155" i="3"/>
  <c r="C155" i="3"/>
  <c r="E155" i="3"/>
  <c r="F373" i="3"/>
  <c r="E156" i="3" l="1"/>
  <c r="C156" i="3"/>
  <c r="F374" i="3"/>
  <c r="B156" i="3"/>
  <c r="D156" i="3"/>
  <c r="A376" i="3"/>
  <c r="G375" i="3"/>
  <c r="H375" i="3"/>
  <c r="I375" i="3"/>
  <c r="J375" i="3"/>
  <c r="L375" i="3"/>
  <c r="K375" i="3"/>
  <c r="M375" i="3"/>
  <c r="D157" i="3" l="1"/>
  <c r="B157" i="3"/>
  <c r="C157" i="3"/>
  <c r="E157" i="3"/>
  <c r="A377" i="3"/>
  <c r="G376" i="3"/>
  <c r="H376" i="3"/>
  <c r="I376" i="3"/>
  <c r="L376" i="3"/>
  <c r="M376" i="3"/>
  <c r="J376" i="3"/>
  <c r="K376" i="3"/>
  <c r="F375" i="3"/>
  <c r="F376" i="3" l="1"/>
  <c r="A378" i="3"/>
  <c r="G377" i="3"/>
  <c r="H377" i="3"/>
  <c r="I377" i="3"/>
  <c r="J377" i="3"/>
  <c r="K377" i="3"/>
  <c r="L377" i="3"/>
  <c r="M377" i="3"/>
  <c r="B158" i="3"/>
  <c r="D158" i="3"/>
  <c r="E158" i="3"/>
  <c r="C158" i="3"/>
  <c r="B159" i="3" l="1"/>
  <c r="D159" i="3"/>
  <c r="F377" i="3"/>
  <c r="A379" i="3"/>
  <c r="G378" i="3"/>
  <c r="H378" i="3"/>
  <c r="I378" i="3"/>
  <c r="K378" i="3"/>
  <c r="J378" i="3"/>
  <c r="L378" i="3"/>
  <c r="M378" i="3"/>
  <c r="E159" i="3"/>
  <c r="C159" i="3"/>
  <c r="A380" i="3" l="1"/>
  <c r="G379" i="3"/>
  <c r="H379" i="3"/>
  <c r="I379" i="3"/>
  <c r="J379" i="3"/>
  <c r="L379" i="3"/>
  <c r="K379" i="3"/>
  <c r="M379" i="3"/>
  <c r="E160" i="3"/>
  <c r="C160" i="3"/>
  <c r="F378" i="3"/>
  <c r="D160" i="3"/>
  <c r="B160" i="3"/>
  <c r="E161" i="3" l="1"/>
  <c r="C161" i="3"/>
  <c r="F379" i="3"/>
  <c r="B161" i="3"/>
  <c r="D161" i="3"/>
  <c r="A381" i="3"/>
  <c r="G380" i="3"/>
  <c r="H380" i="3"/>
  <c r="I380" i="3"/>
  <c r="J380" i="3"/>
  <c r="M380" i="3"/>
  <c r="L380" i="3"/>
  <c r="K380" i="3"/>
  <c r="B162" i="3" l="1"/>
  <c r="D162" i="3"/>
  <c r="F380" i="3"/>
  <c r="A382" i="3"/>
  <c r="G381" i="3"/>
  <c r="H381" i="3"/>
  <c r="I381" i="3"/>
  <c r="J381" i="3"/>
  <c r="L381" i="3"/>
  <c r="M381" i="3"/>
  <c r="K381" i="3"/>
  <c r="C162" i="3"/>
  <c r="E162" i="3"/>
  <c r="E163" i="3" l="1"/>
  <c r="C163" i="3"/>
  <c r="A383" i="3"/>
  <c r="G382" i="3"/>
  <c r="H382" i="3"/>
  <c r="I382" i="3"/>
  <c r="J382" i="3"/>
  <c r="L382" i="3"/>
  <c r="K382" i="3"/>
  <c r="M382" i="3"/>
  <c r="F381" i="3"/>
  <c r="D163" i="3"/>
  <c r="B163" i="3"/>
  <c r="F382" i="3" l="1"/>
  <c r="E164" i="3"/>
  <c r="C164" i="3"/>
  <c r="A384" i="3"/>
  <c r="G383" i="3"/>
  <c r="H383" i="3"/>
  <c r="I383" i="3"/>
  <c r="J383" i="3"/>
  <c r="K383" i="3"/>
  <c r="L383" i="3"/>
  <c r="M383" i="3"/>
  <c r="B164" i="3"/>
  <c r="D164" i="3"/>
  <c r="B165" i="3" l="1"/>
  <c r="D165" i="3"/>
  <c r="A385" i="3"/>
  <c r="G384" i="3"/>
  <c r="H384" i="3"/>
  <c r="I384" i="3"/>
  <c r="J384" i="3"/>
  <c r="L384" i="3"/>
  <c r="K384" i="3"/>
  <c r="M384" i="3"/>
  <c r="C165" i="3"/>
  <c r="E165" i="3"/>
  <c r="F383" i="3"/>
  <c r="A386" i="3" l="1"/>
  <c r="G385" i="3"/>
  <c r="H385" i="3"/>
  <c r="I385" i="3"/>
  <c r="L385" i="3"/>
  <c r="J385" i="3"/>
  <c r="K385" i="3"/>
  <c r="M385" i="3"/>
  <c r="F384" i="3"/>
  <c r="E166" i="3"/>
  <c r="C166" i="3"/>
  <c r="D166" i="3"/>
  <c r="B166" i="3"/>
  <c r="C167" i="3" l="1"/>
  <c r="E167" i="3"/>
  <c r="F385" i="3"/>
  <c r="D167" i="3"/>
  <c r="B167" i="3"/>
  <c r="A387" i="3"/>
  <c r="G386" i="3"/>
  <c r="I386" i="3"/>
  <c r="H386" i="3"/>
  <c r="J386" i="3"/>
  <c r="K386" i="3"/>
  <c r="L386" i="3"/>
  <c r="M386" i="3"/>
  <c r="A388" i="3" l="1"/>
  <c r="G387" i="3"/>
  <c r="H387" i="3"/>
  <c r="I387" i="3"/>
  <c r="J387" i="3"/>
  <c r="K387" i="3"/>
  <c r="M387" i="3"/>
  <c r="L387" i="3"/>
  <c r="F386" i="3"/>
  <c r="D168" i="3"/>
  <c r="B168" i="3"/>
  <c r="C168" i="3"/>
  <c r="E168" i="3"/>
  <c r="C169" i="3" l="1"/>
  <c r="E169" i="3"/>
  <c r="D169" i="3"/>
  <c r="B169" i="3"/>
  <c r="F387" i="3"/>
  <c r="A389" i="3"/>
  <c r="G388" i="3"/>
  <c r="H388" i="3"/>
  <c r="I388" i="3"/>
  <c r="J388" i="3"/>
  <c r="L388" i="3"/>
  <c r="K388" i="3"/>
  <c r="M388" i="3"/>
  <c r="D170" i="3" l="1"/>
  <c r="B170" i="3"/>
  <c r="F388" i="3"/>
  <c r="C170" i="3"/>
  <c r="E170" i="3"/>
  <c r="A390" i="3"/>
  <c r="G389" i="3"/>
  <c r="H389" i="3"/>
  <c r="I389" i="3"/>
  <c r="J389" i="3"/>
  <c r="L389" i="3"/>
  <c r="K389" i="3"/>
  <c r="M389" i="3"/>
  <c r="B171" i="3" l="1"/>
  <c r="D171" i="3"/>
  <c r="A391" i="3"/>
  <c r="G390" i="3"/>
  <c r="H390" i="3"/>
  <c r="I390" i="3"/>
  <c r="J390" i="3"/>
  <c r="K390" i="3"/>
  <c r="L390" i="3"/>
  <c r="M390" i="3"/>
  <c r="E171" i="3"/>
  <c r="C171" i="3"/>
  <c r="F389" i="3"/>
  <c r="C172" i="3" l="1"/>
  <c r="E172" i="3"/>
  <c r="A392" i="3"/>
  <c r="G391" i="3"/>
  <c r="H391" i="3"/>
  <c r="I391" i="3"/>
  <c r="J391" i="3"/>
  <c r="K391" i="3"/>
  <c r="M391" i="3"/>
  <c r="L391" i="3"/>
  <c r="F390" i="3"/>
  <c r="D172" i="3"/>
  <c r="B172" i="3"/>
  <c r="F391" i="3" l="1"/>
  <c r="A393" i="3"/>
  <c r="G392" i="3"/>
  <c r="H392" i="3"/>
  <c r="I392" i="3"/>
  <c r="J392" i="3"/>
  <c r="K392" i="3"/>
  <c r="L392" i="3"/>
  <c r="M392" i="3"/>
  <c r="C173" i="3"/>
  <c r="E173" i="3"/>
  <c r="D173" i="3"/>
  <c r="B173" i="3"/>
  <c r="F392" i="3" l="1"/>
  <c r="C174" i="3"/>
  <c r="E174" i="3"/>
  <c r="A394" i="3"/>
  <c r="G393" i="3"/>
  <c r="H393" i="3"/>
  <c r="I393" i="3"/>
  <c r="J393" i="3"/>
  <c r="L393" i="3"/>
  <c r="K393" i="3"/>
  <c r="M393" i="3"/>
  <c r="D174" i="3"/>
  <c r="B174" i="3"/>
  <c r="E175" i="3" l="1"/>
  <c r="C175" i="3"/>
  <c r="A395" i="3"/>
  <c r="G394" i="3"/>
  <c r="H394" i="3"/>
  <c r="I394" i="3"/>
  <c r="J394" i="3"/>
  <c r="K394" i="3"/>
  <c r="L394" i="3"/>
  <c r="M394" i="3"/>
  <c r="B175" i="3"/>
  <c r="D175" i="3"/>
  <c r="F393" i="3"/>
  <c r="D176" i="3" l="1"/>
  <c r="B176" i="3"/>
  <c r="F394" i="3"/>
  <c r="A396" i="3"/>
  <c r="G395" i="3"/>
  <c r="H395" i="3"/>
  <c r="I395" i="3"/>
  <c r="J395" i="3"/>
  <c r="K395" i="3"/>
  <c r="L395" i="3"/>
  <c r="M395" i="3"/>
  <c r="E176" i="3"/>
  <c r="C176" i="3"/>
  <c r="F395" i="3" l="1"/>
  <c r="A397" i="3"/>
  <c r="G396" i="3"/>
  <c r="H396" i="3"/>
  <c r="J396" i="3"/>
  <c r="I396" i="3"/>
  <c r="L396" i="3"/>
  <c r="M396" i="3"/>
  <c r="K396" i="3"/>
  <c r="E177" i="3"/>
  <c r="C177" i="3"/>
  <c r="D177" i="3"/>
  <c r="B177" i="3"/>
  <c r="D178" i="3" l="1"/>
  <c r="B178" i="3"/>
  <c r="F396" i="3"/>
  <c r="A398" i="3"/>
  <c r="G397" i="3"/>
  <c r="H397" i="3"/>
  <c r="I397" i="3"/>
  <c r="J397" i="3"/>
  <c r="L397" i="3"/>
  <c r="K397" i="3"/>
  <c r="M397" i="3"/>
  <c r="C178" i="3"/>
  <c r="E178" i="3"/>
  <c r="F397" i="3" l="1"/>
  <c r="E179" i="3"/>
  <c r="C179" i="3"/>
  <c r="A399" i="3"/>
  <c r="G398" i="3"/>
  <c r="H398" i="3"/>
  <c r="I398" i="3"/>
  <c r="J398" i="3"/>
  <c r="K398" i="3"/>
  <c r="M398" i="3"/>
  <c r="L398" i="3"/>
  <c r="B179" i="3"/>
  <c r="D179" i="3"/>
  <c r="C180" i="3" l="1"/>
  <c r="E180" i="3"/>
  <c r="F398" i="3"/>
  <c r="D180" i="3"/>
  <c r="B180" i="3"/>
  <c r="A400" i="3"/>
  <c r="G399" i="3"/>
  <c r="H399" i="3"/>
  <c r="I399" i="3"/>
  <c r="J399" i="3"/>
  <c r="K399" i="3"/>
  <c r="L399" i="3"/>
  <c r="M399" i="3"/>
  <c r="A401" i="3" l="1"/>
  <c r="H400" i="3"/>
  <c r="G400" i="3"/>
  <c r="I400" i="3"/>
  <c r="J400" i="3"/>
  <c r="L400" i="3"/>
  <c r="K400" i="3"/>
  <c r="M400" i="3"/>
  <c r="B181" i="3"/>
  <c r="D181" i="3"/>
  <c r="F399" i="3"/>
  <c r="C181" i="3"/>
  <c r="E181" i="3"/>
  <c r="B182" i="3" l="1"/>
  <c r="D182" i="3"/>
  <c r="E182" i="3"/>
  <c r="C182" i="3"/>
  <c r="F400" i="3"/>
  <c r="A402" i="3"/>
  <c r="G401" i="3"/>
  <c r="H401" i="3"/>
  <c r="I401" i="3"/>
  <c r="J401" i="3"/>
  <c r="L401" i="3"/>
  <c r="M401" i="3"/>
  <c r="K401" i="3"/>
  <c r="F401" i="3" l="1"/>
  <c r="A403" i="3"/>
  <c r="G402" i="3"/>
  <c r="H402" i="3"/>
  <c r="I402" i="3"/>
  <c r="J402" i="3"/>
  <c r="L402" i="3"/>
  <c r="K402" i="3"/>
  <c r="M402" i="3"/>
  <c r="E183" i="3"/>
  <c r="C183" i="3"/>
  <c r="B183" i="3"/>
  <c r="D183" i="3"/>
  <c r="C184" i="3" l="1"/>
  <c r="E184" i="3"/>
  <c r="D184" i="3"/>
  <c r="B184" i="3"/>
  <c r="F402" i="3"/>
  <c r="A404" i="3"/>
  <c r="G403" i="3"/>
  <c r="H403" i="3"/>
  <c r="I403" i="3"/>
  <c r="J403" i="3"/>
  <c r="K403" i="3"/>
  <c r="L403" i="3"/>
  <c r="M403" i="3"/>
  <c r="D185" i="3" l="1"/>
  <c r="B185" i="3"/>
  <c r="A405" i="3"/>
  <c r="G404" i="3"/>
  <c r="H404" i="3"/>
  <c r="I404" i="3"/>
  <c r="K404" i="3"/>
  <c r="M404" i="3"/>
  <c r="L404" i="3"/>
  <c r="J404" i="3"/>
  <c r="F403" i="3"/>
  <c r="C185" i="3"/>
  <c r="E185" i="3"/>
  <c r="C186" i="3" l="1"/>
  <c r="E186" i="3"/>
  <c r="B186" i="3"/>
  <c r="D186" i="3"/>
  <c r="F404" i="3"/>
  <c r="A406" i="3"/>
  <c r="G405" i="3"/>
  <c r="H405" i="3"/>
  <c r="I405" i="3"/>
  <c r="J405" i="3"/>
  <c r="K405" i="3"/>
  <c r="L405" i="3"/>
  <c r="M405" i="3"/>
  <c r="F405" i="3" l="1"/>
  <c r="B187" i="3"/>
  <c r="D187" i="3"/>
  <c r="A407" i="3"/>
  <c r="G406" i="3"/>
  <c r="H406" i="3"/>
  <c r="I406" i="3"/>
  <c r="J406" i="3"/>
  <c r="K406" i="3"/>
  <c r="L406" i="3"/>
  <c r="M406" i="3"/>
  <c r="C187" i="3"/>
  <c r="E187" i="3"/>
  <c r="A408" i="3" l="1"/>
  <c r="G407" i="3"/>
  <c r="H407" i="3"/>
  <c r="I407" i="3"/>
  <c r="J407" i="3"/>
  <c r="K407" i="3"/>
  <c r="L407" i="3"/>
  <c r="M407" i="3"/>
  <c r="B188" i="3"/>
  <c r="D188" i="3"/>
  <c r="C188" i="3"/>
  <c r="E188" i="3"/>
  <c r="F406" i="3"/>
  <c r="C189" i="3" l="1"/>
  <c r="E189" i="3"/>
  <c r="F407" i="3"/>
  <c r="D189" i="3"/>
  <c r="B189" i="3"/>
  <c r="A409" i="3"/>
  <c r="G408" i="3"/>
  <c r="H408" i="3"/>
  <c r="I408" i="3"/>
  <c r="J408" i="3"/>
  <c r="K408" i="3"/>
  <c r="L408" i="3"/>
  <c r="M408" i="3"/>
  <c r="F408" i="3" l="1"/>
  <c r="A410" i="3"/>
  <c r="G409" i="3"/>
  <c r="H409" i="3"/>
  <c r="I409" i="3"/>
  <c r="K409" i="3"/>
  <c r="J409" i="3"/>
  <c r="M409" i="3"/>
  <c r="L409" i="3"/>
  <c r="D190" i="3"/>
  <c r="B190" i="3"/>
  <c r="C190" i="3"/>
  <c r="E190" i="3"/>
  <c r="B191" i="3" l="1"/>
  <c r="D191" i="3"/>
  <c r="F409" i="3"/>
  <c r="E191" i="3"/>
  <c r="C191" i="3"/>
  <c r="A411" i="3"/>
  <c r="G410" i="3"/>
  <c r="H410" i="3"/>
  <c r="I410" i="3"/>
  <c r="K410" i="3"/>
  <c r="J410" i="3"/>
  <c r="L410" i="3"/>
  <c r="M410" i="3"/>
  <c r="C192" i="3" l="1"/>
  <c r="E192" i="3"/>
  <c r="A412" i="3"/>
  <c r="G411" i="3"/>
  <c r="H411" i="3"/>
  <c r="I411" i="3"/>
  <c r="J411" i="3"/>
  <c r="K411" i="3"/>
  <c r="L411" i="3"/>
  <c r="M411" i="3"/>
  <c r="F410" i="3"/>
  <c r="B192" i="3"/>
  <c r="D192" i="3"/>
  <c r="D193" i="3" l="1"/>
  <c r="B193" i="3"/>
  <c r="F411" i="3"/>
  <c r="A413" i="3"/>
  <c r="G412" i="3"/>
  <c r="H412" i="3"/>
  <c r="I412" i="3"/>
  <c r="L412" i="3"/>
  <c r="K412" i="3"/>
  <c r="M412" i="3"/>
  <c r="J412" i="3"/>
  <c r="C193" i="3"/>
  <c r="E193" i="3"/>
  <c r="A414" i="3" l="1"/>
  <c r="G413" i="3"/>
  <c r="H413" i="3"/>
  <c r="L413" i="3"/>
  <c r="I413" i="3"/>
  <c r="J413" i="3"/>
  <c r="M413" i="3"/>
  <c r="K413" i="3"/>
  <c r="F412" i="3"/>
  <c r="B194" i="3"/>
  <c r="D194" i="3"/>
  <c r="C194" i="3"/>
  <c r="E194" i="3"/>
  <c r="E195" i="3" l="1"/>
  <c r="C195" i="3"/>
  <c r="B195" i="3"/>
  <c r="D195" i="3"/>
  <c r="F413" i="3"/>
  <c r="A415" i="3"/>
  <c r="G414" i="3"/>
  <c r="H414" i="3"/>
  <c r="I414" i="3"/>
  <c r="J414" i="3"/>
  <c r="L414" i="3"/>
  <c r="K414" i="3"/>
  <c r="M414" i="3"/>
  <c r="B196" i="3" l="1"/>
  <c r="D196" i="3"/>
  <c r="C196" i="3"/>
  <c r="E196" i="3"/>
  <c r="F414" i="3"/>
  <c r="A416" i="3"/>
  <c r="G415" i="3"/>
  <c r="H415" i="3"/>
  <c r="I415" i="3"/>
  <c r="J415" i="3"/>
  <c r="L415" i="3"/>
  <c r="K415" i="3"/>
  <c r="M415" i="3"/>
  <c r="F415" i="3" l="1"/>
  <c r="C197" i="3"/>
  <c r="E197" i="3"/>
  <c r="A417" i="3"/>
  <c r="G416" i="3"/>
  <c r="H416" i="3"/>
  <c r="I416" i="3"/>
  <c r="J416" i="3"/>
  <c r="L416" i="3"/>
  <c r="K416" i="3"/>
  <c r="M416" i="3"/>
  <c r="B197" i="3"/>
  <c r="D197" i="3"/>
  <c r="A418" i="3" l="1"/>
  <c r="G417" i="3"/>
  <c r="H417" i="3"/>
  <c r="I417" i="3"/>
  <c r="J417" i="3"/>
  <c r="L417" i="3"/>
  <c r="K417" i="3"/>
  <c r="M417" i="3"/>
  <c r="B198" i="3"/>
  <c r="D198" i="3"/>
  <c r="C198" i="3"/>
  <c r="E198" i="3"/>
  <c r="F416" i="3"/>
  <c r="E199" i="3" l="1"/>
  <c r="C199" i="3"/>
  <c r="F417" i="3"/>
  <c r="D199" i="3"/>
  <c r="B199" i="3"/>
  <c r="A419" i="3"/>
  <c r="G418" i="3"/>
  <c r="H418" i="3"/>
  <c r="I418" i="3"/>
  <c r="J418" i="3"/>
  <c r="M418" i="3"/>
  <c r="K418" i="3"/>
  <c r="L418" i="3"/>
  <c r="F418" i="3" l="1"/>
  <c r="A420" i="3"/>
  <c r="G419" i="3"/>
  <c r="H419" i="3"/>
  <c r="J419" i="3"/>
  <c r="I419" i="3"/>
  <c r="L419" i="3"/>
  <c r="M419" i="3"/>
  <c r="K419" i="3"/>
  <c r="E200" i="3"/>
  <c r="C200" i="3"/>
  <c r="B200" i="3"/>
  <c r="D200" i="3"/>
  <c r="A421" i="3" l="1"/>
  <c r="G420" i="3"/>
  <c r="H420" i="3"/>
  <c r="J420" i="3"/>
  <c r="K420" i="3"/>
  <c r="I420" i="3"/>
  <c r="L420" i="3"/>
  <c r="M420" i="3"/>
  <c r="F419" i="3"/>
  <c r="B201" i="3"/>
  <c r="D201" i="3"/>
  <c r="E201" i="3"/>
  <c r="C201" i="3"/>
  <c r="F420" i="3" l="1"/>
  <c r="D202" i="3"/>
  <c r="B202" i="3"/>
  <c r="E202" i="3"/>
  <c r="C202" i="3"/>
  <c r="A422" i="3"/>
  <c r="G421" i="3"/>
  <c r="H421" i="3"/>
  <c r="I421" i="3"/>
  <c r="L421" i="3"/>
  <c r="J421" i="3"/>
  <c r="M421" i="3"/>
  <c r="K421" i="3"/>
  <c r="F421" i="3" l="1"/>
  <c r="D203" i="3"/>
  <c r="B203" i="3"/>
  <c r="A423" i="3"/>
  <c r="G422" i="3"/>
  <c r="H422" i="3"/>
  <c r="J422" i="3"/>
  <c r="I422" i="3"/>
  <c r="K422" i="3"/>
  <c r="L422" i="3"/>
  <c r="M422" i="3"/>
  <c r="C203" i="3"/>
  <c r="E203" i="3"/>
  <c r="B204" i="3" l="1"/>
  <c r="D204" i="3"/>
  <c r="C204" i="3"/>
  <c r="E204" i="3"/>
  <c r="A424" i="3"/>
  <c r="G423" i="3"/>
  <c r="I423" i="3"/>
  <c r="H423" i="3"/>
  <c r="J423" i="3"/>
  <c r="M423" i="3"/>
  <c r="K423" i="3"/>
  <c r="L423" i="3"/>
  <c r="F422" i="3"/>
  <c r="F423" i="3" l="1"/>
  <c r="A425" i="3"/>
  <c r="G424" i="3"/>
  <c r="H424" i="3"/>
  <c r="I424" i="3"/>
  <c r="J424" i="3"/>
  <c r="L424" i="3"/>
  <c r="M424" i="3"/>
  <c r="K424" i="3"/>
  <c r="C205" i="3"/>
  <c r="E205" i="3"/>
  <c r="D205" i="3"/>
  <c r="B205" i="3"/>
  <c r="F424" i="3" l="1"/>
  <c r="E206" i="3"/>
  <c r="C206" i="3"/>
  <c r="A426" i="3"/>
  <c r="G425" i="3"/>
  <c r="H425" i="3"/>
  <c r="I425" i="3"/>
  <c r="J425" i="3"/>
  <c r="L425" i="3"/>
  <c r="M425" i="3"/>
  <c r="K425" i="3"/>
  <c r="D206" i="3"/>
  <c r="B206" i="3"/>
  <c r="F425" i="3" l="1"/>
  <c r="A427" i="3"/>
  <c r="G426" i="3"/>
  <c r="H426" i="3"/>
  <c r="I426" i="3"/>
  <c r="J426" i="3"/>
  <c r="K426" i="3"/>
  <c r="L426" i="3"/>
  <c r="M426" i="3"/>
  <c r="D207" i="3"/>
  <c r="B207" i="3"/>
  <c r="E207" i="3"/>
  <c r="C207" i="3"/>
  <c r="B208" i="3" l="1"/>
  <c r="D208" i="3"/>
  <c r="A428" i="3"/>
  <c r="G427" i="3"/>
  <c r="I427" i="3"/>
  <c r="H427" i="3"/>
  <c r="K427" i="3"/>
  <c r="J427" i="3"/>
  <c r="L427" i="3"/>
  <c r="M427" i="3"/>
  <c r="C208" i="3"/>
  <c r="E208" i="3"/>
  <c r="F426" i="3"/>
  <c r="F427" i="3" l="1"/>
  <c r="C209" i="3"/>
  <c r="E209" i="3"/>
  <c r="A429" i="3"/>
  <c r="G428" i="3"/>
  <c r="H428" i="3"/>
  <c r="I428" i="3"/>
  <c r="J428" i="3"/>
  <c r="K428" i="3"/>
  <c r="L428" i="3"/>
  <c r="M428" i="3"/>
  <c r="D209" i="3"/>
  <c r="B209" i="3"/>
  <c r="A430" i="3" l="1"/>
  <c r="G429" i="3"/>
  <c r="H429" i="3"/>
  <c r="I429" i="3"/>
  <c r="J429" i="3"/>
  <c r="K429" i="3"/>
  <c r="M429" i="3"/>
  <c r="L429" i="3"/>
  <c r="E210" i="3"/>
  <c r="C210" i="3"/>
  <c r="B210" i="3"/>
  <c r="D210" i="3"/>
  <c r="F428" i="3"/>
  <c r="E211" i="3" l="1"/>
  <c r="C211" i="3"/>
  <c r="B211" i="3"/>
  <c r="D211" i="3"/>
  <c r="F429" i="3"/>
  <c r="A431" i="3"/>
  <c r="G430" i="3"/>
  <c r="H430" i="3"/>
  <c r="I430" i="3"/>
  <c r="J430" i="3"/>
  <c r="K430" i="3"/>
  <c r="L430" i="3"/>
  <c r="M430" i="3"/>
  <c r="F430" i="3" l="1"/>
  <c r="A432" i="3"/>
  <c r="G431" i="3"/>
  <c r="H431" i="3"/>
  <c r="I431" i="3"/>
  <c r="J431" i="3"/>
  <c r="K431" i="3"/>
  <c r="M431" i="3"/>
  <c r="L431" i="3"/>
  <c r="C212" i="3"/>
  <c r="E212" i="3"/>
  <c r="D212" i="3"/>
  <c r="B212" i="3"/>
  <c r="E213" i="3" l="1"/>
  <c r="C213" i="3"/>
  <c r="A433" i="3"/>
  <c r="G432" i="3"/>
  <c r="H432" i="3"/>
  <c r="I432" i="3"/>
  <c r="J432" i="3"/>
  <c r="K432" i="3"/>
  <c r="M432" i="3"/>
  <c r="L432" i="3"/>
  <c r="F431" i="3"/>
  <c r="B213" i="3"/>
  <c r="D213" i="3"/>
  <c r="D214" i="3" l="1"/>
  <c r="B214" i="3"/>
  <c r="E214" i="3"/>
  <c r="C214" i="3"/>
  <c r="F432" i="3"/>
  <c r="A434" i="3"/>
  <c r="G433" i="3"/>
  <c r="H433" i="3"/>
  <c r="I433" i="3"/>
  <c r="J433" i="3"/>
  <c r="K433" i="3"/>
  <c r="M433" i="3"/>
  <c r="L433" i="3"/>
  <c r="C215" i="3" l="1"/>
  <c r="E215" i="3"/>
  <c r="A435" i="3"/>
  <c r="H434" i="3"/>
  <c r="G434" i="3"/>
  <c r="I434" i="3"/>
  <c r="J434" i="3"/>
  <c r="K434" i="3"/>
  <c r="M434" i="3"/>
  <c r="L434" i="3"/>
  <c r="F433" i="3"/>
  <c r="D215" i="3"/>
  <c r="B215" i="3"/>
  <c r="F434" i="3" l="1"/>
  <c r="A436" i="3"/>
  <c r="G435" i="3"/>
  <c r="H435" i="3"/>
  <c r="I435" i="3"/>
  <c r="J435" i="3"/>
  <c r="L435" i="3"/>
  <c r="K435" i="3"/>
  <c r="M435" i="3"/>
  <c r="D216" i="3"/>
  <c r="B216" i="3"/>
  <c r="E216" i="3"/>
  <c r="C216" i="3"/>
  <c r="B217" i="3" l="1"/>
  <c r="D217" i="3"/>
  <c r="F435" i="3"/>
  <c r="A437" i="3"/>
  <c r="G436" i="3"/>
  <c r="H436" i="3"/>
  <c r="I436" i="3"/>
  <c r="J436" i="3"/>
  <c r="K436" i="3"/>
  <c r="M436" i="3"/>
  <c r="L436" i="3"/>
  <c r="C217" i="3"/>
  <c r="E217" i="3"/>
  <c r="F436" i="3" l="1"/>
  <c r="A438" i="3"/>
  <c r="G437" i="3"/>
  <c r="H437" i="3"/>
  <c r="I437" i="3"/>
  <c r="K437" i="3"/>
  <c r="J437" i="3"/>
  <c r="L437" i="3"/>
  <c r="M437" i="3"/>
  <c r="C218" i="3"/>
  <c r="E218" i="3"/>
  <c r="B218" i="3"/>
  <c r="D218" i="3"/>
  <c r="E219" i="3" l="1"/>
  <c r="C219" i="3"/>
  <c r="A439" i="3"/>
  <c r="G438" i="3"/>
  <c r="H438" i="3"/>
  <c r="I438" i="3"/>
  <c r="J438" i="3"/>
  <c r="L438" i="3"/>
  <c r="K438" i="3"/>
  <c r="M438" i="3"/>
  <c r="D219" i="3"/>
  <c r="B219" i="3"/>
  <c r="F437" i="3"/>
  <c r="F438" i="3" l="1"/>
  <c r="B220" i="3"/>
  <c r="D220" i="3"/>
  <c r="A440" i="3"/>
  <c r="G439" i="3"/>
  <c r="H439" i="3"/>
  <c r="I439" i="3"/>
  <c r="J439" i="3"/>
  <c r="L439" i="3"/>
  <c r="M439" i="3"/>
  <c r="K439" i="3"/>
  <c r="E220" i="3"/>
  <c r="C220" i="3"/>
  <c r="B221" i="3" l="1"/>
  <c r="D221" i="3"/>
  <c r="A441" i="3"/>
  <c r="H440" i="3"/>
  <c r="G440" i="3"/>
  <c r="I440" i="3"/>
  <c r="J440" i="3"/>
  <c r="K440" i="3"/>
  <c r="L440" i="3"/>
  <c r="M440" i="3"/>
  <c r="C221" i="3"/>
  <c r="E221" i="3"/>
  <c r="F439" i="3"/>
  <c r="E222" i="3" l="1"/>
  <c r="C222" i="3"/>
  <c r="F440" i="3"/>
  <c r="A442" i="3"/>
  <c r="G441" i="3"/>
  <c r="H441" i="3"/>
  <c r="I441" i="3"/>
  <c r="L441" i="3"/>
  <c r="K441" i="3"/>
  <c r="J441" i="3"/>
  <c r="M441" i="3"/>
  <c r="D222" i="3"/>
  <c r="B222" i="3"/>
  <c r="C223" i="3" l="1"/>
  <c r="E223" i="3"/>
  <c r="A443" i="3"/>
  <c r="G442" i="3"/>
  <c r="I442" i="3"/>
  <c r="H442" i="3"/>
  <c r="J442" i="3"/>
  <c r="L442" i="3"/>
  <c r="K442" i="3"/>
  <c r="M442" i="3"/>
  <c r="D223" i="3"/>
  <c r="B223" i="3"/>
  <c r="F441" i="3"/>
  <c r="B224" i="3" l="1"/>
  <c r="D224" i="3"/>
  <c r="A444" i="3"/>
  <c r="G443" i="3"/>
  <c r="H443" i="3"/>
  <c r="I443" i="3"/>
  <c r="K443" i="3"/>
  <c r="J443" i="3"/>
  <c r="L443" i="3"/>
  <c r="M443" i="3"/>
  <c r="F442" i="3"/>
  <c r="E224" i="3"/>
  <c r="C224" i="3"/>
  <c r="A445" i="3" l="1"/>
  <c r="G444" i="3"/>
  <c r="H444" i="3"/>
  <c r="I444" i="3"/>
  <c r="J444" i="3"/>
  <c r="K444" i="3"/>
  <c r="L444" i="3"/>
  <c r="M444" i="3"/>
  <c r="F443" i="3"/>
  <c r="E225" i="3"/>
  <c r="C225" i="3"/>
  <c r="B225" i="3"/>
  <c r="D225" i="3"/>
  <c r="D226" i="3" l="1"/>
  <c r="B226" i="3"/>
  <c r="A446" i="3"/>
  <c r="G445" i="3"/>
  <c r="H445" i="3"/>
  <c r="I445" i="3"/>
  <c r="J445" i="3"/>
  <c r="L445" i="3"/>
  <c r="K445" i="3"/>
  <c r="M445" i="3"/>
  <c r="E226" i="3"/>
  <c r="C226" i="3"/>
  <c r="F444" i="3"/>
  <c r="F445" i="3" l="1"/>
  <c r="A447" i="3"/>
  <c r="G446" i="3"/>
  <c r="H446" i="3"/>
  <c r="I446" i="3"/>
  <c r="J446" i="3"/>
  <c r="L446" i="3"/>
  <c r="K446" i="3"/>
  <c r="M446" i="3"/>
  <c r="E227" i="3"/>
  <c r="C227" i="3"/>
  <c r="B227" i="3"/>
  <c r="D227" i="3"/>
  <c r="E228" i="3" l="1"/>
  <c r="C228" i="3"/>
  <c r="F446" i="3"/>
  <c r="A448" i="3"/>
  <c r="G447" i="3"/>
  <c r="H447" i="3"/>
  <c r="I447" i="3"/>
  <c r="J447" i="3"/>
  <c r="K447" i="3"/>
  <c r="L447" i="3"/>
  <c r="M447" i="3"/>
  <c r="B228" i="3"/>
  <c r="D228" i="3"/>
  <c r="F447" i="3" l="1"/>
  <c r="E229" i="3"/>
  <c r="C229" i="3"/>
  <c r="B229" i="3"/>
  <c r="D229" i="3"/>
  <c r="A449" i="3"/>
  <c r="G448" i="3"/>
  <c r="H448" i="3"/>
  <c r="I448" i="3"/>
  <c r="J448" i="3"/>
  <c r="K448" i="3"/>
  <c r="L448" i="3"/>
  <c r="M448" i="3"/>
  <c r="C230" i="3" l="1"/>
  <c r="E230" i="3"/>
  <c r="A450" i="3"/>
  <c r="G449" i="3"/>
  <c r="H449" i="3"/>
  <c r="I449" i="3"/>
  <c r="K449" i="3"/>
  <c r="J449" i="3"/>
  <c r="M449" i="3"/>
  <c r="L449" i="3"/>
  <c r="B230" i="3"/>
  <c r="D230" i="3"/>
  <c r="F448" i="3"/>
  <c r="B231" i="3" l="1"/>
  <c r="D231" i="3"/>
  <c r="F449" i="3"/>
  <c r="A451" i="3"/>
  <c r="H450" i="3"/>
  <c r="G450" i="3"/>
  <c r="J450" i="3"/>
  <c r="I450" i="3"/>
  <c r="K450" i="3"/>
  <c r="L450" i="3"/>
  <c r="M450" i="3"/>
  <c r="C231" i="3"/>
  <c r="E231" i="3"/>
  <c r="E232" i="3" l="1"/>
  <c r="C232" i="3"/>
  <c r="A452" i="3"/>
  <c r="G451" i="3"/>
  <c r="H451" i="3"/>
  <c r="I451" i="3"/>
  <c r="J451" i="3"/>
  <c r="L451" i="3"/>
  <c r="M451" i="3"/>
  <c r="K451" i="3"/>
  <c r="B232" i="3"/>
  <c r="D232" i="3"/>
  <c r="F450" i="3"/>
  <c r="F451" i="3" l="1"/>
  <c r="C233" i="3"/>
  <c r="E233" i="3"/>
  <c r="D233" i="3"/>
  <c r="B233" i="3"/>
  <c r="A453" i="3"/>
  <c r="G452" i="3"/>
  <c r="H452" i="3"/>
  <c r="I452" i="3"/>
  <c r="J452" i="3"/>
  <c r="K452" i="3"/>
  <c r="L452" i="3"/>
  <c r="M452" i="3"/>
  <c r="C234" i="3" l="1"/>
  <c r="E234" i="3"/>
  <c r="A454" i="3"/>
  <c r="G453" i="3"/>
  <c r="H453" i="3"/>
  <c r="I453" i="3"/>
  <c r="J453" i="3"/>
  <c r="K453" i="3"/>
  <c r="L453" i="3"/>
  <c r="M453" i="3"/>
  <c r="F452" i="3"/>
  <c r="B234" i="3"/>
  <c r="D234" i="3"/>
  <c r="D235" i="3" l="1"/>
  <c r="B235" i="3"/>
  <c r="F453" i="3"/>
  <c r="A455" i="3"/>
  <c r="G454" i="3"/>
  <c r="I454" i="3"/>
  <c r="H454" i="3"/>
  <c r="J454" i="3"/>
  <c r="K454" i="3"/>
  <c r="M454" i="3"/>
  <c r="L454" i="3"/>
  <c r="C235" i="3"/>
  <c r="E235" i="3"/>
  <c r="F454" i="3" l="1"/>
  <c r="E236" i="3"/>
  <c r="C236" i="3"/>
  <c r="D236" i="3"/>
  <c r="B236" i="3"/>
  <c r="A456" i="3"/>
  <c r="G455" i="3"/>
  <c r="H455" i="3"/>
  <c r="J455" i="3"/>
  <c r="I455" i="3"/>
  <c r="L455" i="3"/>
  <c r="K455" i="3"/>
  <c r="M455" i="3"/>
  <c r="C237" i="3" l="1"/>
  <c r="E237" i="3"/>
  <c r="F455" i="3"/>
  <c r="A457" i="3"/>
  <c r="G456" i="3"/>
  <c r="I456" i="3"/>
  <c r="J456" i="3"/>
  <c r="H456" i="3"/>
  <c r="K456" i="3"/>
  <c r="L456" i="3"/>
  <c r="M456" i="3"/>
  <c r="D237" i="3"/>
  <c r="B237" i="3"/>
  <c r="A458" i="3" l="1"/>
  <c r="G457" i="3"/>
  <c r="H457" i="3"/>
  <c r="I457" i="3"/>
  <c r="J457" i="3"/>
  <c r="K457" i="3"/>
  <c r="L457" i="3"/>
  <c r="M457" i="3"/>
  <c r="C238" i="3"/>
  <c r="E238" i="3"/>
  <c r="B238" i="3"/>
  <c r="D238" i="3"/>
  <c r="F456" i="3"/>
  <c r="F457" i="3" l="1"/>
  <c r="D239" i="3"/>
  <c r="B239" i="3"/>
  <c r="C239" i="3"/>
  <c r="E239" i="3"/>
  <c r="A459" i="3"/>
  <c r="G458" i="3"/>
  <c r="H458" i="3"/>
  <c r="I458" i="3"/>
  <c r="J458" i="3"/>
  <c r="L458" i="3"/>
  <c r="M458" i="3"/>
  <c r="K458" i="3"/>
  <c r="C240" i="3" l="1"/>
  <c r="E240" i="3"/>
  <c r="B240" i="3"/>
  <c r="D240" i="3"/>
  <c r="F458" i="3"/>
  <c r="A460" i="3"/>
  <c r="G459" i="3"/>
  <c r="H459" i="3"/>
  <c r="I459" i="3"/>
  <c r="J459" i="3"/>
  <c r="K459" i="3"/>
  <c r="M459" i="3"/>
  <c r="L459" i="3"/>
  <c r="B241" i="3" l="1"/>
  <c r="D241" i="3"/>
  <c r="F459" i="3"/>
  <c r="A461" i="3"/>
  <c r="G460" i="3"/>
  <c r="H460" i="3"/>
  <c r="I460" i="3"/>
  <c r="J460" i="3"/>
  <c r="K460" i="3"/>
  <c r="L460" i="3"/>
  <c r="M460" i="3"/>
  <c r="C241" i="3"/>
  <c r="E241" i="3"/>
  <c r="E242" i="3" l="1"/>
  <c r="C242" i="3"/>
  <c r="A462" i="3"/>
  <c r="G461" i="3"/>
  <c r="H461" i="3"/>
  <c r="I461" i="3"/>
  <c r="J461" i="3"/>
  <c r="K461" i="3"/>
  <c r="L461" i="3"/>
  <c r="M461" i="3"/>
  <c r="F460" i="3"/>
  <c r="B242" i="3"/>
  <c r="D242" i="3"/>
  <c r="F461" i="3" l="1"/>
  <c r="B243" i="3"/>
  <c r="D243" i="3"/>
  <c r="C243" i="3"/>
  <c r="E243" i="3"/>
  <c r="A463" i="3"/>
  <c r="G462" i="3"/>
  <c r="I462" i="3"/>
  <c r="H462" i="3"/>
  <c r="K462" i="3"/>
  <c r="M462" i="3"/>
  <c r="J462" i="3"/>
  <c r="L462" i="3"/>
  <c r="E244" i="3" l="1"/>
  <c r="C244" i="3"/>
  <c r="B244" i="3"/>
  <c r="D244" i="3"/>
  <c r="F462" i="3"/>
  <c r="A464" i="3"/>
  <c r="G463" i="3"/>
  <c r="I463" i="3"/>
  <c r="H463" i="3"/>
  <c r="K463" i="3"/>
  <c r="J463" i="3"/>
  <c r="L463" i="3"/>
  <c r="M463" i="3"/>
  <c r="C245" i="3" l="1"/>
  <c r="E245" i="3"/>
  <c r="F463" i="3"/>
  <c r="B245" i="3"/>
  <c r="D245" i="3"/>
  <c r="A465" i="3"/>
  <c r="H464" i="3"/>
  <c r="G464" i="3"/>
  <c r="I464" i="3"/>
  <c r="J464" i="3"/>
  <c r="K464" i="3"/>
  <c r="L464" i="3"/>
  <c r="M464" i="3"/>
  <c r="D246" i="3" l="1"/>
  <c r="B246" i="3"/>
  <c r="F464" i="3"/>
  <c r="A466" i="3"/>
  <c r="G465" i="3"/>
  <c r="H465" i="3"/>
  <c r="J465" i="3"/>
  <c r="I465" i="3"/>
  <c r="K465" i="3"/>
  <c r="M465" i="3"/>
  <c r="L465" i="3"/>
  <c r="E246" i="3"/>
  <c r="C246" i="3"/>
  <c r="A467" i="3" l="1"/>
  <c r="H466" i="3"/>
  <c r="G466" i="3"/>
  <c r="I466" i="3"/>
  <c r="J466" i="3"/>
  <c r="K466" i="3"/>
  <c r="L466" i="3"/>
  <c r="M466" i="3"/>
  <c r="B247" i="3"/>
  <c r="D247" i="3"/>
  <c r="E247" i="3"/>
  <c r="C247" i="3"/>
  <c r="F465" i="3"/>
  <c r="C248" i="3" l="1"/>
  <c r="E248" i="3"/>
  <c r="F466" i="3"/>
  <c r="B248" i="3"/>
  <c r="D248" i="3"/>
  <c r="A468" i="3"/>
  <c r="G467" i="3"/>
  <c r="H467" i="3"/>
  <c r="I467" i="3"/>
  <c r="J467" i="3"/>
  <c r="L467" i="3"/>
  <c r="M467" i="3"/>
  <c r="K467" i="3"/>
  <c r="D249" i="3" l="1"/>
  <c r="B249" i="3"/>
  <c r="A469" i="3"/>
  <c r="G468" i="3"/>
  <c r="J468" i="3"/>
  <c r="I468" i="3"/>
  <c r="K468" i="3"/>
  <c r="L468" i="3"/>
  <c r="H468" i="3"/>
  <c r="M468" i="3"/>
  <c r="F467" i="3"/>
  <c r="E249" i="3"/>
  <c r="C249" i="3"/>
  <c r="F468" i="3" l="1"/>
  <c r="D250" i="3"/>
  <c r="B250" i="3"/>
  <c r="A470" i="3"/>
  <c r="G469" i="3"/>
  <c r="I469" i="3"/>
  <c r="J469" i="3"/>
  <c r="H469" i="3"/>
  <c r="K469" i="3"/>
  <c r="L469" i="3"/>
  <c r="M469" i="3"/>
  <c r="C250" i="3"/>
  <c r="E250" i="3"/>
  <c r="A471" i="3" l="1"/>
  <c r="G470" i="3"/>
  <c r="H470" i="3"/>
  <c r="I470" i="3"/>
  <c r="K470" i="3"/>
  <c r="M470" i="3"/>
  <c r="J470" i="3"/>
  <c r="L470" i="3"/>
  <c r="E251" i="3"/>
  <c r="C251" i="3"/>
  <c r="B251" i="3"/>
  <c r="D251" i="3"/>
  <c r="F469" i="3"/>
  <c r="C252" i="3" l="1"/>
  <c r="E252" i="3"/>
  <c r="D252" i="3"/>
  <c r="B252" i="3"/>
  <c r="F470" i="3"/>
  <c r="A472" i="3"/>
  <c r="G471" i="3"/>
  <c r="H471" i="3"/>
  <c r="I471" i="3"/>
  <c r="J471" i="3"/>
  <c r="K471" i="3"/>
  <c r="L471" i="3"/>
  <c r="M471" i="3"/>
  <c r="B253" i="3" l="1"/>
  <c r="D253" i="3"/>
  <c r="F471" i="3"/>
  <c r="C253" i="3"/>
  <c r="E253" i="3"/>
  <c r="A473" i="3"/>
  <c r="G472" i="3"/>
  <c r="H472" i="3"/>
  <c r="I472" i="3"/>
  <c r="J472" i="3"/>
  <c r="K472" i="3"/>
  <c r="L472" i="3"/>
  <c r="M472" i="3"/>
  <c r="E254" i="3" l="1"/>
  <c r="C254" i="3"/>
  <c r="F472" i="3"/>
  <c r="A474" i="3"/>
  <c r="G473" i="3"/>
  <c r="H473" i="3"/>
  <c r="I473" i="3"/>
  <c r="J473" i="3"/>
  <c r="K473" i="3"/>
  <c r="M473" i="3"/>
  <c r="L473" i="3"/>
  <c r="B254" i="3"/>
  <c r="D254" i="3"/>
  <c r="D255" i="3" l="1"/>
  <c r="B255" i="3"/>
  <c r="A475" i="3"/>
  <c r="G474" i="3"/>
  <c r="H474" i="3"/>
  <c r="I474" i="3"/>
  <c r="J474" i="3"/>
  <c r="K474" i="3"/>
  <c r="L474" i="3"/>
  <c r="M474" i="3"/>
  <c r="C255" i="3"/>
  <c r="E255" i="3"/>
  <c r="F473" i="3"/>
  <c r="E256" i="3" l="1"/>
  <c r="C256" i="3"/>
  <c r="A476" i="3"/>
  <c r="G475" i="3"/>
  <c r="H475" i="3"/>
  <c r="I475" i="3"/>
  <c r="J475" i="3"/>
  <c r="K475" i="3"/>
  <c r="L475" i="3"/>
  <c r="M475" i="3"/>
  <c r="F474" i="3"/>
  <c r="D256" i="3"/>
  <c r="B256" i="3"/>
  <c r="F475" i="3" l="1"/>
  <c r="A477" i="3"/>
  <c r="G476" i="3"/>
  <c r="H476" i="3"/>
  <c r="J476" i="3"/>
  <c r="M476" i="3"/>
  <c r="L476" i="3"/>
  <c r="I476" i="3"/>
  <c r="K476" i="3"/>
  <c r="E257" i="3"/>
  <c r="C257" i="3"/>
  <c r="D257" i="3"/>
  <c r="B257" i="3"/>
  <c r="F476" i="3" l="1"/>
  <c r="A478" i="3"/>
  <c r="G477" i="3"/>
  <c r="H477" i="3"/>
  <c r="I477" i="3"/>
  <c r="J477" i="3"/>
  <c r="K477" i="3"/>
  <c r="M477" i="3"/>
  <c r="L477" i="3"/>
  <c r="E258" i="3"/>
  <c r="C258" i="3"/>
  <c r="D258" i="3"/>
  <c r="B258" i="3"/>
  <c r="A479" i="3" l="1"/>
  <c r="G478" i="3"/>
  <c r="H478" i="3"/>
  <c r="I478" i="3"/>
  <c r="J478" i="3"/>
  <c r="K478" i="3"/>
  <c r="M478" i="3"/>
  <c r="L478" i="3"/>
  <c r="F477" i="3"/>
  <c r="C259" i="3"/>
  <c r="E259" i="3"/>
  <c r="B259" i="3"/>
  <c r="D259" i="3"/>
  <c r="B260" i="3" l="1"/>
  <c r="D260" i="3"/>
  <c r="C260" i="3"/>
  <c r="E260" i="3"/>
  <c r="F478" i="3"/>
  <c r="A480" i="3"/>
  <c r="G479" i="3"/>
  <c r="H479" i="3"/>
  <c r="I479" i="3"/>
  <c r="J479" i="3"/>
  <c r="L479" i="3"/>
  <c r="K479" i="3"/>
  <c r="M479" i="3"/>
  <c r="F479" i="3" l="1"/>
  <c r="A481" i="3"/>
  <c r="G480" i="3"/>
  <c r="H480" i="3"/>
  <c r="I480" i="3"/>
  <c r="K480" i="3"/>
  <c r="J480" i="3"/>
  <c r="M480" i="3"/>
  <c r="L480" i="3"/>
  <c r="E261" i="3"/>
  <c r="C261" i="3"/>
  <c r="D261" i="3"/>
  <c r="B261" i="3"/>
  <c r="E262" i="3" l="1"/>
  <c r="C262" i="3"/>
  <c r="A482" i="3"/>
  <c r="G481" i="3"/>
  <c r="H481" i="3"/>
  <c r="I481" i="3"/>
  <c r="J481" i="3"/>
  <c r="K481" i="3"/>
  <c r="M481" i="3"/>
  <c r="L481" i="3"/>
  <c r="F480" i="3"/>
  <c r="D262" i="3"/>
  <c r="B262" i="3"/>
  <c r="A483" i="3" l="1"/>
  <c r="G482" i="3"/>
  <c r="I482" i="3"/>
  <c r="H482" i="3"/>
  <c r="K482" i="3"/>
  <c r="M482" i="3"/>
  <c r="J482" i="3"/>
  <c r="L482" i="3"/>
  <c r="F481" i="3"/>
  <c r="E263" i="3"/>
  <c r="C263" i="3"/>
  <c r="D263" i="3"/>
  <c r="B263" i="3"/>
  <c r="A484" i="3" l="1"/>
  <c r="G483" i="3"/>
  <c r="H483" i="3"/>
  <c r="I483" i="3"/>
  <c r="J483" i="3"/>
  <c r="K483" i="3"/>
  <c r="L483" i="3"/>
  <c r="M483" i="3"/>
  <c r="C264" i="3"/>
  <c r="E264" i="3"/>
  <c r="F482" i="3"/>
  <c r="B264" i="3"/>
  <c r="D264" i="3"/>
  <c r="B265" i="3" l="1"/>
  <c r="D265" i="3"/>
  <c r="F483" i="3"/>
  <c r="C265" i="3"/>
  <c r="E265" i="3"/>
  <c r="A485" i="3"/>
  <c r="G484" i="3"/>
  <c r="H484" i="3"/>
  <c r="I484" i="3"/>
  <c r="K484" i="3"/>
  <c r="M484" i="3"/>
  <c r="J484" i="3"/>
  <c r="L484" i="3"/>
  <c r="F484" i="3" l="1"/>
  <c r="A486" i="3"/>
  <c r="G485" i="3"/>
  <c r="H485" i="3"/>
  <c r="I485" i="3"/>
  <c r="K485" i="3"/>
  <c r="J485" i="3"/>
  <c r="L485" i="3"/>
  <c r="M485" i="3"/>
  <c r="C266" i="3"/>
  <c r="E266" i="3"/>
  <c r="B266" i="3"/>
  <c r="D266" i="3"/>
  <c r="F485" i="3" l="1"/>
  <c r="B267" i="3"/>
  <c r="D267" i="3"/>
  <c r="E267" i="3"/>
  <c r="C267" i="3"/>
  <c r="A487" i="3"/>
  <c r="G486" i="3"/>
  <c r="H486" i="3"/>
  <c r="I486" i="3"/>
  <c r="J486" i="3"/>
  <c r="K486" i="3"/>
  <c r="L486" i="3"/>
  <c r="M486" i="3"/>
  <c r="B268" i="3" l="1"/>
  <c r="D268" i="3"/>
  <c r="F486" i="3"/>
  <c r="A488" i="3"/>
  <c r="G487" i="3"/>
  <c r="H487" i="3"/>
  <c r="I487" i="3"/>
  <c r="L487" i="3"/>
  <c r="M487" i="3"/>
  <c r="K487" i="3"/>
  <c r="J487" i="3"/>
  <c r="E268" i="3"/>
  <c r="C268" i="3"/>
  <c r="B269" i="3" l="1"/>
  <c r="D269" i="3"/>
  <c r="A489" i="3"/>
  <c r="G488" i="3"/>
  <c r="H488" i="3"/>
  <c r="I488" i="3"/>
  <c r="K488" i="3"/>
  <c r="J488" i="3"/>
  <c r="M488" i="3"/>
  <c r="L488" i="3"/>
  <c r="C269" i="3"/>
  <c r="E269" i="3"/>
  <c r="F487" i="3"/>
  <c r="A490" i="3" l="1"/>
  <c r="G489" i="3"/>
  <c r="H489" i="3"/>
  <c r="I489" i="3"/>
  <c r="J489" i="3"/>
  <c r="K489" i="3"/>
  <c r="L489" i="3"/>
  <c r="M489" i="3"/>
  <c r="F488" i="3"/>
  <c r="B270" i="3"/>
  <c r="D270" i="3"/>
  <c r="C270" i="3"/>
  <c r="E270" i="3"/>
  <c r="E271" i="3" l="1"/>
  <c r="C271" i="3"/>
  <c r="D271" i="3"/>
  <c r="B271" i="3"/>
  <c r="F489" i="3"/>
  <c r="A491" i="3"/>
  <c r="G490" i="3"/>
  <c r="H490" i="3"/>
  <c r="I490" i="3"/>
  <c r="J490" i="3"/>
  <c r="M490" i="3"/>
  <c r="L490" i="3"/>
  <c r="K490" i="3"/>
  <c r="D272" i="3" l="1"/>
  <c r="B272" i="3"/>
  <c r="F490" i="3"/>
  <c r="A492" i="3"/>
  <c r="G491" i="3"/>
  <c r="H491" i="3"/>
  <c r="I491" i="3"/>
  <c r="J491" i="3"/>
  <c r="K491" i="3"/>
  <c r="M491" i="3"/>
  <c r="L491" i="3"/>
  <c r="E272" i="3"/>
  <c r="C272" i="3"/>
  <c r="F491" i="3" l="1"/>
  <c r="B273" i="3"/>
  <c r="D273" i="3"/>
  <c r="C273" i="3"/>
  <c r="E273" i="3"/>
  <c r="A493" i="3"/>
  <c r="G492" i="3"/>
  <c r="H492" i="3"/>
  <c r="I492" i="3"/>
  <c r="L492" i="3"/>
  <c r="K492" i="3"/>
  <c r="J492" i="3"/>
  <c r="M492" i="3"/>
  <c r="A494" i="3" l="1"/>
  <c r="G493" i="3"/>
  <c r="I493" i="3"/>
  <c r="H493" i="3"/>
  <c r="J493" i="3"/>
  <c r="K493" i="3"/>
  <c r="M493" i="3"/>
  <c r="L493" i="3"/>
  <c r="D274" i="3"/>
  <c r="B274" i="3"/>
  <c r="E274" i="3"/>
  <c r="C274" i="3"/>
  <c r="F492" i="3"/>
  <c r="C275" i="3" l="1"/>
  <c r="E275" i="3"/>
  <c r="D275" i="3"/>
  <c r="B275" i="3"/>
  <c r="F493" i="3"/>
  <c r="A495" i="3"/>
  <c r="G494" i="3"/>
  <c r="H494" i="3"/>
  <c r="I494" i="3"/>
  <c r="J494" i="3"/>
  <c r="L494" i="3"/>
  <c r="K494" i="3"/>
  <c r="M494" i="3"/>
  <c r="F494" i="3" l="1"/>
  <c r="B276" i="3"/>
  <c r="D276" i="3"/>
  <c r="A496" i="3"/>
  <c r="G495" i="3"/>
  <c r="H495" i="3"/>
  <c r="I495" i="3"/>
  <c r="J495" i="3"/>
  <c r="L495" i="3"/>
  <c r="K495" i="3"/>
  <c r="M495" i="3"/>
  <c r="E276" i="3"/>
  <c r="C276" i="3"/>
  <c r="B277" i="3" l="1"/>
  <c r="D277" i="3"/>
  <c r="F495" i="3"/>
  <c r="A497" i="3"/>
  <c r="G496" i="3"/>
  <c r="I496" i="3"/>
  <c r="H496" i="3"/>
  <c r="J496" i="3"/>
  <c r="L496" i="3"/>
  <c r="M496" i="3"/>
  <c r="K496" i="3"/>
  <c r="C277" i="3"/>
  <c r="E277" i="3"/>
  <c r="F496" i="3" l="1"/>
  <c r="E278" i="3"/>
  <c r="C278" i="3"/>
  <c r="A498" i="3"/>
  <c r="G497" i="3"/>
  <c r="H497" i="3"/>
  <c r="J497" i="3"/>
  <c r="I497" i="3"/>
  <c r="L497" i="3"/>
  <c r="K497" i="3"/>
  <c r="M497" i="3"/>
  <c r="B278" i="3"/>
  <c r="D278" i="3"/>
  <c r="E279" i="3" l="1"/>
  <c r="C279" i="3"/>
  <c r="D279" i="3"/>
  <c r="B279" i="3"/>
  <c r="A499" i="3"/>
  <c r="G498" i="3"/>
  <c r="I498" i="3"/>
  <c r="H498" i="3"/>
  <c r="K498" i="3"/>
  <c r="J498" i="3"/>
  <c r="M498" i="3"/>
  <c r="L498" i="3"/>
  <c r="F497" i="3"/>
  <c r="F498" i="3" l="1"/>
  <c r="A500" i="3"/>
  <c r="G499" i="3"/>
  <c r="H499" i="3"/>
  <c r="I499" i="3"/>
  <c r="J499" i="3"/>
  <c r="M499" i="3"/>
  <c r="K499" i="3"/>
  <c r="L499" i="3"/>
  <c r="C280" i="3"/>
  <c r="E280" i="3"/>
  <c r="D280" i="3"/>
  <c r="B280" i="3"/>
  <c r="F499" i="3" l="1"/>
  <c r="E281" i="3"/>
  <c r="C281" i="3"/>
  <c r="A501" i="3"/>
  <c r="G500" i="3"/>
  <c r="H500" i="3"/>
  <c r="I500" i="3"/>
  <c r="K500" i="3"/>
  <c r="J500" i="3"/>
  <c r="L500" i="3"/>
  <c r="M500" i="3"/>
  <c r="D281" i="3"/>
  <c r="B281" i="3"/>
  <c r="F500" i="3" l="1"/>
  <c r="A502" i="3"/>
  <c r="I501" i="3"/>
  <c r="H501" i="3"/>
  <c r="G501" i="3"/>
  <c r="J501" i="3"/>
  <c r="K501" i="3"/>
  <c r="L501" i="3"/>
  <c r="M501" i="3"/>
  <c r="B282" i="3"/>
  <c r="D282" i="3"/>
  <c r="E282" i="3"/>
  <c r="C282" i="3"/>
  <c r="C283" i="3" l="1"/>
  <c r="E283" i="3"/>
  <c r="B283" i="3"/>
  <c r="D283" i="3"/>
  <c r="A503" i="3"/>
  <c r="G502" i="3"/>
  <c r="H502" i="3"/>
  <c r="I502" i="3"/>
  <c r="J502" i="3"/>
  <c r="L502" i="3"/>
  <c r="K502" i="3"/>
  <c r="M502" i="3"/>
  <c r="F501" i="3"/>
  <c r="F502" i="3" l="1"/>
  <c r="A504" i="3"/>
  <c r="G503" i="3"/>
  <c r="H503" i="3"/>
  <c r="I503" i="3"/>
  <c r="J503" i="3"/>
  <c r="K503" i="3"/>
  <c r="L503" i="3"/>
  <c r="M503" i="3"/>
  <c r="B284" i="3"/>
  <c r="D284" i="3"/>
  <c r="C284" i="3"/>
  <c r="E284" i="3"/>
  <c r="E285" i="3" l="1"/>
  <c r="C285" i="3"/>
  <c r="B285" i="3"/>
  <c r="D285" i="3"/>
  <c r="F503" i="3"/>
  <c r="A505" i="3"/>
  <c r="G504" i="3"/>
  <c r="H504" i="3"/>
  <c r="I504" i="3"/>
  <c r="L504" i="3"/>
  <c r="K504" i="3"/>
  <c r="J504" i="3"/>
  <c r="M504" i="3"/>
  <c r="B286" i="3" l="1"/>
  <c r="D286" i="3"/>
  <c r="F504" i="3"/>
  <c r="A506" i="3"/>
  <c r="G505" i="3"/>
  <c r="H505" i="3"/>
  <c r="I505" i="3"/>
  <c r="J505" i="3"/>
  <c r="K505" i="3"/>
  <c r="M505" i="3"/>
  <c r="L505" i="3"/>
  <c r="C286" i="3"/>
  <c r="E286" i="3"/>
  <c r="A507" i="3" l="1"/>
  <c r="G506" i="3"/>
  <c r="I506" i="3"/>
  <c r="H506" i="3"/>
  <c r="J506" i="3"/>
  <c r="K506" i="3"/>
  <c r="L506" i="3"/>
  <c r="M506" i="3"/>
  <c r="C287" i="3"/>
  <c r="E287" i="3"/>
  <c r="B287" i="3"/>
  <c r="D287" i="3"/>
  <c r="F505" i="3"/>
  <c r="D288" i="3" l="1"/>
  <c r="B288" i="3"/>
  <c r="F506" i="3"/>
  <c r="E288" i="3"/>
  <c r="C288" i="3"/>
  <c r="A508" i="3"/>
  <c r="G507" i="3"/>
  <c r="H507" i="3"/>
  <c r="I507" i="3"/>
  <c r="J507" i="3"/>
  <c r="L507" i="3"/>
  <c r="K507" i="3"/>
  <c r="M507" i="3"/>
  <c r="F507" i="3" l="1"/>
  <c r="A509" i="3"/>
  <c r="G508" i="3"/>
  <c r="H508" i="3"/>
  <c r="I508" i="3"/>
  <c r="K508" i="3"/>
  <c r="J508" i="3"/>
  <c r="L508" i="3"/>
  <c r="M508" i="3"/>
  <c r="B289" i="3"/>
  <c r="D289" i="3"/>
  <c r="E289" i="3"/>
  <c r="C289" i="3"/>
  <c r="B290" i="3" l="1"/>
  <c r="D290" i="3"/>
  <c r="F508" i="3"/>
  <c r="A510" i="3"/>
  <c r="G509" i="3"/>
  <c r="I509" i="3"/>
  <c r="H509" i="3"/>
  <c r="J509" i="3"/>
  <c r="K509" i="3"/>
  <c r="L509" i="3"/>
  <c r="M509" i="3"/>
  <c r="E290" i="3"/>
  <c r="C290" i="3"/>
  <c r="C291" i="3" l="1"/>
  <c r="E291" i="3"/>
  <c r="A511" i="3"/>
  <c r="G510" i="3"/>
  <c r="H510" i="3"/>
  <c r="I510" i="3"/>
  <c r="J510" i="3"/>
  <c r="L510" i="3"/>
  <c r="K510" i="3"/>
  <c r="M510" i="3"/>
  <c r="F509" i="3"/>
  <c r="B291" i="3"/>
  <c r="D291" i="3"/>
  <c r="D292" i="3" l="1"/>
  <c r="B292" i="3"/>
  <c r="F510" i="3"/>
  <c r="A512" i="3"/>
  <c r="G511" i="3"/>
  <c r="H511" i="3"/>
  <c r="I511" i="3"/>
  <c r="J511" i="3"/>
  <c r="K511" i="3"/>
  <c r="L511" i="3"/>
  <c r="M511" i="3"/>
  <c r="C292" i="3"/>
  <c r="E292" i="3"/>
  <c r="C293" i="3" l="1"/>
  <c r="E293" i="3"/>
  <c r="A513" i="3"/>
  <c r="G512" i="3"/>
  <c r="H512" i="3"/>
  <c r="I512" i="3"/>
  <c r="J512" i="3"/>
  <c r="L512" i="3"/>
  <c r="K512" i="3"/>
  <c r="M512" i="3"/>
  <c r="D293" i="3"/>
  <c r="B293" i="3"/>
  <c r="F511" i="3"/>
  <c r="A514" i="3" l="1"/>
  <c r="G513" i="3"/>
  <c r="H513" i="3"/>
  <c r="I513" i="3"/>
  <c r="J513" i="3"/>
  <c r="M513" i="3"/>
  <c r="K513" i="3"/>
  <c r="L513" i="3"/>
  <c r="F512" i="3"/>
  <c r="B294" i="3"/>
  <c r="D294" i="3"/>
  <c r="C294" i="3"/>
  <c r="E294" i="3"/>
  <c r="C295" i="3" l="1"/>
  <c r="E295" i="3"/>
  <c r="F513" i="3"/>
  <c r="D295" i="3"/>
  <c r="B295" i="3"/>
  <c r="A515" i="3"/>
  <c r="G514" i="3"/>
  <c r="I514" i="3"/>
  <c r="H514" i="3"/>
  <c r="K514" i="3"/>
  <c r="M514" i="3"/>
  <c r="J514" i="3"/>
  <c r="L514" i="3"/>
  <c r="A516" i="3" l="1"/>
  <c r="H515" i="3"/>
  <c r="G515" i="3"/>
  <c r="I515" i="3"/>
  <c r="J515" i="3"/>
  <c r="K515" i="3"/>
  <c r="L515" i="3"/>
  <c r="M515" i="3"/>
  <c r="F514" i="3"/>
  <c r="D296" i="3"/>
  <c r="B296" i="3"/>
  <c r="C296" i="3"/>
  <c r="E296" i="3"/>
  <c r="C297" i="3" l="1"/>
  <c r="E297" i="3"/>
  <c r="D297" i="3"/>
  <c r="B297" i="3"/>
  <c r="F515" i="3"/>
  <c r="A517" i="3"/>
  <c r="G516" i="3"/>
  <c r="H516" i="3"/>
  <c r="I516" i="3"/>
  <c r="J516" i="3"/>
  <c r="K516" i="3"/>
  <c r="M516" i="3"/>
  <c r="L516" i="3"/>
  <c r="E298" i="3" l="1"/>
  <c r="C298" i="3"/>
  <c r="D298" i="3"/>
  <c r="B298" i="3"/>
  <c r="F516" i="3"/>
  <c r="A518" i="3"/>
  <c r="G517" i="3"/>
  <c r="H517" i="3"/>
  <c r="I517" i="3"/>
  <c r="J517" i="3"/>
  <c r="K517" i="3"/>
  <c r="L517" i="3"/>
  <c r="M517" i="3"/>
  <c r="D299" i="3" l="1"/>
  <c r="B299" i="3"/>
  <c r="C299" i="3"/>
  <c r="E299" i="3"/>
  <c r="F517" i="3"/>
  <c r="A519" i="3"/>
  <c r="G518" i="3"/>
  <c r="H518" i="3"/>
  <c r="I518" i="3"/>
  <c r="J518" i="3"/>
  <c r="L518" i="3"/>
  <c r="K518" i="3"/>
  <c r="M518" i="3"/>
  <c r="D300" i="3" l="1"/>
  <c r="B300" i="3"/>
  <c r="C300" i="3"/>
  <c r="E300" i="3"/>
  <c r="F518" i="3"/>
  <c r="A520" i="3"/>
  <c r="G519" i="3"/>
  <c r="H519" i="3"/>
  <c r="I519" i="3"/>
  <c r="J519" i="3"/>
  <c r="K519" i="3"/>
  <c r="M519" i="3"/>
  <c r="L519" i="3"/>
  <c r="E301" i="3" l="1"/>
  <c r="C301" i="3"/>
  <c r="F519" i="3"/>
  <c r="A521" i="3"/>
  <c r="G520" i="3"/>
  <c r="H520" i="3"/>
  <c r="I520" i="3"/>
  <c r="K520" i="3"/>
  <c r="J520" i="3"/>
  <c r="L520" i="3"/>
  <c r="M520" i="3"/>
  <c r="B301" i="3"/>
  <c r="D301" i="3"/>
  <c r="A522" i="3" l="1"/>
  <c r="H521" i="3"/>
  <c r="G521" i="3"/>
  <c r="I521" i="3"/>
  <c r="L521" i="3"/>
  <c r="K521" i="3"/>
  <c r="J521" i="3"/>
  <c r="M521" i="3"/>
  <c r="D302" i="3"/>
  <c r="B302" i="3"/>
  <c r="E302" i="3"/>
  <c r="C302" i="3"/>
  <c r="F520" i="3"/>
  <c r="C303" i="3" l="1"/>
  <c r="E303" i="3"/>
  <c r="F521" i="3"/>
  <c r="D303" i="3"/>
  <c r="B303" i="3"/>
  <c r="A523" i="3"/>
  <c r="G522" i="3"/>
  <c r="H522" i="3"/>
  <c r="I522" i="3"/>
  <c r="J522" i="3"/>
  <c r="K522" i="3"/>
  <c r="L522" i="3"/>
  <c r="M522" i="3"/>
  <c r="A524" i="3" l="1"/>
  <c r="H523" i="3"/>
  <c r="G523" i="3"/>
  <c r="I523" i="3"/>
  <c r="J523" i="3"/>
  <c r="K523" i="3"/>
  <c r="L523" i="3"/>
  <c r="M523" i="3"/>
  <c r="F522" i="3"/>
  <c r="D304" i="3"/>
  <c r="B304" i="3"/>
  <c r="E304" i="3"/>
  <c r="C304" i="3"/>
  <c r="B305" i="3" l="1"/>
  <c r="D305" i="3"/>
  <c r="F523" i="3"/>
  <c r="E305" i="3"/>
  <c r="C305" i="3"/>
  <c r="A525" i="3"/>
  <c r="G524" i="3"/>
  <c r="H524" i="3"/>
  <c r="J524" i="3"/>
  <c r="I524" i="3"/>
  <c r="K524" i="3"/>
  <c r="M524" i="3"/>
  <c r="L524" i="3"/>
  <c r="F524" i="3" l="1"/>
  <c r="A526" i="3"/>
  <c r="G525" i="3"/>
  <c r="H525" i="3"/>
  <c r="I525" i="3"/>
  <c r="J525" i="3"/>
  <c r="L525" i="3"/>
  <c r="K525" i="3"/>
  <c r="M525" i="3"/>
  <c r="E306" i="3"/>
  <c r="C306" i="3"/>
  <c r="D306" i="3"/>
  <c r="B306" i="3"/>
  <c r="F525" i="3" l="1"/>
  <c r="E307" i="3"/>
  <c r="C307" i="3"/>
  <c r="A527" i="3"/>
  <c r="G526" i="3"/>
  <c r="H526" i="3"/>
  <c r="I526" i="3"/>
  <c r="K526" i="3"/>
  <c r="L526" i="3"/>
  <c r="J526" i="3"/>
  <c r="M526" i="3"/>
  <c r="B307" i="3"/>
  <c r="D307" i="3"/>
  <c r="B308" i="3" l="1"/>
  <c r="D308" i="3"/>
  <c r="A528" i="3"/>
  <c r="G527" i="3"/>
  <c r="H527" i="3"/>
  <c r="I527" i="3"/>
  <c r="J527" i="3"/>
  <c r="K527" i="3"/>
  <c r="L527" i="3"/>
  <c r="M527" i="3"/>
  <c r="C308" i="3"/>
  <c r="E308" i="3"/>
  <c r="F526" i="3"/>
  <c r="C309" i="3" l="1"/>
  <c r="E309" i="3"/>
  <c r="F527" i="3"/>
  <c r="A529" i="3"/>
  <c r="G528" i="3"/>
  <c r="H528" i="3"/>
  <c r="I528" i="3"/>
  <c r="J528" i="3"/>
  <c r="M528" i="3"/>
  <c r="K528" i="3"/>
  <c r="L528" i="3"/>
  <c r="B309" i="3"/>
  <c r="D309" i="3"/>
  <c r="A530" i="3" l="1"/>
  <c r="G529" i="3"/>
  <c r="H529" i="3"/>
  <c r="I529" i="3"/>
  <c r="J529" i="3"/>
  <c r="K529" i="3"/>
  <c r="M529" i="3"/>
  <c r="L529" i="3"/>
  <c r="D310" i="3"/>
  <c r="B310" i="3"/>
  <c r="F528" i="3"/>
  <c r="E310" i="3"/>
  <c r="C310" i="3"/>
  <c r="F529" i="3" l="1"/>
  <c r="D311" i="3"/>
  <c r="B311" i="3"/>
  <c r="C311" i="3"/>
  <c r="E311" i="3"/>
  <c r="A531" i="3"/>
  <c r="G530" i="3"/>
  <c r="H530" i="3"/>
  <c r="I530" i="3"/>
  <c r="J530" i="3"/>
  <c r="M530" i="3"/>
  <c r="L530" i="3"/>
  <c r="K530" i="3"/>
  <c r="C312" i="3" l="1"/>
  <c r="E312" i="3"/>
  <c r="D312" i="3"/>
  <c r="B312" i="3"/>
  <c r="F530" i="3"/>
  <c r="A532" i="3"/>
  <c r="G531" i="3"/>
  <c r="H531" i="3"/>
  <c r="I531" i="3"/>
  <c r="J531" i="3"/>
  <c r="K531" i="3"/>
  <c r="L531" i="3"/>
  <c r="M531" i="3"/>
  <c r="A533" i="3" l="1"/>
  <c r="G532" i="3"/>
  <c r="H532" i="3"/>
  <c r="I532" i="3"/>
  <c r="J532" i="3"/>
  <c r="K532" i="3"/>
  <c r="L532" i="3"/>
  <c r="M532" i="3"/>
  <c r="B313" i="3"/>
  <c r="D313" i="3"/>
  <c r="F531" i="3"/>
  <c r="C313" i="3"/>
  <c r="E313" i="3"/>
  <c r="C314" i="3" l="1"/>
  <c r="E314" i="3"/>
  <c r="B314" i="3"/>
  <c r="D314" i="3"/>
  <c r="F532" i="3"/>
  <c r="A534" i="3"/>
  <c r="G533" i="3"/>
  <c r="H533" i="3"/>
  <c r="I533" i="3"/>
  <c r="K533" i="3"/>
  <c r="L533" i="3"/>
  <c r="M533" i="3"/>
  <c r="J533" i="3"/>
  <c r="F533" i="3" l="1"/>
  <c r="D315" i="3"/>
  <c r="B315" i="3"/>
  <c r="A535" i="3"/>
  <c r="G534" i="3"/>
  <c r="H534" i="3"/>
  <c r="I534" i="3"/>
  <c r="K534" i="3"/>
  <c r="L534" i="3"/>
  <c r="M534" i="3"/>
  <c r="J534" i="3"/>
  <c r="E315" i="3"/>
  <c r="C315" i="3"/>
  <c r="B316" i="3" l="1"/>
  <c r="D316" i="3"/>
  <c r="A536" i="3"/>
  <c r="G535" i="3"/>
  <c r="H535" i="3"/>
  <c r="I535" i="3"/>
  <c r="J535" i="3"/>
  <c r="K535" i="3"/>
  <c r="M535" i="3"/>
  <c r="L535" i="3"/>
  <c r="C316" i="3"/>
  <c r="E316" i="3"/>
  <c r="F534" i="3"/>
  <c r="F535" i="3" l="1"/>
  <c r="E317" i="3"/>
  <c r="C317" i="3"/>
  <c r="A537" i="3"/>
  <c r="G536" i="3"/>
  <c r="H536" i="3"/>
  <c r="I536" i="3"/>
  <c r="L536" i="3"/>
  <c r="J536" i="3"/>
  <c r="K536" i="3"/>
  <c r="M536" i="3"/>
  <c r="B317" i="3"/>
  <c r="D317" i="3"/>
  <c r="A538" i="3" l="1"/>
  <c r="G537" i="3"/>
  <c r="H537" i="3"/>
  <c r="I537" i="3"/>
  <c r="K537" i="3"/>
  <c r="M537" i="3"/>
  <c r="J537" i="3"/>
  <c r="L537" i="3"/>
  <c r="E318" i="3"/>
  <c r="C318" i="3"/>
  <c r="B318" i="3"/>
  <c r="D318" i="3"/>
  <c r="F536" i="3"/>
  <c r="E319" i="3" l="1"/>
  <c r="C319" i="3"/>
  <c r="B319" i="3"/>
  <c r="D319" i="3"/>
  <c r="F537" i="3"/>
  <c r="A539" i="3"/>
  <c r="G538" i="3"/>
  <c r="H538" i="3"/>
  <c r="I538" i="3"/>
  <c r="J538" i="3"/>
  <c r="K538" i="3"/>
  <c r="M538" i="3"/>
  <c r="L538" i="3"/>
  <c r="F538" i="3" l="1"/>
  <c r="D320" i="3"/>
  <c r="B320" i="3"/>
  <c r="A540" i="3"/>
  <c r="H539" i="3"/>
  <c r="G539" i="3"/>
  <c r="I539" i="3"/>
  <c r="J539" i="3"/>
  <c r="K539" i="3"/>
  <c r="L539" i="3"/>
  <c r="M539" i="3"/>
  <c r="E320" i="3"/>
  <c r="C320" i="3"/>
  <c r="A541" i="3" l="1"/>
  <c r="G540" i="3"/>
  <c r="H540" i="3"/>
  <c r="I540" i="3"/>
  <c r="J540" i="3"/>
  <c r="L540" i="3"/>
  <c r="M540" i="3"/>
  <c r="K540" i="3"/>
  <c r="F539" i="3"/>
  <c r="B321" i="3"/>
  <c r="D321" i="3"/>
  <c r="C321" i="3"/>
  <c r="E321" i="3"/>
  <c r="B322" i="3" l="1"/>
  <c r="D322" i="3"/>
  <c r="F540" i="3"/>
  <c r="E322" i="3"/>
  <c r="C322" i="3"/>
  <c r="A542" i="3"/>
  <c r="H541" i="3"/>
  <c r="G541" i="3"/>
  <c r="I541" i="3"/>
  <c r="J541" i="3"/>
  <c r="K541" i="3"/>
  <c r="L541" i="3"/>
  <c r="M541" i="3"/>
  <c r="E323" i="3" l="1"/>
  <c r="C323" i="3"/>
  <c r="F541" i="3"/>
  <c r="A543" i="3"/>
  <c r="G542" i="3"/>
  <c r="I542" i="3"/>
  <c r="H542" i="3"/>
  <c r="J542" i="3"/>
  <c r="L542" i="3"/>
  <c r="M542" i="3"/>
  <c r="K542" i="3"/>
  <c r="B323" i="3"/>
  <c r="D323" i="3"/>
  <c r="C324" i="3" l="1"/>
  <c r="E324" i="3"/>
  <c r="D324" i="3"/>
  <c r="B324" i="3"/>
  <c r="A544" i="3"/>
  <c r="G543" i="3"/>
  <c r="H543" i="3"/>
  <c r="I543" i="3"/>
  <c r="L543" i="3"/>
  <c r="J543" i="3"/>
  <c r="K543" i="3"/>
  <c r="M543" i="3"/>
  <c r="F542" i="3"/>
  <c r="F543" i="3" l="1"/>
  <c r="A545" i="3"/>
  <c r="G544" i="3"/>
  <c r="H544" i="3"/>
  <c r="I544" i="3"/>
  <c r="M544" i="3"/>
  <c r="J544" i="3"/>
  <c r="K544" i="3"/>
  <c r="L544" i="3"/>
  <c r="B325" i="3"/>
  <c r="D325" i="3"/>
  <c r="C325" i="3"/>
  <c r="E325" i="3"/>
  <c r="E326" i="3" l="1"/>
  <c r="C326" i="3"/>
  <c r="B326" i="3"/>
  <c r="D326" i="3"/>
  <c r="F544" i="3"/>
  <c r="A546" i="3"/>
  <c r="G545" i="3"/>
  <c r="H545" i="3"/>
  <c r="I545" i="3"/>
  <c r="J545" i="3"/>
  <c r="K545" i="3"/>
  <c r="L545" i="3"/>
  <c r="M545" i="3"/>
  <c r="F545" i="3" l="1"/>
  <c r="A547" i="3"/>
  <c r="G546" i="3"/>
  <c r="I546" i="3"/>
  <c r="H546" i="3"/>
  <c r="K546" i="3"/>
  <c r="L546" i="3"/>
  <c r="J546" i="3"/>
  <c r="M546" i="3"/>
  <c r="C327" i="3"/>
  <c r="E327" i="3"/>
  <c r="D327" i="3"/>
  <c r="B327" i="3"/>
  <c r="F546" i="3" l="1"/>
  <c r="C328" i="3"/>
  <c r="E328" i="3"/>
  <c r="A548" i="3"/>
  <c r="G547" i="3"/>
  <c r="I547" i="3"/>
  <c r="H547" i="3"/>
  <c r="J547" i="3"/>
  <c r="K547" i="3"/>
  <c r="M547" i="3"/>
  <c r="L547" i="3"/>
  <c r="B328" i="3"/>
  <c r="D328" i="3"/>
  <c r="B329" i="3" l="1"/>
  <c r="D329" i="3"/>
  <c r="C329" i="3"/>
  <c r="E329" i="3"/>
  <c r="A549" i="3"/>
  <c r="G548" i="3"/>
  <c r="H548" i="3"/>
  <c r="I548" i="3"/>
  <c r="J548" i="3"/>
  <c r="K548" i="3"/>
  <c r="L548" i="3"/>
  <c r="M548" i="3"/>
  <c r="F547" i="3"/>
  <c r="F548" i="3" l="1"/>
  <c r="A550" i="3"/>
  <c r="G549" i="3"/>
  <c r="H549" i="3"/>
  <c r="I549" i="3"/>
  <c r="J549" i="3"/>
  <c r="K549" i="3"/>
  <c r="L549" i="3"/>
  <c r="M549" i="3"/>
  <c r="E330" i="3"/>
  <c r="C330" i="3"/>
  <c r="B330" i="3"/>
  <c r="D330" i="3"/>
  <c r="F549" i="3" l="1"/>
  <c r="A551" i="3"/>
  <c r="G550" i="3"/>
  <c r="H550" i="3"/>
  <c r="I550" i="3"/>
  <c r="J550" i="3"/>
  <c r="L550" i="3"/>
  <c r="M550" i="3"/>
  <c r="K550" i="3"/>
  <c r="E331" i="3"/>
  <c r="C331" i="3"/>
  <c r="B331" i="3"/>
  <c r="D331" i="3"/>
  <c r="D332" i="3" l="1"/>
  <c r="B332" i="3"/>
  <c r="E332" i="3"/>
  <c r="C332" i="3"/>
  <c r="F550" i="3"/>
  <c r="A552" i="3"/>
  <c r="G551" i="3"/>
  <c r="H551" i="3"/>
  <c r="I551" i="3"/>
  <c r="J551" i="3"/>
  <c r="K551" i="3"/>
  <c r="M551" i="3"/>
  <c r="L551" i="3"/>
  <c r="E333" i="3" l="1"/>
  <c r="C333" i="3"/>
  <c r="A553" i="3"/>
  <c r="G552" i="3"/>
  <c r="H552" i="3"/>
  <c r="I552" i="3"/>
  <c r="J552" i="3"/>
  <c r="K552" i="3"/>
  <c r="M552" i="3"/>
  <c r="L552" i="3"/>
  <c r="B333" i="3"/>
  <c r="D333" i="3"/>
  <c r="F551" i="3"/>
  <c r="D334" i="3" l="1"/>
  <c r="B334" i="3"/>
  <c r="A554" i="3"/>
  <c r="H553" i="3"/>
  <c r="G553" i="3"/>
  <c r="I553" i="3"/>
  <c r="L553" i="3"/>
  <c r="J553" i="3"/>
  <c r="K553" i="3"/>
  <c r="M553" i="3"/>
  <c r="C334" i="3"/>
  <c r="E334" i="3"/>
  <c r="F552" i="3"/>
  <c r="F553" i="3" l="1"/>
  <c r="E335" i="3"/>
  <c r="C335" i="3"/>
  <c r="B335" i="3"/>
  <c r="D335" i="3"/>
  <c r="A555" i="3"/>
  <c r="G554" i="3"/>
  <c r="H554" i="3"/>
  <c r="I554" i="3"/>
  <c r="J554" i="3"/>
  <c r="L554" i="3"/>
  <c r="M554" i="3"/>
  <c r="K554" i="3"/>
  <c r="B336" i="3" l="1"/>
  <c r="D336" i="3"/>
  <c r="C336" i="3"/>
  <c r="E336" i="3"/>
  <c r="A556" i="3"/>
  <c r="G555" i="3"/>
  <c r="H555" i="3"/>
  <c r="I555" i="3"/>
  <c r="J555" i="3"/>
  <c r="K555" i="3"/>
  <c r="L555" i="3"/>
  <c r="M555" i="3"/>
  <c r="F554" i="3"/>
  <c r="E337" i="3" l="1"/>
  <c r="C337" i="3"/>
  <c r="F555" i="3"/>
  <c r="A557" i="3"/>
  <c r="G556" i="3"/>
  <c r="H556" i="3"/>
  <c r="I556" i="3"/>
  <c r="J556" i="3"/>
  <c r="K556" i="3"/>
  <c r="L556" i="3"/>
  <c r="M556" i="3"/>
  <c r="B337" i="3"/>
  <c r="D337" i="3"/>
  <c r="A558" i="3" l="1"/>
  <c r="G557" i="3"/>
  <c r="H557" i="3"/>
  <c r="I557" i="3"/>
  <c r="J557" i="3"/>
  <c r="L557" i="3"/>
  <c r="M557" i="3"/>
  <c r="K557" i="3"/>
  <c r="D338" i="3"/>
  <c r="B338" i="3"/>
  <c r="C338" i="3"/>
  <c r="E338" i="3"/>
  <c r="F556" i="3"/>
  <c r="F557" i="3" l="1"/>
  <c r="E339" i="3"/>
  <c r="C339" i="3"/>
  <c r="B339" i="3"/>
  <c r="D339" i="3"/>
  <c r="A559" i="3"/>
  <c r="G558" i="3"/>
  <c r="H558" i="3"/>
  <c r="J558" i="3"/>
  <c r="I558" i="3"/>
  <c r="K558" i="3"/>
  <c r="L558" i="3"/>
  <c r="M558" i="3"/>
  <c r="C340" i="3" l="1"/>
  <c r="E340" i="3"/>
  <c r="D340" i="3"/>
  <c r="B340" i="3"/>
  <c r="F558" i="3"/>
  <c r="A560" i="3"/>
  <c r="G559" i="3"/>
  <c r="H559" i="3"/>
  <c r="I559" i="3"/>
  <c r="J559" i="3"/>
  <c r="L559" i="3"/>
  <c r="K559" i="3"/>
  <c r="M559" i="3"/>
  <c r="B341" i="3" l="1"/>
  <c r="D341" i="3"/>
  <c r="A561" i="3"/>
  <c r="G560" i="3"/>
  <c r="H560" i="3"/>
  <c r="I560" i="3"/>
  <c r="L560" i="3"/>
  <c r="J560" i="3"/>
  <c r="K560" i="3"/>
  <c r="M560" i="3"/>
  <c r="F559" i="3"/>
  <c r="C341" i="3"/>
  <c r="E341" i="3"/>
  <c r="C342" i="3" l="1"/>
  <c r="E342" i="3"/>
  <c r="A562" i="3"/>
  <c r="H561" i="3"/>
  <c r="G561" i="3"/>
  <c r="I561" i="3"/>
  <c r="J561" i="3"/>
  <c r="K561" i="3"/>
  <c r="L561" i="3"/>
  <c r="M561" i="3"/>
  <c r="F560" i="3"/>
  <c r="D342" i="3"/>
  <c r="B342" i="3"/>
  <c r="F561" i="3" l="1"/>
  <c r="A563" i="3"/>
  <c r="G562" i="3"/>
  <c r="H562" i="3"/>
  <c r="I562" i="3"/>
  <c r="J562" i="3"/>
  <c r="L562" i="3"/>
  <c r="K562" i="3"/>
  <c r="M562" i="3"/>
  <c r="B343" i="3"/>
  <c r="D343" i="3"/>
  <c r="E343" i="3"/>
  <c r="C343" i="3"/>
  <c r="F562" i="3" l="1"/>
  <c r="A564" i="3"/>
  <c r="G563" i="3"/>
  <c r="H563" i="3"/>
  <c r="I563" i="3"/>
  <c r="J563" i="3"/>
  <c r="K563" i="3"/>
  <c r="L563" i="3"/>
  <c r="M563" i="3"/>
  <c r="B344" i="3"/>
  <c r="D344" i="3"/>
  <c r="E344" i="3"/>
  <c r="C344" i="3"/>
  <c r="D345" i="3" l="1"/>
  <c r="B345" i="3"/>
  <c r="A565" i="3"/>
  <c r="G564" i="3"/>
  <c r="H564" i="3"/>
  <c r="I564" i="3"/>
  <c r="J564" i="3"/>
  <c r="K564" i="3"/>
  <c r="M564" i="3"/>
  <c r="L564" i="3"/>
  <c r="F563" i="3"/>
  <c r="C345" i="3"/>
  <c r="E345" i="3"/>
  <c r="E346" i="3" l="1"/>
  <c r="C346" i="3"/>
  <c r="F564" i="3"/>
  <c r="A566" i="3"/>
  <c r="G565" i="3"/>
  <c r="H565" i="3"/>
  <c r="I565" i="3"/>
  <c r="K565" i="3"/>
  <c r="J565" i="3"/>
  <c r="L565" i="3"/>
  <c r="M565" i="3"/>
  <c r="B346" i="3"/>
  <c r="D346" i="3"/>
  <c r="F565" i="3" l="1"/>
  <c r="D347" i="3"/>
  <c r="B347" i="3"/>
  <c r="A567" i="3"/>
  <c r="G566" i="3"/>
  <c r="I566" i="3"/>
  <c r="H566" i="3"/>
  <c r="K566" i="3"/>
  <c r="L566" i="3"/>
  <c r="J566" i="3"/>
  <c r="M566" i="3"/>
  <c r="E347" i="3"/>
  <c r="C347" i="3"/>
  <c r="A568" i="3" l="1"/>
  <c r="G567" i="3"/>
  <c r="H567" i="3"/>
  <c r="I567" i="3"/>
  <c r="K567" i="3"/>
  <c r="J567" i="3"/>
  <c r="L567" i="3"/>
  <c r="M567" i="3"/>
  <c r="E348" i="3"/>
  <c r="C348" i="3"/>
  <c r="F566" i="3"/>
  <c r="D348" i="3"/>
  <c r="B348" i="3"/>
  <c r="E349" i="3" l="1"/>
  <c r="C349" i="3"/>
  <c r="A569" i="3"/>
  <c r="G568" i="3"/>
  <c r="H568" i="3"/>
  <c r="I568" i="3"/>
  <c r="J568" i="3"/>
  <c r="K568" i="3"/>
  <c r="L568" i="3"/>
  <c r="M568" i="3"/>
  <c r="F567" i="3"/>
  <c r="B349" i="3"/>
  <c r="D349" i="3"/>
  <c r="E350" i="3" l="1"/>
  <c r="C350" i="3"/>
  <c r="D350" i="3"/>
  <c r="B350" i="3"/>
  <c r="F568" i="3"/>
  <c r="A570" i="3"/>
  <c r="G569" i="3"/>
  <c r="H569" i="3"/>
  <c r="I569" i="3"/>
  <c r="J569" i="3"/>
  <c r="K569" i="3"/>
  <c r="L569" i="3"/>
  <c r="M569" i="3"/>
  <c r="C351" i="3" l="1"/>
  <c r="E351" i="3"/>
  <c r="A571" i="3"/>
  <c r="G570" i="3"/>
  <c r="H570" i="3"/>
  <c r="I570" i="3"/>
  <c r="J570" i="3"/>
  <c r="L570" i="3"/>
  <c r="K570" i="3"/>
  <c r="M570" i="3"/>
  <c r="D351" i="3"/>
  <c r="B351" i="3"/>
  <c r="F569" i="3"/>
  <c r="F570" i="3" l="1"/>
  <c r="A572" i="3"/>
  <c r="G571" i="3"/>
  <c r="H571" i="3"/>
  <c r="I571" i="3"/>
  <c r="K571" i="3"/>
  <c r="J571" i="3"/>
  <c r="L571" i="3"/>
  <c r="M571" i="3"/>
  <c r="D352" i="3"/>
  <c r="B352" i="3"/>
  <c r="E352" i="3"/>
  <c r="C352" i="3"/>
  <c r="B353" i="3" l="1"/>
  <c r="D353" i="3"/>
  <c r="F571" i="3"/>
  <c r="A573" i="3"/>
  <c r="G572" i="3"/>
  <c r="H572" i="3"/>
  <c r="J572" i="3"/>
  <c r="I572" i="3"/>
  <c r="K572" i="3"/>
  <c r="L572" i="3"/>
  <c r="M572" i="3"/>
  <c r="C353" i="3"/>
  <c r="E353" i="3"/>
  <c r="C354" i="3" l="1"/>
  <c r="E354" i="3"/>
  <c r="F572" i="3"/>
  <c r="A574" i="3"/>
  <c r="G573" i="3"/>
  <c r="H573" i="3"/>
  <c r="I573" i="3"/>
  <c r="L573" i="3"/>
  <c r="J573" i="3"/>
  <c r="K573" i="3"/>
  <c r="M573" i="3"/>
  <c r="B354" i="3"/>
  <c r="D354" i="3"/>
  <c r="B355" i="3" l="1"/>
  <c r="D355" i="3"/>
  <c r="F573" i="3"/>
  <c r="A575" i="3"/>
  <c r="G574" i="3"/>
  <c r="H574" i="3"/>
  <c r="I574" i="3"/>
  <c r="J574" i="3"/>
  <c r="K574" i="3"/>
  <c r="L574" i="3"/>
  <c r="M574" i="3"/>
  <c r="C355" i="3"/>
  <c r="E355" i="3"/>
  <c r="C356" i="3" l="1"/>
  <c r="E356" i="3"/>
  <c r="A576" i="3"/>
  <c r="G575" i="3"/>
  <c r="H575" i="3"/>
  <c r="I575" i="3"/>
  <c r="J575" i="3"/>
  <c r="K575" i="3"/>
  <c r="M575" i="3"/>
  <c r="L575" i="3"/>
  <c r="F574" i="3"/>
  <c r="B356" i="3"/>
  <c r="D356" i="3"/>
  <c r="A577" i="3" l="1"/>
  <c r="G576" i="3"/>
  <c r="H576" i="3"/>
  <c r="I576" i="3"/>
  <c r="J576" i="3"/>
  <c r="L576" i="3"/>
  <c r="M576" i="3"/>
  <c r="K576" i="3"/>
  <c r="D357" i="3"/>
  <c r="B357" i="3"/>
  <c r="F575" i="3"/>
  <c r="C357" i="3"/>
  <c r="E357" i="3"/>
  <c r="E358" i="3" l="1"/>
  <c r="C358" i="3"/>
  <c r="F576" i="3"/>
  <c r="D358" i="3"/>
  <c r="B358" i="3"/>
  <c r="A578" i="3"/>
  <c r="G577" i="3"/>
  <c r="H577" i="3"/>
  <c r="I577" i="3"/>
  <c r="J577" i="3"/>
  <c r="K577" i="3"/>
  <c r="L577" i="3"/>
  <c r="M577" i="3"/>
  <c r="F577" i="3" l="1"/>
  <c r="A579" i="3"/>
  <c r="G578" i="3"/>
  <c r="H578" i="3"/>
  <c r="I578" i="3"/>
  <c r="K578" i="3"/>
  <c r="J578" i="3"/>
  <c r="L578" i="3"/>
  <c r="M578" i="3"/>
  <c r="C359" i="3"/>
  <c r="E359" i="3"/>
  <c r="B359" i="3"/>
  <c r="D359" i="3"/>
  <c r="D360" i="3" l="1"/>
  <c r="B360" i="3"/>
  <c r="E360" i="3"/>
  <c r="C360" i="3"/>
  <c r="A580" i="3"/>
  <c r="G579" i="3"/>
  <c r="H579" i="3"/>
  <c r="I579" i="3"/>
  <c r="L579" i="3"/>
  <c r="K579" i="3"/>
  <c r="M579" i="3"/>
  <c r="J579" i="3"/>
  <c r="F578" i="3"/>
  <c r="A581" i="3" l="1"/>
  <c r="G580" i="3"/>
  <c r="H580" i="3"/>
  <c r="I580" i="3"/>
  <c r="J580" i="3"/>
  <c r="K580" i="3"/>
  <c r="L580" i="3"/>
  <c r="M580" i="3"/>
  <c r="D361" i="3"/>
  <c r="B361" i="3"/>
  <c r="F579" i="3"/>
  <c r="E361" i="3"/>
  <c r="C361" i="3"/>
  <c r="F580" i="3" l="1"/>
  <c r="D362" i="3"/>
  <c r="B362" i="3"/>
  <c r="A582" i="3"/>
  <c r="G581" i="3"/>
  <c r="H581" i="3"/>
  <c r="I581" i="3"/>
  <c r="J581" i="3"/>
  <c r="M581" i="3"/>
  <c r="K581" i="3"/>
  <c r="L581" i="3"/>
  <c r="E362" i="3"/>
  <c r="C362" i="3"/>
  <c r="A583" i="3" l="1"/>
  <c r="G582" i="3"/>
  <c r="I582" i="3"/>
  <c r="H582" i="3"/>
  <c r="J582" i="3"/>
  <c r="L582" i="3"/>
  <c r="K582" i="3"/>
  <c r="M582" i="3"/>
  <c r="B363" i="3"/>
  <c r="D363" i="3"/>
  <c r="C363" i="3"/>
  <c r="E363" i="3"/>
  <c r="F581" i="3"/>
  <c r="E364" i="3" l="1"/>
  <c r="C364" i="3"/>
  <c r="F582" i="3"/>
  <c r="B364" i="3"/>
  <c r="D364" i="3"/>
  <c r="A584" i="3"/>
  <c r="G583" i="3"/>
  <c r="H583" i="3"/>
  <c r="I583" i="3"/>
  <c r="J583" i="3"/>
  <c r="K583" i="3"/>
  <c r="L583" i="3"/>
  <c r="M583" i="3"/>
  <c r="F583" i="3" l="1"/>
  <c r="D365" i="3"/>
  <c r="B365" i="3"/>
  <c r="A585" i="3"/>
  <c r="G584" i="3"/>
  <c r="H584" i="3"/>
  <c r="J584" i="3"/>
  <c r="K584" i="3"/>
  <c r="L584" i="3"/>
  <c r="I584" i="3"/>
  <c r="M584" i="3"/>
  <c r="C365" i="3"/>
  <c r="E365" i="3"/>
  <c r="A586" i="3" l="1"/>
  <c r="G585" i="3"/>
  <c r="H585" i="3"/>
  <c r="I585" i="3"/>
  <c r="J585" i="3"/>
  <c r="L585" i="3"/>
  <c r="K585" i="3"/>
  <c r="M585" i="3"/>
  <c r="C366" i="3"/>
  <c r="E366" i="3"/>
  <c r="B366" i="3"/>
  <c r="D366" i="3"/>
  <c r="F584" i="3"/>
  <c r="B367" i="3" l="1"/>
  <c r="D367" i="3"/>
  <c r="F585" i="3"/>
  <c r="E367" i="3"/>
  <c r="C367" i="3"/>
  <c r="A587" i="3"/>
  <c r="G586" i="3"/>
  <c r="H586" i="3"/>
  <c r="I586" i="3"/>
  <c r="J586" i="3"/>
  <c r="L586" i="3"/>
  <c r="K586" i="3"/>
  <c r="M586" i="3"/>
  <c r="F586" i="3" l="1"/>
  <c r="A588" i="3"/>
  <c r="G587" i="3"/>
  <c r="H587" i="3"/>
  <c r="I587" i="3"/>
  <c r="J587" i="3"/>
  <c r="L587" i="3"/>
  <c r="K587" i="3"/>
  <c r="M587" i="3"/>
  <c r="C368" i="3"/>
  <c r="E368" i="3"/>
  <c r="B368" i="3"/>
  <c r="D368" i="3"/>
  <c r="E369" i="3" l="1"/>
  <c r="C369" i="3"/>
  <c r="A589" i="3"/>
  <c r="G588" i="3"/>
  <c r="H588" i="3"/>
  <c r="I588" i="3"/>
  <c r="J588" i="3"/>
  <c r="M588" i="3"/>
  <c r="K588" i="3"/>
  <c r="L588" i="3"/>
  <c r="F587" i="3"/>
  <c r="B369" i="3"/>
  <c r="D369" i="3"/>
  <c r="A590" i="3" l="1"/>
  <c r="G589" i="3"/>
  <c r="H589" i="3"/>
  <c r="I589" i="3"/>
  <c r="K589" i="3"/>
  <c r="J589" i="3"/>
  <c r="L589" i="3"/>
  <c r="M589" i="3"/>
  <c r="D370" i="3"/>
  <c r="B370" i="3"/>
  <c r="F588" i="3"/>
  <c r="E370" i="3"/>
  <c r="C370" i="3"/>
  <c r="E371" i="3" l="1"/>
  <c r="C371" i="3"/>
  <c r="F589" i="3"/>
  <c r="D371" i="3"/>
  <c r="B371" i="3"/>
  <c r="A591" i="3"/>
  <c r="G590" i="3"/>
  <c r="H590" i="3"/>
  <c r="I590" i="3"/>
  <c r="J590" i="3"/>
  <c r="K590" i="3"/>
  <c r="L590" i="3"/>
  <c r="M590" i="3"/>
  <c r="F590" i="3" l="1"/>
  <c r="A592" i="3"/>
  <c r="G591" i="3"/>
  <c r="H591" i="3"/>
  <c r="I591" i="3"/>
  <c r="K591" i="3"/>
  <c r="J591" i="3"/>
  <c r="L591" i="3"/>
  <c r="M591" i="3"/>
  <c r="C372" i="3"/>
  <c r="E372" i="3"/>
  <c r="B372" i="3"/>
  <c r="D372" i="3"/>
  <c r="D373" i="3" l="1"/>
  <c r="B373" i="3"/>
  <c r="F591" i="3"/>
  <c r="A593" i="3"/>
  <c r="G592" i="3"/>
  <c r="H592" i="3"/>
  <c r="I592" i="3"/>
  <c r="L592" i="3"/>
  <c r="J592" i="3"/>
  <c r="M592" i="3"/>
  <c r="K592" i="3"/>
  <c r="C373" i="3"/>
  <c r="E373" i="3"/>
  <c r="C374" i="3" l="1"/>
  <c r="E374" i="3"/>
  <c r="D374" i="3"/>
  <c r="B374" i="3"/>
  <c r="F592" i="3"/>
  <c r="A594" i="3"/>
  <c r="G593" i="3"/>
  <c r="H593" i="3"/>
  <c r="I593" i="3"/>
  <c r="J593" i="3"/>
  <c r="K593" i="3"/>
  <c r="L593" i="3"/>
  <c r="M593" i="3"/>
  <c r="A595" i="3" l="1"/>
  <c r="G594" i="3"/>
  <c r="H594" i="3"/>
  <c r="I594" i="3"/>
  <c r="J594" i="3"/>
  <c r="K594" i="3"/>
  <c r="M594" i="3"/>
  <c r="L594" i="3"/>
  <c r="D375" i="3"/>
  <c r="B375" i="3"/>
  <c r="F593" i="3"/>
  <c r="C375" i="3"/>
  <c r="E375" i="3"/>
  <c r="A596" i="3" l="1"/>
  <c r="G595" i="3"/>
  <c r="H595" i="3"/>
  <c r="I595" i="3"/>
  <c r="J595" i="3"/>
  <c r="K595" i="3"/>
  <c r="M595" i="3"/>
  <c r="L595" i="3"/>
  <c r="C376" i="3"/>
  <c r="E376" i="3"/>
  <c r="F594" i="3"/>
  <c r="D376" i="3"/>
  <c r="B376" i="3"/>
  <c r="F595" i="3" l="1"/>
  <c r="B377" i="3"/>
  <c r="D377" i="3"/>
  <c r="E377" i="3"/>
  <c r="C377" i="3"/>
  <c r="A597" i="3"/>
  <c r="G596" i="3"/>
  <c r="H596" i="3"/>
  <c r="I596" i="3"/>
  <c r="J596" i="3"/>
  <c r="L596" i="3"/>
  <c r="M596" i="3"/>
  <c r="K596" i="3"/>
  <c r="B378" i="3" l="1"/>
  <c r="D378" i="3"/>
  <c r="F596" i="3"/>
  <c r="A598" i="3"/>
  <c r="G597" i="3"/>
  <c r="H597" i="3"/>
  <c r="I597" i="3"/>
  <c r="J597" i="3"/>
  <c r="K597" i="3"/>
  <c r="L597" i="3"/>
  <c r="M597" i="3"/>
  <c r="E378" i="3"/>
  <c r="C378" i="3"/>
  <c r="A599" i="3" l="1"/>
  <c r="H598" i="3"/>
  <c r="G598" i="3"/>
  <c r="I598" i="3"/>
  <c r="J598" i="3"/>
  <c r="K598" i="3"/>
  <c r="L598" i="3"/>
  <c r="M598" i="3"/>
  <c r="C379" i="3"/>
  <c r="E379" i="3"/>
  <c r="F597" i="3"/>
  <c r="D379" i="3"/>
  <c r="B379" i="3"/>
  <c r="C380" i="3" l="1"/>
  <c r="E380" i="3"/>
  <c r="F598" i="3"/>
  <c r="D380" i="3"/>
  <c r="B380" i="3"/>
  <c r="A600" i="3"/>
  <c r="G599" i="3"/>
  <c r="H599" i="3"/>
  <c r="I599" i="3"/>
  <c r="J599" i="3"/>
  <c r="K599" i="3"/>
  <c r="L599" i="3"/>
  <c r="M599" i="3"/>
  <c r="F599" i="3" l="1"/>
  <c r="A601" i="3"/>
  <c r="G600" i="3"/>
  <c r="H600" i="3"/>
  <c r="I600" i="3"/>
  <c r="K600" i="3"/>
  <c r="L600" i="3"/>
  <c r="J600" i="3"/>
  <c r="M600" i="3"/>
  <c r="D381" i="3"/>
  <c r="B381" i="3"/>
  <c r="C381" i="3"/>
  <c r="E381" i="3"/>
  <c r="C382" i="3" l="1"/>
  <c r="E382" i="3"/>
  <c r="A602" i="3"/>
  <c r="G601" i="3"/>
  <c r="H601" i="3"/>
  <c r="I601" i="3"/>
  <c r="J601" i="3"/>
  <c r="L601" i="3"/>
  <c r="M601" i="3"/>
  <c r="K601" i="3"/>
  <c r="D382" i="3"/>
  <c r="B382" i="3"/>
  <c r="F600" i="3"/>
  <c r="A603" i="3" l="1"/>
  <c r="G602" i="3"/>
  <c r="H602" i="3"/>
  <c r="J602" i="3"/>
  <c r="I602" i="3"/>
  <c r="L602" i="3"/>
  <c r="K602" i="3"/>
  <c r="M602" i="3"/>
  <c r="D383" i="3"/>
  <c r="B383" i="3"/>
  <c r="F601" i="3"/>
  <c r="C383" i="3"/>
  <c r="E383" i="3"/>
  <c r="B384" i="3" l="1"/>
  <c r="D384" i="3"/>
  <c r="E384" i="3"/>
  <c r="C384" i="3"/>
  <c r="F602" i="3"/>
  <c r="A604" i="3"/>
  <c r="G603" i="3"/>
  <c r="H603" i="3"/>
  <c r="I603" i="3"/>
  <c r="J603" i="3"/>
  <c r="K603" i="3"/>
  <c r="M603" i="3"/>
  <c r="L603" i="3"/>
  <c r="F603" i="3" l="1"/>
  <c r="C385" i="3"/>
  <c r="E385" i="3"/>
  <c r="A605" i="3"/>
  <c r="H604" i="3"/>
  <c r="G604" i="3"/>
  <c r="I604" i="3"/>
  <c r="J604" i="3"/>
  <c r="K604" i="3"/>
  <c r="L604" i="3"/>
  <c r="M604" i="3"/>
  <c r="B385" i="3"/>
  <c r="D385" i="3"/>
  <c r="A606" i="3" l="1"/>
  <c r="G605" i="3"/>
  <c r="H605" i="3"/>
  <c r="I605" i="3"/>
  <c r="J605" i="3"/>
  <c r="K605" i="3"/>
  <c r="M605" i="3"/>
  <c r="L605" i="3"/>
  <c r="E386" i="3"/>
  <c r="C386" i="3"/>
  <c r="F604" i="3"/>
  <c r="D386" i="3"/>
  <c r="B386" i="3"/>
  <c r="D387" i="3" l="1"/>
  <c r="B387" i="3"/>
  <c r="F605" i="3"/>
  <c r="E387" i="3"/>
  <c r="C387" i="3"/>
  <c r="A607" i="3"/>
  <c r="G606" i="3"/>
  <c r="H606" i="3"/>
  <c r="I606" i="3"/>
  <c r="J606" i="3"/>
  <c r="K606" i="3"/>
  <c r="L606" i="3"/>
  <c r="M606" i="3"/>
  <c r="F606" i="3" l="1"/>
  <c r="A608" i="3"/>
  <c r="G607" i="3"/>
  <c r="I607" i="3"/>
  <c r="H607" i="3"/>
  <c r="L607" i="3"/>
  <c r="J607" i="3"/>
  <c r="K607" i="3"/>
  <c r="M607" i="3"/>
  <c r="D388" i="3"/>
  <c r="B388" i="3"/>
  <c r="C388" i="3"/>
  <c r="E388" i="3"/>
  <c r="D389" i="3" l="1"/>
  <c r="B389" i="3"/>
  <c r="E389" i="3"/>
  <c r="C389" i="3"/>
  <c r="F607" i="3"/>
  <c r="A609" i="3"/>
  <c r="H608" i="3"/>
  <c r="G608" i="3"/>
  <c r="J608" i="3"/>
  <c r="K608" i="3"/>
  <c r="I608" i="3"/>
  <c r="L608" i="3"/>
  <c r="M608" i="3"/>
  <c r="E390" i="3" l="1"/>
  <c r="C390" i="3"/>
  <c r="F608" i="3"/>
  <c r="A610" i="3"/>
  <c r="G609" i="3"/>
  <c r="H609" i="3"/>
  <c r="J609" i="3"/>
  <c r="I609" i="3"/>
  <c r="L609" i="3"/>
  <c r="K609" i="3"/>
  <c r="M609" i="3"/>
  <c r="B390" i="3"/>
  <c r="D390" i="3"/>
  <c r="A611" i="3" l="1"/>
  <c r="G610" i="3"/>
  <c r="I610" i="3"/>
  <c r="H610" i="3"/>
  <c r="J610" i="3"/>
  <c r="K610" i="3"/>
  <c r="L610" i="3"/>
  <c r="M610" i="3"/>
  <c r="D391" i="3"/>
  <c r="B391" i="3"/>
  <c r="C391" i="3"/>
  <c r="E391" i="3"/>
  <c r="F609" i="3"/>
  <c r="E392" i="3" l="1"/>
  <c r="C392" i="3"/>
  <c r="F610" i="3"/>
  <c r="D392" i="3"/>
  <c r="B392" i="3"/>
  <c r="A612" i="3"/>
  <c r="G611" i="3"/>
  <c r="H611" i="3"/>
  <c r="I611" i="3"/>
  <c r="J611" i="3"/>
  <c r="K611" i="3"/>
  <c r="L611" i="3"/>
  <c r="M611" i="3"/>
  <c r="F611" i="3" l="1"/>
  <c r="E393" i="3"/>
  <c r="C393" i="3"/>
  <c r="A613" i="3"/>
  <c r="G612" i="3"/>
  <c r="H612" i="3"/>
  <c r="I612" i="3"/>
  <c r="J612" i="3"/>
  <c r="L612" i="3"/>
  <c r="M612" i="3"/>
  <c r="K612" i="3"/>
  <c r="B393" i="3"/>
  <c r="D393" i="3"/>
  <c r="C394" i="3" l="1"/>
  <c r="E394" i="3"/>
  <c r="D394" i="3"/>
  <c r="B394" i="3"/>
  <c r="A614" i="3"/>
  <c r="H613" i="3"/>
  <c r="G613" i="3"/>
  <c r="I613" i="3"/>
  <c r="J613" i="3"/>
  <c r="K613" i="3"/>
  <c r="L613" i="3"/>
  <c r="M613" i="3"/>
  <c r="F612" i="3"/>
  <c r="A615" i="3" l="1"/>
  <c r="G614" i="3"/>
  <c r="I614" i="3"/>
  <c r="H614" i="3"/>
  <c r="J614" i="3"/>
  <c r="K614" i="3"/>
  <c r="L614" i="3"/>
  <c r="M614" i="3"/>
  <c r="B395" i="3"/>
  <c r="D395" i="3"/>
  <c r="F613" i="3"/>
  <c r="E395" i="3"/>
  <c r="C395" i="3"/>
  <c r="D396" i="3" l="1"/>
  <c r="B396" i="3"/>
  <c r="F614" i="3"/>
  <c r="E396" i="3"/>
  <c r="C396" i="3"/>
  <c r="A616" i="3"/>
  <c r="G615" i="3"/>
  <c r="H615" i="3"/>
  <c r="I615" i="3"/>
  <c r="J615" i="3"/>
  <c r="K615" i="3"/>
  <c r="M615" i="3"/>
  <c r="L615" i="3"/>
  <c r="F615" i="3" l="1"/>
  <c r="A617" i="3"/>
  <c r="G616" i="3"/>
  <c r="H616" i="3"/>
  <c r="I616" i="3"/>
  <c r="J616" i="3"/>
  <c r="L616" i="3"/>
  <c r="K616" i="3"/>
  <c r="M616" i="3"/>
  <c r="D397" i="3"/>
  <c r="B397" i="3"/>
  <c r="C397" i="3"/>
  <c r="E397" i="3"/>
  <c r="C398" i="3" l="1"/>
  <c r="E398" i="3"/>
  <c r="A618" i="3"/>
  <c r="G617" i="3"/>
  <c r="H617" i="3"/>
  <c r="I617" i="3"/>
  <c r="J617" i="3"/>
  <c r="K617" i="3"/>
  <c r="L617" i="3"/>
  <c r="M617" i="3"/>
  <c r="F616" i="3"/>
  <c r="B398" i="3"/>
  <c r="D398" i="3"/>
  <c r="B399" i="3" l="1"/>
  <c r="D399" i="3"/>
  <c r="F617" i="3"/>
  <c r="A619" i="3"/>
  <c r="G618" i="3"/>
  <c r="H618" i="3"/>
  <c r="I618" i="3"/>
  <c r="L618" i="3"/>
  <c r="K618" i="3"/>
  <c r="J618" i="3"/>
  <c r="M618" i="3"/>
  <c r="C399" i="3"/>
  <c r="E399" i="3"/>
  <c r="C400" i="3" l="1"/>
  <c r="E400" i="3"/>
  <c r="A620" i="3"/>
  <c r="G619" i="3"/>
  <c r="H619" i="3"/>
  <c r="J619" i="3"/>
  <c r="L619" i="3"/>
  <c r="I619" i="3"/>
  <c r="M619" i="3"/>
  <c r="K619" i="3"/>
  <c r="F618" i="3"/>
  <c r="B400" i="3"/>
  <c r="D400" i="3"/>
  <c r="D401" i="3" l="1"/>
  <c r="B401" i="3"/>
  <c r="A621" i="3"/>
  <c r="G620" i="3"/>
  <c r="H620" i="3"/>
  <c r="I620" i="3"/>
  <c r="J620" i="3"/>
  <c r="K620" i="3"/>
  <c r="M620" i="3"/>
  <c r="L620" i="3"/>
  <c r="F619" i="3"/>
  <c r="C401" i="3"/>
  <c r="E401" i="3"/>
  <c r="A622" i="3" l="1"/>
  <c r="G621" i="3"/>
  <c r="H621" i="3"/>
  <c r="I621" i="3"/>
  <c r="J621" i="3"/>
  <c r="K621" i="3"/>
  <c r="L621" i="3"/>
  <c r="M621" i="3"/>
  <c r="B402" i="3"/>
  <c r="D402" i="3"/>
  <c r="E402" i="3"/>
  <c r="C402" i="3"/>
  <c r="F620" i="3"/>
  <c r="E403" i="3" l="1"/>
  <c r="C403" i="3"/>
  <c r="F621" i="3"/>
  <c r="D403" i="3"/>
  <c r="B403" i="3"/>
  <c r="A623" i="3"/>
  <c r="G622" i="3"/>
  <c r="I622" i="3"/>
  <c r="H622" i="3"/>
  <c r="J622" i="3"/>
  <c r="L622" i="3"/>
  <c r="K622" i="3"/>
  <c r="M622" i="3"/>
  <c r="F622" i="3" l="1"/>
  <c r="A624" i="3"/>
  <c r="G623" i="3"/>
  <c r="H623" i="3"/>
  <c r="J623" i="3"/>
  <c r="I623" i="3"/>
  <c r="L623" i="3"/>
  <c r="K623" i="3"/>
  <c r="M623" i="3"/>
  <c r="C404" i="3"/>
  <c r="E404" i="3"/>
  <c r="D404" i="3"/>
  <c r="B404" i="3"/>
  <c r="F623" i="3" l="1"/>
  <c r="C405" i="3"/>
  <c r="E405" i="3"/>
  <c r="A625" i="3"/>
  <c r="G624" i="3"/>
  <c r="H624" i="3"/>
  <c r="J624" i="3"/>
  <c r="I624" i="3"/>
  <c r="K624" i="3"/>
  <c r="L624" i="3"/>
  <c r="M624" i="3"/>
  <c r="D405" i="3"/>
  <c r="B405" i="3"/>
  <c r="A626" i="3" l="1"/>
  <c r="G625" i="3"/>
  <c r="H625" i="3"/>
  <c r="I625" i="3"/>
  <c r="J625" i="3"/>
  <c r="K625" i="3"/>
  <c r="M625" i="3"/>
  <c r="L625" i="3"/>
  <c r="F624" i="3"/>
  <c r="E406" i="3"/>
  <c r="C406" i="3"/>
  <c r="B406" i="3"/>
  <c r="D406" i="3"/>
  <c r="C407" i="3" l="1"/>
  <c r="E407" i="3"/>
  <c r="F625" i="3"/>
  <c r="B407" i="3"/>
  <c r="D407" i="3"/>
  <c r="A627" i="3"/>
  <c r="G626" i="3"/>
  <c r="H626" i="3"/>
  <c r="I626" i="3"/>
  <c r="J626" i="3"/>
  <c r="K626" i="3"/>
  <c r="L626" i="3"/>
  <c r="M626" i="3"/>
  <c r="F626" i="3" l="1"/>
  <c r="D408" i="3"/>
  <c r="B408" i="3"/>
  <c r="A628" i="3"/>
  <c r="G627" i="3"/>
  <c r="H627" i="3"/>
  <c r="I627" i="3"/>
  <c r="J627" i="3"/>
  <c r="K627" i="3"/>
  <c r="L627" i="3"/>
  <c r="M627" i="3"/>
  <c r="E408" i="3"/>
  <c r="C408" i="3"/>
  <c r="A629" i="3" l="1"/>
  <c r="G628" i="3"/>
  <c r="H628" i="3"/>
  <c r="I628" i="3"/>
  <c r="J628" i="3"/>
  <c r="K628" i="3"/>
  <c r="L628" i="3"/>
  <c r="M628" i="3"/>
  <c r="B409" i="3"/>
  <c r="D409" i="3"/>
  <c r="E409" i="3"/>
  <c r="C409" i="3"/>
  <c r="F627" i="3"/>
  <c r="C410" i="3" l="1"/>
  <c r="E410" i="3"/>
  <c r="F628" i="3"/>
  <c r="B410" i="3"/>
  <c r="D410" i="3"/>
  <c r="A630" i="3"/>
  <c r="G629" i="3"/>
  <c r="I629" i="3"/>
  <c r="H629" i="3"/>
  <c r="J629" i="3"/>
  <c r="K629" i="3"/>
  <c r="L629" i="3"/>
  <c r="M629" i="3"/>
  <c r="B411" i="3" l="1"/>
  <c r="D411" i="3"/>
  <c r="F629" i="3"/>
  <c r="A631" i="3"/>
  <c r="G630" i="3"/>
  <c r="H630" i="3"/>
  <c r="I630" i="3"/>
  <c r="J630" i="3"/>
  <c r="K630" i="3"/>
  <c r="L630" i="3"/>
  <c r="M630" i="3"/>
  <c r="C411" i="3"/>
  <c r="E411" i="3"/>
  <c r="F630" i="3" l="1"/>
  <c r="C412" i="3"/>
  <c r="E412" i="3"/>
  <c r="A632" i="3"/>
  <c r="G631" i="3"/>
  <c r="H631" i="3"/>
  <c r="I631" i="3"/>
  <c r="J631" i="3"/>
  <c r="K631" i="3"/>
  <c r="M631" i="3"/>
  <c r="L631" i="3"/>
  <c r="B412" i="3"/>
  <c r="D412" i="3"/>
  <c r="B413" i="3" l="1"/>
  <c r="D413" i="3"/>
  <c r="F631" i="3"/>
  <c r="A633" i="3"/>
  <c r="G632" i="3"/>
  <c r="H632" i="3"/>
  <c r="I632" i="3"/>
  <c r="K632" i="3"/>
  <c r="J632" i="3"/>
  <c r="M632" i="3"/>
  <c r="L632" i="3"/>
  <c r="E413" i="3"/>
  <c r="C413" i="3"/>
  <c r="A634" i="3" l="1"/>
  <c r="G633" i="3"/>
  <c r="H633" i="3"/>
  <c r="J633" i="3"/>
  <c r="I633" i="3"/>
  <c r="L633" i="3"/>
  <c r="M633" i="3"/>
  <c r="K633" i="3"/>
  <c r="C414" i="3"/>
  <c r="E414" i="3"/>
  <c r="F632" i="3"/>
  <c r="B414" i="3"/>
  <c r="D414" i="3"/>
  <c r="D415" i="3" l="1"/>
  <c r="B415" i="3"/>
  <c r="F633" i="3"/>
  <c r="E415" i="3"/>
  <c r="C415" i="3"/>
  <c r="A635" i="3"/>
  <c r="G634" i="3"/>
  <c r="H634" i="3"/>
  <c r="I634" i="3"/>
  <c r="J634" i="3"/>
  <c r="L634" i="3"/>
  <c r="K634" i="3"/>
  <c r="M634" i="3"/>
  <c r="F634" i="3" l="1"/>
  <c r="A636" i="3"/>
  <c r="G635" i="3"/>
  <c r="H635" i="3"/>
  <c r="I635" i="3"/>
  <c r="J635" i="3"/>
  <c r="K635" i="3"/>
  <c r="L635" i="3"/>
  <c r="M635" i="3"/>
  <c r="D416" i="3"/>
  <c r="B416" i="3"/>
  <c r="E416" i="3"/>
  <c r="C416" i="3"/>
  <c r="F635" i="3" l="1"/>
  <c r="D417" i="3"/>
  <c r="B417" i="3"/>
  <c r="A637" i="3"/>
  <c r="G636" i="3"/>
  <c r="H636" i="3"/>
  <c r="I636" i="3"/>
  <c r="J636" i="3"/>
  <c r="L636" i="3"/>
  <c r="K636" i="3"/>
  <c r="M636" i="3"/>
  <c r="C417" i="3"/>
  <c r="E417" i="3"/>
  <c r="C418" i="3" l="1"/>
  <c r="E418" i="3"/>
  <c r="A638" i="3"/>
  <c r="G637" i="3"/>
  <c r="H637" i="3"/>
  <c r="J637" i="3"/>
  <c r="I637" i="3"/>
  <c r="L637" i="3"/>
  <c r="K637" i="3"/>
  <c r="M637" i="3"/>
  <c r="D418" i="3"/>
  <c r="B418" i="3"/>
  <c r="F636" i="3"/>
  <c r="B419" i="3" l="1"/>
  <c r="D419" i="3"/>
  <c r="F637" i="3"/>
  <c r="A639" i="3"/>
  <c r="G638" i="3"/>
  <c r="H638" i="3"/>
  <c r="J638" i="3"/>
  <c r="K638" i="3"/>
  <c r="I638" i="3"/>
  <c r="L638" i="3"/>
  <c r="M638" i="3"/>
  <c r="E419" i="3"/>
  <c r="C419" i="3"/>
  <c r="F638" i="3" l="1"/>
  <c r="A640" i="3"/>
  <c r="G639" i="3"/>
  <c r="H639" i="3"/>
  <c r="I639" i="3"/>
  <c r="K639" i="3"/>
  <c r="L639" i="3"/>
  <c r="M639" i="3"/>
  <c r="J639" i="3"/>
  <c r="E420" i="3"/>
  <c r="C420" i="3"/>
  <c r="B420" i="3"/>
  <c r="D420" i="3"/>
  <c r="E421" i="3" l="1"/>
  <c r="C421" i="3"/>
  <c r="D421" i="3"/>
  <c r="B421" i="3"/>
  <c r="F639" i="3"/>
  <c r="A641" i="3"/>
  <c r="G640" i="3"/>
  <c r="H640" i="3"/>
  <c r="I640" i="3"/>
  <c r="J640" i="3"/>
  <c r="L640" i="3"/>
  <c r="K640" i="3"/>
  <c r="M640" i="3"/>
  <c r="F640" i="3" l="1"/>
  <c r="A642" i="3"/>
  <c r="G641" i="3"/>
  <c r="H641" i="3"/>
  <c r="I641" i="3"/>
  <c r="J641" i="3"/>
  <c r="L641" i="3"/>
  <c r="K641" i="3"/>
  <c r="M641" i="3"/>
  <c r="D422" i="3"/>
  <c r="B422" i="3"/>
  <c r="E422" i="3"/>
  <c r="C422" i="3"/>
  <c r="A643" i="3" l="1"/>
  <c r="G642" i="3"/>
  <c r="H642" i="3"/>
  <c r="I642" i="3"/>
  <c r="J642" i="3"/>
  <c r="L642" i="3"/>
  <c r="M642" i="3"/>
  <c r="K642" i="3"/>
  <c r="D423" i="3"/>
  <c r="B423" i="3"/>
  <c r="F641" i="3"/>
  <c r="E423" i="3"/>
  <c r="C423" i="3"/>
  <c r="D424" i="3" l="1"/>
  <c r="B424" i="3"/>
  <c r="F642" i="3"/>
  <c r="A644" i="3"/>
  <c r="G643" i="3"/>
  <c r="H643" i="3"/>
  <c r="J643" i="3"/>
  <c r="L643" i="3"/>
  <c r="M643" i="3"/>
  <c r="K643" i="3"/>
  <c r="I643" i="3"/>
  <c r="E424" i="3"/>
  <c r="C424" i="3"/>
  <c r="A645" i="3" l="1"/>
  <c r="G644" i="3"/>
  <c r="H644" i="3"/>
  <c r="I644" i="3"/>
  <c r="L644" i="3"/>
  <c r="J644" i="3"/>
  <c r="K644" i="3"/>
  <c r="M644" i="3"/>
  <c r="B425" i="3"/>
  <c r="D425" i="3"/>
  <c r="E425" i="3"/>
  <c r="C425" i="3"/>
  <c r="F643" i="3"/>
  <c r="E426" i="3" l="1"/>
  <c r="C426" i="3"/>
  <c r="F644" i="3"/>
  <c r="B426" i="3"/>
  <c r="D426" i="3"/>
  <c r="A646" i="3"/>
  <c r="G645" i="3"/>
  <c r="H645" i="3"/>
  <c r="I645" i="3"/>
  <c r="K645" i="3"/>
  <c r="J645" i="3"/>
  <c r="L645" i="3"/>
  <c r="M645" i="3"/>
  <c r="B427" i="3" l="1"/>
  <c r="D427" i="3"/>
  <c r="A647" i="3"/>
  <c r="G646" i="3"/>
  <c r="I646" i="3"/>
  <c r="J646" i="3"/>
  <c r="H646" i="3"/>
  <c r="K646" i="3"/>
  <c r="L646" i="3"/>
  <c r="M646" i="3"/>
  <c r="C427" i="3"/>
  <c r="E427" i="3"/>
  <c r="F645" i="3"/>
  <c r="E428" i="3" l="1"/>
  <c r="C428" i="3"/>
  <c r="F646" i="3"/>
  <c r="A648" i="3"/>
  <c r="G647" i="3"/>
  <c r="J647" i="3"/>
  <c r="H647" i="3"/>
  <c r="I647" i="3"/>
  <c r="K647" i="3"/>
  <c r="L647" i="3"/>
  <c r="M647" i="3"/>
  <c r="B428" i="3"/>
  <c r="D428" i="3"/>
  <c r="A649" i="3" l="1"/>
  <c r="G648" i="3"/>
  <c r="H648" i="3"/>
  <c r="J648" i="3"/>
  <c r="L648" i="3"/>
  <c r="M648" i="3"/>
  <c r="I648" i="3"/>
  <c r="K648" i="3"/>
  <c r="D429" i="3"/>
  <c r="B429" i="3"/>
  <c r="E429" i="3"/>
  <c r="C429" i="3"/>
  <c r="F647" i="3"/>
  <c r="F648" i="3" l="1"/>
  <c r="E430" i="3"/>
  <c r="C430" i="3"/>
  <c r="D430" i="3"/>
  <c r="B430" i="3"/>
  <c r="A650" i="3"/>
  <c r="G649" i="3"/>
  <c r="H649" i="3"/>
  <c r="I649" i="3"/>
  <c r="K649" i="3"/>
  <c r="J649" i="3"/>
  <c r="M649" i="3"/>
  <c r="L649" i="3"/>
  <c r="C431" i="3" l="1"/>
  <c r="E431" i="3"/>
  <c r="A651" i="3"/>
  <c r="G650" i="3"/>
  <c r="H650" i="3"/>
  <c r="I650" i="3"/>
  <c r="K650" i="3"/>
  <c r="L650" i="3"/>
  <c r="J650" i="3"/>
  <c r="M650" i="3"/>
  <c r="F649" i="3"/>
  <c r="B431" i="3"/>
  <c r="D431" i="3"/>
  <c r="A652" i="3" l="1"/>
  <c r="G651" i="3"/>
  <c r="H651" i="3"/>
  <c r="I651" i="3"/>
  <c r="J651" i="3"/>
  <c r="K651" i="3"/>
  <c r="L651" i="3"/>
  <c r="M651" i="3"/>
  <c r="D432" i="3"/>
  <c r="B432" i="3"/>
  <c r="F650" i="3"/>
  <c r="E432" i="3"/>
  <c r="C432" i="3"/>
  <c r="F651" i="3" l="1"/>
  <c r="B433" i="3"/>
  <c r="D433" i="3"/>
  <c r="C433" i="3"/>
  <c r="E433" i="3"/>
  <c r="A653" i="3"/>
  <c r="G652" i="3"/>
  <c r="H652" i="3"/>
  <c r="I652" i="3"/>
  <c r="J652" i="3"/>
  <c r="L652" i="3"/>
  <c r="K652" i="3"/>
  <c r="M652" i="3"/>
  <c r="E434" i="3" l="1"/>
  <c r="C434" i="3"/>
  <c r="B434" i="3"/>
  <c r="D434" i="3"/>
  <c r="F652" i="3"/>
  <c r="A654" i="3"/>
  <c r="G653" i="3"/>
  <c r="H653" i="3"/>
  <c r="J653" i="3"/>
  <c r="I653" i="3"/>
  <c r="L653" i="3"/>
  <c r="K653" i="3"/>
  <c r="M653" i="3"/>
  <c r="C435" i="3" l="1"/>
  <c r="E435" i="3"/>
  <c r="A655" i="3"/>
  <c r="G654" i="3"/>
  <c r="H654" i="3"/>
  <c r="I654" i="3"/>
  <c r="J654" i="3"/>
  <c r="K654" i="3"/>
  <c r="L654" i="3"/>
  <c r="M654" i="3"/>
  <c r="B435" i="3"/>
  <c r="D435" i="3"/>
  <c r="F653" i="3"/>
  <c r="A656" i="3" l="1"/>
  <c r="G655" i="3"/>
  <c r="H655" i="3"/>
  <c r="I655" i="3"/>
  <c r="M655" i="3"/>
  <c r="L655" i="3"/>
  <c r="J655" i="3"/>
  <c r="K655" i="3"/>
  <c r="B436" i="3"/>
  <c r="D436" i="3"/>
  <c r="E436" i="3"/>
  <c r="C436" i="3"/>
  <c r="F654" i="3"/>
  <c r="D437" i="3" l="1"/>
  <c r="B437" i="3"/>
  <c r="A657" i="3"/>
  <c r="G656" i="3"/>
  <c r="H656" i="3"/>
  <c r="I656" i="3"/>
  <c r="J656" i="3"/>
  <c r="K656" i="3"/>
  <c r="M656" i="3"/>
  <c r="L656" i="3"/>
  <c r="C437" i="3"/>
  <c r="E437" i="3"/>
  <c r="F655" i="3"/>
  <c r="F656" i="3" l="1"/>
  <c r="A658" i="3"/>
  <c r="G657" i="3"/>
  <c r="H657" i="3"/>
  <c r="I657" i="3"/>
  <c r="J657" i="3"/>
  <c r="K657" i="3"/>
  <c r="L657" i="3"/>
  <c r="M657" i="3"/>
  <c r="E438" i="3"/>
  <c r="C438" i="3"/>
  <c r="B438" i="3"/>
  <c r="D438" i="3"/>
  <c r="B439" i="3" l="1"/>
  <c r="D439" i="3"/>
  <c r="C439" i="3"/>
  <c r="E439" i="3"/>
  <c r="F657" i="3"/>
  <c r="A659" i="3"/>
  <c r="G658" i="3"/>
  <c r="H658" i="3"/>
  <c r="I658" i="3"/>
  <c r="K658" i="3"/>
  <c r="J658" i="3"/>
  <c r="L658" i="3"/>
  <c r="M658" i="3"/>
  <c r="A660" i="3" l="1"/>
  <c r="G659" i="3"/>
  <c r="I659" i="3"/>
  <c r="H659" i="3"/>
  <c r="J659" i="3"/>
  <c r="K659" i="3"/>
  <c r="M659" i="3"/>
  <c r="L659" i="3"/>
  <c r="C440" i="3"/>
  <c r="E440" i="3"/>
  <c r="F658" i="3"/>
  <c r="B440" i="3"/>
  <c r="D440" i="3"/>
  <c r="D441" i="3" l="1"/>
  <c r="B441" i="3"/>
  <c r="F659" i="3"/>
  <c r="C441" i="3"/>
  <c r="E441" i="3"/>
  <c r="A661" i="3"/>
  <c r="G660" i="3"/>
  <c r="I660" i="3"/>
  <c r="H660" i="3"/>
  <c r="J660" i="3"/>
  <c r="L660" i="3"/>
  <c r="K660" i="3"/>
  <c r="M660" i="3"/>
  <c r="F660" i="3" l="1"/>
  <c r="C442" i="3"/>
  <c r="E442" i="3"/>
  <c r="A662" i="3"/>
  <c r="G661" i="3"/>
  <c r="H661" i="3"/>
  <c r="I661" i="3"/>
  <c r="L661" i="3"/>
  <c r="M661" i="3"/>
  <c r="J661" i="3"/>
  <c r="K661" i="3"/>
  <c r="D442" i="3"/>
  <c r="B442" i="3"/>
  <c r="A663" i="3" l="1"/>
  <c r="G662" i="3"/>
  <c r="H662" i="3"/>
  <c r="K662" i="3"/>
  <c r="I662" i="3"/>
  <c r="J662" i="3"/>
  <c r="L662" i="3"/>
  <c r="M662" i="3"/>
  <c r="C443" i="3"/>
  <c r="E443" i="3"/>
  <c r="D443" i="3"/>
  <c r="B443" i="3"/>
  <c r="F661" i="3"/>
  <c r="C444" i="3" l="1"/>
  <c r="E444" i="3"/>
  <c r="B444" i="3"/>
  <c r="D444" i="3"/>
  <c r="F662" i="3"/>
  <c r="A664" i="3"/>
  <c r="G663" i="3"/>
  <c r="H663" i="3"/>
  <c r="I663" i="3"/>
  <c r="J663" i="3"/>
  <c r="K663" i="3"/>
  <c r="M663" i="3"/>
  <c r="L663" i="3"/>
  <c r="F663" i="3" l="1"/>
  <c r="B445" i="3"/>
  <c r="D445" i="3"/>
  <c r="A665" i="3"/>
  <c r="G664" i="3"/>
  <c r="H664" i="3"/>
  <c r="I664" i="3"/>
  <c r="J664" i="3"/>
  <c r="K664" i="3"/>
  <c r="L664" i="3"/>
  <c r="M664" i="3"/>
  <c r="C445" i="3"/>
  <c r="E445" i="3"/>
  <c r="B446" i="3" l="1"/>
  <c r="D446" i="3"/>
  <c r="E446" i="3"/>
  <c r="C446" i="3"/>
  <c r="F664" i="3"/>
  <c r="A666" i="3"/>
  <c r="G665" i="3"/>
  <c r="H665" i="3"/>
  <c r="I665" i="3"/>
  <c r="J665" i="3"/>
  <c r="K665" i="3"/>
  <c r="M665" i="3"/>
  <c r="L665" i="3"/>
  <c r="A667" i="3" l="1"/>
  <c r="G666" i="3"/>
  <c r="H666" i="3"/>
  <c r="I666" i="3"/>
  <c r="J666" i="3"/>
  <c r="L666" i="3"/>
  <c r="K666" i="3"/>
  <c r="M666" i="3"/>
  <c r="C447" i="3"/>
  <c r="E447" i="3"/>
  <c r="F665" i="3"/>
  <c r="D447" i="3"/>
  <c r="B447" i="3"/>
  <c r="E448" i="3" l="1"/>
  <c r="C448" i="3"/>
  <c r="F666" i="3"/>
  <c r="D448" i="3"/>
  <c r="B448" i="3"/>
  <c r="A668" i="3"/>
  <c r="G667" i="3"/>
  <c r="H667" i="3"/>
  <c r="I667" i="3"/>
  <c r="J667" i="3"/>
  <c r="K667" i="3"/>
  <c r="L667" i="3"/>
  <c r="M667" i="3"/>
  <c r="C449" i="3" l="1"/>
  <c r="E449" i="3"/>
  <c r="F667" i="3"/>
  <c r="A669" i="3"/>
  <c r="G668" i="3"/>
  <c r="H668" i="3"/>
  <c r="I668" i="3"/>
  <c r="J668" i="3"/>
  <c r="K668" i="3"/>
  <c r="L668" i="3"/>
  <c r="M668" i="3"/>
  <c r="D449" i="3"/>
  <c r="B449" i="3"/>
  <c r="A670" i="3" l="1"/>
  <c r="G669" i="3"/>
  <c r="H669" i="3"/>
  <c r="I669" i="3"/>
  <c r="J669" i="3"/>
  <c r="K669" i="3"/>
  <c r="L669" i="3"/>
  <c r="M669" i="3"/>
  <c r="D450" i="3"/>
  <c r="B450" i="3"/>
  <c r="F668" i="3"/>
  <c r="E450" i="3"/>
  <c r="C450" i="3"/>
  <c r="B451" i="3" l="1"/>
  <c r="D451" i="3"/>
  <c r="F669" i="3"/>
  <c r="E451" i="3"/>
  <c r="C451" i="3"/>
  <c r="A671" i="3"/>
  <c r="G670" i="3"/>
  <c r="H670" i="3"/>
  <c r="I670" i="3"/>
  <c r="J670" i="3"/>
  <c r="K670" i="3"/>
  <c r="L670" i="3"/>
  <c r="M670" i="3"/>
  <c r="F670" i="3" l="1"/>
  <c r="B452" i="3"/>
  <c r="D452" i="3"/>
  <c r="A672" i="3"/>
  <c r="G671" i="3"/>
  <c r="H671" i="3"/>
  <c r="I671" i="3"/>
  <c r="J671" i="3"/>
  <c r="L671" i="3"/>
  <c r="K671" i="3"/>
  <c r="M671" i="3"/>
  <c r="E452" i="3"/>
  <c r="C452" i="3"/>
  <c r="B453" i="3" l="1"/>
  <c r="D453" i="3"/>
  <c r="A673" i="3"/>
  <c r="G672" i="3"/>
  <c r="H672" i="3"/>
  <c r="I672" i="3"/>
  <c r="J672" i="3"/>
  <c r="K672" i="3"/>
  <c r="M672" i="3"/>
  <c r="L672" i="3"/>
  <c r="F671" i="3"/>
  <c r="C453" i="3"/>
  <c r="E453" i="3"/>
  <c r="A674" i="3" l="1"/>
  <c r="H673" i="3"/>
  <c r="G673" i="3"/>
  <c r="I673" i="3"/>
  <c r="J673" i="3"/>
  <c r="L673" i="3"/>
  <c r="K673" i="3"/>
  <c r="M673" i="3"/>
  <c r="C454" i="3"/>
  <c r="E454" i="3"/>
  <c r="F672" i="3"/>
  <c r="B454" i="3"/>
  <c r="D454" i="3"/>
  <c r="E455" i="3" l="1"/>
  <c r="C455" i="3"/>
  <c r="A675" i="3"/>
  <c r="G674" i="3"/>
  <c r="H674" i="3"/>
  <c r="I674" i="3"/>
  <c r="J674" i="3"/>
  <c r="M674" i="3"/>
  <c r="K674" i="3"/>
  <c r="L674" i="3"/>
  <c r="D455" i="3"/>
  <c r="B455" i="3"/>
  <c r="F673" i="3"/>
  <c r="B456" i="3" l="1"/>
  <c r="D456" i="3"/>
  <c r="C456" i="3"/>
  <c r="E456" i="3"/>
  <c r="F674" i="3"/>
  <c r="A676" i="3"/>
  <c r="G675" i="3"/>
  <c r="H675" i="3"/>
  <c r="J675" i="3"/>
  <c r="I675" i="3"/>
  <c r="K675" i="3"/>
  <c r="L675" i="3"/>
  <c r="M675" i="3"/>
  <c r="E457" i="3" l="1"/>
  <c r="C457" i="3"/>
  <c r="F675" i="3"/>
  <c r="A677" i="3"/>
  <c r="G676" i="3"/>
  <c r="H676" i="3"/>
  <c r="I676" i="3"/>
  <c r="J676" i="3"/>
  <c r="K676" i="3"/>
  <c r="L676" i="3"/>
  <c r="M676" i="3"/>
  <c r="D457" i="3"/>
  <c r="B457" i="3"/>
  <c r="C458" i="3" l="1"/>
  <c r="E458" i="3"/>
  <c r="F676" i="3"/>
  <c r="A678" i="3"/>
  <c r="G677" i="3"/>
  <c r="H677" i="3"/>
  <c r="I677" i="3"/>
  <c r="J677" i="3"/>
  <c r="L677" i="3"/>
  <c r="M677" i="3"/>
  <c r="K677" i="3"/>
  <c r="D458" i="3"/>
  <c r="B458" i="3"/>
  <c r="D459" i="3" l="1"/>
  <c r="B459" i="3"/>
  <c r="F677" i="3"/>
  <c r="A679" i="3"/>
  <c r="G678" i="3"/>
  <c r="H678" i="3"/>
  <c r="I678" i="3"/>
  <c r="J678" i="3"/>
  <c r="K678" i="3"/>
  <c r="L678" i="3"/>
  <c r="M678" i="3"/>
  <c r="E459" i="3"/>
  <c r="C459" i="3"/>
  <c r="F678" i="3" l="1"/>
  <c r="A680" i="3"/>
  <c r="G679" i="3"/>
  <c r="H679" i="3"/>
  <c r="I679" i="3"/>
  <c r="K679" i="3"/>
  <c r="L679" i="3"/>
  <c r="J679" i="3"/>
  <c r="M679" i="3"/>
  <c r="B460" i="3"/>
  <c r="D460" i="3"/>
  <c r="E460" i="3"/>
  <c r="C460" i="3"/>
  <c r="C461" i="3" l="1"/>
  <c r="E461" i="3"/>
  <c r="D461" i="3"/>
  <c r="B461" i="3"/>
  <c r="A681" i="3"/>
  <c r="G680" i="3"/>
  <c r="H680" i="3"/>
  <c r="I680" i="3"/>
  <c r="J680" i="3"/>
  <c r="L680" i="3"/>
  <c r="K680" i="3"/>
  <c r="M680" i="3"/>
  <c r="F679" i="3"/>
  <c r="F680" i="3" l="1"/>
  <c r="A682" i="3"/>
  <c r="G681" i="3"/>
  <c r="H681" i="3"/>
  <c r="I681" i="3"/>
  <c r="K681" i="3"/>
  <c r="J681" i="3"/>
  <c r="M681" i="3"/>
  <c r="L681" i="3"/>
  <c r="B462" i="3"/>
  <c r="D462" i="3"/>
  <c r="E462" i="3"/>
  <c r="C462" i="3"/>
  <c r="F681" i="3" l="1"/>
  <c r="B463" i="3"/>
  <c r="D463" i="3"/>
  <c r="A683" i="3"/>
  <c r="H682" i="3"/>
  <c r="G682" i="3"/>
  <c r="I682" i="3"/>
  <c r="J682" i="3"/>
  <c r="K682" i="3"/>
  <c r="L682" i="3"/>
  <c r="M682" i="3"/>
  <c r="E463" i="3"/>
  <c r="C463" i="3"/>
  <c r="A684" i="3" l="1"/>
  <c r="G683" i="3"/>
  <c r="H683" i="3"/>
  <c r="I683" i="3"/>
  <c r="J683" i="3"/>
  <c r="K683" i="3"/>
  <c r="M683" i="3"/>
  <c r="L683" i="3"/>
  <c r="D464" i="3"/>
  <c r="B464" i="3"/>
  <c r="F682" i="3"/>
  <c r="E464" i="3"/>
  <c r="C464" i="3"/>
  <c r="F683" i="3" l="1"/>
  <c r="E465" i="3"/>
  <c r="C465" i="3"/>
  <c r="B465" i="3"/>
  <c r="D465" i="3"/>
  <c r="A685" i="3"/>
  <c r="G684" i="3"/>
  <c r="H684" i="3"/>
  <c r="I684" i="3"/>
  <c r="J684" i="3"/>
  <c r="K684" i="3"/>
  <c r="L684" i="3"/>
  <c r="M684" i="3"/>
  <c r="D466" i="3" l="1"/>
  <c r="B466" i="3"/>
  <c r="E466" i="3"/>
  <c r="C466" i="3"/>
  <c r="F684" i="3"/>
  <c r="A686" i="3"/>
  <c r="G685" i="3"/>
  <c r="H685" i="3"/>
  <c r="I685" i="3"/>
  <c r="K685" i="3"/>
  <c r="L685" i="3"/>
  <c r="J685" i="3"/>
  <c r="M685" i="3"/>
  <c r="C467" i="3" l="1"/>
  <c r="E467" i="3"/>
  <c r="F685" i="3"/>
  <c r="A687" i="3"/>
  <c r="G686" i="3"/>
  <c r="H686" i="3"/>
  <c r="I686" i="3"/>
  <c r="K686" i="3"/>
  <c r="L686" i="3"/>
  <c r="J686" i="3"/>
  <c r="M686" i="3"/>
  <c r="D467" i="3"/>
  <c r="B467" i="3"/>
  <c r="F686" i="3" l="1"/>
  <c r="A688" i="3"/>
  <c r="G687" i="3"/>
  <c r="H687" i="3"/>
  <c r="I687" i="3"/>
  <c r="K687" i="3"/>
  <c r="L687" i="3"/>
  <c r="J687" i="3"/>
  <c r="M687" i="3"/>
  <c r="B468" i="3"/>
  <c r="D468" i="3"/>
  <c r="C468" i="3"/>
  <c r="E468" i="3"/>
  <c r="C469" i="3" l="1"/>
  <c r="E469" i="3"/>
  <c r="F687" i="3"/>
  <c r="A689" i="3"/>
  <c r="G688" i="3"/>
  <c r="H688" i="3"/>
  <c r="I688" i="3"/>
  <c r="J688" i="3"/>
  <c r="L688" i="3"/>
  <c r="K688" i="3"/>
  <c r="M688" i="3"/>
  <c r="B469" i="3"/>
  <c r="D469" i="3"/>
  <c r="A690" i="3" l="1"/>
  <c r="G689" i="3"/>
  <c r="H689" i="3"/>
  <c r="J689" i="3"/>
  <c r="I689" i="3"/>
  <c r="K689" i="3"/>
  <c r="L689" i="3"/>
  <c r="M689" i="3"/>
  <c r="F688" i="3"/>
  <c r="D470" i="3"/>
  <c r="B470" i="3"/>
  <c r="C470" i="3"/>
  <c r="E470" i="3"/>
  <c r="C471" i="3" l="1"/>
  <c r="E471" i="3"/>
  <c r="F689" i="3"/>
  <c r="D471" i="3"/>
  <c r="B471" i="3"/>
  <c r="A691" i="3"/>
  <c r="G690" i="3"/>
  <c r="H690" i="3"/>
  <c r="I690" i="3"/>
  <c r="J690" i="3"/>
  <c r="K690" i="3"/>
  <c r="L690" i="3"/>
  <c r="M690" i="3"/>
  <c r="F690" i="3" l="1"/>
  <c r="A692" i="3"/>
  <c r="H691" i="3"/>
  <c r="G691" i="3"/>
  <c r="I691" i="3"/>
  <c r="J691" i="3"/>
  <c r="K691" i="3"/>
  <c r="L691" i="3"/>
  <c r="M691" i="3"/>
  <c r="B472" i="3"/>
  <c r="D472" i="3"/>
  <c r="C472" i="3"/>
  <c r="E472" i="3"/>
  <c r="F691" i="3" l="1"/>
  <c r="D473" i="3"/>
  <c r="B473" i="3"/>
  <c r="A693" i="3"/>
  <c r="G692" i="3"/>
  <c r="H692" i="3"/>
  <c r="J692" i="3"/>
  <c r="I692" i="3"/>
  <c r="K692" i="3"/>
  <c r="L692" i="3"/>
  <c r="M692" i="3"/>
  <c r="C473" i="3"/>
  <c r="E473" i="3"/>
  <c r="B474" i="3" l="1"/>
  <c r="D474" i="3"/>
  <c r="E474" i="3"/>
  <c r="C474" i="3"/>
  <c r="A694" i="3"/>
  <c r="G693" i="3"/>
  <c r="H693" i="3"/>
  <c r="I693" i="3"/>
  <c r="J693" i="3"/>
  <c r="K693" i="3"/>
  <c r="M693" i="3"/>
  <c r="L693" i="3"/>
  <c r="F692" i="3"/>
  <c r="C475" i="3" l="1"/>
  <c r="E475" i="3"/>
  <c r="F693" i="3"/>
  <c r="A695" i="3"/>
  <c r="G694" i="3"/>
  <c r="I694" i="3"/>
  <c r="H694" i="3"/>
  <c r="J694" i="3"/>
  <c r="K694" i="3"/>
  <c r="L694" i="3"/>
  <c r="M694" i="3"/>
  <c r="D475" i="3"/>
  <c r="B475" i="3"/>
  <c r="A696" i="3" l="1"/>
  <c r="G695" i="3"/>
  <c r="H695" i="3"/>
  <c r="I695" i="3"/>
  <c r="J695" i="3"/>
  <c r="K695" i="3"/>
  <c r="L695" i="3"/>
  <c r="M695" i="3"/>
  <c r="D476" i="3"/>
  <c r="B476" i="3"/>
  <c r="F694" i="3"/>
  <c r="E476" i="3"/>
  <c r="C476" i="3"/>
  <c r="B477" i="3" l="1"/>
  <c r="D477" i="3"/>
  <c r="F695" i="3"/>
  <c r="C477" i="3"/>
  <c r="E477" i="3"/>
  <c r="A697" i="3"/>
  <c r="G696" i="3"/>
  <c r="H696" i="3"/>
  <c r="J696" i="3"/>
  <c r="I696" i="3"/>
  <c r="L696" i="3"/>
  <c r="K696" i="3"/>
  <c r="M696" i="3"/>
  <c r="E478" i="3" l="1"/>
  <c r="C478" i="3"/>
  <c r="D478" i="3"/>
  <c r="B478" i="3"/>
  <c r="A698" i="3"/>
  <c r="G697" i="3"/>
  <c r="H697" i="3"/>
  <c r="I697" i="3"/>
  <c r="J697" i="3"/>
  <c r="K697" i="3"/>
  <c r="L697" i="3"/>
  <c r="M697" i="3"/>
  <c r="F696" i="3"/>
  <c r="A699" i="3" l="1"/>
  <c r="G698" i="3"/>
  <c r="H698" i="3"/>
  <c r="I698" i="3"/>
  <c r="J698" i="3"/>
  <c r="K698" i="3"/>
  <c r="L698" i="3"/>
  <c r="M698" i="3"/>
  <c r="B479" i="3"/>
  <c r="D479" i="3"/>
  <c r="E479" i="3"/>
  <c r="C479" i="3"/>
  <c r="F697" i="3"/>
  <c r="F698" i="3" l="1"/>
  <c r="E480" i="3"/>
  <c r="C480" i="3"/>
  <c r="D480" i="3"/>
  <c r="B480" i="3"/>
  <c r="A700" i="3"/>
  <c r="G699" i="3"/>
  <c r="H699" i="3"/>
  <c r="I699" i="3"/>
  <c r="J699" i="3"/>
  <c r="L699" i="3"/>
  <c r="K699" i="3"/>
  <c r="M699" i="3"/>
  <c r="A701" i="3" l="1"/>
  <c r="G700" i="3"/>
  <c r="I700" i="3"/>
  <c r="H700" i="3"/>
  <c r="J700" i="3"/>
  <c r="K700" i="3"/>
  <c r="M700" i="3"/>
  <c r="L700" i="3"/>
  <c r="C481" i="3"/>
  <c r="E481" i="3"/>
  <c r="F699" i="3"/>
  <c r="B481" i="3"/>
  <c r="D481" i="3"/>
  <c r="B482" i="3" l="1"/>
  <c r="D482" i="3"/>
  <c r="F700" i="3"/>
  <c r="C482" i="3"/>
  <c r="E482" i="3"/>
  <c r="A702" i="3"/>
  <c r="H701" i="3"/>
  <c r="G701" i="3"/>
  <c r="I701" i="3"/>
  <c r="J701" i="3"/>
  <c r="K701" i="3"/>
  <c r="M701" i="3"/>
  <c r="L701" i="3"/>
  <c r="E483" i="3" l="1"/>
  <c r="C483" i="3"/>
  <c r="A703" i="3"/>
  <c r="G702" i="3"/>
  <c r="H702" i="3"/>
  <c r="I702" i="3"/>
  <c r="J702" i="3"/>
  <c r="K702" i="3"/>
  <c r="L702" i="3"/>
  <c r="M702" i="3"/>
  <c r="F701" i="3"/>
  <c r="B483" i="3"/>
  <c r="D483" i="3"/>
  <c r="A704" i="3" l="1"/>
  <c r="G703" i="3"/>
  <c r="H703" i="3"/>
  <c r="J703" i="3"/>
  <c r="I703" i="3"/>
  <c r="K703" i="3"/>
  <c r="L703" i="3"/>
  <c r="M703" i="3"/>
  <c r="E484" i="3"/>
  <c r="C484" i="3"/>
  <c r="D484" i="3"/>
  <c r="B484" i="3"/>
  <c r="F702" i="3"/>
  <c r="C485" i="3" l="1"/>
  <c r="E485" i="3"/>
  <c r="B485" i="3"/>
  <c r="D485" i="3"/>
  <c r="F703" i="3"/>
  <c r="A705" i="3"/>
  <c r="G704" i="3"/>
  <c r="H704" i="3"/>
  <c r="I704" i="3"/>
  <c r="K704" i="3"/>
  <c r="L704" i="3"/>
  <c r="M704" i="3"/>
  <c r="J704" i="3"/>
  <c r="F704" i="3" l="1"/>
  <c r="A706" i="3"/>
  <c r="G705" i="3"/>
  <c r="H705" i="3"/>
  <c r="J705" i="3"/>
  <c r="I705" i="3"/>
  <c r="M705" i="3"/>
  <c r="K705" i="3"/>
  <c r="L705" i="3"/>
  <c r="D486" i="3"/>
  <c r="B486" i="3"/>
  <c r="C486" i="3"/>
  <c r="E486" i="3"/>
  <c r="D487" i="3" l="1"/>
  <c r="B487" i="3"/>
  <c r="F705" i="3"/>
  <c r="A707" i="3"/>
  <c r="G706" i="3"/>
  <c r="H706" i="3"/>
  <c r="I706" i="3"/>
  <c r="J706" i="3"/>
  <c r="K706" i="3"/>
  <c r="L706" i="3"/>
  <c r="M706" i="3"/>
  <c r="C487" i="3"/>
  <c r="E487" i="3"/>
  <c r="C488" i="3" l="1"/>
  <c r="E488" i="3"/>
  <c r="F706" i="3"/>
  <c r="D488" i="3"/>
  <c r="B488" i="3"/>
  <c r="A708" i="3"/>
  <c r="G707" i="3"/>
  <c r="H707" i="3"/>
  <c r="J707" i="3"/>
  <c r="I707" i="3"/>
  <c r="K707" i="3"/>
  <c r="L707" i="3"/>
  <c r="M707" i="3"/>
  <c r="A709" i="3" l="1"/>
  <c r="G708" i="3"/>
  <c r="H708" i="3"/>
  <c r="I708" i="3"/>
  <c r="J708" i="3"/>
  <c r="M708" i="3"/>
  <c r="K708" i="3"/>
  <c r="L708" i="3"/>
  <c r="B489" i="3"/>
  <c r="D489" i="3"/>
  <c r="F707" i="3"/>
  <c r="E489" i="3"/>
  <c r="C489" i="3"/>
  <c r="D490" i="3" l="1"/>
  <c r="B490" i="3"/>
  <c r="F708" i="3"/>
  <c r="E490" i="3"/>
  <c r="C490" i="3"/>
  <c r="A710" i="3"/>
  <c r="G709" i="3"/>
  <c r="H709" i="3"/>
  <c r="I709" i="3"/>
  <c r="J709" i="3"/>
  <c r="K709" i="3"/>
  <c r="L709" i="3"/>
  <c r="M709" i="3"/>
  <c r="F709" i="3" l="1"/>
  <c r="A711" i="3"/>
  <c r="G710" i="3"/>
  <c r="H710" i="3"/>
  <c r="I710" i="3"/>
  <c r="J710" i="3"/>
  <c r="K710" i="3"/>
  <c r="M710" i="3"/>
  <c r="L710" i="3"/>
  <c r="D491" i="3"/>
  <c r="B491" i="3"/>
  <c r="E491" i="3"/>
  <c r="C491" i="3"/>
  <c r="D492" i="3" l="1"/>
  <c r="B492" i="3"/>
  <c r="F710" i="3"/>
  <c r="A712" i="3"/>
  <c r="G711" i="3"/>
  <c r="H711" i="3"/>
  <c r="J711" i="3"/>
  <c r="M711" i="3"/>
  <c r="L711" i="3"/>
  <c r="I711" i="3"/>
  <c r="K711" i="3"/>
  <c r="E492" i="3"/>
  <c r="C492" i="3"/>
  <c r="A713" i="3" l="1"/>
  <c r="G712" i="3"/>
  <c r="H712" i="3"/>
  <c r="I712" i="3"/>
  <c r="K712" i="3"/>
  <c r="J712" i="3"/>
  <c r="L712" i="3"/>
  <c r="M712" i="3"/>
  <c r="F711" i="3"/>
  <c r="D493" i="3"/>
  <c r="B493" i="3"/>
  <c r="E493" i="3"/>
  <c r="C493" i="3"/>
  <c r="D494" i="3" l="1"/>
  <c r="B494" i="3"/>
  <c r="F712" i="3"/>
  <c r="A714" i="3"/>
  <c r="G713" i="3"/>
  <c r="H713" i="3"/>
  <c r="J713" i="3"/>
  <c r="I713" i="3"/>
  <c r="K713" i="3"/>
  <c r="L713" i="3"/>
  <c r="M713" i="3"/>
  <c r="E494" i="3"/>
  <c r="C494" i="3"/>
  <c r="A715" i="3" l="1"/>
  <c r="G714" i="3"/>
  <c r="H714" i="3"/>
  <c r="I714" i="3"/>
  <c r="J714" i="3"/>
  <c r="K714" i="3"/>
  <c r="M714" i="3"/>
  <c r="L714" i="3"/>
  <c r="B495" i="3"/>
  <c r="D495" i="3"/>
  <c r="E495" i="3"/>
  <c r="C495" i="3"/>
  <c r="F713" i="3"/>
  <c r="C496" i="3" l="1"/>
  <c r="E496" i="3"/>
  <c r="F714" i="3"/>
  <c r="B496" i="3"/>
  <c r="D496" i="3"/>
  <c r="A716" i="3"/>
  <c r="H715" i="3"/>
  <c r="G715" i="3"/>
  <c r="I715" i="3"/>
  <c r="J715" i="3"/>
  <c r="K715" i="3"/>
  <c r="L715" i="3"/>
  <c r="M715" i="3"/>
  <c r="F715" i="3" l="1"/>
  <c r="A717" i="3"/>
  <c r="G716" i="3"/>
  <c r="H716" i="3"/>
  <c r="J716" i="3"/>
  <c r="I716" i="3"/>
  <c r="K716" i="3"/>
  <c r="L716" i="3"/>
  <c r="M716" i="3"/>
  <c r="B497" i="3"/>
  <c r="D497" i="3"/>
  <c r="E497" i="3"/>
  <c r="C497" i="3"/>
  <c r="A718" i="3" l="1"/>
  <c r="G717" i="3"/>
  <c r="H717" i="3"/>
  <c r="J717" i="3"/>
  <c r="I717" i="3"/>
  <c r="L717" i="3"/>
  <c r="K717" i="3"/>
  <c r="M717" i="3"/>
  <c r="B498" i="3"/>
  <c r="D498" i="3"/>
  <c r="F716" i="3"/>
  <c r="E498" i="3"/>
  <c r="C498" i="3"/>
  <c r="F717" i="3" l="1"/>
  <c r="E499" i="3"/>
  <c r="C499" i="3"/>
  <c r="D499" i="3"/>
  <c r="B499" i="3"/>
  <c r="A719" i="3"/>
  <c r="G718" i="3"/>
  <c r="H718" i="3"/>
  <c r="I718" i="3"/>
  <c r="J718" i="3"/>
  <c r="K718" i="3"/>
  <c r="M718" i="3"/>
  <c r="L718" i="3"/>
  <c r="F718" i="3" l="1"/>
  <c r="A720" i="3"/>
  <c r="G719" i="3"/>
  <c r="H719" i="3"/>
  <c r="I719" i="3"/>
  <c r="J719" i="3"/>
  <c r="K719" i="3"/>
  <c r="L719" i="3"/>
  <c r="M719" i="3"/>
  <c r="C500" i="3"/>
  <c r="E500" i="3"/>
  <c r="B500" i="3"/>
  <c r="D500" i="3"/>
  <c r="D501" i="3" l="1"/>
  <c r="B501" i="3"/>
  <c r="F719" i="3"/>
  <c r="A721" i="3"/>
  <c r="G720" i="3"/>
  <c r="H720" i="3"/>
  <c r="I720" i="3"/>
  <c r="J720" i="3"/>
  <c r="K720" i="3"/>
  <c r="L720" i="3"/>
  <c r="M720" i="3"/>
  <c r="E501" i="3"/>
  <c r="C501" i="3"/>
  <c r="A722" i="3" l="1"/>
  <c r="G721" i="3"/>
  <c r="H721" i="3"/>
  <c r="I721" i="3"/>
  <c r="J721" i="3"/>
  <c r="L721" i="3"/>
  <c r="K721" i="3"/>
  <c r="M721" i="3"/>
  <c r="B502" i="3"/>
  <c r="D502" i="3"/>
  <c r="E502" i="3"/>
  <c r="C502" i="3"/>
  <c r="F720" i="3"/>
  <c r="E503" i="3" l="1"/>
  <c r="C503" i="3"/>
  <c r="B503" i="3"/>
  <c r="D503" i="3"/>
  <c r="F721" i="3"/>
  <c r="A723" i="3"/>
  <c r="G722" i="3"/>
  <c r="H722" i="3"/>
  <c r="I722" i="3"/>
  <c r="M722" i="3"/>
  <c r="J722" i="3"/>
  <c r="L722" i="3"/>
  <c r="K722" i="3"/>
  <c r="F722" i="3" l="1"/>
  <c r="B504" i="3"/>
  <c r="D504" i="3"/>
  <c r="A724" i="3"/>
  <c r="G723" i="3"/>
  <c r="I723" i="3"/>
  <c r="H723" i="3"/>
  <c r="J723" i="3"/>
  <c r="K723" i="3"/>
  <c r="L723" i="3"/>
  <c r="M723" i="3"/>
  <c r="E504" i="3"/>
  <c r="C504" i="3"/>
  <c r="D505" i="3" l="1"/>
  <c r="B505" i="3"/>
  <c r="A725" i="3"/>
  <c r="G724" i="3"/>
  <c r="H724" i="3"/>
  <c r="I724" i="3"/>
  <c r="J724" i="3"/>
  <c r="K724" i="3"/>
  <c r="L724" i="3"/>
  <c r="M724" i="3"/>
  <c r="C505" i="3"/>
  <c r="E505" i="3"/>
  <c r="F723" i="3"/>
  <c r="F724" i="3" l="1"/>
  <c r="A726" i="3"/>
  <c r="G725" i="3"/>
  <c r="H725" i="3"/>
  <c r="I725" i="3"/>
  <c r="J725" i="3"/>
  <c r="L725" i="3"/>
  <c r="K725" i="3"/>
  <c r="M725" i="3"/>
  <c r="C506" i="3"/>
  <c r="E506" i="3"/>
  <c r="B506" i="3"/>
  <c r="D506" i="3"/>
  <c r="F725" i="3" l="1"/>
  <c r="B507" i="3"/>
  <c r="D507" i="3"/>
  <c r="C507" i="3"/>
  <c r="E507" i="3"/>
  <c r="A727" i="3"/>
  <c r="H726" i="3"/>
  <c r="G726" i="3"/>
  <c r="I726" i="3"/>
  <c r="J726" i="3"/>
  <c r="K726" i="3"/>
  <c r="L726" i="3"/>
  <c r="M726" i="3"/>
  <c r="E508" i="3" l="1"/>
  <c r="C508" i="3"/>
  <c r="F726" i="3"/>
  <c r="A728" i="3"/>
  <c r="G727" i="3"/>
  <c r="H727" i="3"/>
  <c r="I727" i="3"/>
  <c r="K727" i="3"/>
  <c r="L727" i="3"/>
  <c r="J727" i="3"/>
  <c r="M727" i="3"/>
  <c r="B508" i="3"/>
  <c r="D508" i="3"/>
  <c r="B509" i="3" l="1"/>
  <c r="D509" i="3"/>
  <c r="A729" i="3"/>
  <c r="G728" i="3"/>
  <c r="H728" i="3"/>
  <c r="I728" i="3"/>
  <c r="J728" i="3"/>
  <c r="K728" i="3"/>
  <c r="L728" i="3"/>
  <c r="M728" i="3"/>
  <c r="E509" i="3"/>
  <c r="C509" i="3"/>
  <c r="F727" i="3"/>
  <c r="C510" i="3" l="1"/>
  <c r="E510" i="3"/>
  <c r="F728" i="3"/>
  <c r="A730" i="3"/>
  <c r="G729" i="3"/>
  <c r="H729" i="3"/>
  <c r="I729" i="3"/>
  <c r="J729" i="3"/>
  <c r="K729" i="3"/>
  <c r="L729" i="3"/>
  <c r="M729" i="3"/>
  <c r="D510" i="3"/>
  <c r="B510" i="3"/>
  <c r="A731" i="3" l="1"/>
  <c r="G730" i="3"/>
  <c r="H730" i="3"/>
  <c r="I730" i="3"/>
  <c r="J730" i="3"/>
  <c r="L730" i="3"/>
  <c r="K730" i="3"/>
  <c r="M730" i="3"/>
  <c r="D511" i="3"/>
  <c r="B511" i="3"/>
  <c r="F729" i="3"/>
  <c r="C511" i="3"/>
  <c r="E511" i="3"/>
  <c r="A732" i="3" l="1"/>
  <c r="G731" i="3"/>
  <c r="H731" i="3"/>
  <c r="I731" i="3"/>
  <c r="J731" i="3"/>
  <c r="K731" i="3"/>
  <c r="M731" i="3"/>
  <c r="L731" i="3"/>
  <c r="E512" i="3"/>
  <c r="C512" i="3"/>
  <c r="F730" i="3"/>
  <c r="D512" i="3"/>
  <c r="B512" i="3"/>
  <c r="F731" i="3" l="1"/>
  <c r="A733" i="3"/>
  <c r="G732" i="3"/>
  <c r="H732" i="3"/>
  <c r="J732" i="3"/>
  <c r="I732" i="3"/>
  <c r="K732" i="3"/>
  <c r="L732" i="3"/>
  <c r="M732" i="3"/>
  <c r="E513" i="3"/>
  <c r="C513" i="3"/>
  <c r="B513" i="3"/>
  <c r="D513" i="3"/>
  <c r="B514" i="3" l="1"/>
  <c r="D514" i="3"/>
  <c r="C514" i="3"/>
  <c r="E514" i="3"/>
  <c r="A734" i="3"/>
  <c r="G733" i="3"/>
  <c r="I733" i="3"/>
  <c r="J733" i="3"/>
  <c r="H733" i="3"/>
  <c r="L733" i="3"/>
  <c r="M733" i="3"/>
  <c r="K733" i="3"/>
  <c r="F732" i="3"/>
  <c r="E515" i="3" l="1"/>
  <c r="C515" i="3"/>
  <c r="A735" i="3"/>
  <c r="G734" i="3"/>
  <c r="H734" i="3"/>
  <c r="I734" i="3"/>
  <c r="L734" i="3"/>
  <c r="K734" i="3"/>
  <c r="J734" i="3"/>
  <c r="M734" i="3"/>
  <c r="F733" i="3"/>
  <c r="D515" i="3"/>
  <c r="B515" i="3"/>
  <c r="C516" i="3" l="1"/>
  <c r="E516" i="3"/>
  <c r="A736" i="3"/>
  <c r="G735" i="3"/>
  <c r="H735" i="3"/>
  <c r="I735" i="3"/>
  <c r="J735" i="3"/>
  <c r="L735" i="3"/>
  <c r="M735" i="3"/>
  <c r="K735" i="3"/>
  <c r="F734" i="3"/>
  <c r="D516" i="3"/>
  <c r="B516" i="3"/>
  <c r="A737" i="3" l="1"/>
  <c r="G736" i="3"/>
  <c r="H736" i="3"/>
  <c r="I736" i="3"/>
  <c r="J736" i="3"/>
  <c r="K736" i="3"/>
  <c r="L736" i="3"/>
  <c r="M736" i="3"/>
  <c r="F735" i="3"/>
  <c r="C517" i="3"/>
  <c r="E517" i="3"/>
  <c r="D517" i="3"/>
  <c r="B517" i="3"/>
  <c r="F736" i="3" l="1"/>
  <c r="E518" i="3"/>
  <c r="C518" i="3"/>
  <c r="A738" i="3"/>
  <c r="G737" i="3"/>
  <c r="H737" i="3"/>
  <c r="I737" i="3"/>
  <c r="K737" i="3"/>
  <c r="L737" i="3"/>
  <c r="J737" i="3"/>
  <c r="M737" i="3"/>
  <c r="B518" i="3"/>
  <c r="D518" i="3"/>
  <c r="B519" i="3" l="1"/>
  <c r="D519" i="3"/>
  <c r="A739" i="3"/>
  <c r="G738" i="3"/>
  <c r="H738" i="3"/>
  <c r="J738" i="3"/>
  <c r="I738" i="3"/>
  <c r="K738" i="3"/>
  <c r="M738" i="3"/>
  <c r="L738" i="3"/>
  <c r="C519" i="3"/>
  <c r="E519" i="3"/>
  <c r="F737" i="3"/>
  <c r="E520" i="3" l="1"/>
  <c r="C520" i="3"/>
  <c r="A740" i="3"/>
  <c r="G739" i="3"/>
  <c r="H739" i="3"/>
  <c r="J739" i="3"/>
  <c r="L739" i="3"/>
  <c r="I739" i="3"/>
  <c r="K739" i="3"/>
  <c r="M739" i="3"/>
  <c r="F738" i="3"/>
  <c r="D520" i="3"/>
  <c r="B520" i="3"/>
  <c r="B521" i="3" l="1"/>
  <c r="D521" i="3"/>
  <c r="F739" i="3"/>
  <c r="A741" i="3"/>
  <c r="G740" i="3"/>
  <c r="H740" i="3"/>
  <c r="I740" i="3"/>
  <c r="J740" i="3"/>
  <c r="K740" i="3"/>
  <c r="M740" i="3"/>
  <c r="L740" i="3"/>
  <c r="C521" i="3"/>
  <c r="E521" i="3"/>
  <c r="C522" i="3" l="1"/>
  <c r="E522" i="3"/>
  <c r="A742" i="3"/>
  <c r="G741" i="3"/>
  <c r="H741" i="3"/>
  <c r="I741" i="3"/>
  <c r="J741" i="3"/>
  <c r="M741" i="3"/>
  <c r="K741" i="3"/>
  <c r="L741" i="3"/>
  <c r="F740" i="3"/>
  <c r="B522" i="3"/>
  <c r="D522" i="3"/>
  <c r="B523" i="3" l="1"/>
  <c r="D523" i="3"/>
  <c r="F741" i="3"/>
  <c r="A743" i="3"/>
  <c r="G742" i="3"/>
  <c r="H742" i="3"/>
  <c r="I742" i="3"/>
  <c r="J742" i="3"/>
  <c r="K742" i="3"/>
  <c r="L742" i="3"/>
  <c r="M742" i="3"/>
  <c r="C523" i="3"/>
  <c r="E523" i="3"/>
  <c r="A744" i="3" l="1"/>
  <c r="G743" i="3"/>
  <c r="H743" i="3"/>
  <c r="I743" i="3"/>
  <c r="J743" i="3"/>
  <c r="K743" i="3"/>
  <c r="L743" i="3"/>
  <c r="M743" i="3"/>
  <c r="C524" i="3"/>
  <c r="E524" i="3"/>
  <c r="F742" i="3"/>
  <c r="B524" i="3"/>
  <c r="D524" i="3"/>
  <c r="C525" i="3" l="1"/>
  <c r="E525" i="3"/>
  <c r="F743" i="3"/>
  <c r="B525" i="3"/>
  <c r="D525" i="3"/>
  <c r="A745" i="3"/>
  <c r="G744" i="3"/>
  <c r="H744" i="3"/>
  <c r="I744" i="3"/>
  <c r="J744" i="3"/>
  <c r="L744" i="3"/>
  <c r="M744" i="3"/>
  <c r="K744" i="3"/>
  <c r="B526" i="3" l="1"/>
  <c r="D526" i="3"/>
  <c r="F744" i="3"/>
  <c r="A746" i="3"/>
  <c r="G745" i="3"/>
  <c r="H745" i="3"/>
  <c r="I745" i="3"/>
  <c r="J745" i="3"/>
  <c r="L745" i="3"/>
  <c r="K745" i="3"/>
  <c r="M745" i="3"/>
  <c r="C526" i="3"/>
  <c r="E526" i="3"/>
  <c r="C527" i="3" l="1"/>
  <c r="E527" i="3"/>
  <c r="A747" i="3"/>
  <c r="G746" i="3"/>
  <c r="H746" i="3"/>
  <c r="I746" i="3"/>
  <c r="L746" i="3"/>
  <c r="J746" i="3"/>
  <c r="K746" i="3"/>
  <c r="M746" i="3"/>
  <c r="D527" i="3"/>
  <c r="B527" i="3"/>
  <c r="F745" i="3"/>
  <c r="A748" i="3" l="1"/>
  <c r="H747" i="3"/>
  <c r="G747" i="3"/>
  <c r="I747" i="3"/>
  <c r="L747" i="3"/>
  <c r="K747" i="3"/>
  <c r="J747" i="3"/>
  <c r="M747" i="3"/>
  <c r="D528" i="3"/>
  <c r="B528" i="3"/>
  <c r="F746" i="3"/>
  <c r="C528" i="3"/>
  <c r="E528" i="3"/>
  <c r="D529" i="3" l="1"/>
  <c r="B529" i="3"/>
  <c r="F747" i="3"/>
  <c r="C529" i="3"/>
  <c r="E529" i="3"/>
  <c r="A749" i="3"/>
  <c r="G748" i="3"/>
  <c r="H748" i="3"/>
  <c r="I748" i="3"/>
  <c r="J748" i="3"/>
  <c r="K748" i="3"/>
  <c r="M748" i="3"/>
  <c r="L748" i="3"/>
  <c r="C530" i="3" l="1"/>
  <c r="E530" i="3"/>
  <c r="F748" i="3"/>
  <c r="A750" i="3"/>
  <c r="G749" i="3"/>
  <c r="H749" i="3"/>
  <c r="I749" i="3"/>
  <c r="J749" i="3"/>
  <c r="K749" i="3"/>
  <c r="M749" i="3"/>
  <c r="L749" i="3"/>
  <c r="D530" i="3"/>
  <c r="B530" i="3"/>
  <c r="F749" i="3" l="1"/>
  <c r="A751" i="3"/>
  <c r="G750" i="3"/>
  <c r="H750" i="3"/>
  <c r="I750" i="3"/>
  <c r="J750" i="3"/>
  <c r="L750" i="3"/>
  <c r="K750" i="3"/>
  <c r="M750" i="3"/>
  <c r="B531" i="3"/>
  <c r="D531" i="3"/>
  <c r="E531" i="3"/>
  <c r="C531" i="3"/>
  <c r="B532" i="3" l="1"/>
  <c r="D532" i="3"/>
  <c r="A752" i="3"/>
  <c r="G751" i="3"/>
  <c r="H751" i="3"/>
  <c r="I751" i="3"/>
  <c r="J751" i="3"/>
  <c r="K751" i="3"/>
  <c r="L751" i="3"/>
  <c r="M751" i="3"/>
  <c r="F750" i="3"/>
  <c r="E532" i="3"/>
  <c r="C532" i="3"/>
  <c r="F751" i="3" l="1"/>
  <c r="A753" i="3"/>
  <c r="G752" i="3"/>
  <c r="H752" i="3"/>
  <c r="I752" i="3"/>
  <c r="J752" i="3"/>
  <c r="K752" i="3"/>
  <c r="L752" i="3"/>
  <c r="M752" i="3"/>
  <c r="C533" i="3"/>
  <c r="E533" i="3"/>
  <c r="B533" i="3"/>
  <c r="D533" i="3"/>
  <c r="F752" i="3" l="1"/>
  <c r="A754" i="3"/>
  <c r="G753" i="3"/>
  <c r="H753" i="3"/>
  <c r="I753" i="3"/>
  <c r="J753" i="3"/>
  <c r="L753" i="3"/>
  <c r="M753" i="3"/>
  <c r="K753" i="3"/>
  <c r="C534" i="3"/>
  <c r="E534" i="3"/>
  <c r="B534" i="3"/>
  <c r="D534" i="3"/>
  <c r="D535" i="3" l="1"/>
  <c r="B535" i="3"/>
  <c r="F753" i="3"/>
  <c r="E535" i="3"/>
  <c r="C535" i="3"/>
  <c r="A755" i="3"/>
  <c r="G754" i="3"/>
  <c r="H754" i="3"/>
  <c r="I754" i="3"/>
  <c r="J754" i="3"/>
  <c r="K754" i="3"/>
  <c r="L754" i="3"/>
  <c r="M754" i="3"/>
  <c r="F754" i="3" l="1"/>
  <c r="A756" i="3"/>
  <c r="G755" i="3"/>
  <c r="H755" i="3"/>
  <c r="J755" i="3"/>
  <c r="K755" i="3"/>
  <c r="I755" i="3"/>
  <c r="L755" i="3"/>
  <c r="M755" i="3"/>
  <c r="D536" i="3"/>
  <c r="B536" i="3"/>
  <c r="C536" i="3"/>
  <c r="E536" i="3"/>
  <c r="B537" i="3" l="1"/>
  <c r="D537" i="3"/>
  <c r="C537" i="3"/>
  <c r="E537" i="3"/>
  <c r="A757" i="3"/>
  <c r="G756" i="3"/>
  <c r="H756" i="3"/>
  <c r="I756" i="3"/>
  <c r="J756" i="3"/>
  <c r="K756" i="3"/>
  <c r="L756" i="3"/>
  <c r="M756" i="3"/>
  <c r="F755" i="3"/>
  <c r="F756" i="3" l="1"/>
  <c r="A758" i="3"/>
  <c r="G757" i="3"/>
  <c r="H757" i="3"/>
  <c r="I757" i="3"/>
  <c r="L757" i="3"/>
  <c r="K757" i="3"/>
  <c r="J757" i="3"/>
  <c r="M757" i="3"/>
  <c r="C538" i="3"/>
  <c r="E538" i="3"/>
  <c r="D538" i="3"/>
  <c r="B538" i="3"/>
  <c r="C539" i="3" l="1"/>
  <c r="E539" i="3"/>
  <c r="F757" i="3"/>
  <c r="A759" i="3"/>
  <c r="G758" i="3"/>
  <c r="H758" i="3"/>
  <c r="I758" i="3"/>
  <c r="K758" i="3"/>
  <c r="J758" i="3"/>
  <c r="L758" i="3"/>
  <c r="M758" i="3"/>
  <c r="B539" i="3"/>
  <c r="D539" i="3"/>
  <c r="C540" i="3" l="1"/>
  <c r="E540" i="3"/>
  <c r="D540" i="3"/>
  <c r="B540" i="3"/>
  <c r="A760" i="3"/>
  <c r="H759" i="3"/>
  <c r="G759" i="3"/>
  <c r="I759" i="3"/>
  <c r="K759" i="3"/>
  <c r="J759" i="3"/>
  <c r="L759" i="3"/>
  <c r="M759" i="3"/>
  <c r="F758" i="3"/>
  <c r="F759" i="3" l="1"/>
  <c r="A761" i="3"/>
  <c r="G760" i="3"/>
  <c r="H760" i="3"/>
  <c r="I760" i="3"/>
  <c r="J760" i="3"/>
  <c r="K760" i="3"/>
  <c r="M760" i="3"/>
  <c r="L760" i="3"/>
  <c r="D541" i="3"/>
  <c r="B541" i="3"/>
  <c r="C541" i="3"/>
  <c r="E541" i="3"/>
  <c r="B542" i="3" l="1"/>
  <c r="D542" i="3"/>
  <c r="F760" i="3"/>
  <c r="A762" i="3"/>
  <c r="G761" i="3"/>
  <c r="H761" i="3"/>
  <c r="I761" i="3"/>
  <c r="J761" i="3"/>
  <c r="L761" i="3"/>
  <c r="M761" i="3"/>
  <c r="K761" i="3"/>
  <c r="E542" i="3"/>
  <c r="C542" i="3"/>
  <c r="F761" i="3" l="1"/>
  <c r="E543" i="3"/>
  <c r="C543" i="3"/>
  <c r="A763" i="3"/>
  <c r="G762" i="3"/>
  <c r="H762" i="3"/>
  <c r="I762" i="3"/>
  <c r="J762" i="3"/>
  <c r="K762" i="3"/>
  <c r="M762" i="3"/>
  <c r="L762" i="3"/>
  <c r="B543" i="3"/>
  <c r="D543" i="3"/>
  <c r="F762" i="3" l="1"/>
  <c r="A764" i="3"/>
  <c r="H763" i="3"/>
  <c r="G763" i="3"/>
  <c r="J763" i="3"/>
  <c r="K763" i="3"/>
  <c r="I763" i="3"/>
  <c r="L763" i="3"/>
  <c r="M763" i="3"/>
  <c r="C544" i="3"/>
  <c r="E544" i="3"/>
  <c r="B544" i="3"/>
  <c r="D544" i="3"/>
  <c r="B545" i="3" l="1"/>
  <c r="D545" i="3"/>
  <c r="F763" i="3"/>
  <c r="C545" i="3"/>
  <c r="E545" i="3"/>
  <c r="A765" i="3"/>
  <c r="G764" i="3"/>
  <c r="H764" i="3"/>
  <c r="I764" i="3"/>
  <c r="K764" i="3"/>
  <c r="J764" i="3"/>
  <c r="L764" i="3"/>
  <c r="M764" i="3"/>
  <c r="E546" i="3" l="1"/>
  <c r="C546" i="3"/>
  <c r="A766" i="3"/>
  <c r="G765" i="3"/>
  <c r="H765" i="3"/>
  <c r="I765" i="3"/>
  <c r="J765" i="3"/>
  <c r="K765" i="3"/>
  <c r="L765" i="3"/>
  <c r="M765" i="3"/>
  <c r="F764" i="3"/>
  <c r="D546" i="3"/>
  <c r="B546" i="3"/>
  <c r="A767" i="3" l="1"/>
  <c r="G766" i="3"/>
  <c r="H766" i="3"/>
  <c r="I766" i="3"/>
  <c r="J766" i="3"/>
  <c r="K766" i="3"/>
  <c r="L766" i="3"/>
  <c r="M766" i="3"/>
  <c r="E547" i="3"/>
  <c r="C547" i="3"/>
  <c r="F765" i="3"/>
  <c r="D547" i="3"/>
  <c r="B547" i="3"/>
  <c r="F766" i="3" l="1"/>
  <c r="E548" i="3"/>
  <c r="C548" i="3"/>
  <c r="D548" i="3"/>
  <c r="B548" i="3"/>
  <c r="A768" i="3"/>
  <c r="G767" i="3"/>
  <c r="H767" i="3"/>
  <c r="I767" i="3"/>
  <c r="J767" i="3"/>
  <c r="L767" i="3"/>
  <c r="K767" i="3"/>
  <c r="M767" i="3"/>
  <c r="E549" i="3" l="1"/>
  <c r="C549" i="3"/>
  <c r="A769" i="3"/>
  <c r="H768" i="3"/>
  <c r="I768" i="3"/>
  <c r="G768" i="3"/>
  <c r="L768" i="3"/>
  <c r="K768" i="3"/>
  <c r="J768" i="3"/>
  <c r="M768" i="3"/>
  <c r="F767" i="3"/>
  <c r="B549" i="3"/>
  <c r="D549" i="3"/>
  <c r="B550" i="3" l="1"/>
  <c r="D550" i="3"/>
  <c r="F768" i="3"/>
  <c r="A770" i="3"/>
  <c r="G769" i="3"/>
  <c r="H769" i="3"/>
  <c r="I769" i="3"/>
  <c r="J769" i="3"/>
  <c r="K769" i="3"/>
  <c r="L769" i="3"/>
  <c r="M769" i="3"/>
  <c r="C550" i="3"/>
  <c r="E550" i="3"/>
  <c r="F769" i="3" l="1"/>
  <c r="A771" i="3"/>
  <c r="G770" i="3"/>
  <c r="H770" i="3"/>
  <c r="I770" i="3"/>
  <c r="K770" i="3"/>
  <c r="M770" i="3"/>
  <c r="L770" i="3"/>
  <c r="J770" i="3"/>
  <c r="E551" i="3"/>
  <c r="C551" i="3"/>
  <c r="B551" i="3"/>
  <c r="D551" i="3"/>
  <c r="D552" i="3" l="1"/>
  <c r="B552" i="3"/>
  <c r="E552" i="3"/>
  <c r="C552" i="3"/>
  <c r="A772" i="3"/>
  <c r="G771" i="3"/>
  <c r="H771" i="3"/>
  <c r="I771" i="3"/>
  <c r="J771" i="3"/>
  <c r="K771" i="3"/>
  <c r="L771" i="3"/>
  <c r="M771" i="3"/>
  <c r="F770" i="3"/>
  <c r="F771" i="3" l="1"/>
  <c r="C553" i="3"/>
  <c r="E553" i="3"/>
  <c r="A773" i="3"/>
  <c r="G772" i="3"/>
  <c r="I772" i="3"/>
  <c r="H772" i="3"/>
  <c r="K772" i="3"/>
  <c r="L772" i="3"/>
  <c r="J772" i="3"/>
  <c r="M772" i="3"/>
  <c r="B553" i="3"/>
  <c r="D553" i="3"/>
  <c r="F772" i="3" l="1"/>
  <c r="A774" i="3"/>
  <c r="G773" i="3"/>
  <c r="H773" i="3"/>
  <c r="I773" i="3"/>
  <c r="J773" i="3"/>
  <c r="K773" i="3"/>
  <c r="L773" i="3"/>
  <c r="M773" i="3"/>
  <c r="B554" i="3"/>
  <c r="D554" i="3"/>
  <c r="E554" i="3"/>
  <c r="C554" i="3"/>
  <c r="A775" i="3" l="1"/>
  <c r="G774" i="3"/>
  <c r="H774" i="3"/>
  <c r="I774" i="3"/>
  <c r="K774" i="3"/>
  <c r="J774" i="3"/>
  <c r="M774" i="3"/>
  <c r="L774" i="3"/>
  <c r="F773" i="3"/>
  <c r="B555" i="3"/>
  <c r="D555" i="3"/>
  <c r="E555" i="3"/>
  <c r="C555" i="3"/>
  <c r="F774" i="3" l="1"/>
  <c r="D556" i="3"/>
  <c r="B556" i="3"/>
  <c r="C556" i="3"/>
  <c r="E556" i="3"/>
  <c r="A776" i="3"/>
  <c r="G775" i="3"/>
  <c r="H775" i="3"/>
  <c r="I775" i="3"/>
  <c r="J775" i="3"/>
  <c r="L775" i="3"/>
  <c r="K775" i="3"/>
  <c r="M775" i="3"/>
  <c r="E557" i="3" l="1"/>
  <c r="C557" i="3"/>
  <c r="D557" i="3"/>
  <c r="B557" i="3"/>
  <c r="A777" i="3"/>
  <c r="G776" i="3"/>
  <c r="H776" i="3"/>
  <c r="I776" i="3"/>
  <c r="J776" i="3"/>
  <c r="L776" i="3"/>
  <c r="M776" i="3"/>
  <c r="K776" i="3"/>
  <c r="F775" i="3"/>
  <c r="D558" i="3" l="1"/>
  <c r="B558" i="3"/>
  <c r="F776" i="3"/>
  <c r="A778" i="3"/>
  <c r="G777" i="3"/>
  <c r="H777" i="3"/>
  <c r="I777" i="3"/>
  <c r="J777" i="3"/>
  <c r="K777" i="3"/>
  <c r="M777" i="3"/>
  <c r="L777" i="3"/>
  <c r="E558" i="3"/>
  <c r="C558" i="3"/>
  <c r="A779" i="3" l="1"/>
  <c r="G778" i="3"/>
  <c r="H778" i="3"/>
  <c r="I778" i="3"/>
  <c r="K778" i="3"/>
  <c r="L778" i="3"/>
  <c r="J778" i="3"/>
  <c r="M778" i="3"/>
  <c r="B559" i="3"/>
  <c r="D559" i="3"/>
  <c r="E559" i="3"/>
  <c r="C559" i="3"/>
  <c r="F777" i="3"/>
  <c r="D560" i="3" l="1"/>
  <c r="B560" i="3"/>
  <c r="E560" i="3"/>
  <c r="C560" i="3"/>
  <c r="F778" i="3"/>
  <c r="A780" i="3"/>
  <c r="G779" i="3"/>
  <c r="H779" i="3"/>
  <c r="I779" i="3"/>
  <c r="J779" i="3"/>
  <c r="K779" i="3"/>
  <c r="M779" i="3"/>
  <c r="L779" i="3"/>
  <c r="E561" i="3" l="1"/>
  <c r="C561" i="3"/>
  <c r="A781" i="3"/>
  <c r="G780" i="3"/>
  <c r="H780" i="3"/>
  <c r="I780" i="3"/>
  <c r="K780" i="3"/>
  <c r="J780" i="3"/>
  <c r="L780" i="3"/>
  <c r="M780" i="3"/>
  <c r="B561" i="3"/>
  <c r="D561" i="3"/>
  <c r="F779" i="3"/>
  <c r="B562" i="3" l="1"/>
  <c r="D562" i="3"/>
  <c r="F780" i="3"/>
  <c r="A782" i="3"/>
  <c r="G781" i="3"/>
  <c r="H781" i="3"/>
  <c r="I781" i="3"/>
  <c r="K781" i="3"/>
  <c r="L781" i="3"/>
  <c r="M781" i="3"/>
  <c r="J781" i="3"/>
  <c r="E562" i="3"/>
  <c r="C562" i="3"/>
  <c r="D563" i="3" l="1"/>
  <c r="B563" i="3"/>
  <c r="A783" i="3"/>
  <c r="G782" i="3"/>
  <c r="H782" i="3"/>
  <c r="I782" i="3"/>
  <c r="J782" i="3"/>
  <c r="K782" i="3"/>
  <c r="L782" i="3"/>
  <c r="M782" i="3"/>
  <c r="C563" i="3"/>
  <c r="E563" i="3"/>
  <c r="F781" i="3"/>
  <c r="A784" i="3" l="1"/>
  <c r="G783" i="3"/>
  <c r="H783" i="3"/>
  <c r="I783" i="3"/>
  <c r="K783" i="3"/>
  <c r="J783" i="3"/>
  <c r="M783" i="3"/>
  <c r="L783" i="3"/>
  <c r="C564" i="3"/>
  <c r="E564" i="3"/>
  <c r="B564" i="3"/>
  <c r="D564" i="3"/>
  <c r="F782" i="3"/>
  <c r="B565" i="3" l="1"/>
  <c r="D565" i="3"/>
  <c r="C565" i="3"/>
  <c r="E565" i="3"/>
  <c r="F783" i="3"/>
  <c r="A785" i="3"/>
  <c r="G784" i="3"/>
  <c r="H784" i="3"/>
  <c r="I784" i="3"/>
  <c r="J784" i="3"/>
  <c r="K784" i="3"/>
  <c r="L784" i="3"/>
  <c r="M784" i="3"/>
  <c r="F784" i="3" l="1"/>
  <c r="E566" i="3"/>
  <c r="C566" i="3"/>
  <c r="A786" i="3"/>
  <c r="G785" i="3"/>
  <c r="H785" i="3"/>
  <c r="I785" i="3"/>
  <c r="K785" i="3"/>
  <c r="J785" i="3"/>
  <c r="L785" i="3"/>
  <c r="M785" i="3"/>
  <c r="D566" i="3"/>
  <c r="B566" i="3"/>
  <c r="E567" i="3" l="1"/>
  <c r="C567" i="3"/>
  <c r="A787" i="3"/>
  <c r="G786" i="3"/>
  <c r="H786" i="3"/>
  <c r="I786" i="3"/>
  <c r="J786" i="3"/>
  <c r="L786" i="3"/>
  <c r="K786" i="3"/>
  <c r="M786" i="3"/>
  <c r="B567" i="3"/>
  <c r="D567" i="3"/>
  <c r="F785" i="3"/>
  <c r="F786" i="3" l="1"/>
  <c r="D568" i="3"/>
  <c r="B568" i="3"/>
  <c r="A788" i="3"/>
  <c r="G787" i="3"/>
  <c r="I787" i="3"/>
  <c r="H787" i="3"/>
  <c r="J787" i="3"/>
  <c r="K787" i="3"/>
  <c r="L787" i="3"/>
  <c r="M787" i="3"/>
  <c r="E568" i="3"/>
  <c r="C568" i="3"/>
  <c r="F787" i="3" l="1"/>
  <c r="A789" i="3"/>
  <c r="G788" i="3"/>
  <c r="H788" i="3"/>
  <c r="I788" i="3"/>
  <c r="J788" i="3"/>
  <c r="L788" i="3"/>
  <c r="K788" i="3"/>
  <c r="M788" i="3"/>
  <c r="C569" i="3"/>
  <c r="E569" i="3"/>
  <c r="D569" i="3"/>
  <c r="B569" i="3"/>
  <c r="E570" i="3" l="1"/>
  <c r="C570" i="3"/>
  <c r="F788" i="3"/>
  <c r="A790" i="3"/>
  <c r="G789" i="3"/>
  <c r="H789" i="3"/>
  <c r="I789" i="3"/>
  <c r="J789" i="3"/>
  <c r="L789" i="3"/>
  <c r="K789" i="3"/>
  <c r="M789" i="3"/>
  <c r="D570" i="3"/>
  <c r="B570" i="3"/>
  <c r="A791" i="3" l="1"/>
  <c r="H790" i="3"/>
  <c r="G790" i="3"/>
  <c r="I790" i="3"/>
  <c r="J790" i="3"/>
  <c r="L790" i="3"/>
  <c r="K790" i="3"/>
  <c r="M790" i="3"/>
  <c r="E571" i="3"/>
  <c r="C571" i="3"/>
  <c r="B571" i="3"/>
  <c r="D571" i="3"/>
  <c r="F789" i="3"/>
  <c r="B572" i="3" l="1"/>
  <c r="D572" i="3"/>
  <c r="C572" i="3"/>
  <c r="E572" i="3"/>
  <c r="F790" i="3"/>
  <c r="A792" i="3"/>
  <c r="G791" i="3"/>
  <c r="I791" i="3"/>
  <c r="J791" i="3"/>
  <c r="L791" i="3"/>
  <c r="K791" i="3"/>
  <c r="H791" i="3"/>
  <c r="M791" i="3"/>
  <c r="F791" i="3" l="1"/>
  <c r="A793" i="3"/>
  <c r="G792" i="3"/>
  <c r="H792" i="3"/>
  <c r="I792" i="3"/>
  <c r="J792" i="3"/>
  <c r="L792" i="3"/>
  <c r="M792" i="3"/>
  <c r="K792" i="3"/>
  <c r="C573" i="3"/>
  <c r="E573" i="3"/>
  <c r="D573" i="3"/>
  <c r="B573" i="3"/>
  <c r="C574" i="3" l="1"/>
  <c r="E574" i="3"/>
  <c r="F792" i="3"/>
  <c r="A794" i="3"/>
  <c r="G793" i="3"/>
  <c r="H793" i="3"/>
  <c r="I793" i="3"/>
  <c r="J793" i="3"/>
  <c r="K793" i="3"/>
  <c r="L793" i="3"/>
  <c r="M793" i="3"/>
  <c r="D574" i="3"/>
  <c r="B574" i="3"/>
  <c r="D575" i="3" l="1"/>
  <c r="B575" i="3"/>
  <c r="A795" i="3"/>
  <c r="G794" i="3"/>
  <c r="H794" i="3"/>
  <c r="J794" i="3"/>
  <c r="I794" i="3"/>
  <c r="K794" i="3"/>
  <c r="L794" i="3"/>
  <c r="M794" i="3"/>
  <c r="F793" i="3"/>
  <c r="C575" i="3"/>
  <c r="E575" i="3"/>
  <c r="E576" i="3" l="1"/>
  <c r="C576" i="3"/>
  <c r="A796" i="3"/>
  <c r="G795" i="3"/>
  <c r="H795" i="3"/>
  <c r="I795" i="3"/>
  <c r="K795" i="3"/>
  <c r="L795" i="3"/>
  <c r="J795" i="3"/>
  <c r="M795" i="3"/>
  <c r="F794" i="3"/>
  <c r="D576" i="3"/>
  <c r="B576" i="3"/>
  <c r="F795" i="3" l="1"/>
  <c r="A797" i="3"/>
  <c r="G796" i="3"/>
  <c r="H796" i="3"/>
  <c r="I796" i="3"/>
  <c r="J796" i="3"/>
  <c r="K796" i="3"/>
  <c r="M796" i="3"/>
  <c r="L796" i="3"/>
  <c r="C577" i="3"/>
  <c r="E577" i="3"/>
  <c r="B577" i="3"/>
  <c r="D577" i="3"/>
  <c r="D578" i="3" l="1"/>
  <c r="B578" i="3"/>
  <c r="F796" i="3"/>
  <c r="A798" i="3"/>
  <c r="G797" i="3"/>
  <c r="H797" i="3"/>
  <c r="I797" i="3"/>
  <c r="J797" i="3"/>
  <c r="K797" i="3"/>
  <c r="L797" i="3"/>
  <c r="M797" i="3"/>
  <c r="E578" i="3"/>
  <c r="C578" i="3"/>
  <c r="F797" i="3" l="1"/>
  <c r="E579" i="3"/>
  <c r="C579" i="3"/>
  <c r="A799" i="3"/>
  <c r="G798" i="3"/>
  <c r="I798" i="3"/>
  <c r="H798" i="3"/>
  <c r="J798" i="3"/>
  <c r="K798" i="3"/>
  <c r="L798" i="3"/>
  <c r="M798" i="3"/>
  <c r="D579" i="3"/>
  <c r="B579" i="3"/>
  <c r="F798" i="3" l="1"/>
  <c r="A800" i="3"/>
  <c r="G799" i="3"/>
  <c r="H799" i="3"/>
  <c r="I799" i="3"/>
  <c r="L799" i="3"/>
  <c r="K799" i="3"/>
  <c r="J799" i="3"/>
  <c r="M799" i="3"/>
  <c r="D580" i="3"/>
  <c r="B580" i="3"/>
  <c r="C580" i="3"/>
  <c r="E580" i="3"/>
  <c r="C581" i="3" l="1"/>
  <c r="E581" i="3"/>
  <c r="F799" i="3"/>
  <c r="A801" i="3"/>
  <c r="G800" i="3"/>
  <c r="H800" i="3"/>
  <c r="I800" i="3"/>
  <c r="J800" i="3"/>
  <c r="K800" i="3"/>
  <c r="L800" i="3"/>
  <c r="M800" i="3"/>
  <c r="B581" i="3"/>
  <c r="D581" i="3"/>
  <c r="F800" i="3" l="1"/>
  <c r="B582" i="3"/>
  <c r="D582" i="3"/>
  <c r="A802" i="3"/>
  <c r="G801" i="3"/>
  <c r="I801" i="3"/>
  <c r="H801" i="3"/>
  <c r="K801" i="3"/>
  <c r="L801" i="3"/>
  <c r="M801" i="3"/>
  <c r="J801" i="3"/>
  <c r="C582" i="3"/>
  <c r="E582" i="3"/>
  <c r="F801" i="3" l="1"/>
  <c r="A803" i="3"/>
  <c r="H802" i="3"/>
  <c r="G802" i="3"/>
  <c r="I802" i="3"/>
  <c r="J802" i="3"/>
  <c r="L802" i="3"/>
  <c r="K802" i="3"/>
  <c r="M802" i="3"/>
  <c r="E583" i="3"/>
  <c r="C583" i="3"/>
  <c r="B583" i="3"/>
  <c r="D583" i="3"/>
  <c r="D584" i="3" l="1"/>
  <c r="B584" i="3"/>
  <c r="C584" i="3"/>
  <c r="E584" i="3"/>
  <c r="A804" i="3"/>
  <c r="G803" i="3"/>
  <c r="H803" i="3"/>
  <c r="I803" i="3"/>
  <c r="J803" i="3"/>
  <c r="K803" i="3"/>
  <c r="L803" i="3"/>
  <c r="M803" i="3"/>
  <c r="F802" i="3"/>
  <c r="F803" i="3" l="1"/>
  <c r="A805" i="3"/>
  <c r="G804" i="3"/>
  <c r="H804" i="3"/>
  <c r="I804" i="3"/>
  <c r="J804" i="3"/>
  <c r="L804" i="3"/>
  <c r="M804" i="3"/>
  <c r="K804" i="3"/>
  <c r="B585" i="3"/>
  <c r="D585" i="3"/>
  <c r="C585" i="3"/>
  <c r="E585" i="3"/>
  <c r="C586" i="3" l="1"/>
  <c r="E586" i="3"/>
  <c r="D586" i="3"/>
  <c r="B586" i="3"/>
  <c r="A806" i="3"/>
  <c r="H805" i="3"/>
  <c r="G805" i="3"/>
  <c r="I805" i="3"/>
  <c r="K805" i="3"/>
  <c r="J805" i="3"/>
  <c r="M805" i="3"/>
  <c r="L805" i="3"/>
  <c r="F804" i="3"/>
  <c r="A807" i="3" l="1"/>
  <c r="G806" i="3"/>
  <c r="H806" i="3"/>
  <c r="I806" i="3"/>
  <c r="J806" i="3"/>
  <c r="L806" i="3"/>
  <c r="M806" i="3"/>
  <c r="K806" i="3"/>
  <c r="D587" i="3"/>
  <c r="B587" i="3"/>
  <c r="F805" i="3"/>
  <c r="C587" i="3"/>
  <c r="E587" i="3"/>
  <c r="D588" i="3" l="1"/>
  <c r="B588" i="3"/>
  <c r="E588" i="3"/>
  <c r="C588" i="3"/>
  <c r="F806" i="3"/>
  <c r="A808" i="3"/>
  <c r="G807" i="3"/>
  <c r="H807" i="3"/>
  <c r="I807" i="3"/>
  <c r="J807" i="3"/>
  <c r="L807" i="3"/>
  <c r="K807" i="3"/>
  <c r="M807" i="3"/>
  <c r="B589" i="3" l="1"/>
  <c r="D589" i="3"/>
  <c r="E589" i="3"/>
  <c r="C589" i="3"/>
  <c r="F807" i="3"/>
  <c r="A809" i="3"/>
  <c r="G808" i="3"/>
  <c r="H808" i="3"/>
  <c r="I808" i="3"/>
  <c r="J808" i="3"/>
  <c r="K808" i="3"/>
  <c r="M808" i="3"/>
  <c r="L808" i="3"/>
  <c r="C590" i="3" l="1"/>
  <c r="E590" i="3"/>
  <c r="F808" i="3"/>
  <c r="A810" i="3"/>
  <c r="G809" i="3"/>
  <c r="H809" i="3"/>
  <c r="I809" i="3"/>
  <c r="J809" i="3"/>
  <c r="K809" i="3"/>
  <c r="M809" i="3"/>
  <c r="L809" i="3"/>
  <c r="B590" i="3"/>
  <c r="D590" i="3"/>
  <c r="A811" i="3" l="1"/>
  <c r="G810" i="3"/>
  <c r="H810" i="3"/>
  <c r="I810" i="3"/>
  <c r="J810" i="3"/>
  <c r="K810" i="3"/>
  <c r="M810" i="3"/>
  <c r="L810" i="3"/>
  <c r="C591" i="3"/>
  <c r="E591" i="3"/>
  <c r="D591" i="3"/>
  <c r="B591" i="3"/>
  <c r="F809" i="3"/>
  <c r="D592" i="3" l="1"/>
  <c r="B592" i="3"/>
  <c r="F810" i="3"/>
  <c r="E592" i="3"/>
  <c r="C592" i="3"/>
  <c r="A812" i="3"/>
  <c r="G811" i="3"/>
  <c r="H811" i="3"/>
  <c r="I811" i="3"/>
  <c r="J811" i="3"/>
  <c r="L811" i="3"/>
  <c r="K811" i="3"/>
  <c r="M811" i="3"/>
  <c r="F811" i="3" l="1"/>
  <c r="A813" i="3"/>
  <c r="G812" i="3"/>
  <c r="I812" i="3"/>
  <c r="J812" i="3"/>
  <c r="H812" i="3"/>
  <c r="L812" i="3"/>
  <c r="K812" i="3"/>
  <c r="M812" i="3"/>
  <c r="B593" i="3"/>
  <c r="D593" i="3"/>
  <c r="E593" i="3"/>
  <c r="C593" i="3"/>
  <c r="B594" i="3" l="1"/>
  <c r="D594" i="3"/>
  <c r="F812" i="3"/>
  <c r="A814" i="3"/>
  <c r="G813" i="3"/>
  <c r="H813" i="3"/>
  <c r="I813" i="3"/>
  <c r="J813" i="3"/>
  <c r="K813" i="3"/>
  <c r="L813" i="3"/>
  <c r="M813" i="3"/>
  <c r="E594" i="3"/>
  <c r="C594" i="3"/>
  <c r="D595" i="3" l="1"/>
  <c r="B595" i="3"/>
  <c r="A815" i="3"/>
  <c r="G814" i="3"/>
  <c r="H814" i="3"/>
  <c r="I814" i="3"/>
  <c r="J814" i="3"/>
  <c r="K814" i="3"/>
  <c r="L814" i="3"/>
  <c r="M814" i="3"/>
  <c r="C595" i="3"/>
  <c r="E595" i="3"/>
  <c r="F813" i="3"/>
  <c r="C596" i="3" l="1"/>
  <c r="E596" i="3"/>
  <c r="D596" i="3"/>
  <c r="B596" i="3"/>
  <c r="F814" i="3"/>
  <c r="A816" i="3"/>
  <c r="G815" i="3"/>
  <c r="H815" i="3"/>
  <c r="I815" i="3"/>
  <c r="K815" i="3"/>
  <c r="J815" i="3"/>
  <c r="M815" i="3"/>
  <c r="L815" i="3"/>
  <c r="E597" i="3" l="1"/>
  <c r="C597" i="3"/>
  <c r="A817" i="3"/>
  <c r="G816" i="3"/>
  <c r="H816" i="3"/>
  <c r="J816" i="3"/>
  <c r="I816" i="3"/>
  <c r="L816" i="3"/>
  <c r="K816" i="3"/>
  <c r="M816" i="3"/>
  <c r="B597" i="3"/>
  <c r="D597" i="3"/>
  <c r="F815" i="3"/>
  <c r="D598" i="3" l="1"/>
  <c r="B598" i="3"/>
  <c r="F816" i="3"/>
  <c r="A818" i="3"/>
  <c r="G817" i="3"/>
  <c r="H817" i="3"/>
  <c r="I817" i="3"/>
  <c r="J817" i="3"/>
  <c r="L817" i="3"/>
  <c r="K817" i="3"/>
  <c r="M817" i="3"/>
  <c r="E598" i="3"/>
  <c r="C598" i="3"/>
  <c r="F817" i="3" l="1"/>
  <c r="A819" i="3"/>
  <c r="G818" i="3"/>
  <c r="H818" i="3"/>
  <c r="L818" i="3"/>
  <c r="I818" i="3"/>
  <c r="J818" i="3"/>
  <c r="M818" i="3"/>
  <c r="K818" i="3"/>
  <c r="E599" i="3"/>
  <c r="C599" i="3"/>
  <c r="B599" i="3"/>
  <c r="D599" i="3"/>
  <c r="D600" i="3" l="1"/>
  <c r="B600" i="3"/>
  <c r="C600" i="3"/>
  <c r="E600" i="3"/>
  <c r="F818" i="3"/>
  <c r="A820" i="3"/>
  <c r="G819" i="3"/>
  <c r="H819" i="3"/>
  <c r="I819" i="3"/>
  <c r="J819" i="3"/>
  <c r="L819" i="3"/>
  <c r="K819" i="3"/>
  <c r="M819" i="3"/>
  <c r="E601" i="3" l="1"/>
  <c r="C601" i="3"/>
  <c r="D601" i="3"/>
  <c r="B601" i="3"/>
  <c r="F819" i="3"/>
  <c r="A821" i="3"/>
  <c r="G820" i="3"/>
  <c r="H820" i="3"/>
  <c r="I820" i="3"/>
  <c r="J820" i="3"/>
  <c r="K820" i="3"/>
  <c r="L820" i="3"/>
  <c r="M820" i="3"/>
  <c r="F820" i="3" l="1"/>
  <c r="A822" i="3"/>
  <c r="H821" i="3"/>
  <c r="G821" i="3"/>
  <c r="I821" i="3"/>
  <c r="K821" i="3"/>
  <c r="L821" i="3"/>
  <c r="M821" i="3"/>
  <c r="J821" i="3"/>
  <c r="E602" i="3"/>
  <c r="C602" i="3"/>
  <c r="D602" i="3"/>
  <c r="B602" i="3"/>
  <c r="F821" i="3" l="1"/>
  <c r="C603" i="3"/>
  <c r="E603" i="3"/>
  <c r="A823" i="3"/>
  <c r="G822" i="3"/>
  <c r="H822" i="3"/>
  <c r="I822" i="3"/>
  <c r="J822" i="3"/>
  <c r="K822" i="3"/>
  <c r="L822" i="3"/>
  <c r="M822" i="3"/>
  <c r="B603" i="3"/>
  <c r="D603" i="3"/>
  <c r="A824" i="3" l="1"/>
  <c r="G823" i="3"/>
  <c r="H823" i="3"/>
  <c r="I823" i="3"/>
  <c r="K823" i="3"/>
  <c r="J823" i="3"/>
  <c r="L823" i="3"/>
  <c r="M823" i="3"/>
  <c r="B604" i="3"/>
  <c r="D604" i="3"/>
  <c r="C604" i="3"/>
  <c r="E604" i="3"/>
  <c r="F822" i="3"/>
  <c r="E605" i="3" l="1"/>
  <c r="C605" i="3"/>
  <c r="D605" i="3"/>
  <c r="B605" i="3"/>
  <c r="F823" i="3"/>
  <c r="A825" i="3"/>
  <c r="G824" i="3"/>
  <c r="H824" i="3"/>
  <c r="I824" i="3"/>
  <c r="J824" i="3"/>
  <c r="K824" i="3"/>
  <c r="M824" i="3"/>
  <c r="L824" i="3"/>
  <c r="D606" i="3" l="1"/>
  <c r="B606" i="3"/>
  <c r="A826" i="3"/>
  <c r="G825" i="3"/>
  <c r="H825" i="3"/>
  <c r="J825" i="3"/>
  <c r="I825" i="3"/>
  <c r="L825" i="3"/>
  <c r="M825" i="3"/>
  <c r="K825" i="3"/>
  <c r="E606" i="3"/>
  <c r="C606" i="3"/>
  <c r="F824" i="3"/>
  <c r="A827" i="3" l="1"/>
  <c r="G826" i="3"/>
  <c r="H826" i="3"/>
  <c r="I826" i="3"/>
  <c r="J826" i="3"/>
  <c r="L826" i="3"/>
  <c r="K826" i="3"/>
  <c r="M826" i="3"/>
  <c r="B607" i="3"/>
  <c r="D607" i="3"/>
  <c r="E607" i="3"/>
  <c r="C607" i="3"/>
  <c r="F825" i="3"/>
  <c r="C608" i="3" l="1"/>
  <c r="E608" i="3"/>
  <c r="D608" i="3"/>
  <c r="B608" i="3"/>
  <c r="F826" i="3"/>
  <c r="A828" i="3"/>
  <c r="G827" i="3"/>
  <c r="H827" i="3"/>
  <c r="I827" i="3"/>
  <c r="K827" i="3"/>
  <c r="J827" i="3"/>
  <c r="L827" i="3"/>
  <c r="M827" i="3"/>
  <c r="B609" i="3" l="1"/>
  <c r="D609" i="3"/>
  <c r="F827" i="3"/>
  <c r="A829" i="3"/>
  <c r="G828" i="3"/>
  <c r="H828" i="3"/>
  <c r="I828" i="3"/>
  <c r="J828" i="3"/>
  <c r="M828" i="3"/>
  <c r="L828" i="3"/>
  <c r="K828" i="3"/>
  <c r="C609" i="3"/>
  <c r="E609" i="3"/>
  <c r="A830" i="3" l="1"/>
  <c r="G829" i="3"/>
  <c r="H829" i="3"/>
  <c r="I829" i="3"/>
  <c r="J829" i="3"/>
  <c r="L829" i="3"/>
  <c r="K829" i="3"/>
  <c r="M829" i="3"/>
  <c r="B610" i="3"/>
  <c r="D610" i="3"/>
  <c r="E610" i="3"/>
  <c r="C610" i="3"/>
  <c r="F828" i="3"/>
  <c r="E611" i="3" l="1"/>
  <c r="C611" i="3"/>
  <c r="F829" i="3"/>
  <c r="B611" i="3"/>
  <c r="D611" i="3"/>
  <c r="A831" i="3"/>
  <c r="G830" i="3"/>
  <c r="H830" i="3"/>
  <c r="I830" i="3"/>
  <c r="J830" i="3"/>
  <c r="K830" i="3"/>
  <c r="M830" i="3"/>
  <c r="L830" i="3"/>
  <c r="F830" i="3" l="1"/>
  <c r="A832" i="3"/>
  <c r="G831" i="3"/>
  <c r="H831" i="3"/>
  <c r="I831" i="3"/>
  <c r="J831" i="3"/>
  <c r="L831" i="3"/>
  <c r="M831" i="3"/>
  <c r="K831" i="3"/>
  <c r="C612" i="3"/>
  <c r="E612" i="3"/>
  <c r="B612" i="3"/>
  <c r="D612" i="3"/>
  <c r="E613" i="3" l="1"/>
  <c r="C613" i="3"/>
  <c r="A833" i="3"/>
  <c r="G832" i="3"/>
  <c r="H832" i="3"/>
  <c r="J832" i="3"/>
  <c r="K832" i="3"/>
  <c r="L832" i="3"/>
  <c r="I832" i="3"/>
  <c r="M832" i="3"/>
  <c r="F831" i="3"/>
  <c r="D613" i="3"/>
  <c r="B613" i="3"/>
  <c r="A834" i="3" l="1"/>
  <c r="H833" i="3"/>
  <c r="G833" i="3"/>
  <c r="I833" i="3"/>
  <c r="L833" i="3"/>
  <c r="J833" i="3"/>
  <c r="M833" i="3"/>
  <c r="K833" i="3"/>
  <c r="C614" i="3"/>
  <c r="E614" i="3"/>
  <c r="D614" i="3"/>
  <c r="B614" i="3"/>
  <c r="F832" i="3"/>
  <c r="F833" i="3" l="1"/>
  <c r="D615" i="3"/>
  <c r="B615" i="3"/>
  <c r="E615" i="3"/>
  <c r="C615" i="3"/>
  <c r="A835" i="3"/>
  <c r="G834" i="3"/>
  <c r="H834" i="3"/>
  <c r="I834" i="3"/>
  <c r="J834" i="3"/>
  <c r="K834" i="3"/>
  <c r="L834" i="3"/>
  <c r="M834" i="3"/>
  <c r="F834" i="3" l="1"/>
  <c r="A836" i="3"/>
  <c r="G835" i="3"/>
  <c r="H835" i="3"/>
  <c r="I835" i="3"/>
  <c r="K835" i="3"/>
  <c r="J835" i="3"/>
  <c r="L835" i="3"/>
  <c r="M835" i="3"/>
  <c r="B616" i="3"/>
  <c r="D616" i="3"/>
  <c r="E616" i="3"/>
  <c r="C616" i="3"/>
  <c r="F835" i="3" l="1"/>
  <c r="B617" i="3"/>
  <c r="D617" i="3"/>
  <c r="A837" i="3"/>
  <c r="G836" i="3"/>
  <c r="H836" i="3"/>
  <c r="J836" i="3"/>
  <c r="I836" i="3"/>
  <c r="L836" i="3"/>
  <c r="K836" i="3"/>
  <c r="M836" i="3"/>
  <c r="C617" i="3"/>
  <c r="E617" i="3"/>
  <c r="C618" i="3" l="1"/>
  <c r="E618" i="3"/>
  <c r="A838" i="3"/>
  <c r="G837" i="3"/>
  <c r="H837" i="3"/>
  <c r="I837" i="3"/>
  <c r="J837" i="3"/>
  <c r="K837" i="3"/>
  <c r="L837" i="3"/>
  <c r="M837" i="3"/>
  <c r="D618" i="3"/>
  <c r="B618" i="3"/>
  <c r="F836" i="3"/>
  <c r="F837" i="3" l="1"/>
  <c r="A839" i="3"/>
  <c r="G838" i="3"/>
  <c r="I838" i="3"/>
  <c r="H838" i="3"/>
  <c r="J838" i="3"/>
  <c r="K838" i="3"/>
  <c r="L838" i="3"/>
  <c r="M838" i="3"/>
  <c r="B619" i="3"/>
  <c r="D619" i="3"/>
  <c r="E619" i="3"/>
  <c r="C619" i="3"/>
  <c r="B620" i="3" l="1"/>
  <c r="D620" i="3"/>
  <c r="F838" i="3"/>
  <c r="A840" i="3"/>
  <c r="G839" i="3"/>
  <c r="H839" i="3"/>
  <c r="I839" i="3"/>
  <c r="J839" i="3"/>
  <c r="K839" i="3"/>
  <c r="M839" i="3"/>
  <c r="L839" i="3"/>
  <c r="E620" i="3"/>
  <c r="C620" i="3"/>
  <c r="A841" i="3" l="1"/>
  <c r="H840" i="3"/>
  <c r="G840" i="3"/>
  <c r="I840" i="3"/>
  <c r="J840" i="3"/>
  <c r="K840" i="3"/>
  <c r="L840" i="3"/>
  <c r="M840" i="3"/>
  <c r="D621" i="3"/>
  <c r="B621" i="3"/>
  <c r="C621" i="3"/>
  <c r="E621" i="3"/>
  <c r="F839" i="3"/>
  <c r="C622" i="3" l="1"/>
  <c r="E622" i="3"/>
  <c r="B622" i="3"/>
  <c r="D622" i="3"/>
  <c r="F840" i="3"/>
  <c r="A842" i="3"/>
  <c r="G841" i="3"/>
  <c r="H841" i="3"/>
  <c r="J841" i="3"/>
  <c r="I841" i="3"/>
  <c r="K841" i="3"/>
  <c r="L841" i="3"/>
  <c r="M841" i="3"/>
  <c r="B623" i="3" l="1"/>
  <c r="D623" i="3"/>
  <c r="F841" i="3"/>
  <c r="A843" i="3"/>
  <c r="G842" i="3"/>
  <c r="H842" i="3"/>
  <c r="I842" i="3"/>
  <c r="J842" i="3"/>
  <c r="L842" i="3"/>
  <c r="K842" i="3"/>
  <c r="M842" i="3"/>
  <c r="C623" i="3"/>
  <c r="E623" i="3"/>
  <c r="C624" i="3" l="1"/>
  <c r="E624" i="3"/>
  <c r="A844" i="3"/>
  <c r="H843" i="3"/>
  <c r="G843" i="3"/>
  <c r="I843" i="3"/>
  <c r="K843" i="3"/>
  <c r="L843" i="3"/>
  <c r="J843" i="3"/>
  <c r="M843" i="3"/>
  <c r="F842" i="3"/>
  <c r="D624" i="3"/>
  <c r="B624" i="3"/>
  <c r="A845" i="3" l="1"/>
  <c r="G844" i="3"/>
  <c r="H844" i="3"/>
  <c r="I844" i="3"/>
  <c r="J844" i="3"/>
  <c r="L844" i="3"/>
  <c r="K844" i="3"/>
  <c r="M844" i="3"/>
  <c r="F843" i="3"/>
  <c r="D625" i="3"/>
  <c r="B625" i="3"/>
  <c r="C625" i="3"/>
  <c r="E625" i="3"/>
  <c r="E626" i="3" l="1"/>
  <c r="C626" i="3"/>
  <c r="D626" i="3"/>
  <c r="B626" i="3"/>
  <c r="F844" i="3"/>
  <c r="A846" i="3"/>
  <c r="G845" i="3"/>
  <c r="H845" i="3"/>
  <c r="I845" i="3"/>
  <c r="J845" i="3"/>
  <c r="K845" i="3"/>
  <c r="L845" i="3"/>
  <c r="M845" i="3"/>
  <c r="F845" i="3" l="1"/>
  <c r="B627" i="3"/>
  <c r="D627" i="3"/>
  <c r="A847" i="3"/>
  <c r="G846" i="3"/>
  <c r="H846" i="3"/>
  <c r="I846" i="3"/>
  <c r="J846" i="3"/>
  <c r="K846" i="3"/>
  <c r="L846" i="3"/>
  <c r="M846" i="3"/>
  <c r="C627" i="3"/>
  <c r="E627" i="3"/>
  <c r="F846" i="3" l="1"/>
  <c r="E628" i="3"/>
  <c r="C628" i="3"/>
  <c r="A848" i="3"/>
  <c r="G847" i="3"/>
  <c r="H847" i="3"/>
  <c r="I847" i="3"/>
  <c r="J847" i="3"/>
  <c r="K847" i="3"/>
  <c r="L847" i="3"/>
  <c r="M847" i="3"/>
  <c r="B628" i="3"/>
  <c r="D628" i="3"/>
  <c r="D629" i="3" l="1"/>
  <c r="B629" i="3"/>
  <c r="E629" i="3"/>
  <c r="C629" i="3"/>
  <c r="F847" i="3"/>
  <c r="A849" i="3"/>
  <c r="G848" i="3"/>
  <c r="H848" i="3"/>
  <c r="I848" i="3"/>
  <c r="L848" i="3"/>
  <c r="J848" i="3"/>
  <c r="K848" i="3"/>
  <c r="M848" i="3"/>
  <c r="A850" i="3" l="1"/>
  <c r="G849" i="3"/>
  <c r="H849" i="3"/>
  <c r="I849" i="3"/>
  <c r="J849" i="3"/>
  <c r="K849" i="3"/>
  <c r="L849" i="3"/>
  <c r="M849" i="3"/>
  <c r="E630" i="3"/>
  <c r="C630" i="3"/>
  <c r="B630" i="3"/>
  <c r="D630" i="3"/>
  <c r="F848" i="3"/>
  <c r="D631" i="3" l="1"/>
  <c r="B631" i="3"/>
  <c r="F849" i="3"/>
  <c r="C631" i="3"/>
  <c r="E631" i="3"/>
  <c r="A851" i="3"/>
  <c r="G850" i="3"/>
  <c r="I850" i="3"/>
  <c r="H850" i="3"/>
  <c r="J850" i="3"/>
  <c r="K850" i="3"/>
  <c r="L850" i="3"/>
  <c r="M850" i="3"/>
  <c r="E632" i="3" l="1"/>
  <c r="C632" i="3"/>
  <c r="A852" i="3"/>
  <c r="G851" i="3"/>
  <c r="H851" i="3"/>
  <c r="I851" i="3"/>
  <c r="K851" i="3"/>
  <c r="J851" i="3"/>
  <c r="L851" i="3"/>
  <c r="M851" i="3"/>
  <c r="B632" i="3"/>
  <c r="D632" i="3"/>
  <c r="F850" i="3"/>
  <c r="F851" i="3" l="1"/>
  <c r="A853" i="3"/>
  <c r="H852" i="3"/>
  <c r="G852" i="3"/>
  <c r="I852" i="3"/>
  <c r="K852" i="3"/>
  <c r="L852" i="3"/>
  <c r="J852" i="3"/>
  <c r="M852" i="3"/>
  <c r="C633" i="3"/>
  <c r="E633" i="3"/>
  <c r="D633" i="3"/>
  <c r="B633" i="3"/>
  <c r="F852" i="3" l="1"/>
  <c r="E634" i="3"/>
  <c r="C634" i="3"/>
  <c r="A854" i="3"/>
  <c r="G853" i="3"/>
  <c r="H853" i="3"/>
  <c r="I853" i="3"/>
  <c r="J853" i="3"/>
  <c r="K853" i="3"/>
  <c r="L853" i="3"/>
  <c r="M853" i="3"/>
  <c r="D634" i="3"/>
  <c r="B634" i="3"/>
  <c r="B635" i="3" l="1"/>
  <c r="D635" i="3"/>
  <c r="A855" i="3"/>
  <c r="G854" i="3"/>
  <c r="H854" i="3"/>
  <c r="I854" i="3"/>
  <c r="K854" i="3"/>
  <c r="L854" i="3"/>
  <c r="M854" i="3"/>
  <c r="J854" i="3"/>
  <c r="F853" i="3"/>
  <c r="E635" i="3"/>
  <c r="C635" i="3"/>
  <c r="C636" i="3" l="1"/>
  <c r="E636" i="3"/>
  <c r="F854" i="3"/>
  <c r="A856" i="3"/>
  <c r="G855" i="3"/>
  <c r="H855" i="3"/>
  <c r="I855" i="3"/>
  <c r="J855" i="3"/>
  <c r="K855" i="3"/>
  <c r="L855" i="3"/>
  <c r="M855" i="3"/>
  <c r="B636" i="3"/>
  <c r="D636" i="3"/>
  <c r="B637" i="3" l="1"/>
  <c r="D637" i="3"/>
  <c r="A857" i="3"/>
  <c r="G856" i="3"/>
  <c r="H856" i="3"/>
  <c r="I856" i="3"/>
  <c r="J856" i="3"/>
  <c r="K856" i="3"/>
  <c r="L856" i="3"/>
  <c r="M856" i="3"/>
  <c r="C637" i="3"/>
  <c r="E637" i="3"/>
  <c r="F855" i="3"/>
  <c r="F856" i="3" l="1"/>
  <c r="A858" i="3"/>
  <c r="G857" i="3"/>
  <c r="H857" i="3"/>
  <c r="I857" i="3"/>
  <c r="J857" i="3"/>
  <c r="K857" i="3"/>
  <c r="L857" i="3"/>
  <c r="M857" i="3"/>
  <c r="E638" i="3"/>
  <c r="C638" i="3"/>
  <c r="B638" i="3"/>
  <c r="D638" i="3"/>
  <c r="B639" i="3" l="1"/>
  <c r="D639" i="3"/>
  <c r="E639" i="3"/>
  <c r="C639" i="3"/>
  <c r="F857" i="3"/>
  <c r="A859" i="3"/>
  <c r="G858" i="3"/>
  <c r="H858" i="3"/>
  <c r="I858" i="3"/>
  <c r="J858" i="3"/>
  <c r="K858" i="3"/>
  <c r="L858" i="3"/>
  <c r="M858" i="3"/>
  <c r="A860" i="3" l="1"/>
  <c r="G859" i="3"/>
  <c r="H859" i="3"/>
  <c r="I859" i="3"/>
  <c r="J859" i="3"/>
  <c r="K859" i="3"/>
  <c r="L859" i="3"/>
  <c r="M859" i="3"/>
  <c r="C640" i="3"/>
  <c r="E640" i="3"/>
  <c r="F858" i="3"/>
  <c r="D640" i="3"/>
  <c r="B640" i="3"/>
  <c r="F859" i="3" l="1"/>
  <c r="D641" i="3"/>
  <c r="B641" i="3"/>
  <c r="E641" i="3"/>
  <c r="C641" i="3"/>
  <c r="A861" i="3"/>
  <c r="G860" i="3"/>
  <c r="H860" i="3"/>
  <c r="I860" i="3"/>
  <c r="J860" i="3"/>
  <c r="K860" i="3"/>
  <c r="L860" i="3"/>
  <c r="M860" i="3"/>
  <c r="D642" i="3" l="1"/>
  <c r="B642" i="3"/>
  <c r="F860" i="3"/>
  <c r="A862" i="3"/>
  <c r="G861" i="3"/>
  <c r="H861" i="3"/>
  <c r="I861" i="3"/>
  <c r="J861" i="3"/>
  <c r="L861" i="3"/>
  <c r="K861" i="3"/>
  <c r="M861" i="3"/>
  <c r="C642" i="3"/>
  <c r="E642" i="3"/>
  <c r="F861" i="3" l="1"/>
  <c r="A863" i="3"/>
  <c r="G862" i="3"/>
  <c r="H862" i="3"/>
  <c r="I862" i="3"/>
  <c r="J862" i="3"/>
  <c r="K862" i="3"/>
  <c r="L862" i="3"/>
  <c r="M862" i="3"/>
  <c r="B643" i="3"/>
  <c r="D643" i="3"/>
  <c r="C643" i="3"/>
  <c r="E643" i="3"/>
  <c r="A864" i="3" l="1"/>
  <c r="H863" i="3"/>
  <c r="G863" i="3"/>
  <c r="I863" i="3"/>
  <c r="J863" i="3"/>
  <c r="L863" i="3"/>
  <c r="K863" i="3"/>
  <c r="M863" i="3"/>
  <c r="C644" i="3"/>
  <c r="E644" i="3"/>
  <c r="B644" i="3"/>
  <c r="D644" i="3"/>
  <c r="F862" i="3"/>
  <c r="D645" i="3" l="1"/>
  <c r="B645" i="3"/>
  <c r="E645" i="3"/>
  <c r="C645" i="3"/>
  <c r="A865" i="3"/>
  <c r="G864" i="3"/>
  <c r="H864" i="3"/>
  <c r="I864" i="3"/>
  <c r="K864" i="3"/>
  <c r="L864" i="3"/>
  <c r="M864" i="3"/>
  <c r="J864" i="3"/>
  <c r="F863" i="3"/>
  <c r="F864" i="3" l="1"/>
  <c r="A866" i="3"/>
  <c r="G865" i="3"/>
  <c r="H865" i="3"/>
  <c r="I865" i="3"/>
  <c r="J865" i="3"/>
  <c r="K865" i="3"/>
  <c r="L865" i="3"/>
  <c r="M865" i="3"/>
  <c r="B646" i="3"/>
  <c r="D646" i="3"/>
  <c r="C646" i="3"/>
  <c r="E646" i="3"/>
  <c r="F865" i="3" l="1"/>
  <c r="E647" i="3"/>
  <c r="C647" i="3"/>
  <c r="B647" i="3"/>
  <c r="D647" i="3"/>
  <c r="A867" i="3"/>
  <c r="G866" i="3"/>
  <c r="I866" i="3"/>
  <c r="H866" i="3"/>
  <c r="J866" i="3"/>
  <c r="K866" i="3"/>
  <c r="L866" i="3"/>
  <c r="M866" i="3"/>
  <c r="D648" i="3" l="1"/>
  <c r="B648" i="3"/>
  <c r="C648" i="3"/>
  <c r="E648" i="3"/>
  <c r="A868" i="3"/>
  <c r="G867" i="3"/>
  <c r="I867" i="3"/>
  <c r="H867" i="3"/>
  <c r="K867" i="3"/>
  <c r="J867" i="3"/>
  <c r="L867" i="3"/>
  <c r="M867" i="3"/>
  <c r="F866" i="3"/>
  <c r="B649" i="3" l="1"/>
  <c r="D649" i="3"/>
  <c r="F867" i="3"/>
  <c r="A869" i="3"/>
  <c r="G868" i="3"/>
  <c r="H868" i="3"/>
  <c r="I868" i="3"/>
  <c r="J868" i="3"/>
  <c r="K868" i="3"/>
  <c r="L868" i="3"/>
  <c r="M868" i="3"/>
  <c r="E649" i="3"/>
  <c r="C649" i="3"/>
  <c r="A870" i="3" l="1"/>
  <c r="G869" i="3"/>
  <c r="H869" i="3"/>
  <c r="I869" i="3"/>
  <c r="J869" i="3"/>
  <c r="K869" i="3"/>
  <c r="L869" i="3"/>
  <c r="M869" i="3"/>
  <c r="B650" i="3"/>
  <c r="D650" i="3"/>
  <c r="E650" i="3"/>
  <c r="C650" i="3"/>
  <c r="F868" i="3"/>
  <c r="E651" i="3" l="1"/>
  <c r="C651" i="3"/>
  <c r="F869" i="3"/>
  <c r="D651" i="3"/>
  <c r="B651" i="3"/>
  <c r="A871" i="3"/>
  <c r="G870" i="3"/>
  <c r="H870" i="3"/>
  <c r="I870" i="3"/>
  <c r="K870" i="3"/>
  <c r="J870" i="3"/>
  <c r="L870" i="3"/>
  <c r="M870" i="3"/>
  <c r="F870" i="3" l="1"/>
  <c r="E652" i="3"/>
  <c r="C652" i="3"/>
  <c r="A872" i="3"/>
  <c r="G871" i="3"/>
  <c r="H871" i="3"/>
  <c r="I871" i="3"/>
  <c r="J871" i="3"/>
  <c r="K871" i="3"/>
  <c r="M871" i="3"/>
  <c r="L871" i="3"/>
  <c r="D652" i="3"/>
  <c r="B652" i="3"/>
  <c r="A873" i="3" l="1"/>
  <c r="G872" i="3"/>
  <c r="H872" i="3"/>
  <c r="I872" i="3"/>
  <c r="J872" i="3"/>
  <c r="L872" i="3"/>
  <c r="M872" i="3"/>
  <c r="K872" i="3"/>
  <c r="C653" i="3"/>
  <c r="E653" i="3"/>
  <c r="B653" i="3"/>
  <c r="D653" i="3"/>
  <c r="F871" i="3"/>
  <c r="F872" i="3" l="1"/>
  <c r="B654" i="3"/>
  <c r="D654" i="3"/>
  <c r="C654" i="3"/>
  <c r="E654" i="3"/>
  <c r="A874" i="3"/>
  <c r="G873" i="3"/>
  <c r="I873" i="3"/>
  <c r="H873" i="3"/>
  <c r="K873" i="3"/>
  <c r="L873" i="3"/>
  <c r="M873" i="3"/>
  <c r="J873" i="3"/>
  <c r="C655" i="3" l="1"/>
  <c r="E655" i="3"/>
  <c r="B655" i="3"/>
  <c r="D655" i="3"/>
  <c r="F873" i="3"/>
  <c r="A875" i="3"/>
  <c r="G874" i="3"/>
  <c r="H874" i="3"/>
  <c r="I874" i="3"/>
  <c r="J874" i="3"/>
  <c r="L874" i="3"/>
  <c r="K874" i="3"/>
  <c r="M874" i="3"/>
  <c r="F874" i="3" l="1"/>
  <c r="E656" i="3"/>
  <c r="C656" i="3"/>
  <c r="A876" i="3"/>
  <c r="G875" i="3"/>
  <c r="H875" i="3"/>
  <c r="K875" i="3"/>
  <c r="I875" i="3"/>
  <c r="L875" i="3"/>
  <c r="J875" i="3"/>
  <c r="M875" i="3"/>
  <c r="B656" i="3"/>
  <c r="D656" i="3"/>
  <c r="E657" i="3" l="1"/>
  <c r="C657" i="3"/>
  <c r="A877" i="3"/>
  <c r="G876" i="3"/>
  <c r="H876" i="3"/>
  <c r="I876" i="3"/>
  <c r="K876" i="3"/>
  <c r="L876" i="3"/>
  <c r="J876" i="3"/>
  <c r="M876" i="3"/>
  <c r="B657" i="3"/>
  <c r="D657" i="3"/>
  <c r="F875" i="3"/>
  <c r="B658" i="3" l="1"/>
  <c r="D658" i="3"/>
  <c r="F876" i="3"/>
  <c r="A878" i="3"/>
  <c r="G877" i="3"/>
  <c r="H877" i="3"/>
  <c r="I877" i="3"/>
  <c r="J877" i="3"/>
  <c r="L877" i="3"/>
  <c r="K877" i="3"/>
  <c r="M877" i="3"/>
  <c r="E658" i="3"/>
  <c r="C658" i="3"/>
  <c r="A879" i="3" l="1"/>
  <c r="G878" i="3"/>
  <c r="H878" i="3"/>
  <c r="I878" i="3"/>
  <c r="J878" i="3"/>
  <c r="L878" i="3"/>
  <c r="K878" i="3"/>
  <c r="M878" i="3"/>
  <c r="E659" i="3"/>
  <c r="C659" i="3"/>
  <c r="F877" i="3"/>
  <c r="D659" i="3"/>
  <c r="B659" i="3"/>
  <c r="A880" i="3" l="1"/>
  <c r="H879" i="3"/>
  <c r="G879" i="3"/>
  <c r="I879" i="3"/>
  <c r="J879" i="3"/>
  <c r="M879" i="3"/>
  <c r="K879" i="3"/>
  <c r="L879" i="3"/>
  <c r="E660" i="3"/>
  <c r="C660" i="3"/>
  <c r="F878" i="3"/>
  <c r="B660" i="3"/>
  <c r="D660" i="3"/>
  <c r="F879" i="3" l="1"/>
  <c r="D661" i="3"/>
  <c r="B661" i="3"/>
  <c r="E661" i="3"/>
  <c r="C661" i="3"/>
  <c r="A881" i="3"/>
  <c r="G880" i="3"/>
  <c r="H880" i="3"/>
  <c r="I880" i="3"/>
  <c r="J880" i="3"/>
  <c r="L880" i="3"/>
  <c r="K880" i="3"/>
  <c r="M880" i="3"/>
  <c r="B662" i="3" l="1"/>
  <c r="D662" i="3"/>
  <c r="F880" i="3"/>
  <c r="A882" i="3"/>
  <c r="G881" i="3"/>
  <c r="H881" i="3"/>
  <c r="I881" i="3"/>
  <c r="J881" i="3"/>
  <c r="K881" i="3"/>
  <c r="M881" i="3"/>
  <c r="L881" i="3"/>
  <c r="C662" i="3"/>
  <c r="E662" i="3"/>
  <c r="E663" i="3" l="1"/>
  <c r="C663" i="3"/>
  <c r="A883" i="3"/>
  <c r="G882" i="3"/>
  <c r="H882" i="3"/>
  <c r="I882" i="3"/>
  <c r="J882" i="3"/>
  <c r="K882" i="3"/>
  <c r="L882" i="3"/>
  <c r="M882" i="3"/>
  <c r="F881" i="3"/>
  <c r="D663" i="3"/>
  <c r="B663" i="3"/>
  <c r="A884" i="3" l="1"/>
  <c r="G883" i="3"/>
  <c r="H883" i="3"/>
  <c r="I883" i="3"/>
  <c r="J883" i="3"/>
  <c r="M883" i="3"/>
  <c r="K883" i="3"/>
  <c r="L883" i="3"/>
  <c r="F882" i="3"/>
  <c r="E664" i="3"/>
  <c r="C664" i="3"/>
  <c r="B664" i="3"/>
  <c r="D664" i="3"/>
  <c r="D665" i="3" l="1"/>
  <c r="B665" i="3"/>
  <c r="A885" i="3"/>
  <c r="G884" i="3"/>
  <c r="H884" i="3"/>
  <c r="I884" i="3"/>
  <c r="J884" i="3"/>
  <c r="K884" i="3"/>
  <c r="L884" i="3"/>
  <c r="M884" i="3"/>
  <c r="F883" i="3"/>
  <c r="C665" i="3"/>
  <c r="E665" i="3"/>
  <c r="F884" i="3" l="1"/>
  <c r="B666" i="3"/>
  <c r="D666" i="3"/>
  <c r="E666" i="3"/>
  <c r="C666" i="3"/>
  <c r="A886" i="3"/>
  <c r="G885" i="3"/>
  <c r="H885" i="3"/>
  <c r="I885" i="3"/>
  <c r="J885" i="3"/>
  <c r="K885" i="3"/>
  <c r="L885" i="3"/>
  <c r="M885" i="3"/>
  <c r="F885" i="3" l="1"/>
  <c r="D667" i="3"/>
  <c r="B667" i="3"/>
  <c r="A887" i="3"/>
  <c r="G886" i="3"/>
  <c r="H886" i="3"/>
  <c r="I886" i="3"/>
  <c r="J886" i="3"/>
  <c r="K886" i="3"/>
  <c r="L886" i="3"/>
  <c r="M886" i="3"/>
  <c r="C667" i="3"/>
  <c r="E667" i="3"/>
  <c r="F886" i="3" l="1"/>
  <c r="A888" i="3"/>
  <c r="G887" i="3"/>
  <c r="I887" i="3"/>
  <c r="J887" i="3"/>
  <c r="H887" i="3"/>
  <c r="K887" i="3"/>
  <c r="L887" i="3"/>
  <c r="M887" i="3"/>
  <c r="D668" i="3"/>
  <c r="B668" i="3"/>
  <c r="E668" i="3"/>
  <c r="C668" i="3"/>
  <c r="C669" i="3" l="1"/>
  <c r="E669" i="3"/>
  <c r="D669" i="3"/>
  <c r="B669" i="3"/>
  <c r="F887" i="3"/>
  <c r="A889" i="3"/>
  <c r="G888" i="3"/>
  <c r="H888" i="3"/>
  <c r="J888" i="3"/>
  <c r="K888" i="3"/>
  <c r="I888" i="3"/>
  <c r="M888" i="3"/>
  <c r="L888" i="3"/>
  <c r="F888" i="3" l="1"/>
  <c r="B670" i="3"/>
  <c r="D670" i="3"/>
  <c r="A890" i="3"/>
  <c r="G889" i="3"/>
  <c r="H889" i="3"/>
  <c r="J889" i="3"/>
  <c r="K889" i="3"/>
  <c r="L889" i="3"/>
  <c r="M889" i="3"/>
  <c r="I889" i="3"/>
  <c r="E670" i="3"/>
  <c r="C670" i="3"/>
  <c r="A891" i="3" l="1"/>
  <c r="G890" i="3"/>
  <c r="H890" i="3"/>
  <c r="I890" i="3"/>
  <c r="J890" i="3"/>
  <c r="K890" i="3"/>
  <c r="L890" i="3"/>
  <c r="M890" i="3"/>
  <c r="D671" i="3"/>
  <c r="B671" i="3"/>
  <c r="E671" i="3"/>
  <c r="C671" i="3"/>
  <c r="F889" i="3"/>
  <c r="E672" i="3" l="1"/>
  <c r="C672" i="3"/>
  <c r="B672" i="3"/>
  <c r="D672" i="3"/>
  <c r="F890" i="3"/>
  <c r="A892" i="3"/>
  <c r="G891" i="3"/>
  <c r="H891" i="3"/>
  <c r="I891" i="3"/>
  <c r="J891" i="3"/>
  <c r="K891" i="3"/>
  <c r="L891" i="3"/>
  <c r="M891" i="3"/>
  <c r="F891" i="3" l="1"/>
  <c r="B673" i="3"/>
  <c r="D673" i="3"/>
  <c r="A893" i="3"/>
  <c r="G892" i="3"/>
  <c r="H892" i="3"/>
  <c r="I892" i="3"/>
  <c r="J892" i="3"/>
  <c r="K892" i="3"/>
  <c r="L892" i="3"/>
  <c r="M892" i="3"/>
  <c r="C673" i="3"/>
  <c r="E673" i="3"/>
  <c r="E674" i="3" l="1"/>
  <c r="C674" i="3"/>
  <c r="A894" i="3"/>
  <c r="G893" i="3"/>
  <c r="H893" i="3"/>
  <c r="I893" i="3"/>
  <c r="J893" i="3"/>
  <c r="K893" i="3"/>
  <c r="M893" i="3"/>
  <c r="L893" i="3"/>
  <c r="B674" i="3"/>
  <c r="D674" i="3"/>
  <c r="F892" i="3"/>
  <c r="B675" i="3" l="1"/>
  <c r="D675" i="3"/>
  <c r="A895" i="3"/>
  <c r="G894" i="3"/>
  <c r="H894" i="3"/>
  <c r="I894" i="3"/>
  <c r="J894" i="3"/>
  <c r="K894" i="3"/>
  <c r="L894" i="3"/>
  <c r="M894" i="3"/>
  <c r="F893" i="3"/>
  <c r="E675" i="3"/>
  <c r="C675" i="3"/>
  <c r="B676" i="3" l="1"/>
  <c r="D676" i="3"/>
  <c r="F894" i="3"/>
  <c r="A896" i="3"/>
  <c r="G895" i="3"/>
  <c r="H895" i="3"/>
  <c r="I895" i="3"/>
  <c r="J895" i="3"/>
  <c r="L895" i="3"/>
  <c r="M895" i="3"/>
  <c r="K895" i="3"/>
  <c r="C676" i="3"/>
  <c r="E676" i="3"/>
  <c r="D677" i="3" l="1"/>
  <c r="B677" i="3"/>
  <c r="C677" i="3"/>
  <c r="E677" i="3"/>
  <c r="A897" i="3"/>
  <c r="G896" i="3"/>
  <c r="H896" i="3"/>
  <c r="I896" i="3"/>
  <c r="K896" i="3"/>
  <c r="J896" i="3"/>
  <c r="L896" i="3"/>
  <c r="M896" i="3"/>
  <c r="F895" i="3"/>
  <c r="F896" i="3" l="1"/>
  <c r="E678" i="3"/>
  <c r="C678" i="3"/>
  <c r="A898" i="3"/>
  <c r="G897" i="3"/>
  <c r="H897" i="3"/>
  <c r="I897" i="3"/>
  <c r="K897" i="3"/>
  <c r="L897" i="3"/>
  <c r="M897" i="3"/>
  <c r="J897" i="3"/>
  <c r="B678" i="3"/>
  <c r="D678" i="3"/>
  <c r="B679" i="3" l="1"/>
  <c r="D679" i="3"/>
  <c r="F897" i="3"/>
  <c r="A899" i="3"/>
  <c r="H898" i="3"/>
  <c r="G898" i="3"/>
  <c r="I898" i="3"/>
  <c r="J898" i="3"/>
  <c r="K898" i="3"/>
  <c r="L898" i="3"/>
  <c r="M898" i="3"/>
  <c r="E679" i="3"/>
  <c r="C679" i="3"/>
  <c r="F898" i="3" l="1"/>
  <c r="C680" i="3"/>
  <c r="E680" i="3"/>
  <c r="A900" i="3"/>
  <c r="H899" i="3"/>
  <c r="G899" i="3"/>
  <c r="I899" i="3"/>
  <c r="K899" i="3"/>
  <c r="M899" i="3"/>
  <c r="L899" i="3"/>
  <c r="J899" i="3"/>
  <c r="B680" i="3"/>
  <c r="D680" i="3"/>
  <c r="D681" i="3" l="1"/>
  <c r="B681" i="3"/>
  <c r="F899" i="3"/>
  <c r="A901" i="3"/>
  <c r="G900" i="3"/>
  <c r="H900" i="3"/>
  <c r="I900" i="3"/>
  <c r="J900" i="3"/>
  <c r="K900" i="3"/>
  <c r="L900" i="3"/>
  <c r="M900" i="3"/>
  <c r="E681" i="3"/>
  <c r="C681" i="3"/>
  <c r="F900" i="3" l="1"/>
  <c r="C682" i="3"/>
  <c r="E682" i="3"/>
  <c r="A902" i="3"/>
  <c r="G901" i="3"/>
  <c r="H901" i="3"/>
  <c r="I901" i="3"/>
  <c r="J901" i="3"/>
  <c r="K901" i="3"/>
  <c r="M901" i="3"/>
  <c r="L901" i="3"/>
  <c r="B682" i="3"/>
  <c r="D682" i="3"/>
  <c r="D683" i="3" l="1"/>
  <c r="B683" i="3"/>
  <c r="A903" i="3"/>
  <c r="G902" i="3"/>
  <c r="H902" i="3"/>
  <c r="I902" i="3"/>
  <c r="L902" i="3"/>
  <c r="J902" i="3"/>
  <c r="K902" i="3"/>
  <c r="M902" i="3"/>
  <c r="E683" i="3"/>
  <c r="C683" i="3"/>
  <c r="F901" i="3"/>
  <c r="E684" i="3" l="1"/>
  <c r="C684" i="3"/>
  <c r="A904" i="3"/>
  <c r="G903" i="3"/>
  <c r="H903" i="3"/>
  <c r="I903" i="3"/>
  <c r="K903" i="3"/>
  <c r="J903" i="3"/>
  <c r="M903" i="3"/>
  <c r="L903" i="3"/>
  <c r="F902" i="3"/>
  <c r="B684" i="3"/>
  <c r="D684" i="3"/>
  <c r="E685" i="3" l="1"/>
  <c r="C685" i="3"/>
  <c r="B685" i="3"/>
  <c r="D685" i="3"/>
  <c r="F903" i="3"/>
  <c r="A905" i="3"/>
  <c r="G904" i="3"/>
  <c r="H904" i="3"/>
  <c r="I904" i="3"/>
  <c r="J904" i="3"/>
  <c r="K904" i="3"/>
  <c r="L904" i="3"/>
  <c r="M904" i="3"/>
  <c r="B686" i="3" l="1"/>
  <c r="D686" i="3"/>
  <c r="F904" i="3"/>
  <c r="A906" i="3"/>
  <c r="G905" i="3"/>
  <c r="I905" i="3"/>
  <c r="H905" i="3"/>
  <c r="J905" i="3"/>
  <c r="L905" i="3"/>
  <c r="K905" i="3"/>
  <c r="M905" i="3"/>
  <c r="E686" i="3"/>
  <c r="C686" i="3"/>
  <c r="F905" i="3" l="1"/>
  <c r="A907" i="3"/>
  <c r="G906" i="3"/>
  <c r="H906" i="3"/>
  <c r="I906" i="3"/>
  <c r="J906" i="3"/>
  <c r="K906" i="3"/>
  <c r="L906" i="3"/>
  <c r="M906" i="3"/>
  <c r="E687" i="3"/>
  <c r="C687" i="3"/>
  <c r="B687" i="3"/>
  <c r="D687" i="3"/>
  <c r="B688" i="3" l="1"/>
  <c r="D688" i="3"/>
  <c r="F906" i="3"/>
  <c r="A908" i="3"/>
  <c r="G907" i="3"/>
  <c r="H907" i="3"/>
  <c r="I907" i="3"/>
  <c r="L907" i="3"/>
  <c r="J907" i="3"/>
  <c r="K907" i="3"/>
  <c r="M907" i="3"/>
  <c r="C688" i="3"/>
  <c r="E688" i="3"/>
  <c r="D689" i="3" l="1"/>
  <c r="B689" i="3"/>
  <c r="A909" i="3"/>
  <c r="G908" i="3"/>
  <c r="H908" i="3"/>
  <c r="I908" i="3"/>
  <c r="J908" i="3"/>
  <c r="K908" i="3"/>
  <c r="L908" i="3"/>
  <c r="M908" i="3"/>
  <c r="C689" i="3"/>
  <c r="E689" i="3"/>
  <c r="F907" i="3"/>
  <c r="F908" i="3" l="1"/>
  <c r="A910" i="3"/>
  <c r="G909" i="3"/>
  <c r="H909" i="3"/>
  <c r="I909" i="3"/>
  <c r="J909" i="3"/>
  <c r="L909" i="3"/>
  <c r="K909" i="3"/>
  <c r="M909" i="3"/>
  <c r="B690" i="3"/>
  <c r="D690" i="3"/>
  <c r="C690" i="3"/>
  <c r="E690" i="3"/>
  <c r="E691" i="3" l="1"/>
  <c r="C691" i="3"/>
  <c r="F909" i="3"/>
  <c r="A911" i="3"/>
  <c r="G910" i="3"/>
  <c r="H910" i="3"/>
  <c r="I910" i="3"/>
  <c r="J910" i="3"/>
  <c r="L910" i="3"/>
  <c r="M910" i="3"/>
  <c r="K910" i="3"/>
  <c r="B691" i="3"/>
  <c r="D691" i="3"/>
  <c r="D692" i="3" l="1"/>
  <c r="B692" i="3"/>
  <c r="A912" i="3"/>
  <c r="G911" i="3"/>
  <c r="H911" i="3"/>
  <c r="I911" i="3"/>
  <c r="J911" i="3"/>
  <c r="K911" i="3"/>
  <c r="L911" i="3"/>
  <c r="M911" i="3"/>
  <c r="E692" i="3"/>
  <c r="C692" i="3"/>
  <c r="F910" i="3"/>
  <c r="C693" i="3" l="1"/>
  <c r="E693" i="3"/>
  <c r="A913" i="3"/>
  <c r="G912" i="3"/>
  <c r="H912" i="3"/>
  <c r="I912" i="3"/>
  <c r="J912" i="3"/>
  <c r="K912" i="3"/>
  <c r="L912" i="3"/>
  <c r="M912" i="3"/>
  <c r="F911" i="3"/>
  <c r="D693" i="3"/>
  <c r="B693" i="3"/>
  <c r="F912" i="3" l="1"/>
  <c r="A914" i="3"/>
  <c r="G913" i="3"/>
  <c r="H913" i="3"/>
  <c r="J913" i="3"/>
  <c r="I913" i="3"/>
  <c r="K913" i="3"/>
  <c r="L913" i="3"/>
  <c r="M913" i="3"/>
  <c r="D694" i="3"/>
  <c r="B694" i="3"/>
  <c r="C694" i="3"/>
  <c r="E694" i="3"/>
  <c r="E695" i="3" l="1"/>
  <c r="C695" i="3"/>
  <c r="B695" i="3"/>
  <c r="D695" i="3"/>
  <c r="F913" i="3"/>
  <c r="A915" i="3"/>
  <c r="G914" i="3"/>
  <c r="H914" i="3"/>
  <c r="I914" i="3"/>
  <c r="J914" i="3"/>
  <c r="L914" i="3"/>
  <c r="M914" i="3"/>
  <c r="K914" i="3"/>
  <c r="F914" i="3" l="1"/>
  <c r="B696" i="3"/>
  <c r="D696" i="3"/>
  <c r="A916" i="3"/>
  <c r="G915" i="3"/>
  <c r="H915" i="3"/>
  <c r="J915" i="3"/>
  <c r="I915" i="3"/>
  <c r="K915" i="3"/>
  <c r="L915" i="3"/>
  <c r="M915" i="3"/>
  <c r="E696" i="3"/>
  <c r="C696" i="3"/>
  <c r="D697" i="3" l="1"/>
  <c r="B697" i="3"/>
  <c r="E697" i="3"/>
  <c r="C697" i="3"/>
  <c r="F915" i="3"/>
  <c r="A917" i="3"/>
  <c r="G916" i="3"/>
  <c r="H916" i="3"/>
  <c r="I916" i="3"/>
  <c r="L916" i="3"/>
  <c r="J916" i="3"/>
  <c r="M916" i="3"/>
  <c r="K916" i="3"/>
  <c r="E698" i="3" l="1"/>
  <c r="C698" i="3"/>
  <c r="A918" i="3"/>
  <c r="G917" i="3"/>
  <c r="H917" i="3"/>
  <c r="I917" i="3"/>
  <c r="J917" i="3"/>
  <c r="L917" i="3"/>
  <c r="M917" i="3"/>
  <c r="K917" i="3"/>
  <c r="D698" i="3"/>
  <c r="B698" i="3"/>
  <c r="F916" i="3"/>
  <c r="D699" i="3" l="1"/>
  <c r="B699" i="3"/>
  <c r="C699" i="3"/>
  <c r="E699" i="3"/>
  <c r="F917" i="3"/>
  <c r="A919" i="3"/>
  <c r="G918" i="3"/>
  <c r="H918" i="3"/>
  <c r="I918" i="3"/>
  <c r="J918" i="3"/>
  <c r="L918" i="3"/>
  <c r="K918" i="3"/>
  <c r="M918" i="3"/>
  <c r="D700" i="3" l="1"/>
  <c r="B700" i="3"/>
  <c r="C700" i="3"/>
  <c r="E700" i="3"/>
  <c r="F918" i="3"/>
  <c r="A920" i="3"/>
  <c r="G919" i="3"/>
  <c r="H919" i="3"/>
  <c r="I919" i="3"/>
  <c r="J919" i="3"/>
  <c r="L919" i="3"/>
  <c r="K919" i="3"/>
  <c r="M919" i="3"/>
  <c r="C701" i="3" l="1"/>
  <c r="E701" i="3"/>
  <c r="B701" i="3"/>
  <c r="D701" i="3"/>
  <c r="F919" i="3"/>
  <c r="A921" i="3"/>
  <c r="G920" i="3"/>
  <c r="H920" i="3"/>
  <c r="I920" i="3"/>
  <c r="K920" i="3"/>
  <c r="J920" i="3"/>
  <c r="L920" i="3"/>
  <c r="M920" i="3"/>
  <c r="B702" i="3" l="1"/>
  <c r="D702" i="3"/>
  <c r="A922" i="3"/>
  <c r="G921" i="3"/>
  <c r="H921" i="3"/>
  <c r="I921" i="3"/>
  <c r="J921" i="3"/>
  <c r="L921" i="3"/>
  <c r="M921" i="3"/>
  <c r="K921" i="3"/>
  <c r="F920" i="3"/>
  <c r="E702" i="3"/>
  <c r="C702" i="3"/>
  <c r="F921" i="3" l="1"/>
  <c r="A923" i="3"/>
  <c r="G922" i="3"/>
  <c r="H922" i="3"/>
  <c r="I922" i="3"/>
  <c r="J922" i="3"/>
  <c r="M922" i="3"/>
  <c r="K922" i="3"/>
  <c r="L922" i="3"/>
  <c r="C703" i="3"/>
  <c r="E703" i="3"/>
  <c r="B703" i="3"/>
  <c r="D703" i="3"/>
  <c r="C704" i="3" l="1"/>
  <c r="E704" i="3"/>
  <c r="A924" i="3"/>
  <c r="G923" i="3"/>
  <c r="I923" i="3"/>
  <c r="H923" i="3"/>
  <c r="J923" i="3"/>
  <c r="K923" i="3"/>
  <c r="L923" i="3"/>
  <c r="M923" i="3"/>
  <c r="B704" i="3"/>
  <c r="D704" i="3"/>
  <c r="F922" i="3"/>
  <c r="B705" i="3" l="1"/>
  <c r="D705" i="3"/>
  <c r="A925" i="3"/>
  <c r="G924" i="3"/>
  <c r="H924" i="3"/>
  <c r="I924" i="3"/>
  <c r="J924" i="3"/>
  <c r="K924" i="3"/>
  <c r="L924" i="3"/>
  <c r="M924" i="3"/>
  <c r="F923" i="3"/>
  <c r="E705" i="3"/>
  <c r="C705" i="3"/>
  <c r="B706" i="3" l="1"/>
  <c r="D706" i="3"/>
  <c r="F924" i="3"/>
  <c r="A926" i="3"/>
  <c r="G925" i="3"/>
  <c r="H925" i="3"/>
  <c r="I925" i="3"/>
  <c r="J925" i="3"/>
  <c r="K925" i="3"/>
  <c r="L925" i="3"/>
  <c r="M925" i="3"/>
  <c r="E706" i="3"/>
  <c r="C706" i="3"/>
  <c r="A927" i="3" l="1"/>
  <c r="G926" i="3"/>
  <c r="H926" i="3"/>
  <c r="I926" i="3"/>
  <c r="J926" i="3"/>
  <c r="K926" i="3"/>
  <c r="M926" i="3"/>
  <c r="L926" i="3"/>
  <c r="B707" i="3"/>
  <c r="D707" i="3"/>
  <c r="C707" i="3"/>
  <c r="E707" i="3"/>
  <c r="F925" i="3"/>
  <c r="C708" i="3" l="1"/>
  <c r="E708" i="3"/>
  <c r="F926" i="3"/>
  <c r="D708" i="3"/>
  <c r="B708" i="3"/>
  <c r="A928" i="3"/>
  <c r="G927" i="3"/>
  <c r="H927" i="3"/>
  <c r="I927" i="3"/>
  <c r="J927" i="3"/>
  <c r="K927" i="3"/>
  <c r="L927" i="3"/>
  <c r="M927" i="3"/>
  <c r="F927" i="3" l="1"/>
  <c r="A929" i="3"/>
  <c r="G928" i="3"/>
  <c r="H928" i="3"/>
  <c r="I928" i="3"/>
  <c r="J928" i="3"/>
  <c r="K928" i="3"/>
  <c r="L928" i="3"/>
  <c r="M928" i="3"/>
  <c r="D709" i="3"/>
  <c r="B709" i="3"/>
  <c r="C709" i="3"/>
  <c r="E709" i="3"/>
  <c r="B710" i="3" l="1"/>
  <c r="D710" i="3"/>
  <c r="F928" i="3"/>
  <c r="C710" i="3"/>
  <c r="E710" i="3"/>
  <c r="A930" i="3"/>
  <c r="G929" i="3"/>
  <c r="H929" i="3"/>
  <c r="J929" i="3"/>
  <c r="I929" i="3"/>
  <c r="L929" i="3"/>
  <c r="K929" i="3"/>
  <c r="M929" i="3"/>
  <c r="A931" i="3" l="1"/>
  <c r="G930" i="3"/>
  <c r="H930" i="3"/>
  <c r="J930" i="3"/>
  <c r="I930" i="3"/>
  <c r="K930" i="3"/>
  <c r="L930" i="3"/>
  <c r="M930" i="3"/>
  <c r="E711" i="3"/>
  <c r="C711" i="3"/>
  <c r="F929" i="3"/>
  <c r="B711" i="3"/>
  <c r="D711" i="3"/>
  <c r="B712" i="3" l="1"/>
  <c r="D712" i="3"/>
  <c r="F930" i="3"/>
  <c r="C712" i="3"/>
  <c r="E712" i="3"/>
  <c r="A932" i="3"/>
  <c r="G931" i="3"/>
  <c r="H931" i="3"/>
  <c r="I931" i="3"/>
  <c r="J931" i="3"/>
  <c r="K931" i="3"/>
  <c r="L931" i="3"/>
  <c r="M931" i="3"/>
  <c r="C713" i="3" l="1"/>
  <c r="E713" i="3"/>
  <c r="F931" i="3"/>
  <c r="A933" i="3"/>
  <c r="G932" i="3"/>
  <c r="H932" i="3"/>
  <c r="I932" i="3"/>
  <c r="J932" i="3"/>
  <c r="L932" i="3"/>
  <c r="M932" i="3"/>
  <c r="K932" i="3"/>
  <c r="B713" i="3"/>
  <c r="D713" i="3"/>
  <c r="B714" i="3" l="1"/>
  <c r="D714" i="3"/>
  <c r="A934" i="3"/>
  <c r="G933" i="3"/>
  <c r="H933" i="3"/>
  <c r="I933" i="3"/>
  <c r="K933" i="3"/>
  <c r="J933" i="3"/>
  <c r="L933" i="3"/>
  <c r="M933" i="3"/>
  <c r="F932" i="3"/>
  <c r="E714" i="3"/>
  <c r="C714" i="3"/>
  <c r="A935" i="3" l="1"/>
  <c r="G934" i="3"/>
  <c r="H934" i="3"/>
  <c r="I934" i="3"/>
  <c r="K934" i="3"/>
  <c r="J934" i="3"/>
  <c r="L934" i="3"/>
  <c r="M934" i="3"/>
  <c r="F933" i="3"/>
  <c r="C715" i="3"/>
  <c r="E715" i="3"/>
  <c r="B715" i="3"/>
  <c r="D715" i="3"/>
  <c r="B716" i="3" l="1"/>
  <c r="D716" i="3"/>
  <c r="F934" i="3"/>
  <c r="A936" i="3"/>
  <c r="G935" i="3"/>
  <c r="H935" i="3"/>
  <c r="I935" i="3"/>
  <c r="J935" i="3"/>
  <c r="K935" i="3"/>
  <c r="L935" i="3"/>
  <c r="M935" i="3"/>
  <c r="C716" i="3"/>
  <c r="E716" i="3"/>
  <c r="C717" i="3" l="1"/>
  <c r="E717" i="3"/>
  <c r="F935" i="3"/>
  <c r="A937" i="3"/>
  <c r="G936" i="3"/>
  <c r="H936" i="3"/>
  <c r="I936" i="3"/>
  <c r="J936" i="3"/>
  <c r="K936" i="3"/>
  <c r="M936" i="3"/>
  <c r="L936" i="3"/>
  <c r="D717" i="3"/>
  <c r="B717" i="3"/>
  <c r="F936" i="3" l="1"/>
  <c r="A938" i="3"/>
  <c r="G937" i="3"/>
  <c r="H937" i="3"/>
  <c r="I937" i="3"/>
  <c r="L937" i="3"/>
  <c r="J937" i="3"/>
  <c r="K937" i="3"/>
  <c r="M937" i="3"/>
  <c r="B718" i="3"/>
  <c r="D718" i="3"/>
  <c r="E718" i="3"/>
  <c r="C718" i="3"/>
  <c r="F937" i="3" l="1"/>
  <c r="B719" i="3"/>
  <c r="D719" i="3"/>
  <c r="A939" i="3"/>
  <c r="G938" i="3"/>
  <c r="H938" i="3"/>
  <c r="I938" i="3"/>
  <c r="J938" i="3"/>
  <c r="L938" i="3"/>
  <c r="K938" i="3"/>
  <c r="M938" i="3"/>
  <c r="E719" i="3"/>
  <c r="C719" i="3"/>
  <c r="B720" i="3" l="1"/>
  <c r="D720" i="3"/>
  <c r="A940" i="3"/>
  <c r="G939" i="3"/>
  <c r="H939" i="3"/>
  <c r="I939" i="3"/>
  <c r="J939" i="3"/>
  <c r="K939" i="3"/>
  <c r="L939" i="3"/>
  <c r="M939" i="3"/>
  <c r="E720" i="3"/>
  <c r="C720" i="3"/>
  <c r="F938" i="3"/>
  <c r="C721" i="3" l="1"/>
  <c r="E721" i="3"/>
  <c r="F939" i="3"/>
  <c r="A941" i="3"/>
  <c r="G940" i="3"/>
  <c r="H940" i="3"/>
  <c r="I940" i="3"/>
  <c r="K940" i="3"/>
  <c r="L940" i="3"/>
  <c r="J940" i="3"/>
  <c r="M940" i="3"/>
  <c r="D721" i="3"/>
  <c r="B721" i="3"/>
  <c r="A942" i="3" l="1"/>
  <c r="G941" i="3"/>
  <c r="H941" i="3"/>
  <c r="J941" i="3"/>
  <c r="I941" i="3"/>
  <c r="L941" i="3"/>
  <c r="K941" i="3"/>
  <c r="M941" i="3"/>
  <c r="B722" i="3"/>
  <c r="D722" i="3"/>
  <c r="F940" i="3"/>
  <c r="E722" i="3"/>
  <c r="C722" i="3"/>
  <c r="B723" i="3" l="1"/>
  <c r="D723" i="3"/>
  <c r="F941" i="3"/>
  <c r="C723" i="3"/>
  <c r="E723" i="3"/>
  <c r="A943" i="3"/>
  <c r="G942" i="3"/>
  <c r="H942" i="3"/>
  <c r="I942" i="3"/>
  <c r="J942" i="3"/>
  <c r="K942" i="3"/>
  <c r="M942" i="3"/>
  <c r="L942" i="3"/>
  <c r="E724" i="3" l="1"/>
  <c r="C724" i="3"/>
  <c r="F942" i="3"/>
  <c r="A944" i="3"/>
  <c r="G943" i="3"/>
  <c r="H943" i="3"/>
  <c r="I943" i="3"/>
  <c r="K943" i="3"/>
  <c r="J943" i="3"/>
  <c r="L943" i="3"/>
  <c r="M943" i="3"/>
  <c r="D724" i="3"/>
  <c r="B724" i="3"/>
  <c r="E725" i="3" l="1"/>
  <c r="C725" i="3"/>
  <c r="A945" i="3"/>
  <c r="H944" i="3"/>
  <c r="G944" i="3"/>
  <c r="I944" i="3"/>
  <c r="J944" i="3"/>
  <c r="L944" i="3"/>
  <c r="K944" i="3"/>
  <c r="M944" i="3"/>
  <c r="B725" i="3"/>
  <c r="D725" i="3"/>
  <c r="F943" i="3"/>
  <c r="F944" i="3" l="1"/>
  <c r="B726" i="3"/>
  <c r="D726" i="3"/>
  <c r="C726" i="3"/>
  <c r="E726" i="3"/>
  <c r="A946" i="3"/>
  <c r="G945" i="3"/>
  <c r="H945" i="3"/>
  <c r="I945" i="3"/>
  <c r="J945" i="3"/>
  <c r="M945" i="3"/>
  <c r="L945" i="3"/>
  <c r="K945" i="3"/>
  <c r="C727" i="3" l="1"/>
  <c r="E727" i="3"/>
  <c r="F945" i="3"/>
  <c r="A947" i="3"/>
  <c r="G946" i="3"/>
  <c r="H946" i="3"/>
  <c r="I946" i="3"/>
  <c r="J946" i="3"/>
  <c r="K946" i="3"/>
  <c r="L946" i="3"/>
  <c r="M946" i="3"/>
  <c r="B727" i="3"/>
  <c r="D727" i="3"/>
  <c r="B728" i="3" l="1"/>
  <c r="D728" i="3"/>
  <c r="A948" i="3"/>
  <c r="G947" i="3"/>
  <c r="H947" i="3"/>
  <c r="J947" i="3"/>
  <c r="I947" i="3"/>
  <c r="K947" i="3"/>
  <c r="M947" i="3"/>
  <c r="L947" i="3"/>
  <c r="F946" i="3"/>
  <c r="E728" i="3"/>
  <c r="C728" i="3"/>
  <c r="D729" i="3" l="1"/>
  <c r="B729" i="3"/>
  <c r="F947" i="3"/>
  <c r="A949" i="3"/>
  <c r="G948" i="3"/>
  <c r="H948" i="3"/>
  <c r="I948" i="3"/>
  <c r="J948" i="3"/>
  <c r="K948" i="3"/>
  <c r="L948" i="3"/>
  <c r="M948" i="3"/>
  <c r="C729" i="3"/>
  <c r="E729" i="3"/>
  <c r="C730" i="3" l="1"/>
  <c r="E730" i="3"/>
  <c r="A950" i="3"/>
  <c r="G949" i="3"/>
  <c r="H949" i="3"/>
  <c r="J949" i="3"/>
  <c r="I949" i="3"/>
  <c r="L949" i="3"/>
  <c r="K949" i="3"/>
  <c r="M949" i="3"/>
  <c r="F948" i="3"/>
  <c r="B730" i="3"/>
  <c r="D730" i="3"/>
  <c r="A951" i="3" l="1"/>
  <c r="G950" i="3"/>
  <c r="H950" i="3"/>
  <c r="I950" i="3"/>
  <c r="K950" i="3"/>
  <c r="M950" i="3"/>
  <c r="L950" i="3"/>
  <c r="J950" i="3"/>
  <c r="B731" i="3"/>
  <c r="D731" i="3"/>
  <c r="F949" i="3"/>
  <c r="C731" i="3"/>
  <c r="E731" i="3"/>
  <c r="E732" i="3" l="1"/>
  <c r="C732" i="3"/>
  <c r="B732" i="3"/>
  <c r="D732" i="3"/>
  <c r="F950" i="3"/>
  <c r="A952" i="3"/>
  <c r="G951" i="3"/>
  <c r="H951" i="3"/>
  <c r="I951" i="3"/>
  <c r="J951" i="3"/>
  <c r="K951" i="3"/>
  <c r="L951" i="3"/>
  <c r="M951" i="3"/>
  <c r="B733" i="3" l="1"/>
  <c r="D733" i="3"/>
  <c r="F951" i="3"/>
  <c r="A953" i="3"/>
  <c r="G952" i="3"/>
  <c r="H952" i="3"/>
  <c r="I952" i="3"/>
  <c r="J952" i="3"/>
  <c r="K952" i="3"/>
  <c r="L952" i="3"/>
  <c r="M952" i="3"/>
  <c r="C733" i="3"/>
  <c r="E733" i="3"/>
  <c r="B734" i="3" l="1"/>
  <c r="D734" i="3"/>
  <c r="C734" i="3"/>
  <c r="E734" i="3"/>
  <c r="A954" i="3"/>
  <c r="G953" i="3"/>
  <c r="H953" i="3"/>
  <c r="J953" i="3"/>
  <c r="K953" i="3"/>
  <c r="I953" i="3"/>
  <c r="L953" i="3"/>
  <c r="M953" i="3"/>
  <c r="F952" i="3"/>
  <c r="F953" i="3" l="1"/>
  <c r="C735" i="3"/>
  <c r="E735" i="3"/>
  <c r="A955" i="3"/>
  <c r="G954" i="3"/>
  <c r="H954" i="3"/>
  <c r="J954" i="3"/>
  <c r="I954" i="3"/>
  <c r="K954" i="3"/>
  <c r="L954" i="3"/>
  <c r="M954" i="3"/>
  <c r="D735" i="3"/>
  <c r="B735" i="3"/>
  <c r="C736" i="3" l="1"/>
  <c r="E736" i="3"/>
  <c r="F954" i="3"/>
  <c r="A956" i="3"/>
  <c r="G955" i="3"/>
  <c r="H955" i="3"/>
  <c r="I955" i="3"/>
  <c r="J955" i="3"/>
  <c r="L955" i="3"/>
  <c r="K955" i="3"/>
  <c r="M955" i="3"/>
  <c r="D736" i="3"/>
  <c r="B736" i="3"/>
  <c r="F955" i="3" l="1"/>
  <c r="A957" i="3"/>
  <c r="G956" i="3"/>
  <c r="J956" i="3"/>
  <c r="I956" i="3"/>
  <c r="H956" i="3"/>
  <c r="L956" i="3"/>
  <c r="K956" i="3"/>
  <c r="M956" i="3"/>
  <c r="D737" i="3"/>
  <c r="B737" i="3"/>
  <c r="C737" i="3"/>
  <c r="E737" i="3"/>
  <c r="E738" i="3" l="1"/>
  <c r="C738" i="3"/>
  <c r="F956" i="3"/>
  <c r="A958" i="3"/>
  <c r="G957" i="3"/>
  <c r="H957" i="3"/>
  <c r="I957" i="3"/>
  <c r="J957" i="3"/>
  <c r="L957" i="3"/>
  <c r="K957" i="3"/>
  <c r="M957" i="3"/>
  <c r="D738" i="3"/>
  <c r="B738" i="3"/>
  <c r="F957" i="3" l="1"/>
  <c r="A959" i="3"/>
  <c r="G958" i="3"/>
  <c r="H958" i="3"/>
  <c r="I958" i="3"/>
  <c r="J958" i="3"/>
  <c r="K958" i="3"/>
  <c r="L958" i="3"/>
  <c r="M958" i="3"/>
  <c r="E739" i="3"/>
  <c r="C739" i="3"/>
  <c r="B739" i="3"/>
  <c r="D739" i="3"/>
  <c r="E740" i="3" l="1"/>
  <c r="C740" i="3"/>
  <c r="A960" i="3"/>
  <c r="G959" i="3"/>
  <c r="H959" i="3"/>
  <c r="I959" i="3"/>
  <c r="J959" i="3"/>
  <c r="L959" i="3"/>
  <c r="M959" i="3"/>
  <c r="K959" i="3"/>
  <c r="B740" i="3"/>
  <c r="D740" i="3"/>
  <c r="F958" i="3"/>
  <c r="B741" i="3" l="1"/>
  <c r="D741" i="3"/>
  <c r="A961" i="3"/>
  <c r="G960" i="3"/>
  <c r="H960" i="3"/>
  <c r="I960" i="3"/>
  <c r="J960" i="3"/>
  <c r="K960" i="3"/>
  <c r="M960" i="3"/>
  <c r="L960" i="3"/>
  <c r="E741" i="3"/>
  <c r="C741" i="3"/>
  <c r="F959" i="3"/>
  <c r="F960" i="3" l="1"/>
  <c r="A962" i="3"/>
  <c r="G961" i="3"/>
  <c r="H961" i="3"/>
  <c r="I961" i="3"/>
  <c r="K961" i="3"/>
  <c r="J961" i="3"/>
  <c r="M961" i="3"/>
  <c r="L961" i="3"/>
  <c r="B742" i="3"/>
  <c r="D742" i="3"/>
  <c r="C742" i="3"/>
  <c r="E742" i="3"/>
  <c r="E743" i="3" l="1"/>
  <c r="C743" i="3"/>
  <c r="F961" i="3"/>
  <c r="B743" i="3"/>
  <c r="D743" i="3"/>
  <c r="A963" i="3"/>
  <c r="G962" i="3"/>
  <c r="H962" i="3"/>
  <c r="I962" i="3"/>
  <c r="J962" i="3"/>
  <c r="L962" i="3"/>
  <c r="K962" i="3"/>
  <c r="M962" i="3"/>
  <c r="D744" i="3" l="1"/>
  <c r="B744" i="3"/>
  <c r="F962" i="3"/>
  <c r="A964" i="3"/>
  <c r="G963" i="3"/>
  <c r="H963" i="3"/>
  <c r="J963" i="3"/>
  <c r="I963" i="3"/>
  <c r="K963" i="3"/>
  <c r="L963" i="3"/>
  <c r="M963" i="3"/>
  <c r="C744" i="3"/>
  <c r="E744" i="3"/>
  <c r="A965" i="3" l="1"/>
  <c r="G964" i="3"/>
  <c r="H964" i="3"/>
  <c r="I964" i="3"/>
  <c r="J964" i="3"/>
  <c r="K964" i="3"/>
  <c r="L964" i="3"/>
  <c r="M964" i="3"/>
  <c r="B745" i="3"/>
  <c r="D745" i="3"/>
  <c r="C745" i="3"/>
  <c r="E745" i="3"/>
  <c r="F963" i="3"/>
  <c r="E746" i="3" l="1"/>
  <c r="C746" i="3"/>
  <c r="B746" i="3"/>
  <c r="D746" i="3"/>
  <c r="A966" i="3"/>
  <c r="G965" i="3"/>
  <c r="H965" i="3"/>
  <c r="I965" i="3"/>
  <c r="J965" i="3"/>
  <c r="L965" i="3"/>
  <c r="M965" i="3"/>
  <c r="K965" i="3"/>
  <c r="F964" i="3"/>
  <c r="A967" i="3" l="1"/>
  <c r="G966" i="3"/>
  <c r="H966" i="3"/>
  <c r="I966" i="3"/>
  <c r="J966" i="3"/>
  <c r="K966" i="3"/>
  <c r="L966" i="3"/>
  <c r="M966" i="3"/>
  <c r="D747" i="3"/>
  <c r="B747" i="3"/>
  <c r="C747" i="3"/>
  <c r="E747" i="3"/>
  <c r="F965" i="3"/>
  <c r="C748" i="3" l="1"/>
  <c r="E748" i="3"/>
  <c r="D748" i="3"/>
  <c r="B748" i="3"/>
  <c r="F966" i="3"/>
  <c r="A968" i="3"/>
  <c r="G967" i="3"/>
  <c r="I967" i="3"/>
  <c r="H967" i="3"/>
  <c r="J967" i="3"/>
  <c r="K967" i="3"/>
  <c r="L967" i="3"/>
  <c r="M967" i="3"/>
  <c r="F967" i="3" l="1"/>
  <c r="A969" i="3"/>
  <c r="G968" i="3"/>
  <c r="H968" i="3"/>
  <c r="I968" i="3"/>
  <c r="K968" i="3"/>
  <c r="J968" i="3"/>
  <c r="L968" i="3"/>
  <c r="M968" i="3"/>
  <c r="D749" i="3"/>
  <c r="B749" i="3"/>
  <c r="E749" i="3"/>
  <c r="C749" i="3"/>
  <c r="D750" i="3" l="1"/>
  <c r="B750" i="3"/>
  <c r="A970" i="3"/>
  <c r="G969" i="3"/>
  <c r="H969" i="3"/>
  <c r="I969" i="3"/>
  <c r="K969" i="3"/>
  <c r="L969" i="3"/>
  <c r="J969" i="3"/>
  <c r="M969" i="3"/>
  <c r="F968" i="3"/>
  <c r="C750" i="3"/>
  <c r="E750" i="3"/>
  <c r="C751" i="3" l="1"/>
  <c r="E751" i="3"/>
  <c r="F969" i="3"/>
  <c r="A971" i="3"/>
  <c r="G970" i="3"/>
  <c r="H970" i="3"/>
  <c r="I970" i="3"/>
  <c r="L970" i="3"/>
  <c r="K970" i="3"/>
  <c r="J970" i="3"/>
  <c r="M970" i="3"/>
  <c r="B751" i="3"/>
  <c r="D751" i="3"/>
  <c r="A972" i="3" l="1"/>
  <c r="G971" i="3"/>
  <c r="H971" i="3"/>
  <c r="I971" i="3"/>
  <c r="J971" i="3"/>
  <c r="K971" i="3"/>
  <c r="M971" i="3"/>
  <c r="L971" i="3"/>
  <c r="F970" i="3"/>
  <c r="D752" i="3"/>
  <c r="B752" i="3"/>
  <c r="C752" i="3"/>
  <c r="E752" i="3"/>
  <c r="F971" i="3" l="1"/>
  <c r="E753" i="3"/>
  <c r="C753" i="3"/>
  <c r="B753" i="3"/>
  <c r="D753" i="3"/>
  <c r="A973" i="3"/>
  <c r="G972" i="3"/>
  <c r="H972" i="3"/>
  <c r="I972" i="3"/>
  <c r="K972" i="3"/>
  <c r="L972" i="3"/>
  <c r="J972" i="3"/>
  <c r="M972" i="3"/>
  <c r="D754" i="3" l="1"/>
  <c r="B754" i="3"/>
  <c r="C754" i="3"/>
  <c r="E754" i="3"/>
  <c r="A974" i="3"/>
  <c r="G973" i="3"/>
  <c r="H973" i="3"/>
  <c r="I973" i="3"/>
  <c r="J973" i="3"/>
  <c r="K973" i="3"/>
  <c r="L973" i="3"/>
  <c r="M973" i="3"/>
  <c r="F972" i="3"/>
  <c r="B755" i="3" l="1"/>
  <c r="D755" i="3"/>
  <c r="F973" i="3"/>
  <c r="A975" i="3"/>
  <c r="G974" i="3"/>
  <c r="H974" i="3"/>
  <c r="I974" i="3"/>
  <c r="J974" i="3"/>
  <c r="L974" i="3"/>
  <c r="K974" i="3"/>
  <c r="M974" i="3"/>
  <c r="E755" i="3"/>
  <c r="C755" i="3"/>
  <c r="A976" i="3" l="1"/>
  <c r="G975" i="3"/>
  <c r="H975" i="3"/>
  <c r="I975" i="3"/>
  <c r="J975" i="3"/>
  <c r="M975" i="3"/>
  <c r="K975" i="3"/>
  <c r="L975" i="3"/>
  <c r="B756" i="3"/>
  <c r="D756" i="3"/>
  <c r="C756" i="3"/>
  <c r="E756" i="3"/>
  <c r="F974" i="3"/>
  <c r="C757" i="3" l="1"/>
  <c r="E757" i="3"/>
  <c r="F975" i="3"/>
  <c r="D757" i="3"/>
  <c r="B757" i="3"/>
  <c r="A977" i="3"/>
  <c r="G976" i="3"/>
  <c r="H976" i="3"/>
  <c r="I976" i="3"/>
  <c r="J976" i="3"/>
  <c r="K976" i="3"/>
  <c r="M976" i="3"/>
  <c r="L976" i="3"/>
  <c r="A978" i="3" l="1"/>
  <c r="G977" i="3"/>
  <c r="I977" i="3"/>
  <c r="H977" i="3"/>
  <c r="J977" i="3"/>
  <c r="L977" i="3"/>
  <c r="K977" i="3"/>
  <c r="M977" i="3"/>
  <c r="F976" i="3"/>
  <c r="B758" i="3"/>
  <c r="D758" i="3"/>
  <c r="E758" i="3"/>
  <c r="C758" i="3"/>
  <c r="B759" i="3" l="1"/>
  <c r="D759" i="3"/>
  <c r="F977" i="3"/>
  <c r="C759" i="3"/>
  <c r="E759" i="3"/>
  <c r="A979" i="3"/>
  <c r="G978" i="3"/>
  <c r="H978" i="3"/>
  <c r="J978" i="3"/>
  <c r="I978" i="3"/>
  <c r="M978" i="3"/>
  <c r="K978" i="3"/>
  <c r="L978" i="3"/>
  <c r="E760" i="3" l="1"/>
  <c r="C760" i="3"/>
  <c r="A980" i="3"/>
  <c r="G979" i="3"/>
  <c r="H979" i="3"/>
  <c r="I979" i="3"/>
  <c r="J979" i="3"/>
  <c r="K979" i="3"/>
  <c r="L979" i="3"/>
  <c r="M979" i="3"/>
  <c r="F978" i="3"/>
  <c r="B760" i="3"/>
  <c r="D760" i="3"/>
  <c r="F979" i="3" l="1"/>
  <c r="C761" i="3"/>
  <c r="E761" i="3"/>
  <c r="D761" i="3"/>
  <c r="B761" i="3"/>
  <c r="A981" i="3"/>
  <c r="G980" i="3"/>
  <c r="H980" i="3"/>
  <c r="I980" i="3"/>
  <c r="J980" i="3"/>
  <c r="K980" i="3"/>
  <c r="L980" i="3"/>
  <c r="M980" i="3"/>
  <c r="C762" i="3" l="1"/>
  <c r="E762" i="3"/>
  <c r="F980" i="3"/>
  <c r="A982" i="3"/>
  <c r="G981" i="3"/>
  <c r="H981" i="3"/>
  <c r="I981" i="3"/>
  <c r="J981" i="3"/>
  <c r="K981" i="3"/>
  <c r="L981" i="3"/>
  <c r="M981" i="3"/>
  <c r="B762" i="3"/>
  <c r="D762" i="3"/>
  <c r="A983" i="3" l="1"/>
  <c r="G982" i="3"/>
  <c r="H982" i="3"/>
  <c r="I982" i="3"/>
  <c r="J982" i="3"/>
  <c r="K982" i="3"/>
  <c r="M982" i="3"/>
  <c r="L982" i="3"/>
  <c r="F981" i="3"/>
  <c r="B763" i="3"/>
  <c r="D763" i="3"/>
  <c r="C763" i="3"/>
  <c r="E763" i="3"/>
  <c r="D764" i="3" l="1"/>
  <c r="B764" i="3"/>
  <c r="F982" i="3"/>
  <c r="E764" i="3"/>
  <c r="C764" i="3"/>
  <c r="A984" i="3"/>
  <c r="G983" i="3"/>
  <c r="I983" i="3"/>
  <c r="H983" i="3"/>
  <c r="K983" i="3"/>
  <c r="M983" i="3"/>
  <c r="J983" i="3"/>
  <c r="L983" i="3"/>
  <c r="C765" i="3" l="1"/>
  <c r="E765" i="3"/>
  <c r="A985" i="3"/>
  <c r="G984" i="3"/>
  <c r="H984" i="3"/>
  <c r="I984" i="3"/>
  <c r="J984" i="3"/>
  <c r="M984" i="3"/>
  <c r="K984" i="3"/>
  <c r="L984" i="3"/>
  <c r="D765" i="3"/>
  <c r="B765" i="3"/>
  <c r="F983" i="3"/>
  <c r="B766" i="3" l="1"/>
  <c r="D766" i="3"/>
  <c r="F984" i="3"/>
  <c r="A986" i="3"/>
  <c r="G985" i="3"/>
  <c r="H985" i="3"/>
  <c r="I985" i="3"/>
  <c r="J985" i="3"/>
  <c r="K985" i="3"/>
  <c r="L985" i="3"/>
  <c r="M985" i="3"/>
  <c r="E766" i="3"/>
  <c r="C766" i="3"/>
  <c r="A987" i="3" l="1"/>
  <c r="G986" i="3"/>
  <c r="H986" i="3"/>
  <c r="J986" i="3"/>
  <c r="I986" i="3"/>
  <c r="L986" i="3"/>
  <c r="K986" i="3"/>
  <c r="M986" i="3"/>
  <c r="D767" i="3"/>
  <c r="B767" i="3"/>
  <c r="E767" i="3"/>
  <c r="C767" i="3"/>
  <c r="F985" i="3"/>
  <c r="E768" i="3" l="1"/>
  <c r="C768" i="3"/>
  <c r="B768" i="3"/>
  <c r="D768" i="3"/>
  <c r="F986" i="3"/>
  <c r="A988" i="3"/>
  <c r="G987" i="3"/>
  <c r="I987" i="3"/>
  <c r="J987" i="3"/>
  <c r="K987" i="3"/>
  <c r="H987" i="3"/>
  <c r="L987" i="3"/>
  <c r="M987" i="3"/>
  <c r="B769" i="3" l="1"/>
  <c r="D769" i="3"/>
  <c r="F987" i="3"/>
  <c r="A989" i="3"/>
  <c r="G988" i="3"/>
  <c r="I988" i="3"/>
  <c r="H988" i="3"/>
  <c r="J988" i="3"/>
  <c r="K988" i="3"/>
  <c r="L988" i="3"/>
  <c r="M988" i="3"/>
  <c r="C769" i="3"/>
  <c r="E769" i="3"/>
  <c r="F988" i="3" l="1"/>
  <c r="E770" i="3"/>
  <c r="C770" i="3"/>
  <c r="A990" i="3"/>
  <c r="G989" i="3"/>
  <c r="H989" i="3"/>
  <c r="I989" i="3"/>
  <c r="J989" i="3"/>
  <c r="K989" i="3"/>
  <c r="M989" i="3"/>
  <c r="L989" i="3"/>
  <c r="D770" i="3"/>
  <c r="B770" i="3"/>
  <c r="E771" i="3" l="1"/>
  <c r="C771" i="3"/>
  <c r="A991" i="3"/>
  <c r="G990" i="3"/>
  <c r="H990" i="3"/>
  <c r="I990" i="3"/>
  <c r="J990" i="3"/>
  <c r="K990" i="3"/>
  <c r="L990" i="3"/>
  <c r="M990" i="3"/>
  <c r="D771" i="3"/>
  <c r="B771" i="3"/>
  <c r="F989" i="3"/>
  <c r="F990" i="3" l="1"/>
  <c r="C772" i="3"/>
  <c r="E772" i="3"/>
  <c r="D772" i="3"/>
  <c r="B772" i="3"/>
  <c r="A992" i="3"/>
  <c r="G991" i="3"/>
  <c r="I991" i="3"/>
  <c r="H991" i="3"/>
  <c r="J991" i="3"/>
  <c r="K991" i="3"/>
  <c r="L991" i="3"/>
  <c r="M991" i="3"/>
  <c r="E773" i="3" l="1"/>
  <c r="C773" i="3"/>
  <c r="A993" i="3"/>
  <c r="G992" i="3"/>
  <c r="H992" i="3"/>
  <c r="I992" i="3"/>
  <c r="J992" i="3"/>
  <c r="L992" i="3"/>
  <c r="M992" i="3"/>
  <c r="K992" i="3"/>
  <c r="F991" i="3"/>
  <c r="B773" i="3"/>
  <c r="D773" i="3"/>
  <c r="B774" i="3" l="1"/>
  <c r="D774" i="3"/>
  <c r="F992" i="3"/>
  <c r="A994" i="3"/>
  <c r="G993" i="3"/>
  <c r="H993" i="3"/>
  <c r="I993" i="3"/>
  <c r="J993" i="3"/>
  <c r="K993" i="3"/>
  <c r="L993" i="3"/>
  <c r="M993" i="3"/>
  <c r="E774" i="3"/>
  <c r="C774" i="3"/>
  <c r="A995" i="3" l="1"/>
  <c r="G994" i="3"/>
  <c r="H994" i="3"/>
  <c r="I994" i="3"/>
  <c r="J994" i="3"/>
  <c r="L994" i="3"/>
  <c r="K994" i="3"/>
  <c r="M994" i="3"/>
  <c r="F993" i="3"/>
  <c r="C775" i="3"/>
  <c r="E775" i="3"/>
  <c r="D775" i="3"/>
  <c r="B775" i="3"/>
  <c r="E776" i="3" l="1"/>
  <c r="C776" i="3"/>
  <c r="F994" i="3"/>
  <c r="B776" i="3"/>
  <c r="D776" i="3"/>
  <c r="A996" i="3"/>
  <c r="G995" i="3"/>
  <c r="H995" i="3"/>
  <c r="I995" i="3"/>
  <c r="J995" i="3"/>
  <c r="K995" i="3"/>
  <c r="L995" i="3"/>
  <c r="M995" i="3"/>
  <c r="D777" i="3" l="1"/>
  <c r="B777" i="3"/>
  <c r="F995" i="3"/>
  <c r="A997" i="3"/>
  <c r="G996" i="3"/>
  <c r="H996" i="3"/>
  <c r="I996" i="3"/>
  <c r="K996" i="3"/>
  <c r="J996" i="3"/>
  <c r="L996" i="3"/>
  <c r="M996" i="3"/>
  <c r="E777" i="3"/>
  <c r="C777" i="3"/>
  <c r="F996" i="3" l="1"/>
  <c r="A998" i="3"/>
  <c r="G997" i="3"/>
  <c r="H997" i="3"/>
  <c r="J997" i="3"/>
  <c r="K997" i="3"/>
  <c r="I997" i="3"/>
  <c r="L997" i="3"/>
  <c r="M997" i="3"/>
  <c r="D778" i="3"/>
  <c r="B778" i="3"/>
  <c r="E778" i="3"/>
  <c r="C778" i="3"/>
  <c r="F997" i="3" l="1"/>
  <c r="C779" i="3"/>
  <c r="E779" i="3"/>
  <c r="B779" i="3"/>
  <c r="D779" i="3"/>
  <c r="A999" i="3"/>
  <c r="G998" i="3"/>
  <c r="H998" i="3"/>
  <c r="I998" i="3"/>
  <c r="J998" i="3"/>
  <c r="K998" i="3"/>
  <c r="L998" i="3"/>
  <c r="M998" i="3"/>
  <c r="C780" i="3" l="1"/>
  <c r="E780" i="3"/>
  <c r="A1000" i="3"/>
  <c r="G999" i="3"/>
  <c r="H999" i="3"/>
  <c r="K999" i="3"/>
  <c r="J999" i="3"/>
  <c r="L999" i="3"/>
  <c r="M999" i="3"/>
  <c r="I999" i="3"/>
  <c r="B780" i="3"/>
  <c r="D780" i="3"/>
  <c r="F998" i="3"/>
  <c r="F999" i="3" l="1"/>
  <c r="A1001" i="3"/>
  <c r="G1000" i="3"/>
  <c r="I1000" i="3"/>
  <c r="H1000" i="3"/>
  <c r="J1000" i="3"/>
  <c r="L1000" i="3"/>
  <c r="K1000" i="3"/>
  <c r="M1000" i="3"/>
  <c r="B781" i="3"/>
  <c r="D781" i="3"/>
  <c r="C781" i="3"/>
  <c r="E781" i="3"/>
  <c r="C782" i="3" l="1"/>
  <c r="E782" i="3"/>
  <c r="F1000" i="3"/>
  <c r="B782" i="3"/>
  <c r="D782" i="3"/>
  <c r="A1002" i="3"/>
  <c r="G1001" i="3"/>
  <c r="H1001" i="3"/>
  <c r="I1001" i="3"/>
  <c r="J1001" i="3"/>
  <c r="K1001" i="3"/>
  <c r="L1001" i="3"/>
  <c r="M1001" i="3"/>
  <c r="G1002" i="3" l="1"/>
  <c r="H1002" i="3"/>
  <c r="I1002" i="3"/>
  <c r="K1002" i="3"/>
  <c r="J1002" i="3"/>
  <c r="L1002" i="3"/>
  <c r="M1002" i="3"/>
  <c r="B783" i="3"/>
  <c r="D783" i="3"/>
  <c r="F1001" i="3"/>
  <c r="E783" i="3"/>
  <c r="C783" i="3"/>
  <c r="B784" i="3" l="1"/>
  <c r="D784" i="3"/>
  <c r="E784" i="3"/>
  <c r="C784" i="3"/>
  <c r="F11" i="4"/>
  <c r="F1002" i="3"/>
  <c r="C785" i="3" l="1"/>
  <c r="E785" i="3"/>
  <c r="B785" i="3"/>
  <c r="D785" i="3"/>
  <c r="D786" i="3" l="1"/>
  <c r="B786" i="3"/>
  <c r="E786" i="3"/>
  <c r="C786" i="3"/>
  <c r="E787" i="3" l="1"/>
  <c r="C787" i="3"/>
  <c r="D787" i="3"/>
  <c r="B787" i="3"/>
  <c r="E788" i="3" l="1"/>
  <c r="C788" i="3"/>
  <c r="D788" i="3"/>
  <c r="B788" i="3"/>
  <c r="E789" i="3" l="1"/>
  <c r="C789" i="3"/>
  <c r="B789" i="3"/>
  <c r="D789" i="3"/>
  <c r="E790" i="3" l="1"/>
  <c r="C790" i="3"/>
  <c r="D790" i="3"/>
  <c r="B790" i="3"/>
  <c r="D791" i="3" l="1"/>
  <c r="B791" i="3"/>
  <c r="C791" i="3"/>
  <c r="E791" i="3"/>
  <c r="E792" i="3" l="1"/>
  <c r="C792" i="3"/>
  <c r="D792" i="3"/>
  <c r="B792" i="3"/>
  <c r="C793" i="3" l="1"/>
  <c r="E793" i="3"/>
  <c r="B793" i="3"/>
  <c r="D793" i="3"/>
  <c r="D794" i="3" l="1"/>
  <c r="B794" i="3"/>
  <c r="E794" i="3"/>
  <c r="C794" i="3"/>
  <c r="B795" i="3" l="1"/>
  <c r="D795" i="3"/>
  <c r="C795" i="3"/>
  <c r="E795" i="3"/>
  <c r="C796" i="3" l="1"/>
  <c r="E796" i="3"/>
  <c r="B796" i="3"/>
  <c r="D796" i="3"/>
  <c r="B797" i="3" l="1"/>
  <c r="D797" i="3"/>
  <c r="E797" i="3"/>
  <c r="C797" i="3"/>
  <c r="E798" i="3" l="1"/>
  <c r="C798" i="3"/>
  <c r="B798" i="3"/>
  <c r="D798" i="3"/>
  <c r="D799" i="3" l="1"/>
  <c r="B799" i="3"/>
  <c r="E799" i="3"/>
  <c r="C799" i="3"/>
  <c r="C800" i="3" l="1"/>
  <c r="E800" i="3"/>
  <c r="D800" i="3"/>
  <c r="B800" i="3"/>
  <c r="B801" i="3" l="1"/>
  <c r="D801" i="3"/>
  <c r="C801" i="3"/>
  <c r="E801" i="3"/>
  <c r="C802" i="3" l="1"/>
  <c r="E802" i="3"/>
  <c r="B802" i="3"/>
  <c r="D802" i="3"/>
  <c r="B803" i="3" l="1"/>
  <c r="D803" i="3"/>
  <c r="E803" i="3"/>
  <c r="C803" i="3"/>
  <c r="C804" i="3" l="1"/>
  <c r="E804" i="3"/>
  <c r="D804" i="3"/>
  <c r="B804" i="3"/>
  <c r="B805" i="3" l="1"/>
  <c r="D805" i="3"/>
  <c r="C805" i="3"/>
  <c r="E805" i="3"/>
  <c r="C806" i="3" l="1"/>
  <c r="E806" i="3"/>
  <c r="D806" i="3"/>
  <c r="B806" i="3"/>
  <c r="D807" i="3" l="1"/>
  <c r="B807" i="3"/>
  <c r="C807" i="3"/>
  <c r="E807" i="3"/>
  <c r="E808" i="3" l="1"/>
  <c r="C808" i="3"/>
  <c r="D808" i="3"/>
  <c r="B808" i="3"/>
  <c r="B809" i="3" l="1"/>
  <c r="D809" i="3"/>
  <c r="E809" i="3"/>
  <c r="C809" i="3"/>
  <c r="C810" i="3" l="1"/>
  <c r="E810" i="3"/>
  <c r="D810" i="3"/>
  <c r="B810" i="3"/>
  <c r="B811" i="3" l="1"/>
  <c r="D811" i="3"/>
  <c r="E811" i="3"/>
  <c r="C811" i="3"/>
  <c r="C812" i="3" l="1"/>
  <c r="E812" i="3"/>
  <c r="D812" i="3"/>
  <c r="B812" i="3"/>
  <c r="B813" i="3" l="1"/>
  <c r="D813" i="3"/>
  <c r="C813" i="3"/>
  <c r="E813" i="3"/>
  <c r="E814" i="3" l="1"/>
  <c r="C814" i="3"/>
  <c r="D814" i="3"/>
  <c r="B814" i="3"/>
  <c r="B815" i="3" l="1"/>
  <c r="D815" i="3"/>
  <c r="C815" i="3"/>
  <c r="E815" i="3"/>
  <c r="C816" i="3" l="1"/>
  <c r="E816" i="3"/>
  <c r="D816" i="3"/>
  <c r="B816" i="3"/>
  <c r="B817" i="3" l="1"/>
  <c r="D817" i="3"/>
  <c r="C817" i="3"/>
  <c r="E817" i="3"/>
  <c r="E818" i="3" l="1"/>
  <c r="C818" i="3"/>
  <c r="D818" i="3"/>
  <c r="B818" i="3"/>
  <c r="D819" i="3" l="1"/>
  <c r="B819" i="3"/>
  <c r="C819" i="3"/>
  <c r="E819" i="3"/>
  <c r="E820" i="3" l="1"/>
  <c r="C820" i="3"/>
  <c r="D820" i="3"/>
  <c r="B820" i="3"/>
  <c r="D821" i="3" l="1"/>
  <c r="B821" i="3"/>
  <c r="C821" i="3"/>
  <c r="E821" i="3"/>
  <c r="C822" i="3" l="1"/>
  <c r="E822" i="3"/>
  <c r="D822" i="3"/>
  <c r="B822" i="3"/>
  <c r="D823" i="3" l="1"/>
  <c r="B823" i="3"/>
  <c r="E823" i="3"/>
  <c r="C823" i="3"/>
  <c r="C824" i="3" l="1"/>
  <c r="E824" i="3"/>
  <c r="B824" i="3"/>
  <c r="D824" i="3"/>
  <c r="D825" i="3" l="1"/>
  <c r="B825" i="3"/>
  <c r="C825" i="3"/>
  <c r="E825" i="3"/>
  <c r="E826" i="3" l="1"/>
  <c r="C826" i="3"/>
  <c r="B826" i="3"/>
  <c r="D826" i="3"/>
  <c r="D827" i="3" l="1"/>
  <c r="B827" i="3"/>
  <c r="E827" i="3"/>
  <c r="C827" i="3"/>
  <c r="C828" i="3" l="1"/>
  <c r="E828" i="3"/>
  <c r="B828" i="3"/>
  <c r="D828" i="3"/>
  <c r="B829" i="3" l="1"/>
  <c r="D829" i="3"/>
  <c r="C829" i="3"/>
  <c r="E829" i="3"/>
  <c r="C830" i="3" l="1"/>
  <c r="E830" i="3"/>
  <c r="D830" i="3"/>
  <c r="B830" i="3"/>
  <c r="D831" i="3" l="1"/>
  <c r="B831" i="3"/>
  <c r="E831" i="3"/>
  <c r="C831" i="3"/>
  <c r="C832" i="3" l="1"/>
  <c r="E832" i="3"/>
  <c r="D832" i="3"/>
  <c r="B832" i="3"/>
  <c r="B833" i="3" l="1"/>
  <c r="D833" i="3"/>
  <c r="C833" i="3"/>
  <c r="E833" i="3"/>
  <c r="E834" i="3" l="1"/>
  <c r="C834" i="3"/>
  <c r="B834" i="3"/>
  <c r="D834" i="3"/>
  <c r="D835" i="3" l="1"/>
  <c r="B835" i="3"/>
  <c r="C835" i="3"/>
  <c r="E835" i="3"/>
  <c r="C836" i="3" l="1"/>
  <c r="E836" i="3"/>
  <c r="B836" i="3"/>
  <c r="D836" i="3"/>
  <c r="D837" i="3" l="1"/>
  <c r="B837" i="3"/>
  <c r="C837" i="3"/>
  <c r="E837" i="3"/>
  <c r="E838" i="3" l="1"/>
  <c r="C838" i="3"/>
  <c r="D838" i="3"/>
  <c r="B838" i="3"/>
  <c r="D839" i="3" l="1"/>
  <c r="B839" i="3"/>
  <c r="E839" i="3"/>
  <c r="C839" i="3"/>
  <c r="C840" i="3" l="1"/>
  <c r="E840" i="3"/>
  <c r="B840" i="3"/>
  <c r="D840" i="3"/>
  <c r="D841" i="3" l="1"/>
  <c r="B841" i="3"/>
  <c r="C841" i="3"/>
  <c r="E841" i="3"/>
  <c r="C842" i="3" l="1"/>
  <c r="E842" i="3"/>
  <c r="D842" i="3"/>
  <c r="B842" i="3"/>
  <c r="B843" i="3" l="1"/>
  <c r="D843" i="3"/>
  <c r="C843" i="3"/>
  <c r="E843" i="3"/>
  <c r="E844" i="3" l="1"/>
  <c r="C844" i="3"/>
  <c r="D844" i="3"/>
  <c r="B844" i="3"/>
  <c r="D845" i="3" l="1"/>
  <c r="B845" i="3"/>
  <c r="C845" i="3"/>
  <c r="E845" i="3"/>
  <c r="E846" i="3" l="1"/>
  <c r="C846" i="3"/>
  <c r="D846" i="3"/>
  <c r="B846" i="3"/>
  <c r="D847" i="3" l="1"/>
  <c r="B847" i="3"/>
  <c r="E847" i="3"/>
  <c r="C847" i="3"/>
  <c r="C848" i="3" l="1"/>
  <c r="E848" i="3"/>
  <c r="D848" i="3"/>
  <c r="B848" i="3"/>
  <c r="D849" i="3" l="1"/>
  <c r="B849" i="3"/>
  <c r="E849" i="3"/>
  <c r="C849" i="3"/>
  <c r="E850" i="3" l="1"/>
  <c r="C850" i="3"/>
  <c r="D850" i="3"/>
  <c r="B850" i="3"/>
  <c r="B851" i="3" l="1"/>
  <c r="D851" i="3"/>
  <c r="C851" i="3"/>
  <c r="E851" i="3"/>
  <c r="E852" i="3" l="1"/>
  <c r="C852" i="3"/>
  <c r="D852" i="3"/>
  <c r="B852" i="3"/>
  <c r="D853" i="3" l="1"/>
  <c r="B853" i="3"/>
  <c r="E853" i="3"/>
  <c r="C853" i="3"/>
  <c r="C854" i="3" l="1"/>
  <c r="E854" i="3"/>
  <c r="B854" i="3"/>
  <c r="D854" i="3"/>
  <c r="B855" i="3" l="1"/>
  <c r="D855" i="3"/>
  <c r="E855" i="3"/>
  <c r="C855" i="3"/>
  <c r="E856" i="3" l="1"/>
  <c r="C856" i="3"/>
  <c r="D856" i="3"/>
  <c r="B856" i="3"/>
  <c r="D857" i="3" l="1"/>
  <c r="B857" i="3"/>
  <c r="E857" i="3"/>
  <c r="C857" i="3"/>
  <c r="E858" i="3" l="1"/>
  <c r="C858" i="3"/>
  <c r="D858" i="3"/>
  <c r="B858" i="3"/>
  <c r="D859" i="3" l="1"/>
  <c r="B859" i="3"/>
  <c r="C859" i="3"/>
  <c r="E859" i="3"/>
  <c r="E860" i="3" l="1"/>
  <c r="C860" i="3"/>
  <c r="D860" i="3"/>
  <c r="B860" i="3"/>
  <c r="D861" i="3" l="1"/>
  <c r="B861" i="3"/>
  <c r="E861" i="3"/>
  <c r="C861" i="3"/>
  <c r="C862" i="3" l="1"/>
  <c r="E862" i="3"/>
  <c r="D862" i="3"/>
  <c r="B862" i="3"/>
  <c r="B863" i="3" l="1"/>
  <c r="D863" i="3"/>
  <c r="E863" i="3"/>
  <c r="C863" i="3"/>
  <c r="E864" i="3" l="1"/>
  <c r="C864" i="3"/>
  <c r="B864" i="3"/>
  <c r="D864" i="3"/>
  <c r="B865" i="3" l="1"/>
  <c r="D865" i="3"/>
  <c r="E865" i="3"/>
  <c r="C865" i="3"/>
  <c r="E866" i="3" l="1"/>
  <c r="C866" i="3"/>
  <c r="D866" i="3"/>
  <c r="B866" i="3"/>
  <c r="D867" i="3" l="1"/>
  <c r="B867" i="3"/>
  <c r="C867" i="3"/>
  <c r="E867" i="3"/>
  <c r="E868" i="3" l="1"/>
  <c r="C868" i="3"/>
  <c r="B868" i="3"/>
  <c r="D868" i="3"/>
  <c r="D869" i="3" l="1"/>
  <c r="B869" i="3"/>
  <c r="C869" i="3"/>
  <c r="E869" i="3"/>
  <c r="C870" i="3" l="1"/>
  <c r="E870" i="3"/>
  <c r="D870" i="3"/>
  <c r="B870" i="3"/>
  <c r="D871" i="3" l="1"/>
  <c r="B871" i="3"/>
  <c r="E871" i="3"/>
  <c r="C871" i="3"/>
  <c r="C872" i="3" l="1"/>
  <c r="E872" i="3"/>
  <c r="D872" i="3"/>
  <c r="B872" i="3"/>
  <c r="B873" i="3" l="1"/>
  <c r="D873" i="3"/>
  <c r="C873" i="3"/>
  <c r="E873" i="3"/>
  <c r="C874" i="3" l="1"/>
  <c r="E874" i="3"/>
  <c r="B874" i="3"/>
  <c r="D874" i="3"/>
  <c r="D875" i="3" l="1"/>
  <c r="B875" i="3"/>
  <c r="C875" i="3"/>
  <c r="E875" i="3"/>
  <c r="E876" i="3" l="1"/>
  <c r="C876" i="3"/>
  <c r="B876" i="3"/>
  <c r="D876" i="3"/>
  <c r="B877" i="3" l="1"/>
  <c r="D877" i="3"/>
  <c r="C877" i="3"/>
  <c r="E877" i="3"/>
  <c r="E878" i="3" l="1"/>
  <c r="C878" i="3"/>
  <c r="B878" i="3"/>
  <c r="D878" i="3"/>
  <c r="D879" i="3" l="1"/>
  <c r="B879" i="3"/>
  <c r="E879" i="3"/>
  <c r="C879" i="3"/>
  <c r="E880" i="3" l="1"/>
  <c r="C880" i="3"/>
  <c r="B880" i="3"/>
  <c r="D880" i="3"/>
  <c r="B881" i="3" l="1"/>
  <c r="D881" i="3"/>
  <c r="E881" i="3"/>
  <c r="C881" i="3"/>
  <c r="C882" i="3" l="1"/>
  <c r="E882" i="3"/>
  <c r="D882" i="3"/>
  <c r="B882" i="3"/>
  <c r="D883" i="3" l="1"/>
  <c r="B883" i="3"/>
  <c r="C883" i="3"/>
  <c r="E883" i="3"/>
  <c r="C884" i="3" l="1"/>
  <c r="E884" i="3"/>
  <c r="B884" i="3"/>
  <c r="D884" i="3"/>
  <c r="D885" i="3" l="1"/>
  <c r="B885" i="3"/>
  <c r="E885" i="3"/>
  <c r="C885" i="3"/>
  <c r="E886" i="3" l="1"/>
  <c r="C886" i="3"/>
  <c r="D886" i="3"/>
  <c r="B886" i="3"/>
  <c r="B887" i="3" l="1"/>
  <c r="D887" i="3"/>
  <c r="E887" i="3"/>
  <c r="C887" i="3"/>
  <c r="E888" i="3" l="1"/>
  <c r="C888" i="3"/>
  <c r="D888" i="3"/>
  <c r="B888" i="3"/>
  <c r="D889" i="3" l="1"/>
  <c r="B889" i="3"/>
  <c r="E889" i="3"/>
  <c r="C889" i="3"/>
  <c r="C890" i="3" l="1"/>
  <c r="E890" i="3"/>
  <c r="B890" i="3"/>
  <c r="D890" i="3"/>
  <c r="D891" i="3" l="1"/>
  <c r="B891" i="3"/>
  <c r="C891" i="3"/>
  <c r="E891" i="3"/>
  <c r="E892" i="3" l="1"/>
  <c r="C892" i="3"/>
  <c r="B892" i="3"/>
  <c r="D892" i="3"/>
  <c r="B893" i="3" l="1"/>
  <c r="D893" i="3"/>
  <c r="E893" i="3"/>
  <c r="C893" i="3"/>
  <c r="C894" i="3" l="1"/>
  <c r="E894" i="3"/>
  <c r="D894" i="3"/>
  <c r="B894" i="3"/>
  <c r="B895" i="3" l="1"/>
  <c r="D895" i="3"/>
  <c r="C895" i="3"/>
  <c r="E895" i="3"/>
  <c r="C896" i="3" l="1"/>
  <c r="E896" i="3"/>
  <c r="B896" i="3"/>
  <c r="D896" i="3"/>
  <c r="B897" i="3" l="1"/>
  <c r="D897" i="3"/>
  <c r="E897" i="3"/>
  <c r="C897" i="3"/>
  <c r="C898" i="3" l="1"/>
  <c r="E898" i="3"/>
  <c r="B898" i="3"/>
  <c r="D898" i="3"/>
  <c r="B899" i="3" l="1"/>
  <c r="D899" i="3"/>
  <c r="C899" i="3"/>
  <c r="E899" i="3"/>
  <c r="E900" i="3" l="1"/>
  <c r="C900" i="3"/>
  <c r="B900" i="3"/>
  <c r="D900" i="3"/>
  <c r="B901" i="3" l="1"/>
  <c r="D901" i="3"/>
  <c r="C901" i="3"/>
  <c r="E901" i="3"/>
  <c r="C902" i="3" l="1"/>
  <c r="E902" i="3"/>
  <c r="B902" i="3"/>
  <c r="D902" i="3"/>
  <c r="B903" i="3" l="1"/>
  <c r="D903" i="3"/>
  <c r="E903" i="3"/>
  <c r="C903" i="3"/>
  <c r="C904" i="3" l="1"/>
  <c r="E904" i="3"/>
  <c r="B904" i="3"/>
  <c r="D904" i="3"/>
  <c r="B905" i="3" l="1"/>
  <c r="D905" i="3"/>
  <c r="C905" i="3"/>
  <c r="E905" i="3"/>
  <c r="C906" i="3" l="1"/>
  <c r="E906" i="3"/>
  <c r="B906" i="3"/>
  <c r="D906" i="3"/>
  <c r="D907" i="3" l="1"/>
  <c r="B907" i="3"/>
  <c r="C907" i="3"/>
  <c r="E907" i="3"/>
  <c r="E908" i="3" l="1"/>
  <c r="C908" i="3"/>
  <c r="B908" i="3"/>
  <c r="D908" i="3"/>
  <c r="D909" i="3" l="1"/>
  <c r="B909" i="3"/>
  <c r="E909" i="3"/>
  <c r="C909" i="3"/>
  <c r="C910" i="3" l="1"/>
  <c r="E910" i="3"/>
  <c r="B910" i="3"/>
  <c r="D910" i="3"/>
  <c r="B911" i="3" l="1"/>
  <c r="D911" i="3"/>
  <c r="C911" i="3"/>
  <c r="E911" i="3"/>
  <c r="C912" i="3" l="1"/>
  <c r="E912" i="3"/>
  <c r="B912" i="3"/>
  <c r="D912" i="3"/>
  <c r="B913" i="3" l="1"/>
  <c r="D913" i="3"/>
  <c r="E913" i="3"/>
  <c r="C913" i="3"/>
  <c r="C914" i="3" l="1"/>
  <c r="E914" i="3"/>
  <c r="D914" i="3"/>
  <c r="B914" i="3"/>
  <c r="D915" i="3" l="1"/>
  <c r="B915" i="3"/>
  <c r="C915" i="3"/>
  <c r="E915" i="3"/>
  <c r="E916" i="3" l="1"/>
  <c r="C916" i="3"/>
  <c r="B916" i="3"/>
  <c r="D916" i="3"/>
  <c r="D917" i="3" l="1"/>
  <c r="B917" i="3"/>
  <c r="C917" i="3"/>
  <c r="E917" i="3"/>
  <c r="C918" i="3" l="1"/>
  <c r="E918" i="3"/>
  <c r="D918" i="3"/>
  <c r="B918" i="3"/>
  <c r="D919" i="3" l="1"/>
  <c r="B919" i="3"/>
  <c r="C919" i="3"/>
  <c r="E919" i="3"/>
  <c r="C920" i="3" l="1"/>
  <c r="E920" i="3"/>
  <c r="D920" i="3"/>
  <c r="B920" i="3"/>
  <c r="D921" i="3" l="1"/>
  <c r="B921" i="3"/>
  <c r="E921" i="3"/>
  <c r="C921" i="3"/>
  <c r="E922" i="3" l="1"/>
  <c r="C922" i="3"/>
  <c r="B922" i="3"/>
  <c r="D922" i="3"/>
  <c r="D923" i="3" l="1"/>
  <c r="B923" i="3"/>
  <c r="E923" i="3"/>
  <c r="C923" i="3"/>
  <c r="C924" i="3" l="1"/>
  <c r="E924" i="3"/>
  <c r="D924" i="3"/>
  <c r="B924" i="3"/>
  <c r="D925" i="3" l="1"/>
  <c r="B925" i="3"/>
  <c r="C925" i="3"/>
  <c r="E925" i="3"/>
  <c r="E926" i="3" l="1"/>
  <c r="C926" i="3"/>
  <c r="B926" i="3"/>
  <c r="D926" i="3"/>
  <c r="B927" i="3" l="1"/>
  <c r="D927" i="3"/>
  <c r="E927" i="3"/>
  <c r="C927" i="3"/>
  <c r="C928" i="3" l="1"/>
  <c r="E928" i="3"/>
  <c r="D928" i="3"/>
  <c r="B928" i="3"/>
  <c r="D929" i="3" l="1"/>
  <c r="B929" i="3"/>
  <c r="E929" i="3"/>
  <c r="C929" i="3"/>
  <c r="C930" i="3" l="1"/>
  <c r="E930" i="3"/>
  <c r="D930" i="3"/>
  <c r="B930" i="3"/>
  <c r="B931" i="3" l="1"/>
  <c r="D931" i="3"/>
  <c r="C931" i="3"/>
  <c r="E931" i="3"/>
  <c r="E932" i="3" l="1"/>
  <c r="C932" i="3"/>
  <c r="D932" i="3"/>
  <c r="B932" i="3"/>
  <c r="B933" i="3" l="1"/>
  <c r="D933" i="3"/>
  <c r="E933" i="3"/>
  <c r="C933" i="3"/>
  <c r="C934" i="3" l="1"/>
  <c r="E934" i="3"/>
  <c r="D934" i="3"/>
  <c r="B934" i="3"/>
  <c r="B935" i="3" l="1"/>
  <c r="D935" i="3"/>
  <c r="E935" i="3"/>
  <c r="C935" i="3"/>
  <c r="E936" i="3" l="1"/>
  <c r="C936" i="3"/>
  <c r="D936" i="3"/>
  <c r="B936" i="3"/>
  <c r="D937" i="3" l="1"/>
  <c r="B937" i="3"/>
  <c r="E937" i="3"/>
  <c r="C937" i="3"/>
  <c r="E938" i="3" l="1"/>
  <c r="C938" i="3"/>
  <c r="D938" i="3"/>
  <c r="B938" i="3"/>
  <c r="D939" i="3" l="1"/>
  <c r="B939" i="3"/>
  <c r="E939" i="3"/>
  <c r="C939" i="3"/>
  <c r="E940" i="3" l="1"/>
  <c r="C940" i="3"/>
  <c r="B940" i="3"/>
  <c r="D940" i="3"/>
  <c r="B941" i="3" l="1"/>
  <c r="D941" i="3"/>
  <c r="C941" i="3"/>
  <c r="E941" i="3"/>
  <c r="E942" i="3" l="1"/>
  <c r="C942" i="3"/>
  <c r="D942" i="3"/>
  <c r="B942" i="3"/>
  <c r="D943" i="3" l="1"/>
  <c r="B943" i="3"/>
  <c r="E943" i="3"/>
  <c r="C943" i="3"/>
  <c r="E944" i="3" l="1"/>
  <c r="C944" i="3"/>
  <c r="D944" i="3"/>
  <c r="B944" i="3"/>
  <c r="B945" i="3" l="1"/>
  <c r="D945" i="3"/>
  <c r="C945" i="3"/>
  <c r="E945" i="3"/>
  <c r="C946" i="3" l="1"/>
  <c r="E946" i="3"/>
  <c r="B946" i="3"/>
  <c r="D946" i="3"/>
  <c r="B947" i="3" l="1"/>
  <c r="D947" i="3"/>
  <c r="E947" i="3"/>
  <c r="C947" i="3"/>
  <c r="E948" i="3" l="1"/>
  <c r="C948" i="3"/>
  <c r="B948" i="3"/>
  <c r="D948" i="3"/>
  <c r="B949" i="3" l="1"/>
  <c r="D949" i="3"/>
  <c r="C949" i="3"/>
  <c r="E949" i="3"/>
  <c r="E950" i="3" l="1"/>
  <c r="C950" i="3"/>
  <c r="B950" i="3"/>
  <c r="D950" i="3"/>
  <c r="D951" i="3" l="1"/>
  <c r="B951" i="3"/>
  <c r="E951" i="3"/>
  <c r="C951" i="3"/>
  <c r="C952" i="3" l="1"/>
  <c r="E952" i="3"/>
  <c r="B952" i="3"/>
  <c r="D952" i="3"/>
  <c r="B953" i="3" l="1"/>
  <c r="D953" i="3"/>
  <c r="E953" i="3"/>
  <c r="C953" i="3"/>
  <c r="E954" i="3" l="1"/>
  <c r="C954" i="3"/>
  <c r="B954" i="3"/>
  <c r="D954" i="3"/>
  <c r="C955" i="3" l="1"/>
  <c r="E955" i="3"/>
  <c r="D955" i="3"/>
  <c r="B955" i="3"/>
  <c r="B956" i="3" l="1"/>
  <c r="D956" i="3"/>
  <c r="E956" i="3"/>
  <c r="C956" i="3"/>
  <c r="C957" i="3" l="1"/>
  <c r="E957" i="3"/>
  <c r="B957" i="3"/>
  <c r="D957" i="3"/>
  <c r="B958" i="3" l="1"/>
  <c r="D958" i="3"/>
  <c r="C958" i="3"/>
  <c r="E958" i="3"/>
  <c r="E959" i="3" l="1"/>
  <c r="C959" i="3"/>
  <c r="D959" i="3"/>
  <c r="B959" i="3"/>
  <c r="D960" i="3" l="1"/>
  <c r="B960" i="3"/>
  <c r="C960" i="3"/>
  <c r="E960" i="3"/>
  <c r="E961" i="3" l="1"/>
  <c r="C961" i="3"/>
  <c r="D961" i="3"/>
  <c r="B961" i="3"/>
  <c r="B962" i="3" l="1"/>
  <c r="D962" i="3"/>
  <c r="C962" i="3"/>
  <c r="E962" i="3"/>
  <c r="E963" i="3" l="1"/>
  <c r="C963" i="3"/>
  <c r="D963" i="3"/>
  <c r="B963" i="3"/>
  <c r="E964" i="3" l="1"/>
  <c r="C964" i="3"/>
  <c r="B964" i="3"/>
  <c r="D964" i="3"/>
  <c r="B965" i="3" l="1"/>
  <c r="D965" i="3"/>
  <c r="C965" i="3"/>
  <c r="E965" i="3"/>
  <c r="E966" i="3" l="1"/>
  <c r="C966" i="3"/>
  <c r="B966" i="3"/>
  <c r="D966" i="3"/>
  <c r="D967" i="3" l="1"/>
  <c r="B967" i="3"/>
  <c r="E967" i="3"/>
  <c r="C967" i="3"/>
  <c r="C968" i="3" l="1"/>
  <c r="E968" i="3"/>
  <c r="B968" i="3"/>
  <c r="D968" i="3"/>
  <c r="D969" i="3" l="1"/>
  <c r="B969" i="3"/>
  <c r="E969" i="3"/>
  <c r="C969" i="3"/>
  <c r="C970" i="3" l="1"/>
  <c r="E970" i="3"/>
  <c r="B970" i="3"/>
  <c r="D970" i="3"/>
  <c r="D971" i="3" l="1"/>
  <c r="B971" i="3"/>
  <c r="C971" i="3"/>
  <c r="E971" i="3"/>
  <c r="C972" i="3" l="1"/>
  <c r="E972" i="3"/>
  <c r="D972" i="3"/>
  <c r="B972" i="3"/>
  <c r="D973" i="3" l="1"/>
  <c r="B973" i="3"/>
  <c r="C973" i="3"/>
  <c r="E973" i="3"/>
  <c r="E974" i="3" l="1"/>
  <c r="C974" i="3"/>
  <c r="B974" i="3"/>
  <c r="D974" i="3"/>
  <c r="B975" i="3" l="1"/>
  <c r="D975" i="3"/>
  <c r="E975" i="3"/>
  <c r="C975" i="3"/>
  <c r="E976" i="3" l="1"/>
  <c r="C976" i="3"/>
  <c r="D976" i="3"/>
  <c r="B976" i="3"/>
  <c r="B977" i="3" l="1"/>
  <c r="D977" i="3"/>
  <c r="E977" i="3"/>
  <c r="C977" i="3"/>
  <c r="E978" i="3" l="1"/>
  <c r="C978" i="3"/>
  <c r="B978" i="3"/>
  <c r="D978" i="3"/>
  <c r="D979" i="3" l="1"/>
  <c r="B979" i="3"/>
  <c r="C979" i="3"/>
  <c r="E979" i="3"/>
  <c r="C980" i="3" l="1"/>
  <c r="E980" i="3"/>
  <c r="B980" i="3"/>
  <c r="D980" i="3"/>
  <c r="D981" i="3" l="1"/>
  <c r="B981" i="3"/>
  <c r="E981" i="3"/>
  <c r="C981" i="3"/>
  <c r="E982" i="3" l="1"/>
  <c r="C982" i="3"/>
  <c r="D982" i="3"/>
  <c r="B982" i="3"/>
  <c r="D983" i="3" l="1"/>
  <c r="B983" i="3"/>
  <c r="E983" i="3"/>
  <c r="C983" i="3"/>
  <c r="C984" i="3" l="1"/>
  <c r="E984" i="3"/>
  <c r="D984" i="3"/>
  <c r="B984" i="3"/>
  <c r="B985" i="3" l="1"/>
  <c r="D985" i="3"/>
  <c r="C985" i="3"/>
  <c r="E985" i="3"/>
  <c r="C986" i="3" l="1"/>
  <c r="E986" i="3"/>
  <c r="B986" i="3"/>
  <c r="D986" i="3"/>
  <c r="D987" i="3" l="1"/>
  <c r="B987" i="3"/>
  <c r="E987" i="3"/>
  <c r="C987" i="3"/>
  <c r="C988" i="3" l="1"/>
  <c r="E988" i="3"/>
  <c r="D988" i="3"/>
  <c r="B988" i="3"/>
  <c r="B989" i="3" l="1"/>
  <c r="D989" i="3"/>
  <c r="C989" i="3"/>
  <c r="E989" i="3"/>
  <c r="E990" i="3" l="1"/>
  <c r="C990" i="3"/>
  <c r="D990" i="3"/>
  <c r="B990" i="3"/>
  <c r="D991" i="3" l="1"/>
  <c r="B991" i="3"/>
  <c r="E991" i="3"/>
  <c r="C991" i="3"/>
  <c r="C992" i="3" l="1"/>
  <c r="E992" i="3"/>
  <c r="B992" i="3"/>
  <c r="D992" i="3"/>
  <c r="B993" i="3" l="1"/>
  <c r="D993" i="3"/>
  <c r="C993" i="3"/>
  <c r="E993" i="3"/>
  <c r="C994" i="3" l="1"/>
  <c r="E994" i="3"/>
  <c r="B994" i="3"/>
  <c r="D994" i="3"/>
  <c r="B995" i="3" l="1"/>
  <c r="D995" i="3"/>
  <c r="E995" i="3"/>
  <c r="C995" i="3"/>
  <c r="E996" i="3" l="1"/>
  <c r="C996" i="3"/>
  <c r="D996" i="3"/>
  <c r="B996" i="3"/>
  <c r="B997" i="3" l="1"/>
  <c r="D997" i="3"/>
  <c r="C997" i="3"/>
  <c r="E997" i="3"/>
  <c r="E998" i="3" l="1"/>
  <c r="C998" i="3"/>
  <c r="D998" i="3"/>
  <c r="B998" i="3"/>
  <c r="D999" i="3" l="1"/>
  <c r="B999" i="3"/>
  <c r="E999" i="3"/>
  <c r="C999" i="3"/>
  <c r="C1000" i="3" l="1"/>
  <c r="E1000" i="3"/>
  <c r="B1000" i="3"/>
  <c r="D1000" i="3"/>
  <c r="D1001" i="3" l="1"/>
  <c r="B1001" i="3"/>
  <c r="C1001" i="3"/>
  <c r="E1001" i="3"/>
  <c r="C1002" i="3" l="1"/>
  <c r="E1002" i="3"/>
  <c r="D1002" i="3"/>
  <c r="C7" i="4" s="1"/>
  <c r="B1002" i="3"/>
  <c r="B217" i="2" l="1"/>
  <c r="A209" i="4" s="1"/>
  <c r="B85" i="2"/>
  <c r="A77" i="4" s="1"/>
  <c r="B73" i="2"/>
  <c r="A65" i="4" s="1"/>
  <c r="B86" i="2"/>
  <c r="A78" i="4" s="1"/>
  <c r="B218" i="2"/>
  <c r="B88" i="2"/>
  <c r="A80" i="4" s="1"/>
  <c r="B91" i="2"/>
  <c r="A83" i="4" s="1"/>
  <c r="B75" i="2"/>
  <c r="A67" i="4" s="1"/>
  <c r="B92" i="2"/>
  <c r="A84" i="4" s="1"/>
  <c r="B76" i="2"/>
  <c r="A68" i="4" s="1"/>
  <c r="B87" i="2"/>
  <c r="A79" i="4" s="1"/>
  <c r="B78" i="2"/>
  <c r="A70" i="4" s="1"/>
  <c r="B90" i="2"/>
  <c r="A82" i="4" s="1"/>
  <c r="B82" i="2"/>
  <c r="A74" i="4" s="1"/>
  <c r="B70" i="2"/>
  <c r="A62" i="4" s="1"/>
  <c r="B89" i="2"/>
  <c r="A81" i="4" s="1"/>
  <c r="B71" i="2"/>
  <c r="A63" i="4" s="1"/>
  <c r="B93" i="2"/>
  <c r="A85" i="4" s="1"/>
  <c r="B84" i="2"/>
  <c r="A76" i="4" s="1"/>
  <c r="B79" i="2"/>
  <c r="A71" i="4" s="1"/>
  <c r="B77" i="2"/>
  <c r="A69" i="4" s="1"/>
  <c r="B68" i="2"/>
  <c r="A60" i="4" s="1"/>
  <c r="B69" i="2"/>
  <c r="A61" i="4" s="1"/>
  <c r="B81" i="2"/>
  <c r="A73" i="4" s="1"/>
  <c r="B83" i="2"/>
  <c r="A75" i="4" s="1"/>
  <c r="B74" i="2"/>
  <c r="A66" i="4" s="1"/>
  <c r="B72" i="2"/>
  <c r="A64" i="4" s="1"/>
  <c r="B80" i="2"/>
  <c r="A72" i="4" s="1"/>
  <c r="B213" i="2"/>
  <c r="A205" i="4" s="1"/>
  <c r="B216" i="2"/>
  <c r="A208" i="4" s="1"/>
  <c r="B207" i="2"/>
  <c r="A199" i="4" s="1"/>
  <c r="B202" i="2"/>
  <c r="A194" i="4" s="1"/>
  <c r="B209" i="2"/>
  <c r="A201" i="4" s="1"/>
  <c r="B204" i="2"/>
  <c r="A196" i="4" s="1"/>
  <c r="B205" i="2"/>
  <c r="A197" i="4" s="1"/>
  <c r="B206" i="2"/>
  <c r="A198" i="4" s="1"/>
  <c r="B215" i="2"/>
  <c r="A207" i="4" s="1"/>
  <c r="B214" i="2"/>
  <c r="A206" i="4" s="1"/>
  <c r="B211" i="2"/>
  <c r="A203" i="4" s="1"/>
  <c r="B203" i="2"/>
  <c r="A195" i="4" s="1"/>
  <c r="B201" i="2"/>
  <c r="A193" i="4" s="1"/>
  <c r="B210" i="2"/>
  <c r="A202" i="4" s="1"/>
  <c r="B212" i="2"/>
  <c r="A204" i="4" s="1"/>
  <c r="B208" i="2"/>
  <c r="A200" i="4" s="1"/>
  <c r="B128" i="2"/>
  <c r="A120" i="4" s="1"/>
  <c r="B186" i="2"/>
  <c r="A178" i="4" s="1"/>
  <c r="B142" i="2"/>
  <c r="A134" i="4" s="1"/>
  <c r="B163" i="2"/>
  <c r="A155" i="4" s="1"/>
  <c r="B116" i="2"/>
  <c r="A108" i="4" s="1"/>
  <c r="B177" i="2"/>
  <c r="A169" i="4" s="1"/>
  <c r="B107" i="2"/>
  <c r="A99" i="4" s="1"/>
  <c r="B195" i="2"/>
  <c r="A187" i="4" s="1"/>
  <c r="B200" i="2"/>
  <c r="A192" i="4" s="1"/>
  <c r="B138" i="2"/>
  <c r="A130" i="4" s="1"/>
  <c r="B105" i="2"/>
  <c r="A97" i="4" s="1"/>
  <c r="B122" i="2"/>
  <c r="A114" i="4" s="1"/>
  <c r="B132" i="2"/>
  <c r="A124" i="4" s="1"/>
  <c r="B104" i="2"/>
  <c r="A96" i="4" s="1"/>
  <c r="B96" i="2"/>
  <c r="A88" i="4" s="1"/>
  <c r="B190" i="2"/>
  <c r="A182" i="4" s="1"/>
  <c r="B109" i="2"/>
  <c r="A101" i="4" s="1"/>
  <c r="B130" i="2"/>
  <c r="A122" i="4" s="1"/>
  <c r="B192" i="2"/>
  <c r="A184" i="4" s="1"/>
  <c r="B147" i="2"/>
  <c r="A139" i="4" s="1"/>
  <c r="B119" i="2"/>
  <c r="A111" i="4" s="1"/>
  <c r="B149" i="2"/>
  <c r="A141" i="4" s="1"/>
  <c r="B129" i="2"/>
  <c r="A121" i="4" s="1"/>
  <c r="B172" i="2"/>
  <c r="A164" i="4" s="1"/>
  <c r="B164" i="2"/>
  <c r="A156" i="4" s="1"/>
  <c r="B154" i="2"/>
  <c r="A146" i="4" s="1"/>
  <c r="B185" i="2"/>
  <c r="A177" i="4" s="1"/>
  <c r="B113" i="2"/>
  <c r="A105" i="4" s="1"/>
  <c r="B101" i="2"/>
  <c r="A93" i="4" s="1"/>
  <c r="B108" i="2"/>
  <c r="A100" i="4" s="1"/>
  <c r="B103" i="2"/>
  <c r="A95" i="4" s="1"/>
  <c r="B148" i="2"/>
  <c r="A140" i="4" s="1"/>
  <c r="B156" i="2"/>
  <c r="A148" i="4" s="1"/>
  <c r="B182" i="2"/>
  <c r="A174" i="4" s="1"/>
  <c r="B134" i="2"/>
  <c r="A126" i="4" s="1"/>
  <c r="B189" i="2"/>
  <c r="A181" i="4" s="1"/>
  <c r="B99" i="2"/>
  <c r="A91" i="4" s="1"/>
  <c r="B145" i="2"/>
  <c r="A137" i="4" s="1"/>
  <c r="B120" i="2"/>
  <c r="A112" i="4" s="1"/>
  <c r="B114" i="2"/>
  <c r="A106" i="4" s="1"/>
  <c r="B124" i="2"/>
  <c r="A116" i="4" s="1"/>
  <c r="B176" i="2"/>
  <c r="A168" i="4" s="1"/>
  <c r="B110" i="2"/>
  <c r="A102" i="4" s="1"/>
  <c r="B196" i="2"/>
  <c r="A188" i="4" s="1"/>
  <c r="B159" i="2"/>
  <c r="A151" i="4" s="1"/>
  <c r="B133" i="2"/>
  <c r="A125" i="4" s="1"/>
  <c r="B193" i="2"/>
  <c r="A185" i="4" s="1"/>
  <c r="B125" i="2"/>
  <c r="A117" i="4" s="1"/>
  <c r="B131" i="2"/>
  <c r="A123" i="4" s="1"/>
  <c r="B179" i="2"/>
  <c r="A171" i="4" s="1"/>
  <c r="B198" i="2"/>
  <c r="A190" i="4" s="1"/>
  <c r="B106" i="2"/>
  <c r="A98" i="4" s="1"/>
  <c r="B183" i="2"/>
  <c r="A175" i="4" s="1"/>
  <c r="B194" i="2"/>
  <c r="A186" i="4" s="1"/>
  <c r="B199" i="2"/>
  <c r="A191" i="4" s="1"/>
  <c r="B126" i="2"/>
  <c r="A118" i="4" s="1"/>
  <c r="B170" i="2"/>
  <c r="A162" i="4" s="1"/>
  <c r="B102" i="2"/>
  <c r="A94" i="4" s="1"/>
  <c r="B166" i="2"/>
  <c r="A158" i="4" s="1"/>
  <c r="B168" i="2"/>
  <c r="A160" i="4" s="1"/>
  <c r="B157" i="2"/>
  <c r="A149" i="4" s="1"/>
  <c r="B160" i="2"/>
  <c r="A152" i="4" s="1"/>
  <c r="B180" i="2"/>
  <c r="A172" i="4" s="1"/>
  <c r="B175" i="2"/>
  <c r="A167" i="4" s="1"/>
  <c r="B167" i="2"/>
  <c r="A159" i="4" s="1"/>
  <c r="B111" i="2"/>
  <c r="A103" i="4" s="1"/>
  <c r="B171" i="2"/>
  <c r="A163" i="4" s="1"/>
  <c r="B137" i="2"/>
  <c r="A129" i="4" s="1"/>
  <c r="B191" i="2"/>
  <c r="A183" i="4" s="1"/>
  <c r="B152" i="2"/>
  <c r="A144" i="4" s="1"/>
  <c r="B184" i="2"/>
  <c r="A176" i="4" s="1"/>
  <c r="B165" i="2"/>
  <c r="A157" i="4" s="1"/>
  <c r="B174" i="2"/>
  <c r="A166" i="4" s="1"/>
  <c r="B151" i="2"/>
  <c r="A143" i="4" s="1"/>
  <c r="B158" i="2"/>
  <c r="A150" i="4" s="1"/>
  <c r="B188" i="2"/>
  <c r="A180" i="4" s="1"/>
  <c r="B141" i="2"/>
  <c r="A133" i="4" s="1"/>
  <c r="B98" i="2"/>
  <c r="A90" i="4" s="1"/>
  <c r="B112" i="2"/>
  <c r="A104" i="4" s="1"/>
  <c r="B155" i="2"/>
  <c r="A147" i="4" s="1"/>
  <c r="B94" i="2"/>
  <c r="A86" i="4" s="1"/>
  <c r="B146" i="2"/>
  <c r="A138" i="4" s="1"/>
  <c r="B121" i="2"/>
  <c r="A113" i="4" s="1"/>
  <c r="B162" i="2"/>
  <c r="A154" i="4" s="1"/>
  <c r="B123" i="2"/>
  <c r="A115" i="4" s="1"/>
  <c r="B95" i="2"/>
  <c r="A87" i="4" s="1"/>
  <c r="B97" i="2"/>
  <c r="A89" i="4" s="1"/>
  <c r="B150" i="2"/>
  <c r="A142" i="4" s="1"/>
  <c r="B197" i="2"/>
  <c r="A189" i="4" s="1"/>
  <c r="B161" i="2"/>
  <c r="A153" i="4" s="1"/>
  <c r="B181" i="2"/>
  <c r="A173" i="4" s="1"/>
  <c r="B144" i="2"/>
  <c r="A136" i="4" s="1"/>
  <c r="B127" i="2"/>
  <c r="A119" i="4" s="1"/>
  <c r="B118" i="2"/>
  <c r="A110" i="4" s="1"/>
  <c r="B169" i="2"/>
  <c r="A161" i="4" s="1"/>
  <c r="B139" i="2"/>
  <c r="A131" i="4" s="1"/>
  <c r="B143" i="2"/>
  <c r="A135" i="4" s="1"/>
  <c r="B178" i="2"/>
  <c r="A170" i="4" s="1"/>
  <c r="B153" i="2"/>
  <c r="A145" i="4" s="1"/>
  <c r="B100" i="2"/>
  <c r="A92" i="4" s="1"/>
  <c r="B135" i="2"/>
  <c r="A127" i="4" s="1"/>
  <c r="B187" i="2"/>
  <c r="A179" i="4" s="1"/>
  <c r="B173" i="2"/>
  <c r="A165" i="4" s="1"/>
  <c r="B117" i="2"/>
  <c r="A109" i="4" s="1"/>
  <c r="B140" i="2"/>
  <c r="A132" i="4" s="1"/>
  <c r="B115" i="2"/>
  <c r="A107" i="4" s="1"/>
  <c r="B136" i="2"/>
  <c r="A128" i="4" s="1"/>
  <c r="C8" i="4"/>
  <c r="C41" i="2"/>
  <c r="AB9" i="4" s="1"/>
  <c r="B62" i="2"/>
  <c r="A54" i="4" s="1"/>
  <c r="C66" i="2"/>
  <c r="BA9" i="4" s="1"/>
  <c r="B60" i="2"/>
  <c r="A52" i="4" s="1"/>
  <c r="C40" i="2"/>
  <c r="AA9" i="4" s="1"/>
  <c r="C28" i="2"/>
  <c r="O9" i="4" s="1"/>
  <c r="B29" i="2"/>
  <c r="A21" i="4" s="1"/>
  <c r="C39" i="2"/>
  <c r="Z9" i="4" s="1"/>
  <c r="C58" i="2"/>
  <c r="AS9" i="4" s="1"/>
  <c r="B59" i="2"/>
  <c r="A51" i="4" s="1"/>
  <c r="B35" i="2"/>
  <c r="A27" i="4" s="1"/>
  <c r="B30" i="2"/>
  <c r="A22" i="4" s="1"/>
  <c r="B47" i="2"/>
  <c r="A39" i="4" s="1"/>
  <c r="C37" i="2"/>
  <c r="X9" i="4" s="1"/>
  <c r="C21" i="2"/>
  <c r="H9" i="4" s="1"/>
  <c r="B64" i="2"/>
  <c r="A56" i="4" s="1"/>
  <c r="C47" i="2"/>
  <c r="AH9" i="4" s="1"/>
  <c r="B26" i="2"/>
  <c r="A18" i="4" s="1"/>
  <c r="C62" i="2"/>
  <c r="AW9" i="4" s="1"/>
  <c r="B34" i="2"/>
  <c r="A26" i="4" s="1"/>
  <c r="B38" i="2"/>
  <c r="A30" i="4" s="1"/>
  <c r="B50" i="2"/>
  <c r="A42" i="4" s="1"/>
  <c r="B54" i="2"/>
  <c r="A46" i="4" s="1"/>
  <c r="C59" i="2"/>
  <c r="AT9" i="4" s="1"/>
  <c r="C51" i="2"/>
  <c r="AL9" i="4" s="1"/>
  <c r="B28" i="2"/>
  <c r="A20" i="4" s="1"/>
  <c r="C33" i="2"/>
  <c r="T9" i="4" s="1"/>
  <c r="B37" i="2"/>
  <c r="A29" i="4" s="1"/>
  <c r="B49" i="2"/>
  <c r="A41" i="4" s="1"/>
  <c r="B53" i="2"/>
  <c r="A45" i="4" s="1"/>
  <c r="B25" i="2"/>
  <c r="A17" i="4" s="1"/>
  <c r="B21" i="2"/>
  <c r="A13" i="4" s="1"/>
  <c r="C23" i="2"/>
  <c r="J9" i="4" s="1"/>
  <c r="B24" i="2"/>
  <c r="A16" i="4" s="1"/>
  <c r="B23" i="2"/>
  <c r="A15" i="4" s="1"/>
  <c r="C218" i="2"/>
  <c r="BC9" i="4" s="1"/>
  <c r="A210" i="4"/>
  <c r="C61" i="2"/>
  <c r="AV9" i="4" s="1"/>
  <c r="C31" i="2"/>
  <c r="R9" i="4" s="1"/>
  <c r="C52" i="2"/>
  <c r="AM9" i="4" s="1"/>
  <c r="C44" i="2"/>
  <c r="AE9" i="4" s="1"/>
  <c r="C26" i="2"/>
  <c r="M9" i="4" s="1"/>
  <c r="C24" i="2"/>
  <c r="K9" i="4" s="1"/>
  <c r="C65" i="2"/>
  <c r="AZ9" i="4" s="1"/>
  <c r="B56" i="2"/>
  <c r="A48" i="4" s="1"/>
  <c r="C45" i="2"/>
  <c r="AF9" i="4" s="1"/>
  <c r="C46" i="2"/>
  <c r="AG9" i="4" s="1"/>
  <c r="C25" i="2"/>
  <c r="L9" i="4" s="1"/>
  <c r="C22" i="2"/>
  <c r="I9" i="4" s="1"/>
  <c r="C64" i="2"/>
  <c r="AY9" i="4" s="1"/>
  <c r="C63" i="2"/>
  <c r="AX9" i="4" s="1"/>
  <c r="C54" i="2"/>
  <c r="AO9" i="4" s="1"/>
  <c r="B61" i="2"/>
  <c r="A53" i="4" s="1"/>
  <c r="C32" i="2"/>
  <c r="S9" i="4" s="1"/>
  <c r="C27" i="2"/>
  <c r="N9" i="4" s="1"/>
  <c r="C53" i="2"/>
  <c r="AN9" i="4" s="1"/>
  <c r="C36" i="2"/>
  <c r="W9" i="4" s="1"/>
  <c r="C38" i="2"/>
  <c r="Y9" i="4" s="1"/>
  <c r="C29" i="2"/>
  <c r="P9" i="4" s="1"/>
  <c r="C55" i="2"/>
  <c r="AP9" i="4" s="1"/>
  <c r="C57" i="2"/>
  <c r="AR9" i="4" s="1"/>
  <c r="B22" i="2"/>
  <c r="A14" i="4" s="1"/>
  <c r="C30" i="2"/>
  <c r="Q9" i="4" s="1"/>
  <c r="C49" i="2"/>
  <c r="AJ9" i="4" s="1"/>
  <c r="C35" i="2"/>
  <c r="V9" i="4" s="1"/>
  <c r="C48" i="2"/>
  <c r="AI9" i="4" s="1"/>
  <c r="C56" i="2"/>
  <c r="AQ9" i="4" s="1"/>
  <c r="C43" i="2"/>
  <c r="AD9" i="4" s="1"/>
  <c r="C50" i="2"/>
  <c r="AK9" i="4" s="1"/>
  <c r="C60" i="2"/>
  <c r="AU9" i="4" s="1"/>
  <c r="B36" i="2"/>
  <c r="A28" i="4" s="1"/>
  <c r="B58" i="2"/>
  <c r="A50" i="4" s="1"/>
  <c r="B32" i="2"/>
  <c r="A24" i="4" s="1"/>
  <c r="B57" i="2"/>
  <c r="A49" i="4" s="1"/>
  <c r="B31" i="2"/>
  <c r="A23" i="4" s="1"/>
  <c r="B52" i="2"/>
  <c r="A44" i="4" s="1"/>
  <c r="C42" i="2"/>
  <c r="AC9" i="4" s="1"/>
  <c r="B20" i="2"/>
  <c r="B45" i="2"/>
  <c r="A37" i="4" s="1"/>
  <c r="B65" i="2"/>
  <c r="A57" i="4" s="1"/>
  <c r="B33" i="2"/>
  <c r="A25" i="4" s="1"/>
  <c r="B48" i="2"/>
  <c r="A40" i="4" s="1"/>
  <c r="B39" i="2"/>
  <c r="A31" i="4" s="1"/>
  <c r="B46" i="2"/>
  <c r="A38" i="4" s="1"/>
  <c r="B51" i="2"/>
  <c r="A43" i="4" s="1"/>
  <c r="C67" i="2"/>
  <c r="BB9" i="4" s="1"/>
  <c r="B27" i="2"/>
  <c r="A19" i="4" s="1"/>
  <c r="B43" i="2"/>
  <c r="A35" i="4" s="1"/>
  <c r="B40" i="2"/>
  <c r="A32" i="4" s="1"/>
  <c r="B66" i="2"/>
  <c r="A58" i="4" s="1"/>
  <c r="B67" i="2"/>
  <c r="A59" i="4" s="1"/>
  <c r="B63" i="2"/>
  <c r="A55" i="4" s="1"/>
  <c r="B44" i="2"/>
  <c r="A36" i="4" s="1"/>
  <c r="B55" i="2"/>
  <c r="A47" i="4" s="1"/>
  <c r="C20" i="2"/>
  <c r="G9" i="4" s="1"/>
  <c r="B41" i="2"/>
  <c r="A33" i="4" s="1"/>
  <c r="B42" i="2"/>
  <c r="A34" i="4" s="1"/>
  <c r="C34" i="2"/>
  <c r="U9" i="4" s="1"/>
  <c r="B136" i="4" l="1"/>
  <c r="C136" i="4"/>
  <c r="D136" i="4" s="1"/>
  <c r="F136" i="4"/>
  <c r="C160" i="4"/>
  <c r="D160" i="4" s="1"/>
  <c r="B160" i="4"/>
  <c r="F160" i="4"/>
  <c r="B114" i="4"/>
  <c r="C114" i="4"/>
  <c r="D114" i="4" s="1"/>
  <c r="F114" i="4"/>
  <c r="C128" i="4"/>
  <c r="D128" i="4" s="1"/>
  <c r="B128" i="4"/>
  <c r="F128" i="4"/>
  <c r="B145" i="4"/>
  <c r="C145" i="4"/>
  <c r="D145" i="4" s="1"/>
  <c r="F145" i="4"/>
  <c r="B173" i="4"/>
  <c r="C173" i="4"/>
  <c r="D173" i="4" s="1"/>
  <c r="F173" i="4"/>
  <c r="C113" i="4"/>
  <c r="D113" i="4" s="1"/>
  <c r="B113" i="4"/>
  <c r="F113" i="4"/>
  <c r="B150" i="4"/>
  <c r="C150" i="4"/>
  <c r="D150" i="4" s="1"/>
  <c r="F150" i="4"/>
  <c r="C163" i="4"/>
  <c r="D163" i="4" s="1"/>
  <c r="B163" i="4"/>
  <c r="F163" i="4"/>
  <c r="B158" i="4"/>
  <c r="C158" i="4"/>
  <c r="D158" i="4" s="1"/>
  <c r="F158" i="4"/>
  <c r="C190" i="4"/>
  <c r="D190" i="4" s="1"/>
  <c r="B190" i="4"/>
  <c r="F190" i="4"/>
  <c r="B102" i="4"/>
  <c r="C102" i="4"/>
  <c r="D102" i="4" s="1"/>
  <c r="F102" i="4"/>
  <c r="C126" i="4"/>
  <c r="D126" i="4" s="1"/>
  <c r="B126" i="4"/>
  <c r="F126" i="4"/>
  <c r="C177" i="4"/>
  <c r="D177" i="4" s="1"/>
  <c r="B177" i="4"/>
  <c r="F177" i="4"/>
  <c r="C184" i="4"/>
  <c r="D184" i="4" s="1"/>
  <c r="B184" i="4"/>
  <c r="F184" i="4"/>
  <c r="C97" i="4"/>
  <c r="D97" i="4" s="1"/>
  <c r="B97" i="4"/>
  <c r="F97" i="4"/>
  <c r="C134" i="4"/>
  <c r="D134" i="4" s="1"/>
  <c r="B134" i="4"/>
  <c r="F134" i="4"/>
  <c r="C203" i="4"/>
  <c r="D203" i="4" s="1"/>
  <c r="B203" i="4"/>
  <c r="F203" i="4"/>
  <c r="B199" i="4"/>
  <c r="C199" i="4"/>
  <c r="D199" i="4" s="1"/>
  <c r="F199" i="4"/>
  <c r="C61" i="4"/>
  <c r="D61" i="4" s="1"/>
  <c r="F61" i="4"/>
  <c r="C62" i="4"/>
  <c r="D62" i="4" s="1"/>
  <c r="F62" i="4"/>
  <c r="C83" i="4"/>
  <c r="D83" i="4" s="1"/>
  <c r="F83" i="4"/>
  <c r="C92" i="4"/>
  <c r="D92" i="4" s="1"/>
  <c r="B92" i="4"/>
  <c r="F92" i="4"/>
  <c r="B129" i="4"/>
  <c r="C129" i="4"/>
  <c r="D129" i="4" s="1"/>
  <c r="F129" i="4"/>
  <c r="C181" i="4"/>
  <c r="D181" i="4" s="1"/>
  <c r="B181" i="4"/>
  <c r="F181" i="4"/>
  <c r="C155" i="4"/>
  <c r="D155" i="4" s="1"/>
  <c r="B155" i="4"/>
  <c r="F155" i="4"/>
  <c r="C194" i="4"/>
  <c r="D194" i="4" s="1"/>
  <c r="B194" i="4"/>
  <c r="F194" i="4"/>
  <c r="C73" i="4"/>
  <c r="D73" i="4" s="1"/>
  <c r="F73" i="4"/>
  <c r="C107" i="4"/>
  <c r="D107" i="4" s="1"/>
  <c r="B107" i="4"/>
  <c r="F107" i="4"/>
  <c r="C170" i="4"/>
  <c r="D170" i="4" s="1"/>
  <c r="B170" i="4"/>
  <c r="F170" i="4"/>
  <c r="B153" i="4"/>
  <c r="C153" i="4"/>
  <c r="D153" i="4" s="1"/>
  <c r="F153" i="4"/>
  <c r="C138" i="4"/>
  <c r="D138" i="4" s="1"/>
  <c r="B138" i="4"/>
  <c r="F138" i="4"/>
  <c r="C143" i="4"/>
  <c r="D143" i="4" s="1"/>
  <c r="B143" i="4"/>
  <c r="F143" i="4"/>
  <c r="C103" i="4"/>
  <c r="D103" i="4" s="1"/>
  <c r="B103" i="4"/>
  <c r="F103" i="4"/>
  <c r="C94" i="4"/>
  <c r="D94" i="4" s="1"/>
  <c r="B94" i="4"/>
  <c r="F94" i="4"/>
  <c r="C171" i="4"/>
  <c r="D171" i="4" s="1"/>
  <c r="B171" i="4"/>
  <c r="F171" i="4"/>
  <c r="C168" i="4"/>
  <c r="D168" i="4" s="1"/>
  <c r="B168" i="4"/>
  <c r="F168" i="4"/>
  <c r="C174" i="4"/>
  <c r="D174" i="4" s="1"/>
  <c r="B174" i="4"/>
  <c r="F174" i="4"/>
  <c r="C146" i="4"/>
  <c r="D146" i="4" s="1"/>
  <c r="B146" i="4"/>
  <c r="F146" i="4"/>
  <c r="C122" i="4"/>
  <c r="D122" i="4" s="1"/>
  <c r="B122" i="4"/>
  <c r="F122" i="4"/>
  <c r="C130" i="4"/>
  <c r="D130" i="4" s="1"/>
  <c r="B130" i="4"/>
  <c r="F130" i="4"/>
  <c r="C178" i="4"/>
  <c r="D178" i="4" s="1"/>
  <c r="B178" i="4"/>
  <c r="F178" i="4"/>
  <c r="B206" i="4"/>
  <c r="C206" i="4"/>
  <c r="D206" i="4" s="1"/>
  <c r="F206" i="4"/>
  <c r="B208" i="4"/>
  <c r="C208" i="4"/>
  <c r="D208" i="4" s="1"/>
  <c r="F208" i="4"/>
  <c r="C60" i="4"/>
  <c r="D60" i="4" s="1"/>
  <c r="F60" i="4"/>
  <c r="C74" i="4"/>
  <c r="D74" i="4" s="1"/>
  <c r="F74" i="4"/>
  <c r="C80" i="4"/>
  <c r="D80" i="4" s="1"/>
  <c r="F80" i="4"/>
  <c r="B154" i="4"/>
  <c r="C154" i="4"/>
  <c r="D154" i="4" s="1"/>
  <c r="F154" i="4"/>
  <c r="C98" i="4"/>
  <c r="D98" i="4" s="1"/>
  <c r="B98" i="4"/>
  <c r="F98" i="4"/>
  <c r="B105" i="4"/>
  <c r="C105" i="4"/>
  <c r="D105" i="4" s="1"/>
  <c r="F105" i="4"/>
  <c r="C195" i="4"/>
  <c r="D195" i="4" s="1"/>
  <c r="B195" i="4"/>
  <c r="F195" i="4"/>
  <c r="C67" i="4"/>
  <c r="D67" i="4" s="1"/>
  <c r="F67" i="4"/>
  <c r="C132" i="4"/>
  <c r="D132" i="4" s="1"/>
  <c r="B132" i="4"/>
  <c r="F132" i="4"/>
  <c r="B135" i="4"/>
  <c r="C135" i="4"/>
  <c r="D135" i="4" s="1"/>
  <c r="F135" i="4"/>
  <c r="B189" i="4"/>
  <c r="C189" i="4"/>
  <c r="D189" i="4" s="1"/>
  <c r="F189" i="4"/>
  <c r="B86" i="4"/>
  <c r="C86" i="4"/>
  <c r="D86" i="4" s="1"/>
  <c r="F86" i="4"/>
  <c r="C166" i="4"/>
  <c r="D166" i="4" s="1"/>
  <c r="B166" i="4"/>
  <c r="F166" i="4"/>
  <c r="C159" i="4"/>
  <c r="D159" i="4" s="1"/>
  <c r="B159" i="4"/>
  <c r="F159" i="4"/>
  <c r="B162" i="4"/>
  <c r="C162" i="4"/>
  <c r="D162" i="4" s="1"/>
  <c r="F162" i="4"/>
  <c r="B123" i="4"/>
  <c r="C123" i="4"/>
  <c r="D123" i="4" s="1"/>
  <c r="F123" i="4"/>
  <c r="C116" i="4"/>
  <c r="D116" i="4" s="1"/>
  <c r="B116" i="4"/>
  <c r="F116" i="4"/>
  <c r="C148" i="4"/>
  <c r="D148" i="4" s="1"/>
  <c r="B148" i="4"/>
  <c r="F148" i="4"/>
  <c r="B156" i="4"/>
  <c r="C156" i="4"/>
  <c r="D156" i="4" s="1"/>
  <c r="F156" i="4"/>
  <c r="B101" i="4"/>
  <c r="C101" i="4"/>
  <c r="D101" i="4" s="1"/>
  <c r="F101" i="4"/>
  <c r="C192" i="4"/>
  <c r="D192" i="4" s="1"/>
  <c r="B192" i="4"/>
  <c r="F192" i="4"/>
  <c r="C120" i="4"/>
  <c r="D120" i="4" s="1"/>
  <c r="B120" i="4"/>
  <c r="F120" i="4"/>
  <c r="B207" i="4"/>
  <c r="C207" i="4"/>
  <c r="D207" i="4" s="1"/>
  <c r="F207" i="4"/>
  <c r="C205" i="4"/>
  <c r="D205" i="4" s="1"/>
  <c r="B205" i="4"/>
  <c r="F205" i="4"/>
  <c r="C69" i="4"/>
  <c r="D69" i="4" s="1"/>
  <c r="F69" i="4"/>
  <c r="C82" i="4"/>
  <c r="D82" i="4" s="1"/>
  <c r="F82" i="4"/>
  <c r="C180" i="4"/>
  <c r="D180" i="4" s="1"/>
  <c r="B180" i="4"/>
  <c r="F180" i="4"/>
  <c r="C188" i="4"/>
  <c r="D188" i="4" s="1"/>
  <c r="B188" i="4"/>
  <c r="F188" i="4"/>
  <c r="C139" i="4"/>
  <c r="D139" i="4" s="1"/>
  <c r="B139" i="4"/>
  <c r="F139" i="4"/>
  <c r="C81" i="4"/>
  <c r="D81" i="4" s="1"/>
  <c r="F81" i="4"/>
  <c r="C109" i="4"/>
  <c r="D109" i="4" s="1"/>
  <c r="B109" i="4"/>
  <c r="F109" i="4"/>
  <c r="B131" i="4"/>
  <c r="C131" i="4"/>
  <c r="D131" i="4" s="1"/>
  <c r="F131" i="4"/>
  <c r="C142" i="4"/>
  <c r="D142" i="4" s="1"/>
  <c r="B142" i="4"/>
  <c r="F142" i="4"/>
  <c r="B147" i="4"/>
  <c r="C147" i="4"/>
  <c r="D147" i="4" s="1"/>
  <c r="F147" i="4"/>
  <c r="C157" i="4"/>
  <c r="D157" i="4" s="1"/>
  <c r="B157" i="4"/>
  <c r="F157" i="4"/>
  <c r="C167" i="4"/>
  <c r="D167" i="4" s="1"/>
  <c r="B167" i="4"/>
  <c r="F167" i="4"/>
  <c r="B118" i="4"/>
  <c r="C118" i="4"/>
  <c r="D118" i="4" s="1"/>
  <c r="F118" i="4"/>
  <c r="C117" i="4"/>
  <c r="D117" i="4" s="1"/>
  <c r="B117" i="4"/>
  <c r="F117" i="4"/>
  <c r="C106" i="4"/>
  <c r="D106" i="4" s="1"/>
  <c r="B106" i="4"/>
  <c r="F106" i="4"/>
  <c r="B140" i="4"/>
  <c r="C140" i="4"/>
  <c r="D140" i="4" s="1"/>
  <c r="F140" i="4"/>
  <c r="B164" i="4"/>
  <c r="C164" i="4"/>
  <c r="D164" i="4" s="1"/>
  <c r="F164" i="4"/>
  <c r="C182" i="4"/>
  <c r="D182" i="4" s="1"/>
  <c r="B182" i="4"/>
  <c r="F182" i="4"/>
  <c r="C187" i="4"/>
  <c r="D187" i="4" s="1"/>
  <c r="B187" i="4"/>
  <c r="F187" i="4"/>
  <c r="C200" i="4"/>
  <c r="D200" i="4" s="1"/>
  <c r="B200" i="4"/>
  <c r="F200" i="4"/>
  <c r="B198" i="4"/>
  <c r="C198" i="4"/>
  <c r="D198" i="4" s="1"/>
  <c r="F198" i="4"/>
  <c r="C72" i="4"/>
  <c r="D72" i="4" s="1"/>
  <c r="F72" i="4"/>
  <c r="C71" i="4"/>
  <c r="D71" i="4" s="1"/>
  <c r="F71" i="4"/>
  <c r="C70" i="4"/>
  <c r="D70" i="4" s="1"/>
  <c r="F70" i="4"/>
  <c r="C78" i="4"/>
  <c r="D78" i="4" s="1"/>
  <c r="F78" i="4"/>
  <c r="C165" i="4"/>
  <c r="D165" i="4" s="1"/>
  <c r="B165" i="4"/>
  <c r="F165" i="4"/>
  <c r="C161" i="4"/>
  <c r="D161" i="4" s="1"/>
  <c r="B161" i="4"/>
  <c r="F161" i="4"/>
  <c r="B89" i="4"/>
  <c r="C89" i="4"/>
  <c r="D89" i="4" s="1"/>
  <c r="F89" i="4"/>
  <c r="B104" i="4"/>
  <c r="C104" i="4"/>
  <c r="D104" i="4" s="1"/>
  <c r="F104" i="4"/>
  <c r="B176" i="4"/>
  <c r="C176" i="4"/>
  <c r="D176" i="4" s="1"/>
  <c r="F176" i="4"/>
  <c r="B172" i="4"/>
  <c r="C172" i="4"/>
  <c r="D172" i="4" s="1"/>
  <c r="F172" i="4"/>
  <c r="C191" i="4"/>
  <c r="D191" i="4" s="1"/>
  <c r="B191" i="4"/>
  <c r="F191" i="4"/>
  <c r="C185" i="4"/>
  <c r="D185" i="4" s="1"/>
  <c r="B185" i="4"/>
  <c r="F185" i="4"/>
  <c r="C112" i="4"/>
  <c r="D112" i="4" s="1"/>
  <c r="B112" i="4"/>
  <c r="F112" i="4"/>
  <c r="C95" i="4"/>
  <c r="D95" i="4" s="1"/>
  <c r="B95" i="4"/>
  <c r="F95" i="4"/>
  <c r="C121" i="4"/>
  <c r="D121" i="4" s="1"/>
  <c r="B121" i="4"/>
  <c r="F121" i="4"/>
  <c r="C88" i="4"/>
  <c r="D88" i="4" s="1"/>
  <c r="B88" i="4"/>
  <c r="F88" i="4"/>
  <c r="B99" i="4"/>
  <c r="C99" i="4"/>
  <c r="D99" i="4" s="1"/>
  <c r="F99" i="4"/>
  <c r="C204" i="4"/>
  <c r="D204" i="4" s="1"/>
  <c r="B204" i="4"/>
  <c r="F204" i="4"/>
  <c r="B197" i="4"/>
  <c r="C197" i="4"/>
  <c r="D197" i="4" s="1"/>
  <c r="F197" i="4"/>
  <c r="C64" i="4"/>
  <c r="D64" i="4" s="1"/>
  <c r="F64" i="4"/>
  <c r="C76" i="4"/>
  <c r="D76" i="4" s="1"/>
  <c r="F76" i="4"/>
  <c r="C79" i="4"/>
  <c r="D79" i="4" s="1"/>
  <c r="F79" i="4"/>
  <c r="C65" i="4"/>
  <c r="D65" i="4" s="1"/>
  <c r="F65" i="4"/>
  <c r="C179" i="4"/>
  <c r="D179" i="4" s="1"/>
  <c r="B179" i="4"/>
  <c r="F179" i="4"/>
  <c r="C110" i="4"/>
  <c r="D110" i="4" s="1"/>
  <c r="B110" i="4"/>
  <c r="F110" i="4"/>
  <c r="C87" i="4"/>
  <c r="D87" i="4" s="1"/>
  <c r="B87" i="4"/>
  <c r="F87" i="4"/>
  <c r="B90" i="4"/>
  <c r="C90" i="4"/>
  <c r="D90" i="4" s="1"/>
  <c r="F90" i="4"/>
  <c r="C144" i="4"/>
  <c r="D144" i="4" s="1"/>
  <c r="B144" i="4"/>
  <c r="F144" i="4"/>
  <c r="C152" i="4"/>
  <c r="D152" i="4" s="1"/>
  <c r="B152" i="4"/>
  <c r="F152" i="4"/>
  <c r="B186" i="4"/>
  <c r="C186" i="4"/>
  <c r="D186" i="4" s="1"/>
  <c r="F186" i="4"/>
  <c r="C125" i="4"/>
  <c r="D125" i="4" s="1"/>
  <c r="B125" i="4"/>
  <c r="F125" i="4"/>
  <c r="B137" i="4"/>
  <c r="C137" i="4"/>
  <c r="D137" i="4" s="1"/>
  <c r="F137" i="4"/>
  <c r="C100" i="4"/>
  <c r="D100" i="4" s="1"/>
  <c r="B100" i="4"/>
  <c r="F100" i="4"/>
  <c r="B141" i="4"/>
  <c r="C141" i="4"/>
  <c r="D141" i="4" s="1"/>
  <c r="F141" i="4"/>
  <c r="B96" i="4"/>
  <c r="C96" i="4"/>
  <c r="D96" i="4" s="1"/>
  <c r="F96" i="4"/>
  <c r="C169" i="4"/>
  <c r="D169" i="4" s="1"/>
  <c r="B169" i="4"/>
  <c r="F169" i="4"/>
  <c r="B202" i="4"/>
  <c r="C202" i="4"/>
  <c r="D202" i="4" s="1"/>
  <c r="F202" i="4"/>
  <c r="C196" i="4"/>
  <c r="D196" i="4" s="1"/>
  <c r="B196" i="4"/>
  <c r="F196" i="4"/>
  <c r="C66" i="4"/>
  <c r="D66" i="4" s="1"/>
  <c r="F66" i="4"/>
  <c r="C85" i="4"/>
  <c r="D85" i="4" s="1"/>
  <c r="F85" i="4"/>
  <c r="C68" i="4"/>
  <c r="D68" i="4" s="1"/>
  <c r="F68" i="4"/>
  <c r="C77" i="4"/>
  <c r="D77" i="4" s="1"/>
  <c r="F77" i="4"/>
  <c r="B127" i="4"/>
  <c r="C127" i="4"/>
  <c r="D127" i="4" s="1"/>
  <c r="F127" i="4"/>
  <c r="B119" i="4"/>
  <c r="C119" i="4"/>
  <c r="D119" i="4" s="1"/>
  <c r="F119" i="4"/>
  <c r="B115" i="4"/>
  <c r="C115" i="4"/>
  <c r="D115" i="4" s="1"/>
  <c r="F115" i="4"/>
  <c r="B133" i="4"/>
  <c r="C133" i="4"/>
  <c r="D133" i="4" s="1"/>
  <c r="F133" i="4"/>
  <c r="C183" i="4"/>
  <c r="D183" i="4" s="1"/>
  <c r="B183" i="4"/>
  <c r="F183" i="4"/>
  <c r="B149" i="4"/>
  <c r="C149" i="4"/>
  <c r="D149" i="4" s="1"/>
  <c r="F149" i="4"/>
  <c r="B175" i="4"/>
  <c r="C175" i="4"/>
  <c r="D175" i="4" s="1"/>
  <c r="F175" i="4"/>
  <c r="B151" i="4"/>
  <c r="C151" i="4"/>
  <c r="D151" i="4" s="1"/>
  <c r="F151" i="4"/>
  <c r="C91" i="4"/>
  <c r="D91" i="4" s="1"/>
  <c r="B91" i="4"/>
  <c r="F91" i="4"/>
  <c r="B93" i="4"/>
  <c r="C93" i="4"/>
  <c r="D93" i="4" s="1"/>
  <c r="F93" i="4"/>
  <c r="B111" i="4"/>
  <c r="C111" i="4"/>
  <c r="D111" i="4" s="1"/>
  <c r="F111" i="4"/>
  <c r="C124" i="4"/>
  <c r="D124" i="4" s="1"/>
  <c r="B124" i="4"/>
  <c r="F124" i="4"/>
  <c r="C108" i="4"/>
  <c r="D108" i="4" s="1"/>
  <c r="B108" i="4"/>
  <c r="F108" i="4"/>
  <c r="C193" i="4"/>
  <c r="D193" i="4" s="1"/>
  <c r="B193" i="4"/>
  <c r="F193" i="4"/>
  <c r="C201" i="4"/>
  <c r="D201" i="4" s="1"/>
  <c r="B201" i="4"/>
  <c r="F201" i="4"/>
  <c r="C75" i="4"/>
  <c r="D75" i="4" s="1"/>
  <c r="F75" i="4"/>
  <c r="C63" i="4"/>
  <c r="D63" i="4" s="1"/>
  <c r="F63" i="4"/>
  <c r="C84" i="4"/>
  <c r="D84" i="4" s="1"/>
  <c r="F84" i="4"/>
  <c r="B209" i="4"/>
  <c r="C209" i="4"/>
  <c r="D209" i="4" s="1"/>
  <c r="F209" i="4"/>
  <c r="AD191" i="4"/>
  <c r="AD207" i="4"/>
  <c r="AD205" i="4"/>
  <c r="AD193" i="4"/>
  <c r="AD197" i="4"/>
  <c r="AD206" i="4"/>
  <c r="AD194" i="4"/>
  <c r="AD200" i="4"/>
  <c r="AD204" i="4"/>
  <c r="AD203" i="4"/>
  <c r="AD208" i="4"/>
  <c r="AD190" i="4"/>
  <c r="AD192" i="4"/>
  <c r="AD201" i="4"/>
  <c r="AD196" i="4"/>
  <c r="AD199" i="4"/>
  <c r="AD198" i="4"/>
  <c r="AD202" i="4"/>
  <c r="AD195" i="4"/>
  <c r="AD209" i="4"/>
  <c r="P205" i="4"/>
  <c r="P204" i="4"/>
  <c r="P209" i="4"/>
  <c r="P193" i="4"/>
  <c r="P190" i="4"/>
  <c r="P206" i="4"/>
  <c r="P201" i="4"/>
  <c r="P196" i="4"/>
  <c r="P203" i="4"/>
  <c r="P195" i="4"/>
  <c r="P197" i="4"/>
  <c r="P208" i="4"/>
  <c r="P191" i="4"/>
  <c r="P199" i="4"/>
  <c r="P207" i="4"/>
  <c r="P202" i="4"/>
  <c r="P192" i="4"/>
  <c r="P200" i="4"/>
  <c r="P194" i="4"/>
  <c r="P198" i="4"/>
  <c r="AX190" i="4"/>
  <c r="AX193" i="4"/>
  <c r="AX204" i="4"/>
  <c r="AX194" i="4"/>
  <c r="AX196" i="4"/>
  <c r="AX197" i="4"/>
  <c r="AX208" i="4"/>
  <c r="AX198" i="4"/>
  <c r="AX195" i="4"/>
  <c r="AX205" i="4"/>
  <c r="AX199" i="4"/>
  <c r="AX192" i="4"/>
  <c r="AX207" i="4"/>
  <c r="AX202" i="4"/>
  <c r="AX200" i="4"/>
  <c r="AX201" i="4"/>
  <c r="AX203" i="4"/>
  <c r="AX191" i="4"/>
  <c r="AX209" i="4"/>
  <c r="AX206" i="4"/>
  <c r="K205" i="4"/>
  <c r="K198" i="4"/>
  <c r="K193" i="4"/>
  <c r="K202" i="4"/>
  <c r="K194" i="4"/>
  <c r="K196" i="4"/>
  <c r="K197" i="4"/>
  <c r="K207" i="4"/>
  <c r="K200" i="4"/>
  <c r="K199" i="4"/>
  <c r="K195" i="4"/>
  <c r="K209" i="4"/>
  <c r="K208" i="4"/>
  <c r="K204" i="4"/>
  <c r="K203" i="4"/>
  <c r="K191" i="4"/>
  <c r="K201" i="4"/>
  <c r="K206" i="4"/>
  <c r="K192" i="4"/>
  <c r="K190" i="4"/>
  <c r="T195" i="4"/>
  <c r="T206" i="4"/>
  <c r="T205" i="4"/>
  <c r="T202" i="4"/>
  <c r="T192" i="4"/>
  <c r="T198" i="4"/>
  <c r="T193" i="4"/>
  <c r="T201" i="4"/>
  <c r="T199" i="4"/>
  <c r="T190" i="4"/>
  <c r="T209" i="4"/>
  <c r="T200" i="4"/>
  <c r="T207" i="4"/>
  <c r="T203" i="4"/>
  <c r="T204" i="4"/>
  <c r="T194" i="4"/>
  <c r="T191" i="4"/>
  <c r="T208" i="4"/>
  <c r="T196" i="4"/>
  <c r="T197" i="4"/>
  <c r="AW193" i="4"/>
  <c r="AW198" i="4"/>
  <c r="AW192" i="4"/>
  <c r="AW190" i="4"/>
  <c r="AW196" i="4"/>
  <c r="AW199" i="4"/>
  <c r="AW191" i="4"/>
  <c r="AW200" i="4"/>
  <c r="AW202" i="4"/>
  <c r="AW201" i="4"/>
  <c r="AW203" i="4"/>
  <c r="AW208" i="4"/>
  <c r="AW205" i="4"/>
  <c r="AW204" i="4"/>
  <c r="AW195" i="4"/>
  <c r="AW207" i="4"/>
  <c r="AW197" i="4"/>
  <c r="AW209" i="4"/>
  <c r="AW206" i="4"/>
  <c r="AW194" i="4"/>
  <c r="BA206" i="4"/>
  <c r="BA205" i="4"/>
  <c r="BA191" i="4"/>
  <c r="BA204" i="4"/>
  <c r="BA190" i="4"/>
  <c r="BA195" i="4"/>
  <c r="BA208" i="4"/>
  <c r="BA200" i="4"/>
  <c r="BA198" i="4"/>
  <c r="BA193" i="4"/>
  <c r="BA197" i="4"/>
  <c r="BA203" i="4"/>
  <c r="BA201" i="4"/>
  <c r="BA194" i="4"/>
  <c r="BA196" i="4"/>
  <c r="BA192" i="4"/>
  <c r="BA199" i="4"/>
  <c r="BA209" i="4"/>
  <c r="BA202" i="4"/>
  <c r="BA207" i="4"/>
  <c r="BC209" i="4"/>
  <c r="BC200" i="4"/>
  <c r="BC190" i="4"/>
  <c r="BC198" i="4"/>
  <c r="BC191" i="4"/>
  <c r="BC199" i="4"/>
  <c r="BC195" i="4"/>
  <c r="BC208" i="4"/>
  <c r="BC205" i="4"/>
  <c r="BC206" i="4"/>
  <c r="BC197" i="4"/>
  <c r="BC202" i="4"/>
  <c r="BC194" i="4"/>
  <c r="BC196" i="4"/>
  <c r="BC204" i="4"/>
  <c r="BC203" i="4"/>
  <c r="BC201" i="4"/>
  <c r="BC192" i="4"/>
  <c r="BC193" i="4"/>
  <c r="BC207" i="4"/>
  <c r="U206" i="4"/>
  <c r="U205" i="4"/>
  <c r="U192" i="4"/>
  <c r="U191" i="4"/>
  <c r="U204" i="4"/>
  <c r="U194" i="4"/>
  <c r="U190" i="4"/>
  <c r="U196" i="4"/>
  <c r="U193" i="4"/>
  <c r="U197" i="4"/>
  <c r="U199" i="4"/>
  <c r="U200" i="4"/>
  <c r="U203" i="4"/>
  <c r="U208" i="4"/>
  <c r="U201" i="4"/>
  <c r="U207" i="4"/>
  <c r="U195" i="4"/>
  <c r="U198" i="4"/>
  <c r="U209" i="4"/>
  <c r="U202" i="4"/>
  <c r="AI195" i="4"/>
  <c r="AI204" i="4"/>
  <c r="AI190" i="4"/>
  <c r="AI205" i="4"/>
  <c r="AI203" i="4"/>
  <c r="AI192" i="4"/>
  <c r="AI202" i="4"/>
  <c r="AI196" i="4"/>
  <c r="AI193" i="4"/>
  <c r="AI209" i="4"/>
  <c r="AI206" i="4"/>
  <c r="AI201" i="4"/>
  <c r="AI208" i="4"/>
  <c r="AI200" i="4"/>
  <c r="AI199" i="4"/>
  <c r="AI197" i="4"/>
  <c r="AI191" i="4"/>
  <c r="AI207" i="4"/>
  <c r="AI198" i="4"/>
  <c r="AI194" i="4"/>
  <c r="Y191" i="4"/>
  <c r="Y195" i="4"/>
  <c r="Y201" i="4"/>
  <c r="Y194" i="4"/>
  <c r="Y200" i="4"/>
  <c r="Y193" i="4"/>
  <c r="Y196" i="4"/>
  <c r="Y202" i="4"/>
  <c r="Y192" i="4"/>
  <c r="Y199" i="4"/>
  <c r="Y205" i="4"/>
  <c r="Y197" i="4"/>
  <c r="Y190" i="4"/>
  <c r="Y198" i="4"/>
  <c r="Y207" i="4"/>
  <c r="Y206" i="4"/>
  <c r="Y204" i="4"/>
  <c r="Y208" i="4"/>
  <c r="Y209" i="4"/>
  <c r="Y203" i="4"/>
  <c r="AY190" i="4"/>
  <c r="AY195" i="4"/>
  <c r="AY205" i="4"/>
  <c r="AY204" i="4"/>
  <c r="AY200" i="4"/>
  <c r="AY194" i="4"/>
  <c r="AY201" i="4"/>
  <c r="AY202" i="4"/>
  <c r="AY203" i="4"/>
  <c r="AY191" i="4"/>
  <c r="AY193" i="4"/>
  <c r="AY197" i="4"/>
  <c r="AY196" i="4"/>
  <c r="AY206" i="4"/>
  <c r="AY199" i="4"/>
  <c r="AY192" i="4"/>
  <c r="AY209" i="4"/>
  <c r="AY207" i="4"/>
  <c r="AY198" i="4"/>
  <c r="AY208" i="4"/>
  <c r="M190" i="4"/>
  <c r="M196" i="4"/>
  <c r="M206" i="4"/>
  <c r="M191" i="4"/>
  <c r="M198" i="4"/>
  <c r="M199" i="4"/>
  <c r="M192" i="4"/>
  <c r="M201" i="4"/>
  <c r="M193" i="4"/>
  <c r="M194" i="4"/>
  <c r="M202" i="4"/>
  <c r="M203" i="4"/>
  <c r="M197" i="4"/>
  <c r="M209" i="4"/>
  <c r="M200" i="4"/>
  <c r="M204" i="4"/>
  <c r="M195" i="4"/>
  <c r="M208" i="4"/>
  <c r="M205" i="4"/>
  <c r="M207" i="4"/>
  <c r="AZ192" i="4"/>
  <c r="AZ204" i="4"/>
  <c r="AZ205" i="4"/>
  <c r="AZ191" i="4"/>
  <c r="AZ206" i="4"/>
  <c r="AZ190" i="4"/>
  <c r="AZ195" i="4"/>
  <c r="AZ203" i="4"/>
  <c r="AZ200" i="4"/>
  <c r="AZ209" i="4"/>
  <c r="AZ202" i="4"/>
  <c r="AZ197" i="4"/>
  <c r="AZ201" i="4"/>
  <c r="AZ194" i="4"/>
  <c r="AZ196" i="4"/>
  <c r="AZ193" i="4"/>
  <c r="AZ207" i="4"/>
  <c r="AZ208" i="4"/>
  <c r="AZ198" i="4"/>
  <c r="AZ199" i="4"/>
  <c r="I191" i="4"/>
  <c r="I192" i="4"/>
  <c r="I195" i="4"/>
  <c r="I196" i="4"/>
  <c r="I193" i="4"/>
  <c r="I199" i="4"/>
  <c r="I201" i="4"/>
  <c r="I203" i="4"/>
  <c r="I190" i="4"/>
  <c r="I198" i="4"/>
  <c r="I208" i="4"/>
  <c r="I200" i="4"/>
  <c r="I197" i="4"/>
  <c r="I209" i="4"/>
  <c r="I207" i="4"/>
  <c r="I206" i="4"/>
  <c r="I204" i="4"/>
  <c r="I194" i="4"/>
  <c r="I202" i="4"/>
  <c r="I205" i="4"/>
  <c r="AE191" i="4"/>
  <c r="AE206" i="4"/>
  <c r="AE192" i="4"/>
  <c r="AE190" i="4"/>
  <c r="AE209" i="4"/>
  <c r="AE194" i="4"/>
  <c r="AE205" i="4"/>
  <c r="AE199" i="4"/>
  <c r="AE201" i="4"/>
  <c r="AE203" i="4"/>
  <c r="AE195" i="4"/>
  <c r="AE208" i="4"/>
  <c r="AE197" i="4"/>
  <c r="AE204" i="4"/>
  <c r="AE196" i="4"/>
  <c r="AE200" i="4"/>
  <c r="AE202" i="4"/>
  <c r="AE193" i="4"/>
  <c r="AE198" i="4"/>
  <c r="AE207" i="4"/>
  <c r="J190" i="4"/>
  <c r="J195" i="4"/>
  <c r="J198" i="4"/>
  <c r="J193" i="4"/>
  <c r="J204" i="4"/>
  <c r="J191" i="4"/>
  <c r="J207" i="4"/>
  <c r="J192" i="4"/>
  <c r="J196" i="4"/>
  <c r="J194" i="4"/>
  <c r="J201" i="4"/>
  <c r="J205" i="4"/>
  <c r="J200" i="4"/>
  <c r="J199" i="4"/>
  <c r="J208" i="4"/>
  <c r="J202" i="4"/>
  <c r="J203" i="4"/>
  <c r="J209" i="4"/>
  <c r="J197" i="4"/>
  <c r="J206" i="4"/>
  <c r="AL205" i="4"/>
  <c r="AL193" i="4"/>
  <c r="AL194" i="4"/>
  <c r="AL198" i="4"/>
  <c r="AL206" i="4"/>
  <c r="AL191" i="4"/>
  <c r="AL208" i="4"/>
  <c r="AL190" i="4"/>
  <c r="AL197" i="4"/>
  <c r="AL204" i="4"/>
  <c r="AL202" i="4"/>
  <c r="AL199" i="4"/>
  <c r="AL195" i="4"/>
  <c r="AL192" i="4"/>
  <c r="AL209" i="4"/>
  <c r="AL207" i="4"/>
  <c r="AL203" i="4"/>
  <c r="AL196" i="4"/>
  <c r="AL200" i="4"/>
  <c r="AL201" i="4"/>
  <c r="AH196" i="4"/>
  <c r="AH204" i="4"/>
  <c r="AH208" i="4"/>
  <c r="AH190" i="4"/>
  <c r="AH192" i="4"/>
  <c r="AH195" i="4"/>
  <c r="AH198" i="4"/>
  <c r="AH197" i="4"/>
  <c r="AH201" i="4"/>
  <c r="AH199" i="4"/>
  <c r="AH194" i="4"/>
  <c r="AH206" i="4"/>
  <c r="AH193" i="4"/>
  <c r="AH207" i="4"/>
  <c r="AH200" i="4"/>
  <c r="AH209" i="4"/>
  <c r="AH205" i="4"/>
  <c r="AH202" i="4"/>
  <c r="AH203" i="4"/>
  <c r="AH191" i="4"/>
  <c r="AS206" i="4"/>
  <c r="AS204" i="4"/>
  <c r="AS190" i="4"/>
  <c r="AS196" i="4"/>
  <c r="AS202" i="4"/>
  <c r="AS197" i="4"/>
  <c r="AS198" i="4"/>
  <c r="AS205" i="4"/>
  <c r="AS199" i="4"/>
  <c r="AS195" i="4"/>
  <c r="AS200" i="4"/>
  <c r="AS192" i="4"/>
  <c r="AS193" i="4"/>
  <c r="AS191" i="4"/>
  <c r="AS209" i="4"/>
  <c r="AS207" i="4"/>
  <c r="AS201" i="4"/>
  <c r="AS208" i="4"/>
  <c r="AS194" i="4"/>
  <c r="AS203" i="4"/>
  <c r="AB205" i="4"/>
  <c r="AB206" i="4"/>
  <c r="AB198" i="4"/>
  <c r="AB190" i="4"/>
  <c r="AB195" i="4"/>
  <c r="AB191" i="4"/>
  <c r="AB193" i="4"/>
  <c r="AB204" i="4"/>
  <c r="AB201" i="4"/>
  <c r="AB203" i="4"/>
  <c r="AB199" i="4"/>
  <c r="AB200" i="4"/>
  <c r="AB207" i="4"/>
  <c r="AB196" i="4"/>
  <c r="AB194" i="4"/>
  <c r="AB202" i="4"/>
  <c r="AB197" i="4"/>
  <c r="AB208" i="4"/>
  <c r="AB192" i="4"/>
  <c r="AB209" i="4"/>
  <c r="AP190" i="4"/>
  <c r="AP204" i="4"/>
  <c r="AP200" i="4"/>
  <c r="AP197" i="4"/>
  <c r="AP201" i="4"/>
  <c r="AP202" i="4"/>
  <c r="AP203" i="4"/>
  <c r="AP193" i="4"/>
  <c r="AP196" i="4"/>
  <c r="AP208" i="4"/>
  <c r="AP194" i="4"/>
  <c r="AP192" i="4"/>
  <c r="AP207" i="4"/>
  <c r="AP198" i="4"/>
  <c r="AP205" i="4"/>
  <c r="AP199" i="4"/>
  <c r="AP206" i="4"/>
  <c r="AP209" i="4"/>
  <c r="AP195" i="4"/>
  <c r="AP191" i="4"/>
  <c r="AJ195" i="4"/>
  <c r="AJ204" i="4"/>
  <c r="AJ206" i="4"/>
  <c r="AJ190" i="4"/>
  <c r="AJ191" i="4"/>
  <c r="AJ192" i="4"/>
  <c r="AJ199" i="4"/>
  <c r="AJ201" i="4"/>
  <c r="AJ207" i="4"/>
  <c r="AJ200" i="4"/>
  <c r="AJ202" i="4"/>
  <c r="AJ196" i="4"/>
  <c r="AJ197" i="4"/>
  <c r="AJ194" i="4"/>
  <c r="AJ198" i="4"/>
  <c r="AJ193" i="4"/>
  <c r="AJ203" i="4"/>
  <c r="AJ205" i="4"/>
  <c r="AJ208" i="4"/>
  <c r="AJ209" i="4"/>
  <c r="AM192" i="4"/>
  <c r="AM206" i="4"/>
  <c r="AM205" i="4"/>
  <c r="AM193" i="4"/>
  <c r="AM198" i="4"/>
  <c r="AM200" i="4"/>
  <c r="AM191" i="4"/>
  <c r="AM201" i="4"/>
  <c r="AM194" i="4"/>
  <c r="AM204" i="4"/>
  <c r="AM203" i="4"/>
  <c r="AM209" i="4"/>
  <c r="AM208" i="4"/>
  <c r="AM207" i="4"/>
  <c r="AM195" i="4"/>
  <c r="AM190" i="4"/>
  <c r="AM202" i="4"/>
  <c r="AM196" i="4"/>
  <c r="AM199" i="4"/>
  <c r="AM197" i="4"/>
  <c r="AT206" i="4"/>
  <c r="AT191" i="4"/>
  <c r="AT190" i="4"/>
  <c r="AT199" i="4"/>
  <c r="AT194" i="4"/>
  <c r="AT192" i="4"/>
  <c r="AT203" i="4"/>
  <c r="AT208" i="4"/>
  <c r="AT202" i="4"/>
  <c r="AT195" i="4"/>
  <c r="AT198" i="4"/>
  <c r="AT201" i="4"/>
  <c r="AT200" i="4"/>
  <c r="AT205" i="4"/>
  <c r="AT209" i="4"/>
  <c r="AT204" i="4"/>
  <c r="AT207" i="4"/>
  <c r="AT197" i="4"/>
  <c r="AT196" i="4"/>
  <c r="AT193" i="4"/>
  <c r="Z193" i="4"/>
  <c r="Z190" i="4"/>
  <c r="Z204" i="4"/>
  <c r="Z195" i="4"/>
  <c r="Z196" i="4"/>
  <c r="Z192" i="4"/>
  <c r="Z199" i="4"/>
  <c r="Z197" i="4"/>
  <c r="Z191" i="4"/>
  <c r="Z206" i="4"/>
  <c r="Z198" i="4"/>
  <c r="Z208" i="4"/>
  <c r="Z194" i="4"/>
  <c r="Z205" i="4"/>
  <c r="Z202" i="4"/>
  <c r="Z207" i="4"/>
  <c r="Z209" i="4"/>
  <c r="Z200" i="4"/>
  <c r="Z201" i="4"/>
  <c r="Z203" i="4"/>
  <c r="V190" i="4"/>
  <c r="V205" i="4"/>
  <c r="V207" i="4"/>
  <c r="V191" i="4"/>
  <c r="V206" i="4"/>
  <c r="V209" i="4"/>
  <c r="V208" i="4"/>
  <c r="V202" i="4"/>
  <c r="V203" i="4"/>
  <c r="V197" i="4"/>
  <c r="V198" i="4"/>
  <c r="V201" i="4"/>
  <c r="V196" i="4"/>
  <c r="V194" i="4"/>
  <c r="V204" i="4"/>
  <c r="V192" i="4"/>
  <c r="V200" i="4"/>
  <c r="V199" i="4"/>
  <c r="V195" i="4"/>
  <c r="V193" i="4"/>
  <c r="AN190" i="4"/>
  <c r="AN192" i="4"/>
  <c r="AN195" i="4"/>
  <c r="AN205" i="4"/>
  <c r="AN208" i="4"/>
  <c r="AN196" i="4"/>
  <c r="AN194" i="4"/>
  <c r="AN198" i="4"/>
  <c r="AN199" i="4"/>
  <c r="AN201" i="4"/>
  <c r="AN200" i="4"/>
  <c r="AN193" i="4"/>
  <c r="AN209" i="4"/>
  <c r="AN191" i="4"/>
  <c r="AN197" i="4"/>
  <c r="AN202" i="4"/>
  <c r="AN206" i="4"/>
  <c r="AN204" i="4"/>
  <c r="AN207" i="4"/>
  <c r="AN203" i="4"/>
  <c r="L205" i="4"/>
  <c r="L191" i="4"/>
  <c r="L206" i="4"/>
  <c r="L195" i="4"/>
  <c r="L198" i="4"/>
  <c r="L196" i="4"/>
  <c r="L204" i="4"/>
  <c r="L194" i="4"/>
  <c r="L190" i="4"/>
  <c r="L197" i="4"/>
  <c r="L193" i="4"/>
  <c r="L201" i="4"/>
  <c r="L200" i="4"/>
  <c r="L199" i="4"/>
  <c r="L208" i="4"/>
  <c r="L192" i="4"/>
  <c r="L209" i="4"/>
  <c r="L202" i="4"/>
  <c r="L207" i="4"/>
  <c r="L203" i="4"/>
  <c r="G206" i="4"/>
  <c r="G193" i="4"/>
  <c r="G191" i="4"/>
  <c r="G209" i="4"/>
  <c r="G192" i="4"/>
  <c r="G190" i="4"/>
  <c r="G204" i="4"/>
  <c r="G205" i="4"/>
  <c r="G203" i="4"/>
  <c r="G197" i="4"/>
  <c r="G202" i="4"/>
  <c r="G196" i="4"/>
  <c r="G194" i="4"/>
  <c r="G201" i="4"/>
  <c r="G195" i="4"/>
  <c r="G207" i="4"/>
  <c r="G208" i="4"/>
  <c r="G198" i="4"/>
  <c r="G199" i="4"/>
  <c r="G200" i="4"/>
  <c r="Q191" i="4"/>
  <c r="Q193" i="4"/>
  <c r="Q192" i="4"/>
  <c r="Q194" i="4"/>
  <c r="Q199" i="4"/>
  <c r="Q201" i="4"/>
  <c r="Q203" i="4"/>
  <c r="Q200" i="4"/>
  <c r="Q207" i="4"/>
  <c r="Q197" i="4"/>
  <c r="Q202" i="4"/>
  <c r="Q205" i="4"/>
  <c r="Q209" i="4"/>
  <c r="Q190" i="4"/>
  <c r="Q198" i="4"/>
  <c r="Q196" i="4"/>
  <c r="Q206" i="4"/>
  <c r="Q204" i="4"/>
  <c r="Q195" i="4"/>
  <c r="Q208" i="4"/>
  <c r="N190" i="4"/>
  <c r="N206" i="4"/>
  <c r="N204" i="4"/>
  <c r="N207" i="4"/>
  <c r="N197" i="4"/>
  <c r="N209" i="4"/>
  <c r="N198" i="4"/>
  <c r="N191" i="4"/>
  <c r="N200" i="4"/>
  <c r="N193" i="4"/>
  <c r="N205" i="4"/>
  <c r="N208" i="4"/>
  <c r="N202" i="4"/>
  <c r="N195" i="4"/>
  <c r="N203" i="4"/>
  <c r="N201" i="4"/>
  <c r="N196" i="4"/>
  <c r="N194" i="4"/>
  <c r="N192" i="4"/>
  <c r="N199" i="4"/>
  <c r="AG195" i="4"/>
  <c r="AG200" i="4"/>
  <c r="AG192" i="4"/>
  <c r="AG207" i="4"/>
  <c r="AG201" i="4"/>
  <c r="AG193" i="4"/>
  <c r="AG194" i="4"/>
  <c r="AG197" i="4"/>
  <c r="AG203" i="4"/>
  <c r="AG209" i="4"/>
  <c r="AG205" i="4"/>
  <c r="AG199" i="4"/>
  <c r="AG191" i="4"/>
  <c r="AG196" i="4"/>
  <c r="AG190" i="4"/>
  <c r="AG198" i="4"/>
  <c r="AG206" i="4"/>
  <c r="AG202" i="4"/>
  <c r="AG208" i="4"/>
  <c r="AG204" i="4"/>
  <c r="R204" i="4"/>
  <c r="R198" i="4"/>
  <c r="R190" i="4"/>
  <c r="R202" i="4"/>
  <c r="R195" i="4"/>
  <c r="R194" i="4"/>
  <c r="R203" i="4"/>
  <c r="R191" i="4"/>
  <c r="R207" i="4"/>
  <c r="R200" i="4"/>
  <c r="R208" i="4"/>
  <c r="R192" i="4"/>
  <c r="R201" i="4"/>
  <c r="R199" i="4"/>
  <c r="R196" i="4"/>
  <c r="R193" i="4"/>
  <c r="R205" i="4"/>
  <c r="R197" i="4"/>
  <c r="R209" i="4"/>
  <c r="R206" i="4"/>
  <c r="H195" i="4"/>
  <c r="H192" i="4"/>
  <c r="H204" i="4"/>
  <c r="H191" i="4"/>
  <c r="H205" i="4"/>
  <c r="H193" i="4"/>
  <c r="H198" i="4"/>
  <c r="H200" i="4"/>
  <c r="H206" i="4"/>
  <c r="H190" i="4"/>
  <c r="H207" i="4"/>
  <c r="H203" i="4"/>
  <c r="H208" i="4"/>
  <c r="H197" i="4"/>
  <c r="H202" i="4"/>
  <c r="H199" i="4"/>
  <c r="H201" i="4"/>
  <c r="H194" i="4"/>
  <c r="H209" i="4"/>
  <c r="H196" i="4"/>
  <c r="AO195" i="4"/>
  <c r="AO192" i="4"/>
  <c r="AO194" i="4"/>
  <c r="AO202" i="4"/>
  <c r="AO203" i="4"/>
  <c r="AO197" i="4"/>
  <c r="AO196" i="4"/>
  <c r="AO208" i="4"/>
  <c r="AO207" i="4"/>
  <c r="AO193" i="4"/>
  <c r="AO199" i="4"/>
  <c r="AO200" i="4"/>
  <c r="AO191" i="4"/>
  <c r="AO190" i="4"/>
  <c r="AO205" i="4"/>
  <c r="AO209" i="4"/>
  <c r="AO206" i="4"/>
  <c r="AO204" i="4"/>
  <c r="AO198" i="4"/>
  <c r="AO201" i="4"/>
  <c r="AQ202" i="4"/>
  <c r="AQ204" i="4"/>
  <c r="AQ190" i="4"/>
  <c r="AQ205" i="4"/>
  <c r="AQ200" i="4"/>
  <c r="AQ192" i="4"/>
  <c r="AQ199" i="4"/>
  <c r="AQ191" i="4"/>
  <c r="AQ195" i="4"/>
  <c r="AQ203" i="4"/>
  <c r="AQ193" i="4"/>
  <c r="AQ196" i="4"/>
  <c r="AQ206" i="4"/>
  <c r="AQ197" i="4"/>
  <c r="AQ201" i="4"/>
  <c r="AQ209" i="4"/>
  <c r="AQ194" i="4"/>
  <c r="AQ207" i="4"/>
  <c r="AQ198" i="4"/>
  <c r="AQ208" i="4"/>
  <c r="AF206" i="4"/>
  <c r="AF190" i="4"/>
  <c r="AF209" i="4"/>
  <c r="AF205" i="4"/>
  <c r="AF191" i="4"/>
  <c r="AF193" i="4"/>
  <c r="AF204" i="4"/>
  <c r="AF194" i="4"/>
  <c r="AF198" i="4"/>
  <c r="AF201" i="4"/>
  <c r="AF192" i="4"/>
  <c r="AF200" i="4"/>
  <c r="AF208" i="4"/>
  <c r="AF202" i="4"/>
  <c r="AF203" i="4"/>
  <c r="AF197" i="4"/>
  <c r="AF199" i="4"/>
  <c r="AF195" i="4"/>
  <c r="AF196" i="4"/>
  <c r="AF207" i="4"/>
  <c r="AV205" i="4"/>
  <c r="AV209" i="4"/>
  <c r="AV193" i="4"/>
  <c r="AV191" i="4"/>
  <c r="AV200" i="4"/>
  <c r="AV206" i="4"/>
  <c r="AV194" i="4"/>
  <c r="AV201" i="4"/>
  <c r="AV195" i="4"/>
  <c r="AV196" i="4"/>
  <c r="AV192" i="4"/>
  <c r="AV207" i="4"/>
  <c r="AV190" i="4"/>
  <c r="AV197" i="4"/>
  <c r="AV199" i="4"/>
  <c r="AV198" i="4"/>
  <c r="AV202" i="4"/>
  <c r="AV203" i="4"/>
  <c r="AV208" i="4"/>
  <c r="AV204" i="4"/>
  <c r="X195" i="4"/>
  <c r="X190" i="4"/>
  <c r="X206" i="4"/>
  <c r="X204" i="4"/>
  <c r="X197" i="4"/>
  <c r="X199" i="4"/>
  <c r="X208" i="4"/>
  <c r="X198" i="4"/>
  <c r="X191" i="4"/>
  <c r="X200" i="4"/>
  <c r="X193" i="4"/>
  <c r="X207" i="4"/>
  <c r="X209" i="4"/>
  <c r="X203" i="4"/>
  <c r="X194" i="4"/>
  <c r="X201" i="4"/>
  <c r="X202" i="4"/>
  <c r="X196" i="4"/>
  <c r="X192" i="4"/>
  <c r="X205" i="4"/>
  <c r="O209" i="4"/>
  <c r="O205" i="4"/>
  <c r="O207" i="4"/>
  <c r="O195" i="4"/>
  <c r="O204" i="4"/>
  <c r="O190" i="4"/>
  <c r="O197" i="4"/>
  <c r="O202" i="4"/>
  <c r="O193" i="4"/>
  <c r="O196" i="4"/>
  <c r="O208" i="4"/>
  <c r="O199" i="4"/>
  <c r="O206" i="4"/>
  <c r="O191" i="4"/>
  <c r="O198" i="4"/>
  <c r="O192" i="4"/>
  <c r="O200" i="4"/>
  <c r="O194" i="4"/>
  <c r="O201" i="4"/>
  <c r="O203" i="4"/>
  <c r="W190" i="4"/>
  <c r="W209" i="4"/>
  <c r="W206" i="4"/>
  <c r="W191" i="4"/>
  <c r="W204" i="4"/>
  <c r="W198" i="4"/>
  <c r="W201" i="4"/>
  <c r="W200" i="4"/>
  <c r="W192" i="4"/>
  <c r="W194" i="4"/>
  <c r="W193" i="4"/>
  <c r="W196" i="4"/>
  <c r="W197" i="4"/>
  <c r="W208" i="4"/>
  <c r="W205" i="4"/>
  <c r="W202" i="4"/>
  <c r="W195" i="4"/>
  <c r="W203" i="4"/>
  <c r="W207" i="4"/>
  <c r="W199" i="4"/>
  <c r="BB205" i="4"/>
  <c r="BB204" i="4"/>
  <c r="BB190" i="4"/>
  <c r="BB207" i="4"/>
  <c r="BB194" i="4"/>
  <c r="BB193" i="4"/>
  <c r="BB206" i="4"/>
  <c r="BB195" i="4"/>
  <c r="BB192" i="4"/>
  <c r="BB201" i="4"/>
  <c r="BB196" i="4"/>
  <c r="BB203" i="4"/>
  <c r="BB199" i="4"/>
  <c r="BB202" i="4"/>
  <c r="BB198" i="4"/>
  <c r="BB197" i="4"/>
  <c r="BB191" i="4"/>
  <c r="BB209" i="4"/>
  <c r="BB208" i="4"/>
  <c r="BB200" i="4"/>
  <c r="AU205" i="4"/>
  <c r="AU195" i="4"/>
  <c r="AU206" i="4"/>
  <c r="AU191" i="4"/>
  <c r="AU198" i="4"/>
  <c r="AU190" i="4"/>
  <c r="AU204" i="4"/>
  <c r="AU192" i="4"/>
  <c r="AU201" i="4"/>
  <c r="AU194" i="4"/>
  <c r="AU200" i="4"/>
  <c r="AU207" i="4"/>
  <c r="AU193" i="4"/>
  <c r="AU203" i="4"/>
  <c r="AU199" i="4"/>
  <c r="AU208" i="4"/>
  <c r="AU202" i="4"/>
  <c r="AU196" i="4"/>
  <c r="AU209" i="4"/>
  <c r="AU197" i="4"/>
  <c r="S191" i="4"/>
  <c r="S195" i="4"/>
  <c r="S202" i="4"/>
  <c r="S198" i="4"/>
  <c r="S190" i="4"/>
  <c r="S205" i="4"/>
  <c r="S194" i="4"/>
  <c r="S201" i="4"/>
  <c r="S197" i="4"/>
  <c r="S204" i="4"/>
  <c r="S203" i="4"/>
  <c r="S196" i="4"/>
  <c r="S207" i="4"/>
  <c r="S192" i="4"/>
  <c r="S209" i="4"/>
  <c r="S199" i="4"/>
  <c r="S208" i="4"/>
  <c r="S200" i="4"/>
  <c r="S193" i="4"/>
  <c r="S206" i="4"/>
  <c r="AC193" i="4"/>
  <c r="AC205" i="4"/>
  <c r="AC198" i="4"/>
  <c r="AC204" i="4"/>
  <c r="AC194" i="4"/>
  <c r="AC191" i="4"/>
  <c r="AC203" i="4"/>
  <c r="AC197" i="4"/>
  <c r="AC199" i="4"/>
  <c r="AC196" i="4"/>
  <c r="AC206" i="4"/>
  <c r="AC195" i="4"/>
  <c r="AC202" i="4"/>
  <c r="AC190" i="4"/>
  <c r="AC201" i="4"/>
  <c r="AC209" i="4"/>
  <c r="AC192" i="4"/>
  <c r="AC200" i="4"/>
  <c r="AC208" i="4"/>
  <c r="AC207" i="4"/>
  <c r="AK205" i="4"/>
  <c r="AK206" i="4"/>
  <c r="AK190" i="4"/>
  <c r="AK198" i="4"/>
  <c r="AK191" i="4"/>
  <c r="AK193" i="4"/>
  <c r="AK195" i="4"/>
  <c r="AK204" i="4"/>
  <c r="AK201" i="4"/>
  <c r="AK203" i="4"/>
  <c r="AK209" i="4"/>
  <c r="AK197" i="4"/>
  <c r="AK192" i="4"/>
  <c r="AK199" i="4"/>
  <c r="AK207" i="4"/>
  <c r="AK202" i="4"/>
  <c r="AK196" i="4"/>
  <c r="AK200" i="4"/>
  <c r="AK194" i="4"/>
  <c r="AK208" i="4"/>
  <c r="AR191" i="4"/>
  <c r="AR205" i="4"/>
  <c r="AR190" i="4"/>
  <c r="AR202" i="4"/>
  <c r="AR195" i="4"/>
  <c r="AR196" i="4"/>
  <c r="AR204" i="4"/>
  <c r="AR199" i="4"/>
  <c r="AR207" i="4"/>
  <c r="AR192" i="4"/>
  <c r="AR206" i="4"/>
  <c r="AR201" i="4"/>
  <c r="AR203" i="4"/>
  <c r="AR194" i="4"/>
  <c r="AR208" i="4"/>
  <c r="AR209" i="4"/>
  <c r="AR200" i="4"/>
  <c r="AR198" i="4"/>
  <c r="AR197" i="4"/>
  <c r="AR193" i="4"/>
  <c r="AA205" i="4"/>
  <c r="AA204" i="4"/>
  <c r="AA190" i="4"/>
  <c r="AA198" i="4"/>
  <c r="AA202" i="4"/>
  <c r="AA207" i="4"/>
  <c r="AA201" i="4"/>
  <c r="AA192" i="4"/>
  <c r="AA194" i="4"/>
  <c r="AA191" i="4"/>
  <c r="AA197" i="4"/>
  <c r="AA195" i="4"/>
  <c r="AA206" i="4"/>
  <c r="AA199" i="4"/>
  <c r="AA193" i="4"/>
  <c r="AA209" i="4"/>
  <c r="AA196" i="4"/>
  <c r="AA203" i="4"/>
  <c r="AA208" i="4"/>
  <c r="AA200" i="4"/>
  <c r="BC179" i="4"/>
  <c r="BC170" i="4"/>
  <c r="BC165" i="4"/>
  <c r="BC164" i="4"/>
  <c r="BC159" i="4"/>
  <c r="BC152" i="4"/>
  <c r="BC176" i="4"/>
  <c r="BC155" i="4"/>
  <c r="BC144" i="4"/>
  <c r="BC162" i="4"/>
  <c r="BC158" i="4"/>
  <c r="BC156" i="4"/>
  <c r="BC143" i="4"/>
  <c r="BC157" i="4"/>
  <c r="BC148" i="4"/>
  <c r="BC150" i="4"/>
  <c r="BC149" i="4"/>
  <c r="BC167" i="4"/>
  <c r="BC172" i="4"/>
  <c r="BC145" i="4"/>
  <c r="BC182" i="4"/>
  <c r="BC180" i="4"/>
  <c r="BC175" i="4"/>
  <c r="BC160" i="4"/>
  <c r="BC178" i="4"/>
  <c r="BC163" i="4"/>
  <c r="BC153" i="4"/>
  <c r="BC183" i="4"/>
  <c r="BC187" i="4"/>
  <c r="BC186" i="4"/>
  <c r="BC189" i="4"/>
  <c r="BC154" i="4"/>
  <c r="BC184" i="4"/>
  <c r="BC146" i="4"/>
  <c r="BC169" i="4"/>
  <c r="BC181" i="4"/>
  <c r="BC161" i="4"/>
  <c r="BC188" i="4"/>
  <c r="BC171" i="4"/>
  <c r="BC177" i="4"/>
  <c r="BC151" i="4"/>
  <c r="BC147" i="4"/>
  <c r="BC142" i="4"/>
  <c r="BC173" i="4"/>
  <c r="BC168" i="4"/>
  <c r="BC166" i="4"/>
  <c r="BC185" i="4"/>
  <c r="BC174" i="4"/>
  <c r="P179" i="4"/>
  <c r="P185" i="4"/>
  <c r="P171" i="4"/>
  <c r="P180" i="4"/>
  <c r="P168" i="4"/>
  <c r="P167" i="4"/>
  <c r="P153" i="4"/>
  <c r="P187" i="4"/>
  <c r="P164" i="4"/>
  <c r="P189" i="4"/>
  <c r="P183" i="4"/>
  <c r="P159" i="4"/>
  <c r="P152" i="4"/>
  <c r="P144" i="4"/>
  <c r="P151" i="4"/>
  <c r="P163" i="4"/>
  <c r="P147" i="4"/>
  <c r="P175" i="4"/>
  <c r="P149" i="4"/>
  <c r="P143" i="4"/>
  <c r="P170" i="4"/>
  <c r="P177" i="4"/>
  <c r="P154" i="4"/>
  <c r="P158" i="4"/>
  <c r="P182" i="4"/>
  <c r="P156" i="4"/>
  <c r="P188" i="4"/>
  <c r="P162" i="4"/>
  <c r="P173" i="4"/>
  <c r="P150" i="4"/>
  <c r="P174" i="4"/>
  <c r="P145" i="4"/>
  <c r="P165" i="4"/>
  <c r="P157" i="4"/>
  <c r="P161" i="4"/>
  <c r="P142" i="4"/>
  <c r="P146" i="4"/>
  <c r="P148" i="4"/>
  <c r="P176" i="4"/>
  <c r="P184" i="4"/>
  <c r="P172" i="4"/>
  <c r="P169" i="4"/>
  <c r="P186" i="4"/>
  <c r="P160" i="4"/>
  <c r="P166" i="4"/>
  <c r="P178" i="4"/>
  <c r="P155" i="4"/>
  <c r="P181" i="4"/>
  <c r="T186" i="4"/>
  <c r="T179" i="4"/>
  <c r="T167" i="4"/>
  <c r="T170" i="4"/>
  <c r="T166" i="4"/>
  <c r="T144" i="4"/>
  <c r="T143" i="4"/>
  <c r="T168" i="4"/>
  <c r="T153" i="4"/>
  <c r="T152" i="4"/>
  <c r="T169" i="4"/>
  <c r="T151" i="4"/>
  <c r="T145" i="4"/>
  <c r="T175" i="4"/>
  <c r="T142" i="4"/>
  <c r="T159" i="4"/>
  <c r="T162" i="4"/>
  <c r="T157" i="4"/>
  <c r="T146" i="4"/>
  <c r="T177" i="4"/>
  <c r="T161" i="4"/>
  <c r="T163" i="4"/>
  <c r="T148" i="4"/>
  <c r="T181" i="4"/>
  <c r="T183" i="4"/>
  <c r="T164" i="4"/>
  <c r="T188" i="4"/>
  <c r="T178" i="4"/>
  <c r="T147" i="4"/>
  <c r="T171" i="4"/>
  <c r="T184" i="4"/>
  <c r="T180" i="4"/>
  <c r="T172" i="4"/>
  <c r="T155" i="4"/>
  <c r="T187" i="4"/>
  <c r="T173" i="4"/>
  <c r="T158" i="4"/>
  <c r="T149" i="4"/>
  <c r="T185" i="4"/>
  <c r="T150" i="4"/>
  <c r="T156" i="4"/>
  <c r="T160" i="4"/>
  <c r="T154" i="4"/>
  <c r="T189" i="4"/>
  <c r="T182" i="4"/>
  <c r="T165" i="4"/>
  <c r="T174" i="4"/>
  <c r="T176" i="4"/>
  <c r="AW188" i="4"/>
  <c r="AW167" i="4"/>
  <c r="AW178" i="4"/>
  <c r="AW166" i="4"/>
  <c r="AW163" i="4"/>
  <c r="AW169" i="4"/>
  <c r="AW168" i="4"/>
  <c r="AW164" i="4"/>
  <c r="AW172" i="4"/>
  <c r="AW171" i="4"/>
  <c r="AW165" i="4"/>
  <c r="AW151" i="4"/>
  <c r="AW175" i="4"/>
  <c r="AW181" i="4"/>
  <c r="AW173" i="4"/>
  <c r="AW177" i="4"/>
  <c r="AW155" i="4"/>
  <c r="AW153" i="4"/>
  <c r="AW143" i="4"/>
  <c r="AW150" i="4"/>
  <c r="AW145" i="4"/>
  <c r="AW179" i="4"/>
  <c r="AW158" i="4"/>
  <c r="AW176" i="4"/>
  <c r="AW174" i="4"/>
  <c r="AW156" i="4"/>
  <c r="AW180" i="4"/>
  <c r="AW183" i="4"/>
  <c r="AW144" i="4"/>
  <c r="AW160" i="4"/>
  <c r="AW154" i="4"/>
  <c r="AW187" i="4"/>
  <c r="AW186" i="4"/>
  <c r="AW146" i="4"/>
  <c r="AW149" i="4"/>
  <c r="AW142" i="4"/>
  <c r="AW157" i="4"/>
  <c r="AW159" i="4"/>
  <c r="AW185" i="4"/>
  <c r="AW148" i="4"/>
  <c r="AW147" i="4"/>
  <c r="AW189" i="4"/>
  <c r="AW182" i="4"/>
  <c r="AW184" i="4"/>
  <c r="AW161" i="4"/>
  <c r="AW152" i="4"/>
  <c r="AW162" i="4"/>
  <c r="AW170" i="4"/>
  <c r="BA183" i="4"/>
  <c r="BA171" i="4"/>
  <c r="BA163" i="4"/>
  <c r="BA184" i="4"/>
  <c r="BA167" i="4"/>
  <c r="BA153" i="4"/>
  <c r="BA152" i="4"/>
  <c r="BA185" i="4"/>
  <c r="BA162" i="4"/>
  <c r="BA165" i="4"/>
  <c r="BA172" i="4"/>
  <c r="BA182" i="4"/>
  <c r="BA178" i="4"/>
  <c r="BA155" i="4"/>
  <c r="BA173" i="4"/>
  <c r="BA151" i="4"/>
  <c r="BA161" i="4"/>
  <c r="BA145" i="4"/>
  <c r="BA150" i="4"/>
  <c r="BA160" i="4"/>
  <c r="BA176" i="4"/>
  <c r="BA179" i="4"/>
  <c r="BA169" i="4"/>
  <c r="BA143" i="4"/>
  <c r="BA170" i="4"/>
  <c r="BA149" i="4"/>
  <c r="BA181" i="4"/>
  <c r="BA188" i="4"/>
  <c r="BA187" i="4"/>
  <c r="BA148" i="4"/>
  <c r="BA142" i="4"/>
  <c r="BA154" i="4"/>
  <c r="BA186" i="4"/>
  <c r="BA174" i="4"/>
  <c r="BA189" i="4"/>
  <c r="BA157" i="4"/>
  <c r="BA166" i="4"/>
  <c r="BA147" i="4"/>
  <c r="BA175" i="4"/>
  <c r="BA177" i="4"/>
  <c r="BA180" i="4"/>
  <c r="BA144" i="4"/>
  <c r="BA164" i="4"/>
  <c r="BA158" i="4"/>
  <c r="BA168" i="4"/>
  <c r="BA159" i="4"/>
  <c r="BA156" i="4"/>
  <c r="BA146" i="4"/>
  <c r="U163" i="4"/>
  <c r="U185" i="4"/>
  <c r="U176" i="4"/>
  <c r="U170" i="4"/>
  <c r="U184" i="4"/>
  <c r="U143" i="4"/>
  <c r="U168" i="4"/>
  <c r="U164" i="4"/>
  <c r="U153" i="4"/>
  <c r="U171" i="4"/>
  <c r="U167" i="4"/>
  <c r="U154" i="4"/>
  <c r="U145" i="4"/>
  <c r="U144" i="4"/>
  <c r="U151" i="4"/>
  <c r="U162" i="4"/>
  <c r="U188" i="4"/>
  <c r="U150" i="4"/>
  <c r="U180" i="4"/>
  <c r="U160" i="4"/>
  <c r="U169" i="4"/>
  <c r="U175" i="4"/>
  <c r="U177" i="4"/>
  <c r="U181" i="4"/>
  <c r="U158" i="4"/>
  <c r="U159" i="4"/>
  <c r="U178" i="4"/>
  <c r="U152" i="4"/>
  <c r="U172" i="4"/>
  <c r="U142" i="4"/>
  <c r="U182" i="4"/>
  <c r="U155" i="4"/>
  <c r="U166" i="4"/>
  <c r="U157" i="4"/>
  <c r="U174" i="4"/>
  <c r="U186" i="4"/>
  <c r="U146" i="4"/>
  <c r="U173" i="4"/>
  <c r="U156" i="4"/>
  <c r="U147" i="4"/>
  <c r="U148" i="4"/>
  <c r="U189" i="4"/>
  <c r="U149" i="4"/>
  <c r="U179" i="4"/>
  <c r="U161" i="4"/>
  <c r="U187" i="4"/>
  <c r="U183" i="4"/>
  <c r="U165" i="4"/>
  <c r="AI176" i="4"/>
  <c r="AI184" i="4"/>
  <c r="AI168" i="4"/>
  <c r="AI185" i="4"/>
  <c r="AI155" i="4"/>
  <c r="AI144" i="4"/>
  <c r="AI151" i="4"/>
  <c r="AI147" i="4"/>
  <c r="AI173" i="4"/>
  <c r="AI143" i="4"/>
  <c r="AI170" i="4"/>
  <c r="AI167" i="4"/>
  <c r="AI157" i="4"/>
  <c r="AI152" i="4"/>
  <c r="AI162" i="4"/>
  <c r="AI163" i="4"/>
  <c r="AI174" i="4"/>
  <c r="AI161" i="4"/>
  <c r="AI154" i="4"/>
  <c r="AI145" i="4"/>
  <c r="AI164" i="4"/>
  <c r="AI160" i="4"/>
  <c r="AI150" i="4"/>
  <c r="AI182" i="4"/>
  <c r="AI172" i="4"/>
  <c r="AI171" i="4"/>
  <c r="AI156" i="4"/>
  <c r="AI181" i="4"/>
  <c r="AI148" i="4"/>
  <c r="AI159" i="4"/>
  <c r="AI175" i="4"/>
  <c r="AI180" i="4"/>
  <c r="AI183" i="4"/>
  <c r="AI153" i="4"/>
  <c r="AI179" i="4"/>
  <c r="AI158" i="4"/>
  <c r="AI142" i="4"/>
  <c r="AI189" i="4"/>
  <c r="AI188" i="4"/>
  <c r="AI186" i="4"/>
  <c r="AI165" i="4"/>
  <c r="AI146" i="4"/>
  <c r="AI177" i="4"/>
  <c r="AI178" i="4"/>
  <c r="AI169" i="4"/>
  <c r="AI149" i="4"/>
  <c r="AI166" i="4"/>
  <c r="AI187" i="4"/>
  <c r="Y188" i="4"/>
  <c r="Y168" i="4"/>
  <c r="Y164" i="4"/>
  <c r="Y189" i="4"/>
  <c r="Y186" i="4"/>
  <c r="Y181" i="4"/>
  <c r="Y183" i="4"/>
  <c r="Y165" i="4"/>
  <c r="Y169" i="4"/>
  <c r="Y163" i="4"/>
  <c r="Y160" i="4"/>
  <c r="Y180" i="4"/>
  <c r="Y172" i="4"/>
  <c r="Y171" i="4"/>
  <c r="Y158" i="4"/>
  <c r="Y166" i="4"/>
  <c r="Y150" i="4"/>
  <c r="Y146" i="4"/>
  <c r="Y167" i="4"/>
  <c r="Y148" i="4"/>
  <c r="Y174" i="4"/>
  <c r="Y182" i="4"/>
  <c r="Y152" i="4"/>
  <c r="Y156" i="4"/>
  <c r="Y151" i="4"/>
  <c r="Y162" i="4"/>
  <c r="Y161" i="4"/>
  <c r="Y155" i="4"/>
  <c r="Y153" i="4"/>
  <c r="Y187" i="4"/>
  <c r="Y157" i="4"/>
  <c r="Y147" i="4"/>
  <c r="Y176" i="4"/>
  <c r="Y173" i="4"/>
  <c r="Y149" i="4"/>
  <c r="Y184" i="4"/>
  <c r="Y143" i="4"/>
  <c r="Y179" i="4"/>
  <c r="Y145" i="4"/>
  <c r="Y154" i="4"/>
  <c r="Y185" i="4"/>
  <c r="Y170" i="4"/>
  <c r="Y178" i="4"/>
  <c r="Y142" i="4"/>
  <c r="Y177" i="4"/>
  <c r="Y159" i="4"/>
  <c r="Y175" i="4"/>
  <c r="Y144" i="4"/>
  <c r="AY185" i="4"/>
  <c r="AY168" i="4"/>
  <c r="AY167" i="4"/>
  <c r="AY188" i="4"/>
  <c r="AY183" i="4"/>
  <c r="AY181" i="4"/>
  <c r="AY144" i="4"/>
  <c r="AY189" i="4"/>
  <c r="AY163" i="4"/>
  <c r="AY180" i="4"/>
  <c r="AY184" i="4"/>
  <c r="AY143" i="4"/>
  <c r="AY171" i="4"/>
  <c r="AY170" i="4"/>
  <c r="AY160" i="4"/>
  <c r="AY178" i="4"/>
  <c r="AY155" i="4"/>
  <c r="AY169" i="4"/>
  <c r="AY158" i="4"/>
  <c r="AY157" i="4"/>
  <c r="AY156" i="4"/>
  <c r="AY145" i="4"/>
  <c r="AY149" i="4"/>
  <c r="AY148" i="4"/>
  <c r="AY154" i="4"/>
  <c r="AY152" i="4"/>
  <c r="AY173" i="4"/>
  <c r="AY161" i="4"/>
  <c r="AY164" i="4"/>
  <c r="AY162" i="4"/>
  <c r="AY165" i="4"/>
  <c r="AY176" i="4"/>
  <c r="AY146" i="4"/>
  <c r="AY175" i="4"/>
  <c r="AY150" i="4"/>
  <c r="AY182" i="4"/>
  <c r="AY174" i="4"/>
  <c r="AY172" i="4"/>
  <c r="AY153" i="4"/>
  <c r="AY159" i="4"/>
  <c r="AY142" i="4"/>
  <c r="AY177" i="4"/>
  <c r="AY151" i="4"/>
  <c r="AY166" i="4"/>
  <c r="AY187" i="4"/>
  <c r="AY147" i="4"/>
  <c r="AY186" i="4"/>
  <c r="AY179" i="4"/>
  <c r="M186" i="4"/>
  <c r="M185" i="4"/>
  <c r="M183" i="4"/>
  <c r="M179" i="4"/>
  <c r="M170" i="4"/>
  <c r="M144" i="4"/>
  <c r="M172" i="4"/>
  <c r="M171" i="4"/>
  <c r="M163" i="4"/>
  <c r="M153" i="4"/>
  <c r="M176" i="4"/>
  <c r="M162" i="4"/>
  <c r="M161" i="4"/>
  <c r="M188" i="4"/>
  <c r="M159" i="4"/>
  <c r="M178" i="4"/>
  <c r="M165" i="4"/>
  <c r="M160" i="4"/>
  <c r="M152" i="4"/>
  <c r="M145" i="4"/>
  <c r="M167" i="4"/>
  <c r="M157" i="4"/>
  <c r="M156" i="4"/>
  <c r="M146" i="4"/>
  <c r="M147" i="4"/>
  <c r="M169" i="4"/>
  <c r="M173" i="4"/>
  <c r="M164" i="4"/>
  <c r="M168" i="4"/>
  <c r="M175" i="4"/>
  <c r="M155" i="4"/>
  <c r="M187" i="4"/>
  <c r="M177" i="4"/>
  <c r="M158" i="4"/>
  <c r="M154" i="4"/>
  <c r="M142" i="4"/>
  <c r="M166" i="4"/>
  <c r="M184" i="4"/>
  <c r="M149" i="4"/>
  <c r="M182" i="4"/>
  <c r="M180" i="4"/>
  <c r="M143" i="4"/>
  <c r="M150" i="4"/>
  <c r="M148" i="4"/>
  <c r="M181" i="4"/>
  <c r="M174" i="4"/>
  <c r="M151" i="4"/>
  <c r="M189" i="4"/>
  <c r="AP184" i="4"/>
  <c r="AP168" i="4"/>
  <c r="AP181" i="4"/>
  <c r="AP155" i="4"/>
  <c r="AP167" i="4"/>
  <c r="AP143" i="4"/>
  <c r="AP185" i="4"/>
  <c r="AP161" i="4"/>
  <c r="AP159" i="4"/>
  <c r="AP165" i="4"/>
  <c r="AP151" i="4"/>
  <c r="AP158" i="4"/>
  <c r="AP160" i="4"/>
  <c r="AP162" i="4"/>
  <c r="AP170" i="4"/>
  <c r="AP169" i="4"/>
  <c r="AP166" i="4"/>
  <c r="AP182" i="4"/>
  <c r="AP150" i="4"/>
  <c r="AP157" i="4"/>
  <c r="AP142" i="4"/>
  <c r="AP176" i="4"/>
  <c r="AP146" i="4"/>
  <c r="AP149" i="4"/>
  <c r="AP153" i="4"/>
  <c r="AP163" i="4"/>
  <c r="AP172" i="4"/>
  <c r="AP145" i="4"/>
  <c r="AP178" i="4"/>
  <c r="AP179" i="4"/>
  <c r="AP188" i="4"/>
  <c r="AP156" i="4"/>
  <c r="AP148" i="4"/>
  <c r="AP147" i="4"/>
  <c r="AP174" i="4"/>
  <c r="AP154" i="4"/>
  <c r="AP152" i="4"/>
  <c r="AP187" i="4"/>
  <c r="AP177" i="4"/>
  <c r="AP144" i="4"/>
  <c r="AP164" i="4"/>
  <c r="AP186" i="4"/>
  <c r="AP175" i="4"/>
  <c r="AP183" i="4"/>
  <c r="AP180" i="4"/>
  <c r="AP171" i="4"/>
  <c r="AP173" i="4"/>
  <c r="AP189" i="4"/>
  <c r="V184" i="4"/>
  <c r="V172" i="4"/>
  <c r="V143" i="4"/>
  <c r="V185" i="4"/>
  <c r="V170" i="4"/>
  <c r="V161" i="4"/>
  <c r="V189" i="4"/>
  <c r="V155" i="4"/>
  <c r="V144" i="4"/>
  <c r="V164" i="4"/>
  <c r="V163" i="4"/>
  <c r="V162" i="4"/>
  <c r="V145" i="4"/>
  <c r="V152" i="4"/>
  <c r="V169" i="4"/>
  <c r="V166" i="4"/>
  <c r="V171" i="4"/>
  <c r="V176" i="4"/>
  <c r="V151" i="4"/>
  <c r="V188" i="4"/>
  <c r="V182" i="4"/>
  <c r="V146" i="4"/>
  <c r="V147" i="4"/>
  <c r="V153" i="4"/>
  <c r="V156" i="4"/>
  <c r="V154" i="4"/>
  <c r="V150" i="4"/>
  <c r="V148" i="4"/>
  <c r="V175" i="4"/>
  <c r="V186" i="4"/>
  <c r="V181" i="4"/>
  <c r="V165" i="4"/>
  <c r="V174" i="4"/>
  <c r="V157" i="4"/>
  <c r="V142" i="4"/>
  <c r="V177" i="4"/>
  <c r="V180" i="4"/>
  <c r="V158" i="4"/>
  <c r="V167" i="4"/>
  <c r="V159" i="4"/>
  <c r="V183" i="4"/>
  <c r="V168" i="4"/>
  <c r="V179" i="4"/>
  <c r="V160" i="4"/>
  <c r="V149" i="4"/>
  <c r="V187" i="4"/>
  <c r="V173" i="4"/>
  <c r="V178" i="4"/>
  <c r="AE184" i="4"/>
  <c r="AE163" i="4"/>
  <c r="AE185" i="4"/>
  <c r="AE176" i="4"/>
  <c r="AE182" i="4"/>
  <c r="AE171" i="4"/>
  <c r="AE167" i="4"/>
  <c r="AE170" i="4"/>
  <c r="AE152" i="4"/>
  <c r="AE143" i="4"/>
  <c r="AE181" i="4"/>
  <c r="AE165" i="4"/>
  <c r="AE166" i="4"/>
  <c r="AE148" i="4"/>
  <c r="AE156" i="4"/>
  <c r="AE160" i="4"/>
  <c r="AE147" i="4"/>
  <c r="AE161" i="4"/>
  <c r="AE180" i="4"/>
  <c r="AE183" i="4"/>
  <c r="AE179" i="4"/>
  <c r="AE162" i="4"/>
  <c r="AE146" i="4"/>
  <c r="AE188" i="4"/>
  <c r="AE173" i="4"/>
  <c r="AE172" i="4"/>
  <c r="AE189" i="4"/>
  <c r="AE149" i="4"/>
  <c r="AE187" i="4"/>
  <c r="AE175" i="4"/>
  <c r="AE168" i="4"/>
  <c r="AE158" i="4"/>
  <c r="AE164" i="4"/>
  <c r="AE159" i="4"/>
  <c r="AE157" i="4"/>
  <c r="AE186" i="4"/>
  <c r="AE174" i="4"/>
  <c r="AE150" i="4"/>
  <c r="AE151" i="4"/>
  <c r="AE144" i="4"/>
  <c r="AE177" i="4"/>
  <c r="AE153" i="4"/>
  <c r="AE154" i="4"/>
  <c r="AE178" i="4"/>
  <c r="AE169" i="4"/>
  <c r="AE142" i="4"/>
  <c r="AE145" i="4"/>
  <c r="AE155" i="4"/>
  <c r="AB170" i="4"/>
  <c r="AB143" i="4"/>
  <c r="AB163" i="4"/>
  <c r="AB178" i="4"/>
  <c r="AB164" i="4"/>
  <c r="AB172" i="4"/>
  <c r="AB171" i="4"/>
  <c r="AB145" i="4"/>
  <c r="AB179" i="4"/>
  <c r="AB152" i="4"/>
  <c r="AB151" i="4"/>
  <c r="AB153" i="4"/>
  <c r="AB177" i="4"/>
  <c r="AB148" i="4"/>
  <c r="AB180" i="4"/>
  <c r="AB159" i="4"/>
  <c r="AB161" i="4"/>
  <c r="AB154" i="4"/>
  <c r="AB182" i="4"/>
  <c r="AB144" i="4"/>
  <c r="AB147" i="4"/>
  <c r="AB155" i="4"/>
  <c r="AB169" i="4"/>
  <c r="AB188" i="4"/>
  <c r="AB183" i="4"/>
  <c r="AB175" i="4"/>
  <c r="AB146" i="4"/>
  <c r="AB167" i="4"/>
  <c r="AB174" i="4"/>
  <c r="AB142" i="4"/>
  <c r="AB160" i="4"/>
  <c r="AB149" i="4"/>
  <c r="AB158" i="4"/>
  <c r="AB186" i="4"/>
  <c r="AB187" i="4"/>
  <c r="AB181" i="4"/>
  <c r="AB156" i="4"/>
  <c r="AB166" i="4"/>
  <c r="AB176" i="4"/>
  <c r="AB150" i="4"/>
  <c r="AB157" i="4"/>
  <c r="AB165" i="4"/>
  <c r="AB168" i="4"/>
  <c r="AB162" i="4"/>
  <c r="AB173" i="4"/>
  <c r="AB185" i="4"/>
  <c r="AB184" i="4"/>
  <c r="AB189" i="4"/>
  <c r="AJ185" i="4"/>
  <c r="AJ183" i="4"/>
  <c r="AJ179" i="4"/>
  <c r="AJ167" i="4"/>
  <c r="AJ168" i="4"/>
  <c r="AJ163" i="4"/>
  <c r="AJ182" i="4"/>
  <c r="AJ178" i="4"/>
  <c r="AJ153" i="4"/>
  <c r="AJ144" i="4"/>
  <c r="AJ173" i="4"/>
  <c r="AJ162" i="4"/>
  <c r="AJ159" i="4"/>
  <c r="AJ157" i="4"/>
  <c r="AJ151" i="4"/>
  <c r="AJ161" i="4"/>
  <c r="AJ143" i="4"/>
  <c r="AJ170" i="4"/>
  <c r="AJ146" i="4"/>
  <c r="AJ148" i="4"/>
  <c r="AJ174" i="4"/>
  <c r="AJ149" i="4"/>
  <c r="AJ158" i="4"/>
  <c r="AJ175" i="4"/>
  <c r="AJ187" i="4"/>
  <c r="AJ145" i="4"/>
  <c r="AJ142" i="4"/>
  <c r="AJ155" i="4"/>
  <c r="AJ180" i="4"/>
  <c r="AJ181" i="4"/>
  <c r="AJ186" i="4"/>
  <c r="AJ169" i="4"/>
  <c r="AJ166" i="4"/>
  <c r="AJ150" i="4"/>
  <c r="AJ147" i="4"/>
  <c r="AJ189" i="4"/>
  <c r="AJ172" i="4"/>
  <c r="AJ156" i="4"/>
  <c r="AJ188" i="4"/>
  <c r="AJ184" i="4"/>
  <c r="AJ165" i="4"/>
  <c r="AJ177" i="4"/>
  <c r="AJ152" i="4"/>
  <c r="AJ160" i="4"/>
  <c r="AJ164" i="4"/>
  <c r="AJ154" i="4"/>
  <c r="AJ176" i="4"/>
  <c r="AJ171" i="4"/>
  <c r="AN183" i="4"/>
  <c r="AN179" i="4"/>
  <c r="AN170" i="4"/>
  <c r="AN164" i="4"/>
  <c r="AN188" i="4"/>
  <c r="AN178" i="4"/>
  <c r="AN167" i="4"/>
  <c r="AN155" i="4"/>
  <c r="AN143" i="4"/>
  <c r="AN185" i="4"/>
  <c r="AN144" i="4"/>
  <c r="AN166" i="4"/>
  <c r="AN163" i="4"/>
  <c r="AN168" i="4"/>
  <c r="AN156" i="4"/>
  <c r="AN147" i="4"/>
  <c r="AN157" i="4"/>
  <c r="AN162" i="4"/>
  <c r="AN150" i="4"/>
  <c r="AN182" i="4"/>
  <c r="AN160" i="4"/>
  <c r="AN187" i="4"/>
  <c r="AN151" i="4"/>
  <c r="AN176" i="4"/>
  <c r="AN161" i="4"/>
  <c r="AN158" i="4"/>
  <c r="AN153" i="4"/>
  <c r="AN142" i="4"/>
  <c r="AN146" i="4"/>
  <c r="AN169" i="4"/>
  <c r="AN173" i="4"/>
  <c r="AN145" i="4"/>
  <c r="AN172" i="4"/>
  <c r="AN175" i="4"/>
  <c r="AN184" i="4"/>
  <c r="AN152" i="4"/>
  <c r="AN180" i="4"/>
  <c r="AN165" i="4"/>
  <c r="AN171" i="4"/>
  <c r="AN177" i="4"/>
  <c r="AN186" i="4"/>
  <c r="AN159" i="4"/>
  <c r="AN148" i="4"/>
  <c r="AN189" i="4"/>
  <c r="AN149" i="4"/>
  <c r="AN174" i="4"/>
  <c r="AN181" i="4"/>
  <c r="AN154" i="4"/>
  <c r="L184" i="4"/>
  <c r="L164" i="4"/>
  <c r="L143" i="4"/>
  <c r="L167" i="4"/>
  <c r="L185" i="4"/>
  <c r="L172" i="4"/>
  <c r="L163" i="4"/>
  <c r="L186" i="4"/>
  <c r="L162" i="4"/>
  <c r="L144" i="4"/>
  <c r="L178" i="4"/>
  <c r="L166" i="4"/>
  <c r="L154" i="4"/>
  <c r="L176" i="4"/>
  <c r="L145" i="4"/>
  <c r="L182" i="4"/>
  <c r="L157" i="4"/>
  <c r="L153" i="4"/>
  <c r="L149" i="4"/>
  <c r="L156" i="4"/>
  <c r="L148" i="4"/>
  <c r="L160" i="4"/>
  <c r="L174" i="4"/>
  <c r="L171" i="4"/>
  <c r="L175" i="4"/>
  <c r="L146" i="4"/>
  <c r="L183" i="4"/>
  <c r="L187" i="4"/>
  <c r="L188" i="4"/>
  <c r="L169" i="4"/>
  <c r="L142" i="4"/>
  <c r="L159" i="4"/>
  <c r="L168" i="4"/>
  <c r="L161" i="4"/>
  <c r="L189" i="4"/>
  <c r="L150" i="4"/>
  <c r="L147" i="4"/>
  <c r="L180" i="4"/>
  <c r="L151" i="4"/>
  <c r="L181" i="4"/>
  <c r="L155" i="4"/>
  <c r="L170" i="4"/>
  <c r="L165" i="4"/>
  <c r="L152" i="4"/>
  <c r="L173" i="4"/>
  <c r="L177" i="4"/>
  <c r="L158" i="4"/>
  <c r="L179" i="4"/>
  <c r="AM185" i="4"/>
  <c r="AM167" i="4"/>
  <c r="AM172" i="4"/>
  <c r="AM170" i="4"/>
  <c r="AM164" i="4"/>
  <c r="AM156" i="4"/>
  <c r="AM155" i="4"/>
  <c r="AM143" i="4"/>
  <c r="AM163" i="4"/>
  <c r="AM154" i="4"/>
  <c r="AM165" i="4"/>
  <c r="AM147" i="4"/>
  <c r="AM152" i="4"/>
  <c r="AM169" i="4"/>
  <c r="AM162" i="4"/>
  <c r="AM148" i="4"/>
  <c r="AM142" i="4"/>
  <c r="AM161" i="4"/>
  <c r="AM171" i="4"/>
  <c r="AM175" i="4"/>
  <c r="AM149" i="4"/>
  <c r="AM159" i="4"/>
  <c r="AM166" i="4"/>
  <c r="AM189" i="4"/>
  <c r="AM174" i="4"/>
  <c r="AM153" i="4"/>
  <c r="AM187" i="4"/>
  <c r="AM144" i="4"/>
  <c r="AM157" i="4"/>
  <c r="AM177" i="4"/>
  <c r="AM183" i="4"/>
  <c r="AM182" i="4"/>
  <c r="AM160" i="4"/>
  <c r="AM158" i="4"/>
  <c r="AM146" i="4"/>
  <c r="AM173" i="4"/>
  <c r="AM184" i="4"/>
  <c r="AM186" i="4"/>
  <c r="AM188" i="4"/>
  <c r="AM150" i="4"/>
  <c r="AM181" i="4"/>
  <c r="AM176" i="4"/>
  <c r="AM179" i="4"/>
  <c r="AM178" i="4"/>
  <c r="AM180" i="4"/>
  <c r="AM151" i="4"/>
  <c r="AM145" i="4"/>
  <c r="AM168" i="4"/>
  <c r="AT144" i="4"/>
  <c r="AT172" i="4"/>
  <c r="AT170" i="4"/>
  <c r="AT162" i="4"/>
  <c r="AT165" i="4"/>
  <c r="AT163" i="4"/>
  <c r="AT147" i="4"/>
  <c r="AT184" i="4"/>
  <c r="AT176" i="4"/>
  <c r="AT164" i="4"/>
  <c r="AT146" i="4"/>
  <c r="AT179" i="4"/>
  <c r="AT145" i="4"/>
  <c r="AT152" i="4"/>
  <c r="AT166" i="4"/>
  <c r="AT151" i="4"/>
  <c r="AT171" i="4"/>
  <c r="AT153" i="4"/>
  <c r="AT154" i="4"/>
  <c r="AT157" i="4"/>
  <c r="AT174" i="4"/>
  <c r="AT160" i="4"/>
  <c r="AT158" i="4"/>
  <c r="AT177" i="4"/>
  <c r="AT149" i="4"/>
  <c r="AT167" i="4"/>
  <c r="AT155" i="4"/>
  <c r="AT175" i="4"/>
  <c r="AT169" i="4"/>
  <c r="AT142" i="4"/>
  <c r="AT187" i="4"/>
  <c r="AT181" i="4"/>
  <c r="AT182" i="4"/>
  <c r="AT156" i="4"/>
  <c r="AT148" i="4"/>
  <c r="AT183" i="4"/>
  <c r="AT161" i="4"/>
  <c r="AT168" i="4"/>
  <c r="AT180" i="4"/>
  <c r="AT186" i="4"/>
  <c r="AT143" i="4"/>
  <c r="AT178" i="4"/>
  <c r="AT159" i="4"/>
  <c r="AT185" i="4"/>
  <c r="AT150" i="4"/>
  <c r="AT173" i="4"/>
  <c r="AT189" i="4"/>
  <c r="AT188" i="4"/>
  <c r="Z185" i="4"/>
  <c r="Z168" i="4"/>
  <c r="Z179" i="4"/>
  <c r="Z184" i="4"/>
  <c r="Z165" i="4"/>
  <c r="Z162" i="4"/>
  <c r="Z178" i="4"/>
  <c r="Z167" i="4"/>
  <c r="Z155" i="4"/>
  <c r="Z149" i="4"/>
  <c r="Z142" i="4"/>
  <c r="Z170" i="4"/>
  <c r="Z153" i="4"/>
  <c r="Z147" i="4"/>
  <c r="Z157" i="4"/>
  <c r="Z183" i="4"/>
  <c r="Z145" i="4"/>
  <c r="Z176" i="4"/>
  <c r="Z164" i="4"/>
  <c r="Z159" i="4"/>
  <c r="Z187" i="4"/>
  <c r="Z146" i="4"/>
  <c r="Z163" i="4"/>
  <c r="Z143" i="4"/>
  <c r="Z175" i="4"/>
  <c r="Z156" i="4"/>
  <c r="Z161" i="4"/>
  <c r="Z181" i="4"/>
  <c r="Z154" i="4"/>
  <c r="Z182" i="4"/>
  <c r="Z169" i="4"/>
  <c r="Z172" i="4"/>
  <c r="Z180" i="4"/>
  <c r="Z188" i="4"/>
  <c r="Z148" i="4"/>
  <c r="Z171" i="4"/>
  <c r="Z173" i="4"/>
  <c r="Z174" i="4"/>
  <c r="Z158" i="4"/>
  <c r="Z166" i="4"/>
  <c r="Z186" i="4"/>
  <c r="Z189" i="4"/>
  <c r="Z144" i="4"/>
  <c r="Z151" i="4"/>
  <c r="Z150" i="4"/>
  <c r="Z160" i="4"/>
  <c r="Z177" i="4"/>
  <c r="Z152" i="4"/>
  <c r="AZ185" i="4"/>
  <c r="AZ167" i="4"/>
  <c r="AZ171" i="4"/>
  <c r="AZ170" i="4"/>
  <c r="AZ189" i="4"/>
  <c r="AZ163" i="4"/>
  <c r="AZ161" i="4"/>
  <c r="AZ179" i="4"/>
  <c r="AZ168" i="4"/>
  <c r="AZ184" i="4"/>
  <c r="AZ164" i="4"/>
  <c r="AZ143" i="4"/>
  <c r="AZ178" i="4"/>
  <c r="AZ172" i="4"/>
  <c r="AZ153" i="4"/>
  <c r="AZ152" i="4"/>
  <c r="AZ159" i="4"/>
  <c r="AZ182" i="4"/>
  <c r="AZ154" i="4"/>
  <c r="AZ149" i="4"/>
  <c r="AZ155" i="4"/>
  <c r="AZ166" i="4"/>
  <c r="AZ157" i="4"/>
  <c r="AZ174" i="4"/>
  <c r="AZ162" i="4"/>
  <c r="AZ181" i="4"/>
  <c r="AZ175" i="4"/>
  <c r="AZ180" i="4"/>
  <c r="AZ144" i="4"/>
  <c r="AZ150" i="4"/>
  <c r="AZ177" i="4"/>
  <c r="AZ165" i="4"/>
  <c r="AZ145" i="4"/>
  <c r="AZ160" i="4"/>
  <c r="AZ158" i="4"/>
  <c r="AZ187" i="4"/>
  <c r="AZ156" i="4"/>
  <c r="AZ183" i="4"/>
  <c r="AZ176" i="4"/>
  <c r="AZ151" i="4"/>
  <c r="AZ147" i="4"/>
  <c r="AZ148" i="4"/>
  <c r="AZ146" i="4"/>
  <c r="AZ142" i="4"/>
  <c r="AZ173" i="4"/>
  <c r="AZ188" i="4"/>
  <c r="AZ186" i="4"/>
  <c r="AZ169" i="4"/>
  <c r="K188" i="4"/>
  <c r="K168" i="4"/>
  <c r="K170" i="4"/>
  <c r="K143" i="4"/>
  <c r="K173" i="4"/>
  <c r="K167" i="4"/>
  <c r="K176" i="4"/>
  <c r="K155" i="4"/>
  <c r="K169" i="4"/>
  <c r="K142" i="4"/>
  <c r="K165" i="4"/>
  <c r="K181" i="4"/>
  <c r="K177" i="4"/>
  <c r="K166" i="4"/>
  <c r="K185" i="4"/>
  <c r="K146" i="4"/>
  <c r="K156" i="4"/>
  <c r="K183" i="4"/>
  <c r="K158" i="4"/>
  <c r="K149" i="4"/>
  <c r="K180" i="4"/>
  <c r="K159" i="4"/>
  <c r="K161" i="4"/>
  <c r="K153" i="4"/>
  <c r="K187" i="4"/>
  <c r="K179" i="4"/>
  <c r="K189" i="4"/>
  <c r="K171" i="4"/>
  <c r="K154" i="4"/>
  <c r="K160" i="4"/>
  <c r="K145" i="4"/>
  <c r="K172" i="4"/>
  <c r="K164" i="4"/>
  <c r="K175" i="4"/>
  <c r="K184" i="4"/>
  <c r="K178" i="4"/>
  <c r="K163" i="4"/>
  <c r="K162" i="4"/>
  <c r="K174" i="4"/>
  <c r="K150" i="4"/>
  <c r="K147" i="4"/>
  <c r="K186" i="4"/>
  <c r="K151" i="4"/>
  <c r="K144" i="4"/>
  <c r="K148" i="4"/>
  <c r="K157" i="4"/>
  <c r="K182" i="4"/>
  <c r="K152" i="4"/>
  <c r="J176" i="4"/>
  <c r="J178" i="4"/>
  <c r="J143" i="4"/>
  <c r="J189" i="4"/>
  <c r="J184" i="4"/>
  <c r="J170" i="4"/>
  <c r="J155" i="4"/>
  <c r="J151" i="4"/>
  <c r="J147" i="4"/>
  <c r="J149" i="4"/>
  <c r="J183" i="4"/>
  <c r="J180" i="4"/>
  <c r="J177" i="4"/>
  <c r="J181" i="4"/>
  <c r="J157" i="4"/>
  <c r="J145" i="4"/>
  <c r="J164" i="4"/>
  <c r="J182" i="4"/>
  <c r="J165" i="4"/>
  <c r="J186" i="4"/>
  <c r="J162" i="4"/>
  <c r="J154" i="4"/>
  <c r="J160" i="4"/>
  <c r="J188" i="4"/>
  <c r="J185" i="4"/>
  <c r="J146" i="4"/>
  <c r="J150" i="4"/>
  <c r="J144" i="4"/>
  <c r="J152" i="4"/>
  <c r="J148" i="4"/>
  <c r="J187" i="4"/>
  <c r="J169" i="4"/>
  <c r="J159" i="4"/>
  <c r="J166" i="4"/>
  <c r="J167" i="4"/>
  <c r="J161" i="4"/>
  <c r="J174" i="4"/>
  <c r="J175" i="4"/>
  <c r="J168" i="4"/>
  <c r="J171" i="4"/>
  <c r="J173" i="4"/>
  <c r="J172" i="4"/>
  <c r="J179" i="4"/>
  <c r="J142" i="4"/>
  <c r="J156" i="4"/>
  <c r="J163" i="4"/>
  <c r="J153" i="4"/>
  <c r="J158" i="4"/>
  <c r="AS184" i="4"/>
  <c r="AS168" i="4"/>
  <c r="AS185" i="4"/>
  <c r="AS174" i="4"/>
  <c r="AS144" i="4"/>
  <c r="AS173" i="4"/>
  <c r="AS162" i="4"/>
  <c r="AS165" i="4"/>
  <c r="AS169" i="4"/>
  <c r="AS154" i="4"/>
  <c r="AS142" i="4"/>
  <c r="AS176" i="4"/>
  <c r="AS164" i="4"/>
  <c r="AS160" i="4"/>
  <c r="AS146" i="4"/>
  <c r="AS175" i="4"/>
  <c r="AS179" i="4"/>
  <c r="AS152" i="4"/>
  <c r="AS159" i="4"/>
  <c r="AS170" i="4"/>
  <c r="AS180" i="4"/>
  <c r="AS156" i="4"/>
  <c r="AS171" i="4"/>
  <c r="AS189" i="4"/>
  <c r="AS153" i="4"/>
  <c r="AS150" i="4"/>
  <c r="AS186" i="4"/>
  <c r="AS161" i="4"/>
  <c r="AS148" i="4"/>
  <c r="AS181" i="4"/>
  <c r="AS178" i="4"/>
  <c r="AS188" i="4"/>
  <c r="AS145" i="4"/>
  <c r="AS157" i="4"/>
  <c r="AS149" i="4"/>
  <c r="AS182" i="4"/>
  <c r="AS155" i="4"/>
  <c r="AS151" i="4"/>
  <c r="AS183" i="4"/>
  <c r="AS166" i="4"/>
  <c r="AS167" i="4"/>
  <c r="AS163" i="4"/>
  <c r="AS177" i="4"/>
  <c r="AS172" i="4"/>
  <c r="AS158" i="4"/>
  <c r="AS147" i="4"/>
  <c r="AS187" i="4"/>
  <c r="AS143" i="4"/>
  <c r="G188" i="4"/>
  <c r="G163" i="4"/>
  <c r="G165" i="4"/>
  <c r="G144" i="4"/>
  <c r="G171" i="4"/>
  <c r="G185" i="4"/>
  <c r="G179" i="4"/>
  <c r="G173" i="4"/>
  <c r="G172" i="4"/>
  <c r="G167" i="4"/>
  <c r="G164" i="4"/>
  <c r="G189" i="4"/>
  <c r="G166" i="4"/>
  <c r="G154" i="4"/>
  <c r="G151" i="4"/>
  <c r="G158" i="4"/>
  <c r="G180" i="4"/>
  <c r="G143" i="4"/>
  <c r="G159" i="4"/>
  <c r="G157" i="4"/>
  <c r="G153" i="4"/>
  <c r="G162" i="4"/>
  <c r="G148" i="4"/>
  <c r="G169" i="4"/>
  <c r="G175" i="4"/>
  <c r="G142" i="4"/>
  <c r="G161" i="4"/>
  <c r="G184" i="4"/>
  <c r="G152" i="4"/>
  <c r="G168" i="4"/>
  <c r="G186" i="4"/>
  <c r="G147" i="4"/>
  <c r="G155" i="4"/>
  <c r="G170" i="4"/>
  <c r="G174" i="4"/>
  <c r="G145" i="4"/>
  <c r="G182" i="4"/>
  <c r="G146" i="4"/>
  <c r="G183" i="4"/>
  <c r="G176" i="4"/>
  <c r="G149" i="4"/>
  <c r="G178" i="4"/>
  <c r="G160" i="4"/>
  <c r="G156" i="4"/>
  <c r="G150" i="4"/>
  <c r="G177" i="4"/>
  <c r="G187" i="4"/>
  <c r="G181" i="4"/>
  <c r="Q184" i="4"/>
  <c r="Q178" i="4"/>
  <c r="Q167" i="4"/>
  <c r="Q163" i="4"/>
  <c r="Q164" i="4"/>
  <c r="Q173" i="4"/>
  <c r="Q156" i="4"/>
  <c r="Q182" i="4"/>
  <c r="Q166" i="4"/>
  <c r="Q169" i="4"/>
  <c r="Q168" i="4"/>
  <c r="Q179" i="4"/>
  <c r="Q177" i="4"/>
  <c r="Q160" i="4"/>
  <c r="Q153" i="4"/>
  <c r="Q151" i="4"/>
  <c r="Q187" i="4"/>
  <c r="Q174" i="4"/>
  <c r="Q175" i="4"/>
  <c r="Q142" i="4"/>
  <c r="Q157" i="4"/>
  <c r="Q159" i="4"/>
  <c r="Q143" i="4"/>
  <c r="Q176" i="4"/>
  <c r="Q149" i="4"/>
  <c r="Q155" i="4"/>
  <c r="Q180" i="4"/>
  <c r="Q147" i="4"/>
  <c r="Q161" i="4"/>
  <c r="Q172" i="4"/>
  <c r="Q165" i="4"/>
  <c r="Q158" i="4"/>
  <c r="Q170" i="4"/>
  <c r="Q183" i="4"/>
  <c r="Q152" i="4"/>
  <c r="Q148" i="4"/>
  <c r="Q186" i="4"/>
  <c r="Q154" i="4"/>
  <c r="Q188" i="4"/>
  <c r="Q181" i="4"/>
  <c r="Q145" i="4"/>
  <c r="Q171" i="4"/>
  <c r="Q189" i="4"/>
  <c r="Q146" i="4"/>
  <c r="Q150" i="4"/>
  <c r="Q144" i="4"/>
  <c r="Q162" i="4"/>
  <c r="Q185" i="4"/>
  <c r="N185" i="4"/>
  <c r="N168" i="4"/>
  <c r="N184" i="4"/>
  <c r="N164" i="4"/>
  <c r="N144" i="4"/>
  <c r="N155" i="4"/>
  <c r="N172" i="4"/>
  <c r="N171" i="4"/>
  <c r="N153" i="4"/>
  <c r="N181" i="4"/>
  <c r="N162" i="4"/>
  <c r="N161" i="4"/>
  <c r="N183" i="4"/>
  <c r="N166" i="4"/>
  <c r="N165" i="4"/>
  <c r="N152" i="4"/>
  <c r="N169" i="4"/>
  <c r="N151" i="4"/>
  <c r="N143" i="4"/>
  <c r="N170" i="4"/>
  <c r="N145" i="4"/>
  <c r="N163" i="4"/>
  <c r="N160" i="4"/>
  <c r="N142" i="4"/>
  <c r="N159" i="4"/>
  <c r="N154" i="4"/>
  <c r="N180" i="4"/>
  <c r="N150" i="4"/>
  <c r="N156" i="4"/>
  <c r="N148" i="4"/>
  <c r="N177" i="4"/>
  <c r="N182" i="4"/>
  <c r="N149" i="4"/>
  <c r="N186" i="4"/>
  <c r="N158" i="4"/>
  <c r="N178" i="4"/>
  <c r="N189" i="4"/>
  <c r="N188" i="4"/>
  <c r="N167" i="4"/>
  <c r="N176" i="4"/>
  <c r="N173" i="4"/>
  <c r="N146" i="4"/>
  <c r="N157" i="4"/>
  <c r="N147" i="4"/>
  <c r="N174" i="4"/>
  <c r="N179" i="4"/>
  <c r="N175" i="4"/>
  <c r="N187" i="4"/>
  <c r="AG186" i="4"/>
  <c r="AG167" i="4"/>
  <c r="AG184" i="4"/>
  <c r="AG163" i="4"/>
  <c r="AG156" i="4"/>
  <c r="AG188" i="4"/>
  <c r="AG182" i="4"/>
  <c r="AG178" i="4"/>
  <c r="AG164" i="4"/>
  <c r="AG172" i="4"/>
  <c r="AG166" i="4"/>
  <c r="AG161" i="4"/>
  <c r="AG181" i="4"/>
  <c r="AG179" i="4"/>
  <c r="AG177" i="4"/>
  <c r="AG155" i="4"/>
  <c r="AG154" i="4"/>
  <c r="AG144" i="4"/>
  <c r="AG165" i="4"/>
  <c r="AG157" i="4"/>
  <c r="AG180" i="4"/>
  <c r="AG183" i="4"/>
  <c r="AG151" i="4"/>
  <c r="AG160" i="4"/>
  <c r="AG148" i="4"/>
  <c r="AG143" i="4"/>
  <c r="AG176" i="4"/>
  <c r="AG173" i="4"/>
  <c r="AG158" i="4"/>
  <c r="AG153" i="4"/>
  <c r="AG162" i="4"/>
  <c r="AG169" i="4"/>
  <c r="AG152" i="4"/>
  <c r="AG189" i="4"/>
  <c r="AG171" i="4"/>
  <c r="AG147" i="4"/>
  <c r="AG185" i="4"/>
  <c r="AG145" i="4"/>
  <c r="AG174" i="4"/>
  <c r="AG175" i="4"/>
  <c r="AG168" i="4"/>
  <c r="AG170" i="4"/>
  <c r="AG187" i="4"/>
  <c r="AG142" i="4"/>
  <c r="AG146" i="4"/>
  <c r="AG159" i="4"/>
  <c r="AG149" i="4"/>
  <c r="AG150" i="4"/>
  <c r="R185" i="4"/>
  <c r="R167" i="4"/>
  <c r="R166" i="4"/>
  <c r="R159" i="4"/>
  <c r="R155" i="4"/>
  <c r="R168" i="4"/>
  <c r="R147" i="4"/>
  <c r="R143" i="4"/>
  <c r="R164" i="4"/>
  <c r="R158" i="4"/>
  <c r="R160" i="4"/>
  <c r="R179" i="4"/>
  <c r="R148" i="4"/>
  <c r="R153" i="4"/>
  <c r="R144" i="4"/>
  <c r="R178" i="4"/>
  <c r="R174" i="4"/>
  <c r="R154" i="4"/>
  <c r="R187" i="4"/>
  <c r="R161" i="4"/>
  <c r="R184" i="4"/>
  <c r="R189" i="4"/>
  <c r="R151" i="4"/>
  <c r="R149" i="4"/>
  <c r="R175" i="4"/>
  <c r="R172" i="4"/>
  <c r="R163" i="4"/>
  <c r="R176" i="4"/>
  <c r="R145" i="4"/>
  <c r="R171" i="4"/>
  <c r="R173" i="4"/>
  <c r="R188" i="4"/>
  <c r="R142" i="4"/>
  <c r="R181" i="4"/>
  <c r="R162" i="4"/>
  <c r="R170" i="4"/>
  <c r="R165" i="4"/>
  <c r="R157" i="4"/>
  <c r="R177" i="4"/>
  <c r="R180" i="4"/>
  <c r="R183" i="4"/>
  <c r="R156" i="4"/>
  <c r="R182" i="4"/>
  <c r="R169" i="4"/>
  <c r="R146" i="4"/>
  <c r="R186" i="4"/>
  <c r="R150" i="4"/>
  <c r="R152" i="4"/>
  <c r="H163" i="4"/>
  <c r="H179" i="4"/>
  <c r="H168" i="4"/>
  <c r="H143" i="4"/>
  <c r="H185" i="4"/>
  <c r="H173" i="4"/>
  <c r="H167" i="4"/>
  <c r="H164" i="4"/>
  <c r="H155" i="4"/>
  <c r="H144" i="4"/>
  <c r="H162" i="4"/>
  <c r="H153" i="4"/>
  <c r="H176" i="4"/>
  <c r="H157" i="4"/>
  <c r="H149" i="4"/>
  <c r="H178" i="4"/>
  <c r="H146" i="4"/>
  <c r="H161" i="4"/>
  <c r="H165" i="4"/>
  <c r="H170" i="4"/>
  <c r="H159" i="4"/>
  <c r="H147" i="4"/>
  <c r="H145" i="4"/>
  <c r="H156" i="4"/>
  <c r="H177" i="4"/>
  <c r="H183" i="4"/>
  <c r="H172" i="4"/>
  <c r="H152" i="4"/>
  <c r="H150" i="4"/>
  <c r="H182" i="4"/>
  <c r="H187" i="4"/>
  <c r="H148" i="4"/>
  <c r="H154" i="4"/>
  <c r="H158" i="4"/>
  <c r="H181" i="4"/>
  <c r="H169" i="4"/>
  <c r="H184" i="4"/>
  <c r="H180" i="4"/>
  <c r="H174" i="4"/>
  <c r="H189" i="4"/>
  <c r="H175" i="4"/>
  <c r="H166" i="4"/>
  <c r="H142" i="4"/>
  <c r="H171" i="4"/>
  <c r="H160" i="4"/>
  <c r="H186" i="4"/>
  <c r="H188" i="4"/>
  <c r="H151" i="4"/>
  <c r="AD189" i="4"/>
  <c r="AD163" i="4"/>
  <c r="AD168" i="4"/>
  <c r="AD164" i="4"/>
  <c r="AD171" i="4"/>
  <c r="AD185" i="4"/>
  <c r="AD153" i="4"/>
  <c r="AD187" i="4"/>
  <c r="AD170" i="4"/>
  <c r="AD154" i="4"/>
  <c r="AD152" i="4"/>
  <c r="AD144" i="4"/>
  <c r="AD143" i="4"/>
  <c r="AD147" i="4"/>
  <c r="AD172" i="4"/>
  <c r="AD169" i="4"/>
  <c r="AD142" i="4"/>
  <c r="AD159" i="4"/>
  <c r="AD183" i="4"/>
  <c r="AD156" i="4"/>
  <c r="AD182" i="4"/>
  <c r="AD173" i="4"/>
  <c r="AD146" i="4"/>
  <c r="AD151" i="4"/>
  <c r="AD177" i="4"/>
  <c r="AD186" i="4"/>
  <c r="AD149" i="4"/>
  <c r="AD160" i="4"/>
  <c r="AD184" i="4"/>
  <c r="AD176" i="4"/>
  <c r="AD166" i="4"/>
  <c r="AD157" i="4"/>
  <c r="AD150" i="4"/>
  <c r="AD181" i="4"/>
  <c r="AD178" i="4"/>
  <c r="AD158" i="4"/>
  <c r="AD165" i="4"/>
  <c r="AD162" i="4"/>
  <c r="AD161" i="4"/>
  <c r="AD188" i="4"/>
  <c r="AD175" i="4"/>
  <c r="AD145" i="4"/>
  <c r="AD174" i="4"/>
  <c r="AD179" i="4"/>
  <c r="AD148" i="4"/>
  <c r="AD155" i="4"/>
  <c r="AD180" i="4"/>
  <c r="AD167" i="4"/>
  <c r="AX185" i="4"/>
  <c r="AX167" i="4"/>
  <c r="AX183" i="4"/>
  <c r="AX182" i="4"/>
  <c r="AX155" i="4"/>
  <c r="AX179" i="4"/>
  <c r="AX168" i="4"/>
  <c r="AX143" i="4"/>
  <c r="AX170" i="4"/>
  <c r="AX160" i="4"/>
  <c r="AX149" i="4"/>
  <c r="AX147" i="4"/>
  <c r="AX150" i="4"/>
  <c r="AX152" i="4"/>
  <c r="AX144" i="4"/>
  <c r="AX164" i="4"/>
  <c r="AX156" i="4"/>
  <c r="AX176" i="4"/>
  <c r="AX151" i="4"/>
  <c r="AX165" i="4"/>
  <c r="AX175" i="4"/>
  <c r="AX163" i="4"/>
  <c r="AX187" i="4"/>
  <c r="AX166" i="4"/>
  <c r="AX159" i="4"/>
  <c r="AX146" i="4"/>
  <c r="AX177" i="4"/>
  <c r="AX181" i="4"/>
  <c r="AX153" i="4"/>
  <c r="AX178" i="4"/>
  <c r="AX189" i="4"/>
  <c r="AX161" i="4"/>
  <c r="AX174" i="4"/>
  <c r="AX148" i="4"/>
  <c r="AX180" i="4"/>
  <c r="AX171" i="4"/>
  <c r="AX173" i="4"/>
  <c r="AX157" i="4"/>
  <c r="AX186" i="4"/>
  <c r="AX154" i="4"/>
  <c r="AX145" i="4"/>
  <c r="AX172" i="4"/>
  <c r="AX188" i="4"/>
  <c r="AX142" i="4"/>
  <c r="AX169" i="4"/>
  <c r="AX162" i="4"/>
  <c r="AX184" i="4"/>
  <c r="AX158" i="4"/>
  <c r="I168" i="4"/>
  <c r="I167" i="4"/>
  <c r="I179" i="4"/>
  <c r="I176" i="4"/>
  <c r="I178" i="4"/>
  <c r="I164" i="4"/>
  <c r="I172" i="4"/>
  <c r="I163" i="4"/>
  <c r="I184" i="4"/>
  <c r="I159" i="4"/>
  <c r="I148" i="4"/>
  <c r="I158" i="4"/>
  <c r="I165" i="4"/>
  <c r="I146" i="4"/>
  <c r="I142" i="4"/>
  <c r="I180" i="4"/>
  <c r="I150" i="4"/>
  <c r="I147" i="4"/>
  <c r="I174" i="4"/>
  <c r="I153" i="4"/>
  <c r="I188" i="4"/>
  <c r="I161" i="4"/>
  <c r="I144" i="4"/>
  <c r="I152" i="4"/>
  <c r="I189" i="4"/>
  <c r="I149" i="4"/>
  <c r="I166" i="4"/>
  <c r="I175" i="4"/>
  <c r="I154" i="4"/>
  <c r="I182" i="4"/>
  <c r="I185" i="4"/>
  <c r="I169" i="4"/>
  <c r="I156" i="4"/>
  <c r="I177" i="4"/>
  <c r="I181" i="4"/>
  <c r="I143" i="4"/>
  <c r="I186" i="4"/>
  <c r="I183" i="4"/>
  <c r="I151" i="4"/>
  <c r="I157" i="4"/>
  <c r="I155" i="4"/>
  <c r="I187" i="4"/>
  <c r="I173" i="4"/>
  <c r="I145" i="4"/>
  <c r="I162" i="4"/>
  <c r="I160" i="4"/>
  <c r="I171" i="4"/>
  <c r="I170" i="4"/>
  <c r="AL179" i="4"/>
  <c r="AL168" i="4"/>
  <c r="AL189" i="4"/>
  <c r="AL144" i="4"/>
  <c r="AL188" i="4"/>
  <c r="AL153" i="4"/>
  <c r="AL170" i="4"/>
  <c r="AL173" i="4"/>
  <c r="AL155" i="4"/>
  <c r="AL152" i="4"/>
  <c r="AL143" i="4"/>
  <c r="AL146" i="4"/>
  <c r="AL178" i="4"/>
  <c r="AL154" i="4"/>
  <c r="AL162" i="4"/>
  <c r="AL174" i="4"/>
  <c r="AL175" i="4"/>
  <c r="AL149" i="4"/>
  <c r="AL156" i="4"/>
  <c r="AL176" i="4"/>
  <c r="AL181" i="4"/>
  <c r="AL147" i="4"/>
  <c r="AL151" i="4"/>
  <c r="AL185" i="4"/>
  <c r="AL180" i="4"/>
  <c r="AL183" i="4"/>
  <c r="AL163" i="4"/>
  <c r="AL187" i="4"/>
  <c r="AL172" i="4"/>
  <c r="AL186" i="4"/>
  <c r="AL184" i="4"/>
  <c r="AL169" i="4"/>
  <c r="AL157" i="4"/>
  <c r="AL161" i="4"/>
  <c r="AL164" i="4"/>
  <c r="AL167" i="4"/>
  <c r="AL145" i="4"/>
  <c r="AL165" i="4"/>
  <c r="AL166" i="4"/>
  <c r="AL158" i="4"/>
  <c r="AL182" i="4"/>
  <c r="AL177" i="4"/>
  <c r="AL171" i="4"/>
  <c r="AL148" i="4"/>
  <c r="AL160" i="4"/>
  <c r="AL159" i="4"/>
  <c r="AL150" i="4"/>
  <c r="AL142" i="4"/>
  <c r="BB179" i="4"/>
  <c r="BB163" i="4"/>
  <c r="BB143" i="4"/>
  <c r="BB184" i="4"/>
  <c r="BB160" i="4"/>
  <c r="BB153" i="4"/>
  <c r="BB152" i="4"/>
  <c r="BB185" i="4"/>
  <c r="BB155" i="4"/>
  <c r="BB144" i="4"/>
  <c r="BB166" i="4"/>
  <c r="BB162" i="4"/>
  <c r="BB145" i="4"/>
  <c r="BB170" i="4"/>
  <c r="BB157" i="4"/>
  <c r="BB151" i="4"/>
  <c r="BB172" i="4"/>
  <c r="BB181" i="4"/>
  <c r="BB165" i="4"/>
  <c r="BB174" i="4"/>
  <c r="BB158" i="4"/>
  <c r="BB180" i="4"/>
  <c r="BB177" i="4"/>
  <c r="BB168" i="4"/>
  <c r="BB178" i="4"/>
  <c r="BB150" i="4"/>
  <c r="BB148" i="4"/>
  <c r="BB146" i="4"/>
  <c r="BB147" i="4"/>
  <c r="BB171" i="4"/>
  <c r="BB176" i="4"/>
  <c r="BB167" i="4"/>
  <c r="BB186" i="4"/>
  <c r="BB154" i="4"/>
  <c r="BB183" i="4"/>
  <c r="BB188" i="4"/>
  <c r="BB142" i="4"/>
  <c r="BB173" i="4"/>
  <c r="BB164" i="4"/>
  <c r="BB159" i="4"/>
  <c r="BB182" i="4"/>
  <c r="BB175" i="4"/>
  <c r="BB149" i="4"/>
  <c r="BB156" i="4"/>
  <c r="BB187" i="4"/>
  <c r="BB189" i="4"/>
  <c r="BB161" i="4"/>
  <c r="BB169" i="4"/>
  <c r="AU176" i="4"/>
  <c r="AU178" i="4"/>
  <c r="AU170" i="4"/>
  <c r="AU143" i="4"/>
  <c r="AU179" i="4"/>
  <c r="AU169" i="4"/>
  <c r="AU151" i="4"/>
  <c r="AU144" i="4"/>
  <c r="AU147" i="4"/>
  <c r="AU161" i="4"/>
  <c r="AU185" i="4"/>
  <c r="AU162" i="4"/>
  <c r="AU156" i="4"/>
  <c r="AU145" i="4"/>
  <c r="AU183" i="4"/>
  <c r="AU158" i="4"/>
  <c r="AU173" i="4"/>
  <c r="AU181" i="4"/>
  <c r="AU157" i="4"/>
  <c r="AU174" i="4"/>
  <c r="AU148" i="4"/>
  <c r="AU149" i="4"/>
  <c r="AU153" i="4"/>
  <c r="AU159" i="4"/>
  <c r="AU163" i="4"/>
  <c r="AU182" i="4"/>
  <c r="AU172" i="4"/>
  <c r="AU189" i="4"/>
  <c r="AU146" i="4"/>
  <c r="AU160" i="4"/>
  <c r="AU188" i="4"/>
  <c r="AU152" i="4"/>
  <c r="AU150" i="4"/>
  <c r="AU177" i="4"/>
  <c r="AU155" i="4"/>
  <c r="AU175" i="4"/>
  <c r="AU184" i="4"/>
  <c r="AU164" i="4"/>
  <c r="AU142" i="4"/>
  <c r="AU171" i="4"/>
  <c r="AU186" i="4"/>
  <c r="AU165" i="4"/>
  <c r="AU168" i="4"/>
  <c r="AU180" i="4"/>
  <c r="AU187" i="4"/>
  <c r="AU154" i="4"/>
  <c r="AU167" i="4"/>
  <c r="AU166" i="4"/>
  <c r="S188" i="4"/>
  <c r="S184" i="4"/>
  <c r="S163" i="4"/>
  <c r="S173" i="4"/>
  <c r="S170" i="4"/>
  <c r="S144" i="4"/>
  <c r="S147" i="4"/>
  <c r="S143" i="4"/>
  <c r="S155" i="4"/>
  <c r="S171" i="4"/>
  <c r="S178" i="4"/>
  <c r="S152" i="4"/>
  <c r="S185" i="4"/>
  <c r="S157" i="4"/>
  <c r="S162" i="4"/>
  <c r="S174" i="4"/>
  <c r="S156" i="4"/>
  <c r="S181" i="4"/>
  <c r="S164" i="4"/>
  <c r="S177" i="4"/>
  <c r="S182" i="4"/>
  <c r="S183" i="4"/>
  <c r="S159" i="4"/>
  <c r="S145" i="4"/>
  <c r="S167" i="4"/>
  <c r="S153" i="4"/>
  <c r="S165" i="4"/>
  <c r="S158" i="4"/>
  <c r="S172" i="4"/>
  <c r="S154" i="4"/>
  <c r="S161" i="4"/>
  <c r="S151" i="4"/>
  <c r="S186" i="4"/>
  <c r="S175" i="4"/>
  <c r="S169" i="4"/>
  <c r="S179" i="4"/>
  <c r="S148" i="4"/>
  <c r="S150" i="4"/>
  <c r="S189" i="4"/>
  <c r="S146" i="4"/>
  <c r="S180" i="4"/>
  <c r="S176" i="4"/>
  <c r="S142" i="4"/>
  <c r="S160" i="4"/>
  <c r="S168" i="4"/>
  <c r="S166" i="4"/>
  <c r="S149" i="4"/>
  <c r="S187" i="4"/>
  <c r="AF163" i="4"/>
  <c r="AF185" i="4"/>
  <c r="AF176" i="4"/>
  <c r="AF171" i="4"/>
  <c r="AF167" i="4"/>
  <c r="AF143" i="4"/>
  <c r="AF165" i="4"/>
  <c r="AF168" i="4"/>
  <c r="AF162" i="4"/>
  <c r="AF156" i="4"/>
  <c r="AF160" i="4"/>
  <c r="AF172" i="4"/>
  <c r="AF153" i="4"/>
  <c r="AF170" i="4"/>
  <c r="AF144" i="4"/>
  <c r="AF166" i="4"/>
  <c r="AF164" i="4"/>
  <c r="AF157" i="4"/>
  <c r="AF149" i="4"/>
  <c r="AF145" i="4"/>
  <c r="AF159" i="4"/>
  <c r="AF148" i="4"/>
  <c r="AF181" i="4"/>
  <c r="AF182" i="4"/>
  <c r="AF180" i="4"/>
  <c r="AF155" i="4"/>
  <c r="AF142" i="4"/>
  <c r="AF154" i="4"/>
  <c r="AF152" i="4"/>
  <c r="AF150" i="4"/>
  <c r="AF186" i="4"/>
  <c r="AF161" i="4"/>
  <c r="AF178" i="4"/>
  <c r="AF188" i="4"/>
  <c r="AF146" i="4"/>
  <c r="AF177" i="4"/>
  <c r="AF169" i="4"/>
  <c r="AF179" i="4"/>
  <c r="AF189" i="4"/>
  <c r="AF151" i="4"/>
  <c r="AF174" i="4"/>
  <c r="AF183" i="4"/>
  <c r="AF187" i="4"/>
  <c r="AF175" i="4"/>
  <c r="AF173" i="4"/>
  <c r="AF147" i="4"/>
  <c r="AF184" i="4"/>
  <c r="AF158" i="4"/>
  <c r="AV185" i="4"/>
  <c r="AV144" i="4"/>
  <c r="AV172" i="4"/>
  <c r="AV153" i="4"/>
  <c r="AV162" i="4"/>
  <c r="AV155" i="4"/>
  <c r="AV163" i="4"/>
  <c r="AV168" i="4"/>
  <c r="AV167" i="4"/>
  <c r="AV151" i="4"/>
  <c r="AV143" i="4"/>
  <c r="AV159" i="4"/>
  <c r="AV173" i="4"/>
  <c r="AV186" i="4"/>
  <c r="AV157" i="4"/>
  <c r="AV171" i="4"/>
  <c r="AV142" i="4"/>
  <c r="AV149" i="4"/>
  <c r="AV152" i="4"/>
  <c r="AV170" i="4"/>
  <c r="AV164" i="4"/>
  <c r="AV177" i="4"/>
  <c r="AV146" i="4"/>
  <c r="AV169" i="4"/>
  <c r="AV148" i="4"/>
  <c r="AV174" i="4"/>
  <c r="AV156" i="4"/>
  <c r="AV184" i="4"/>
  <c r="AV189" i="4"/>
  <c r="AV160" i="4"/>
  <c r="AV166" i="4"/>
  <c r="AV182" i="4"/>
  <c r="AV179" i="4"/>
  <c r="AV158" i="4"/>
  <c r="AV165" i="4"/>
  <c r="AV188" i="4"/>
  <c r="AV150" i="4"/>
  <c r="AV176" i="4"/>
  <c r="AV181" i="4"/>
  <c r="AV180" i="4"/>
  <c r="AV154" i="4"/>
  <c r="AV147" i="4"/>
  <c r="AV183" i="4"/>
  <c r="AV161" i="4"/>
  <c r="AV178" i="4"/>
  <c r="AV145" i="4"/>
  <c r="AV175" i="4"/>
  <c r="AV187" i="4"/>
  <c r="X185" i="4"/>
  <c r="X176" i="4"/>
  <c r="X178" i="4"/>
  <c r="X170" i="4"/>
  <c r="X164" i="4"/>
  <c r="X144" i="4"/>
  <c r="X187" i="4"/>
  <c r="X155" i="4"/>
  <c r="X181" i="4"/>
  <c r="X179" i="4"/>
  <c r="X159" i="4"/>
  <c r="X183" i="4"/>
  <c r="X162" i="4"/>
  <c r="X160" i="4"/>
  <c r="X145" i="4"/>
  <c r="X180" i="4"/>
  <c r="X172" i="4"/>
  <c r="X166" i="4"/>
  <c r="X165" i="4"/>
  <c r="X171" i="4"/>
  <c r="X167" i="4"/>
  <c r="X174" i="4"/>
  <c r="X146" i="4"/>
  <c r="X161" i="4"/>
  <c r="X150" i="4"/>
  <c r="X151" i="4"/>
  <c r="X152" i="4"/>
  <c r="X153" i="4"/>
  <c r="X177" i="4"/>
  <c r="X189" i="4"/>
  <c r="X168" i="4"/>
  <c r="X158" i="4"/>
  <c r="X142" i="4"/>
  <c r="X149" i="4"/>
  <c r="X182" i="4"/>
  <c r="X143" i="4"/>
  <c r="X163" i="4"/>
  <c r="X188" i="4"/>
  <c r="X154" i="4"/>
  <c r="X156" i="4"/>
  <c r="X184" i="4"/>
  <c r="X148" i="4"/>
  <c r="X186" i="4"/>
  <c r="X147" i="4"/>
  <c r="X175" i="4"/>
  <c r="X169" i="4"/>
  <c r="X173" i="4"/>
  <c r="X157" i="4"/>
  <c r="O185" i="4"/>
  <c r="O178" i="4"/>
  <c r="O172" i="4"/>
  <c r="O171" i="4"/>
  <c r="O163" i="4"/>
  <c r="O162" i="4"/>
  <c r="O161" i="4"/>
  <c r="O176" i="4"/>
  <c r="O179" i="4"/>
  <c r="O170" i="4"/>
  <c r="O165" i="4"/>
  <c r="O152" i="4"/>
  <c r="O169" i="4"/>
  <c r="O143" i="4"/>
  <c r="O151" i="4"/>
  <c r="O164" i="4"/>
  <c r="O167" i="4"/>
  <c r="O147" i="4"/>
  <c r="O154" i="4"/>
  <c r="O173" i="4"/>
  <c r="O155" i="4"/>
  <c r="O144" i="4"/>
  <c r="O159" i="4"/>
  <c r="O158" i="4"/>
  <c r="O166" i="4"/>
  <c r="O184" i="4"/>
  <c r="O160" i="4"/>
  <c r="O157" i="4"/>
  <c r="O146" i="4"/>
  <c r="O142" i="4"/>
  <c r="O181" i="4"/>
  <c r="O187" i="4"/>
  <c r="O168" i="4"/>
  <c r="O182" i="4"/>
  <c r="O174" i="4"/>
  <c r="O175" i="4"/>
  <c r="O150" i="4"/>
  <c r="O186" i="4"/>
  <c r="O156" i="4"/>
  <c r="O148" i="4"/>
  <c r="O188" i="4"/>
  <c r="O149" i="4"/>
  <c r="O153" i="4"/>
  <c r="O145" i="4"/>
  <c r="O177" i="4"/>
  <c r="O180" i="4"/>
  <c r="O189" i="4"/>
  <c r="O183" i="4"/>
  <c r="AO184" i="4"/>
  <c r="AO178" i="4"/>
  <c r="AO168" i="4"/>
  <c r="AO163" i="4"/>
  <c r="AO183" i="4"/>
  <c r="AO167" i="4"/>
  <c r="AO171" i="4"/>
  <c r="AO161" i="4"/>
  <c r="AO181" i="4"/>
  <c r="AO179" i="4"/>
  <c r="AO159" i="4"/>
  <c r="AO169" i="4"/>
  <c r="AO148" i="4"/>
  <c r="AO158" i="4"/>
  <c r="AO160" i="4"/>
  <c r="AO180" i="4"/>
  <c r="AO164" i="4"/>
  <c r="AO165" i="4"/>
  <c r="AO172" i="4"/>
  <c r="AO146" i="4"/>
  <c r="AO153" i="4"/>
  <c r="AO144" i="4"/>
  <c r="AO142" i="4"/>
  <c r="AO177" i="4"/>
  <c r="AO145" i="4"/>
  <c r="AO188" i="4"/>
  <c r="AO143" i="4"/>
  <c r="AO151" i="4"/>
  <c r="AO176" i="4"/>
  <c r="AO189" i="4"/>
  <c r="AO156" i="4"/>
  <c r="AO174" i="4"/>
  <c r="AO155" i="4"/>
  <c r="AO173" i="4"/>
  <c r="AO162" i="4"/>
  <c r="AO150" i="4"/>
  <c r="AO175" i="4"/>
  <c r="AO157" i="4"/>
  <c r="AO152" i="4"/>
  <c r="AO187" i="4"/>
  <c r="AO166" i="4"/>
  <c r="AO147" i="4"/>
  <c r="AO182" i="4"/>
  <c r="AO185" i="4"/>
  <c r="AO149" i="4"/>
  <c r="AO170" i="4"/>
  <c r="AO154" i="4"/>
  <c r="AO186" i="4"/>
  <c r="AQ189" i="4"/>
  <c r="AQ163" i="4"/>
  <c r="AQ143" i="4"/>
  <c r="AQ185" i="4"/>
  <c r="AQ171" i="4"/>
  <c r="AQ170" i="4"/>
  <c r="AQ161" i="4"/>
  <c r="AQ159" i="4"/>
  <c r="AQ180" i="4"/>
  <c r="AQ165" i="4"/>
  <c r="AQ162" i="4"/>
  <c r="AQ147" i="4"/>
  <c r="AQ167" i="4"/>
  <c r="AQ142" i="4"/>
  <c r="AQ169" i="4"/>
  <c r="AQ166" i="4"/>
  <c r="AQ173" i="4"/>
  <c r="AQ168" i="4"/>
  <c r="AQ184" i="4"/>
  <c r="AQ157" i="4"/>
  <c r="AQ160" i="4"/>
  <c r="AQ178" i="4"/>
  <c r="AQ152" i="4"/>
  <c r="AQ146" i="4"/>
  <c r="AQ182" i="4"/>
  <c r="AQ187" i="4"/>
  <c r="AQ151" i="4"/>
  <c r="AQ144" i="4"/>
  <c r="AQ176" i="4"/>
  <c r="AQ175" i="4"/>
  <c r="AQ150" i="4"/>
  <c r="AQ148" i="4"/>
  <c r="AQ181" i="4"/>
  <c r="AQ145" i="4"/>
  <c r="AQ186" i="4"/>
  <c r="AQ177" i="4"/>
  <c r="AQ164" i="4"/>
  <c r="AQ155" i="4"/>
  <c r="AQ183" i="4"/>
  <c r="AQ174" i="4"/>
  <c r="AQ156" i="4"/>
  <c r="AQ179" i="4"/>
  <c r="AQ158" i="4"/>
  <c r="AQ149" i="4"/>
  <c r="AQ154" i="4"/>
  <c r="AQ153" i="4"/>
  <c r="AQ188" i="4"/>
  <c r="AQ172" i="4"/>
  <c r="W184" i="4"/>
  <c r="W167" i="4"/>
  <c r="W148" i="4"/>
  <c r="W155" i="4"/>
  <c r="W144" i="4"/>
  <c r="W179" i="4"/>
  <c r="W159" i="4"/>
  <c r="W165" i="4"/>
  <c r="W163" i="4"/>
  <c r="W162" i="4"/>
  <c r="W185" i="4"/>
  <c r="W161" i="4"/>
  <c r="W172" i="4"/>
  <c r="W147" i="4"/>
  <c r="W146" i="4"/>
  <c r="W174" i="4"/>
  <c r="W143" i="4"/>
  <c r="W164" i="4"/>
  <c r="W171" i="4"/>
  <c r="W150" i="4"/>
  <c r="W142" i="4"/>
  <c r="W153" i="4"/>
  <c r="W182" i="4"/>
  <c r="W168" i="4"/>
  <c r="W166" i="4"/>
  <c r="W154" i="4"/>
  <c r="W177" i="4"/>
  <c r="W186" i="4"/>
  <c r="W169" i="4"/>
  <c r="W188" i="4"/>
  <c r="W149" i="4"/>
  <c r="W160" i="4"/>
  <c r="W173" i="4"/>
  <c r="W178" i="4"/>
  <c r="W145" i="4"/>
  <c r="W183" i="4"/>
  <c r="W187" i="4"/>
  <c r="W157" i="4"/>
  <c r="W189" i="4"/>
  <c r="W158" i="4"/>
  <c r="W181" i="4"/>
  <c r="W176" i="4"/>
  <c r="W151" i="4"/>
  <c r="W170" i="4"/>
  <c r="W175" i="4"/>
  <c r="W152" i="4"/>
  <c r="W156" i="4"/>
  <c r="W180" i="4"/>
  <c r="AH185" i="4"/>
  <c r="AH179" i="4"/>
  <c r="AH159" i="4"/>
  <c r="AH188" i="4"/>
  <c r="AH164" i="4"/>
  <c r="AH162" i="4"/>
  <c r="AH170" i="4"/>
  <c r="AH166" i="4"/>
  <c r="AH161" i="4"/>
  <c r="AH155" i="4"/>
  <c r="AH184" i="4"/>
  <c r="AH149" i="4"/>
  <c r="AH180" i="4"/>
  <c r="AH183" i="4"/>
  <c r="AH167" i="4"/>
  <c r="AH181" i="4"/>
  <c r="AH152" i="4"/>
  <c r="AH156" i="4"/>
  <c r="AH150" i="4"/>
  <c r="AH144" i="4"/>
  <c r="AH172" i="4"/>
  <c r="AH174" i="4"/>
  <c r="AH146" i="4"/>
  <c r="AH182" i="4"/>
  <c r="AH163" i="4"/>
  <c r="AH176" i="4"/>
  <c r="AH168" i="4"/>
  <c r="AH178" i="4"/>
  <c r="AH175" i="4"/>
  <c r="AH157" i="4"/>
  <c r="AH148" i="4"/>
  <c r="AH154" i="4"/>
  <c r="AH145" i="4"/>
  <c r="AH187" i="4"/>
  <c r="AH189" i="4"/>
  <c r="AH147" i="4"/>
  <c r="AH177" i="4"/>
  <c r="AH153" i="4"/>
  <c r="AH151" i="4"/>
  <c r="AH160" i="4"/>
  <c r="AH186" i="4"/>
  <c r="AH143" i="4"/>
  <c r="AH165" i="4"/>
  <c r="AH142" i="4"/>
  <c r="AH158" i="4"/>
  <c r="AH171" i="4"/>
  <c r="AH173" i="4"/>
  <c r="AH169" i="4"/>
  <c r="AC168" i="4"/>
  <c r="AC179" i="4"/>
  <c r="AC144" i="4"/>
  <c r="AC143" i="4"/>
  <c r="AC188" i="4"/>
  <c r="AC167" i="4"/>
  <c r="AC173" i="4"/>
  <c r="AC151" i="4"/>
  <c r="AC154" i="4"/>
  <c r="AC169" i="4"/>
  <c r="AC145" i="4"/>
  <c r="AC146" i="4"/>
  <c r="AC149" i="4"/>
  <c r="AC174" i="4"/>
  <c r="AC183" i="4"/>
  <c r="AC164" i="4"/>
  <c r="AC187" i="4"/>
  <c r="AC152" i="4"/>
  <c r="AC153" i="4"/>
  <c r="AC175" i="4"/>
  <c r="AC148" i="4"/>
  <c r="AC178" i="4"/>
  <c r="AC177" i="4"/>
  <c r="AC158" i="4"/>
  <c r="AC166" i="4"/>
  <c r="AC186" i="4"/>
  <c r="AC157" i="4"/>
  <c r="AC159" i="4"/>
  <c r="AC161" i="4"/>
  <c r="AC184" i="4"/>
  <c r="AC176" i="4"/>
  <c r="AC156" i="4"/>
  <c r="AC155" i="4"/>
  <c r="AC165" i="4"/>
  <c r="AC189" i="4"/>
  <c r="AC150" i="4"/>
  <c r="AC181" i="4"/>
  <c r="AC162" i="4"/>
  <c r="AC147" i="4"/>
  <c r="AC185" i="4"/>
  <c r="AC180" i="4"/>
  <c r="AC142" i="4"/>
  <c r="AC182" i="4"/>
  <c r="AC171" i="4"/>
  <c r="AC160" i="4"/>
  <c r="AC172" i="4"/>
  <c r="AC170" i="4"/>
  <c r="AC163" i="4"/>
  <c r="AK176" i="4"/>
  <c r="AK184" i="4"/>
  <c r="AK171" i="4"/>
  <c r="AK172" i="4"/>
  <c r="AK144" i="4"/>
  <c r="AK164" i="4"/>
  <c r="AK153" i="4"/>
  <c r="AK173" i="4"/>
  <c r="AK152" i="4"/>
  <c r="AK143" i="4"/>
  <c r="AK162" i="4"/>
  <c r="AK163" i="4"/>
  <c r="AK157" i="4"/>
  <c r="AK175" i="4"/>
  <c r="AK177" i="4"/>
  <c r="AK181" i="4"/>
  <c r="AK158" i="4"/>
  <c r="AK155" i="4"/>
  <c r="AK187" i="4"/>
  <c r="AK183" i="4"/>
  <c r="AK159" i="4"/>
  <c r="AK154" i="4"/>
  <c r="AK165" i="4"/>
  <c r="AK156" i="4"/>
  <c r="AK182" i="4"/>
  <c r="AK169" i="4"/>
  <c r="AK189" i="4"/>
  <c r="AK150" i="4"/>
  <c r="AK149" i="4"/>
  <c r="AK142" i="4"/>
  <c r="AK167" i="4"/>
  <c r="AK178" i="4"/>
  <c r="AK180" i="4"/>
  <c r="AK188" i="4"/>
  <c r="AK166" i="4"/>
  <c r="AK160" i="4"/>
  <c r="AK174" i="4"/>
  <c r="AK168" i="4"/>
  <c r="AK179" i="4"/>
  <c r="AK186" i="4"/>
  <c r="AK151" i="4"/>
  <c r="AK170" i="4"/>
  <c r="AK147" i="4"/>
  <c r="AK161" i="4"/>
  <c r="AK185" i="4"/>
  <c r="AK145" i="4"/>
  <c r="AK146" i="4"/>
  <c r="AK148" i="4"/>
  <c r="AR184" i="4"/>
  <c r="AR163" i="4"/>
  <c r="AR185" i="4"/>
  <c r="AR171" i="4"/>
  <c r="AR174" i="4"/>
  <c r="AR172" i="4"/>
  <c r="AR144" i="4"/>
  <c r="AR166" i="4"/>
  <c r="AR162" i="4"/>
  <c r="AR179" i="4"/>
  <c r="AR169" i="4"/>
  <c r="AR177" i="4"/>
  <c r="AR153" i="4"/>
  <c r="AR164" i="4"/>
  <c r="AR152" i="4"/>
  <c r="AR180" i="4"/>
  <c r="AR147" i="4"/>
  <c r="AR150" i="4"/>
  <c r="AR182" i="4"/>
  <c r="AR142" i="4"/>
  <c r="AR146" i="4"/>
  <c r="AR173" i="4"/>
  <c r="AR186" i="4"/>
  <c r="AR151" i="4"/>
  <c r="AR145" i="4"/>
  <c r="AR143" i="4"/>
  <c r="AR170" i="4"/>
  <c r="AR155" i="4"/>
  <c r="AR178" i="4"/>
  <c r="AR167" i="4"/>
  <c r="AR168" i="4"/>
  <c r="AR159" i="4"/>
  <c r="AR165" i="4"/>
  <c r="AR161" i="4"/>
  <c r="AR158" i="4"/>
  <c r="AR187" i="4"/>
  <c r="AR176" i="4"/>
  <c r="AR148" i="4"/>
  <c r="AR149" i="4"/>
  <c r="AR156" i="4"/>
  <c r="AR175" i="4"/>
  <c r="AR181" i="4"/>
  <c r="AR189" i="4"/>
  <c r="AR157" i="4"/>
  <c r="AR188" i="4"/>
  <c r="AR154" i="4"/>
  <c r="AR183" i="4"/>
  <c r="AR160" i="4"/>
  <c r="AA168" i="4"/>
  <c r="AA144" i="4"/>
  <c r="AA155" i="4"/>
  <c r="AA184" i="4"/>
  <c r="AA165" i="4"/>
  <c r="AA143" i="4"/>
  <c r="AA169" i="4"/>
  <c r="AA163" i="4"/>
  <c r="AA162" i="4"/>
  <c r="AA178" i="4"/>
  <c r="AA160" i="4"/>
  <c r="AA167" i="4"/>
  <c r="AA185" i="4"/>
  <c r="AA158" i="4"/>
  <c r="AA159" i="4"/>
  <c r="AA142" i="4"/>
  <c r="AA151" i="4"/>
  <c r="AA173" i="4"/>
  <c r="AA161" i="4"/>
  <c r="AA187" i="4"/>
  <c r="AA175" i="4"/>
  <c r="AA181" i="4"/>
  <c r="AA147" i="4"/>
  <c r="AA145" i="4"/>
  <c r="AA172" i="4"/>
  <c r="AA153" i="4"/>
  <c r="AA177" i="4"/>
  <c r="AA150" i="4"/>
  <c r="AA148" i="4"/>
  <c r="AA183" i="4"/>
  <c r="AA170" i="4"/>
  <c r="AA174" i="4"/>
  <c r="AA164" i="4"/>
  <c r="AA180" i="4"/>
  <c r="AA182" i="4"/>
  <c r="AA179" i="4"/>
  <c r="AA189" i="4"/>
  <c r="AA188" i="4"/>
  <c r="AA186" i="4"/>
  <c r="AA157" i="4"/>
  <c r="AA156" i="4"/>
  <c r="AA171" i="4"/>
  <c r="AA152" i="4"/>
  <c r="AA146" i="4"/>
  <c r="AA154" i="4"/>
  <c r="AA176" i="4"/>
  <c r="AA149" i="4"/>
  <c r="AA166" i="4"/>
  <c r="AP133" i="4"/>
  <c r="AP110" i="4"/>
  <c r="AP96" i="4"/>
  <c r="AP135" i="4"/>
  <c r="AP80" i="4"/>
  <c r="AP66" i="4"/>
  <c r="AP106" i="4"/>
  <c r="AP108" i="4"/>
  <c r="AP72" i="4"/>
  <c r="AP102" i="4"/>
  <c r="AP93" i="4"/>
  <c r="AP126" i="4"/>
  <c r="AP82" i="4"/>
  <c r="AP95" i="4"/>
  <c r="AP131" i="4"/>
  <c r="AP63" i="4"/>
  <c r="AP98" i="4"/>
  <c r="AP91" i="4"/>
  <c r="AP86" i="4"/>
  <c r="AP128" i="4"/>
  <c r="AP61" i="4"/>
  <c r="AP111" i="4"/>
  <c r="AP69" i="4"/>
  <c r="AP119" i="4"/>
  <c r="AP123" i="4"/>
  <c r="AP74" i="4"/>
  <c r="AP65" i="4"/>
  <c r="AP62" i="4"/>
  <c r="AP76" i="4"/>
  <c r="AP68" i="4"/>
  <c r="AP90" i="4"/>
  <c r="AP67" i="4"/>
  <c r="AP109" i="4"/>
  <c r="AP84" i="4"/>
  <c r="AP70" i="4"/>
  <c r="AP83" i="4"/>
  <c r="AP104" i="4"/>
  <c r="AP77" i="4"/>
  <c r="AP100" i="4"/>
  <c r="AP140" i="4"/>
  <c r="AP75" i="4"/>
  <c r="AP79" i="4"/>
  <c r="AP81" i="4"/>
  <c r="AP97" i="4"/>
  <c r="AP99" i="4"/>
  <c r="AP64" i="4"/>
  <c r="AP101" i="4"/>
  <c r="AP89" i="4"/>
  <c r="AP122" i="4"/>
  <c r="AP125" i="4"/>
  <c r="AP87" i="4"/>
  <c r="AP134" i="4"/>
  <c r="AP113" i="4"/>
  <c r="AP114" i="4"/>
  <c r="AP115" i="4"/>
  <c r="AP118" i="4"/>
  <c r="AP120" i="4"/>
  <c r="AP127" i="4"/>
  <c r="AP60" i="4"/>
  <c r="AP92" i="4"/>
  <c r="AP94" i="4"/>
  <c r="AP88" i="4"/>
  <c r="AP137" i="4"/>
  <c r="AP73" i="4"/>
  <c r="AP117" i="4"/>
  <c r="AP139" i="4"/>
  <c r="AP136" i="4"/>
  <c r="AP129" i="4"/>
  <c r="AP130" i="4"/>
  <c r="AP121" i="4"/>
  <c r="AP138" i="4"/>
  <c r="AP103" i="4"/>
  <c r="AP78" i="4"/>
  <c r="AP105" i="4"/>
  <c r="AP132" i="4"/>
  <c r="AP71" i="4"/>
  <c r="AP116" i="4"/>
  <c r="AP107" i="4"/>
  <c r="AP124" i="4"/>
  <c r="AP141" i="4"/>
  <c r="AP112" i="4"/>
  <c r="AP85" i="4"/>
  <c r="AZ135" i="4"/>
  <c r="AZ110" i="4"/>
  <c r="AZ130" i="4"/>
  <c r="AZ111" i="4"/>
  <c r="AZ119" i="4"/>
  <c r="AZ108" i="4"/>
  <c r="AZ96" i="4"/>
  <c r="AZ69" i="4"/>
  <c r="AZ71" i="4"/>
  <c r="AZ70" i="4"/>
  <c r="AZ123" i="4"/>
  <c r="AZ90" i="4"/>
  <c r="AZ82" i="4"/>
  <c r="AZ89" i="4"/>
  <c r="AZ107" i="4"/>
  <c r="AZ64" i="4"/>
  <c r="AZ67" i="4"/>
  <c r="AZ125" i="4"/>
  <c r="AZ137" i="4"/>
  <c r="AZ127" i="4"/>
  <c r="AZ81" i="4"/>
  <c r="AZ60" i="4"/>
  <c r="AZ72" i="4"/>
  <c r="AZ109" i="4"/>
  <c r="AZ66" i="4"/>
  <c r="AZ105" i="4"/>
  <c r="AZ124" i="4"/>
  <c r="AZ76" i="4"/>
  <c r="AZ104" i="4"/>
  <c r="AZ128" i="4"/>
  <c r="AZ84" i="4"/>
  <c r="AZ75" i="4"/>
  <c r="AZ78" i="4"/>
  <c r="AZ122" i="4"/>
  <c r="AZ62" i="4"/>
  <c r="AZ73" i="4"/>
  <c r="AZ87" i="4"/>
  <c r="AZ77" i="4"/>
  <c r="AZ80" i="4"/>
  <c r="AZ133" i="4"/>
  <c r="AZ68" i="4"/>
  <c r="AZ88" i="4"/>
  <c r="AZ129" i="4"/>
  <c r="AZ92" i="4"/>
  <c r="AZ97" i="4"/>
  <c r="AZ91" i="4"/>
  <c r="AZ74" i="4"/>
  <c r="AZ100" i="4"/>
  <c r="AZ85" i="4"/>
  <c r="AZ134" i="4"/>
  <c r="AZ113" i="4"/>
  <c r="AZ114" i="4"/>
  <c r="AZ93" i="4"/>
  <c r="AZ63" i="4"/>
  <c r="AZ136" i="4"/>
  <c r="AZ61" i="4"/>
  <c r="AZ65" i="4"/>
  <c r="AZ118" i="4"/>
  <c r="AZ101" i="4"/>
  <c r="AZ116" i="4"/>
  <c r="AZ131" i="4"/>
  <c r="AZ94" i="4"/>
  <c r="AZ95" i="4"/>
  <c r="AZ126" i="4"/>
  <c r="AZ117" i="4"/>
  <c r="AZ139" i="4"/>
  <c r="AZ141" i="4"/>
  <c r="AZ98" i="4"/>
  <c r="AZ79" i="4"/>
  <c r="AZ83" i="4"/>
  <c r="AZ99" i="4"/>
  <c r="AZ120" i="4"/>
  <c r="AZ106" i="4"/>
  <c r="AZ132" i="4"/>
  <c r="AZ138" i="4"/>
  <c r="AZ103" i="4"/>
  <c r="AZ112" i="4"/>
  <c r="AZ115" i="4"/>
  <c r="AZ102" i="4"/>
  <c r="AZ86" i="4"/>
  <c r="AZ121" i="4"/>
  <c r="AZ140" i="4"/>
  <c r="BC126" i="4"/>
  <c r="BC140" i="4"/>
  <c r="BC136" i="4"/>
  <c r="BC128" i="4"/>
  <c r="BC96" i="4"/>
  <c r="BC95" i="4"/>
  <c r="BC72" i="4"/>
  <c r="BC80" i="4"/>
  <c r="BC99" i="4"/>
  <c r="BC82" i="4"/>
  <c r="BC69" i="4"/>
  <c r="BC64" i="4"/>
  <c r="BC98" i="4"/>
  <c r="BC87" i="4"/>
  <c r="BC105" i="4"/>
  <c r="BC66" i="4"/>
  <c r="BC63" i="4"/>
  <c r="BC125" i="4"/>
  <c r="BC137" i="4"/>
  <c r="BC103" i="4"/>
  <c r="BC135" i="4"/>
  <c r="BC84" i="4"/>
  <c r="BC107" i="4"/>
  <c r="BC138" i="4"/>
  <c r="BC120" i="4"/>
  <c r="BC65" i="4"/>
  <c r="BC68" i="4"/>
  <c r="BC131" i="4"/>
  <c r="BC100" i="4"/>
  <c r="BC121" i="4"/>
  <c r="BC111" i="4"/>
  <c r="BC119" i="4"/>
  <c r="BC124" i="4"/>
  <c r="BC76" i="4"/>
  <c r="BC129" i="4"/>
  <c r="BC77" i="4"/>
  <c r="BC75" i="4"/>
  <c r="BC88" i="4"/>
  <c r="BC108" i="4"/>
  <c r="BC101" i="4"/>
  <c r="BC94" i="4"/>
  <c r="BC73" i="4"/>
  <c r="BC81" i="4"/>
  <c r="BC106" i="4"/>
  <c r="BC74" i="4"/>
  <c r="BC86" i="4"/>
  <c r="BC89" i="4"/>
  <c r="BC113" i="4"/>
  <c r="BC114" i="4"/>
  <c r="BC115" i="4"/>
  <c r="BC123" i="4"/>
  <c r="BC79" i="4"/>
  <c r="BC83" i="4"/>
  <c r="BC117" i="4"/>
  <c r="BC60" i="4"/>
  <c r="BC85" i="4"/>
  <c r="BC90" i="4"/>
  <c r="BC134" i="4"/>
  <c r="BC127" i="4"/>
  <c r="BC62" i="4"/>
  <c r="BC71" i="4"/>
  <c r="BC91" i="4"/>
  <c r="BC78" i="4"/>
  <c r="BC112" i="4"/>
  <c r="BC118" i="4"/>
  <c r="BC109" i="4"/>
  <c r="BC141" i="4"/>
  <c r="BC133" i="4"/>
  <c r="BC102" i="4"/>
  <c r="BC116" i="4"/>
  <c r="BC132" i="4"/>
  <c r="BC139" i="4"/>
  <c r="BC104" i="4"/>
  <c r="BC93" i="4"/>
  <c r="BC92" i="4"/>
  <c r="BC130" i="4"/>
  <c r="BC97" i="4"/>
  <c r="BC61" i="4"/>
  <c r="BC70" i="4"/>
  <c r="BC67" i="4"/>
  <c r="BC122" i="4"/>
  <c r="BC110" i="4"/>
  <c r="AD135" i="4"/>
  <c r="AD115" i="4"/>
  <c r="AD126" i="4"/>
  <c r="AD123" i="4"/>
  <c r="AD136" i="4"/>
  <c r="AD73" i="4"/>
  <c r="AD119" i="4"/>
  <c r="AD117" i="4"/>
  <c r="AD100" i="4"/>
  <c r="AD95" i="4"/>
  <c r="AD86" i="4"/>
  <c r="AD112" i="4"/>
  <c r="AD72" i="4"/>
  <c r="AD120" i="4"/>
  <c r="AD71" i="4"/>
  <c r="AD70" i="4"/>
  <c r="AD80" i="4"/>
  <c r="AD105" i="4"/>
  <c r="AD114" i="4"/>
  <c r="AD92" i="4"/>
  <c r="AD63" i="4"/>
  <c r="AD104" i="4"/>
  <c r="AD118" i="4"/>
  <c r="AD87" i="4"/>
  <c r="AD88" i="4"/>
  <c r="AD67" i="4"/>
  <c r="AD106" i="4"/>
  <c r="AD111" i="4"/>
  <c r="AD74" i="4"/>
  <c r="AD84" i="4"/>
  <c r="AD79" i="4"/>
  <c r="AD97" i="4"/>
  <c r="AD138" i="4"/>
  <c r="AD65" i="4"/>
  <c r="AD61" i="4"/>
  <c r="AD75" i="4"/>
  <c r="AD109" i="4"/>
  <c r="AD66" i="4"/>
  <c r="AD60" i="4"/>
  <c r="AD96" i="4"/>
  <c r="AD113" i="4"/>
  <c r="AD124" i="4"/>
  <c r="AD110" i="4"/>
  <c r="AD91" i="4"/>
  <c r="AD69" i="4"/>
  <c r="AD101" i="4"/>
  <c r="AD82" i="4"/>
  <c r="AD129" i="4"/>
  <c r="AD81" i="4"/>
  <c r="AD121" i="4"/>
  <c r="AD137" i="4"/>
  <c r="AD64" i="4"/>
  <c r="AD78" i="4"/>
  <c r="AD90" i="4"/>
  <c r="AD62" i="4"/>
  <c r="AD107" i="4"/>
  <c r="AD68" i="4"/>
  <c r="AD83" i="4"/>
  <c r="AD103" i="4"/>
  <c r="AD102" i="4"/>
  <c r="AD127" i="4"/>
  <c r="AD85" i="4"/>
  <c r="AD89" i="4"/>
  <c r="AD134" i="4"/>
  <c r="AD99" i="4"/>
  <c r="AD140" i="4"/>
  <c r="AD133" i="4"/>
  <c r="AD131" i="4"/>
  <c r="AD98" i="4"/>
  <c r="AD116" i="4"/>
  <c r="AD93" i="4"/>
  <c r="AD141" i="4"/>
  <c r="AD122" i="4"/>
  <c r="AD125" i="4"/>
  <c r="AD77" i="4"/>
  <c r="AD94" i="4"/>
  <c r="AD108" i="4"/>
  <c r="AD132" i="4"/>
  <c r="AD130" i="4"/>
  <c r="AD76" i="4"/>
  <c r="AD139" i="4"/>
  <c r="AD128" i="4"/>
  <c r="AO126" i="4"/>
  <c r="AO139" i="4"/>
  <c r="AO108" i="4"/>
  <c r="AO116" i="4"/>
  <c r="AO122" i="4"/>
  <c r="AO109" i="4"/>
  <c r="AO106" i="4"/>
  <c r="AO93" i="4"/>
  <c r="AO91" i="4"/>
  <c r="AO66" i="4"/>
  <c r="AO95" i="4"/>
  <c r="AO60" i="4"/>
  <c r="AO107" i="4"/>
  <c r="AO71" i="4"/>
  <c r="AO62" i="4"/>
  <c r="AO105" i="4"/>
  <c r="AO82" i="4"/>
  <c r="AO118" i="4"/>
  <c r="AO70" i="4"/>
  <c r="AO125" i="4"/>
  <c r="AO127" i="4"/>
  <c r="AO114" i="4"/>
  <c r="AO81" i="4"/>
  <c r="AO129" i="4"/>
  <c r="AO117" i="4"/>
  <c r="AO115" i="4"/>
  <c r="AO141" i="4"/>
  <c r="AO74" i="4"/>
  <c r="AO87" i="4"/>
  <c r="AO61" i="4"/>
  <c r="AO77" i="4"/>
  <c r="AO86" i="4"/>
  <c r="AO83" i="4"/>
  <c r="AO128" i="4"/>
  <c r="AO124" i="4"/>
  <c r="AO76" i="4"/>
  <c r="AO78" i="4"/>
  <c r="AO94" i="4"/>
  <c r="AO63" i="4"/>
  <c r="AO112" i="4"/>
  <c r="AO65" i="4"/>
  <c r="AO68" i="4"/>
  <c r="AO67" i="4"/>
  <c r="AO110" i="4"/>
  <c r="AO133" i="4"/>
  <c r="AO73" i="4"/>
  <c r="AO92" i="4"/>
  <c r="AO134" i="4"/>
  <c r="AO131" i="4"/>
  <c r="AO101" i="4"/>
  <c r="AO99" i="4"/>
  <c r="AO84" i="4"/>
  <c r="AO85" i="4"/>
  <c r="AO104" i="4"/>
  <c r="AO113" i="4"/>
  <c r="AO69" i="4"/>
  <c r="AO90" i="4"/>
  <c r="AO103" i="4"/>
  <c r="AO102" i="4"/>
  <c r="AO96" i="4"/>
  <c r="AO137" i="4"/>
  <c r="AO80" i="4"/>
  <c r="AO140" i="4"/>
  <c r="AO136" i="4"/>
  <c r="AO75" i="4"/>
  <c r="AO89" i="4"/>
  <c r="AO98" i="4"/>
  <c r="AO121" i="4"/>
  <c r="AO119" i="4"/>
  <c r="AO111" i="4"/>
  <c r="AO100" i="4"/>
  <c r="AO138" i="4"/>
  <c r="AO97" i="4"/>
  <c r="AO130" i="4"/>
  <c r="AO135" i="4"/>
  <c r="AO123" i="4"/>
  <c r="AO72" i="4"/>
  <c r="AO64" i="4"/>
  <c r="AO79" i="4"/>
  <c r="AO88" i="4"/>
  <c r="AO132" i="4"/>
  <c r="AO120" i="4"/>
  <c r="AQ135" i="4"/>
  <c r="AQ123" i="4"/>
  <c r="AQ106" i="4"/>
  <c r="AQ96" i="4"/>
  <c r="AQ111" i="4"/>
  <c r="AQ119" i="4"/>
  <c r="AQ131" i="4"/>
  <c r="AQ69" i="4"/>
  <c r="AQ71" i="4"/>
  <c r="AQ77" i="4"/>
  <c r="AQ64" i="4"/>
  <c r="AQ89" i="4"/>
  <c r="AQ104" i="4"/>
  <c r="AQ70" i="4"/>
  <c r="AQ67" i="4"/>
  <c r="AQ107" i="4"/>
  <c r="AQ87" i="4"/>
  <c r="AQ88" i="4"/>
  <c r="AQ60" i="4"/>
  <c r="AQ122" i="4"/>
  <c r="AQ124" i="4"/>
  <c r="AQ136" i="4"/>
  <c r="AQ75" i="4"/>
  <c r="AQ109" i="4"/>
  <c r="AQ66" i="4"/>
  <c r="AQ76" i="4"/>
  <c r="AQ84" i="4"/>
  <c r="AQ62" i="4"/>
  <c r="AQ63" i="4"/>
  <c r="AQ80" i="4"/>
  <c r="AQ85" i="4"/>
  <c r="AQ94" i="4"/>
  <c r="AQ72" i="4"/>
  <c r="AQ129" i="4"/>
  <c r="AQ110" i="4"/>
  <c r="AQ65" i="4"/>
  <c r="AQ97" i="4"/>
  <c r="AQ82" i="4"/>
  <c r="AQ127" i="4"/>
  <c r="AQ73" i="4"/>
  <c r="AQ79" i="4"/>
  <c r="AQ126" i="4"/>
  <c r="AQ68" i="4"/>
  <c r="AQ61" i="4"/>
  <c r="AQ81" i="4"/>
  <c r="AQ90" i="4"/>
  <c r="AQ101" i="4"/>
  <c r="AQ120" i="4"/>
  <c r="AQ86" i="4"/>
  <c r="AQ95" i="4"/>
  <c r="AQ98" i="4"/>
  <c r="AQ112" i="4"/>
  <c r="AQ113" i="4"/>
  <c r="AQ121" i="4"/>
  <c r="AQ132" i="4"/>
  <c r="AQ130" i="4"/>
  <c r="AQ100" i="4"/>
  <c r="AQ105" i="4"/>
  <c r="AQ93" i="4"/>
  <c r="AQ99" i="4"/>
  <c r="AQ125" i="4"/>
  <c r="AQ133" i="4"/>
  <c r="AQ128" i="4"/>
  <c r="AQ134" i="4"/>
  <c r="AQ114" i="4"/>
  <c r="AQ118" i="4"/>
  <c r="AQ137" i="4"/>
  <c r="AQ92" i="4"/>
  <c r="AQ116" i="4"/>
  <c r="AQ139" i="4"/>
  <c r="AQ102" i="4"/>
  <c r="AQ140" i="4"/>
  <c r="AQ138" i="4"/>
  <c r="AQ78" i="4"/>
  <c r="AQ74" i="4"/>
  <c r="AQ91" i="4"/>
  <c r="AQ141" i="4"/>
  <c r="AQ117" i="4"/>
  <c r="AQ108" i="4"/>
  <c r="AQ83" i="4"/>
  <c r="AQ103" i="4"/>
  <c r="AQ115" i="4"/>
  <c r="P126" i="4"/>
  <c r="P140" i="4"/>
  <c r="P138" i="4"/>
  <c r="P125" i="4"/>
  <c r="P69" i="4"/>
  <c r="P70" i="4"/>
  <c r="P96" i="4"/>
  <c r="P86" i="4"/>
  <c r="P80" i="4"/>
  <c r="P60" i="4"/>
  <c r="P128" i="4"/>
  <c r="P81" i="4"/>
  <c r="P72" i="4"/>
  <c r="P67" i="4"/>
  <c r="P82" i="4"/>
  <c r="P127" i="4"/>
  <c r="P63" i="4"/>
  <c r="P107" i="4"/>
  <c r="P105" i="4"/>
  <c r="P88" i="4"/>
  <c r="P104" i="4"/>
  <c r="P75" i="4"/>
  <c r="P90" i="4"/>
  <c r="P73" i="4"/>
  <c r="P76" i="4"/>
  <c r="P68" i="4"/>
  <c r="P84" i="4"/>
  <c r="P64" i="4"/>
  <c r="P109" i="4"/>
  <c r="P133" i="4"/>
  <c r="P65" i="4"/>
  <c r="P123" i="4"/>
  <c r="P61" i="4"/>
  <c r="P131" i="4"/>
  <c r="P124" i="4"/>
  <c r="P108" i="4"/>
  <c r="P89" i="4"/>
  <c r="P66" i="4"/>
  <c r="P106" i="4"/>
  <c r="P136" i="4"/>
  <c r="P100" i="4"/>
  <c r="P101" i="4"/>
  <c r="P83" i="4"/>
  <c r="P87" i="4"/>
  <c r="P111" i="4"/>
  <c r="P129" i="4"/>
  <c r="P74" i="4"/>
  <c r="P119" i="4"/>
  <c r="P91" i="4"/>
  <c r="P113" i="4"/>
  <c r="P114" i="4"/>
  <c r="P115" i="4"/>
  <c r="P62" i="4"/>
  <c r="P102" i="4"/>
  <c r="P79" i="4"/>
  <c r="P78" i="4"/>
  <c r="P92" i="4"/>
  <c r="P94" i="4"/>
  <c r="P103" i="4"/>
  <c r="P141" i="4"/>
  <c r="P98" i="4"/>
  <c r="P71" i="4"/>
  <c r="P117" i="4"/>
  <c r="P118" i="4"/>
  <c r="P130" i="4"/>
  <c r="P135" i="4"/>
  <c r="P137" i="4"/>
  <c r="P93" i="4"/>
  <c r="P99" i="4"/>
  <c r="P120" i="4"/>
  <c r="P132" i="4"/>
  <c r="P97" i="4"/>
  <c r="P139" i="4"/>
  <c r="P134" i="4"/>
  <c r="P112" i="4"/>
  <c r="P122" i="4"/>
  <c r="P110" i="4"/>
  <c r="P116" i="4"/>
  <c r="P121" i="4"/>
  <c r="P85" i="4"/>
  <c r="P77" i="4"/>
  <c r="P95" i="4"/>
  <c r="AX117" i="4"/>
  <c r="AX126" i="4"/>
  <c r="AX115" i="4"/>
  <c r="AX110" i="4"/>
  <c r="AX91" i="4"/>
  <c r="AX109" i="4"/>
  <c r="AX111" i="4"/>
  <c r="AX108" i="4"/>
  <c r="AX96" i="4"/>
  <c r="AX82" i="4"/>
  <c r="AX61" i="4"/>
  <c r="AX116" i="4"/>
  <c r="AX92" i="4"/>
  <c r="AX95" i="4"/>
  <c r="AX70" i="4"/>
  <c r="AX88" i="4"/>
  <c r="AX66" i="4"/>
  <c r="AX113" i="4"/>
  <c r="AX64" i="4"/>
  <c r="AX72" i="4"/>
  <c r="AX62" i="4"/>
  <c r="AX105" i="4"/>
  <c r="AX63" i="4"/>
  <c r="AX94" i="4"/>
  <c r="AX118" i="4"/>
  <c r="AX128" i="4"/>
  <c r="AX119" i="4"/>
  <c r="AX123" i="4"/>
  <c r="AX127" i="4"/>
  <c r="AX74" i="4"/>
  <c r="AX114" i="4"/>
  <c r="AX67" i="4"/>
  <c r="AX136" i="4"/>
  <c r="AX75" i="4"/>
  <c r="AX79" i="4"/>
  <c r="AX125" i="4"/>
  <c r="AX133" i="4"/>
  <c r="AX135" i="4"/>
  <c r="AX140" i="4"/>
  <c r="AX76" i="4"/>
  <c r="AX130" i="4"/>
  <c r="AX87" i="4"/>
  <c r="AX93" i="4"/>
  <c r="AX80" i="4"/>
  <c r="AX71" i="4"/>
  <c r="AX132" i="4"/>
  <c r="AX86" i="4"/>
  <c r="AX81" i="4"/>
  <c r="AX107" i="4"/>
  <c r="AX122" i="4"/>
  <c r="AX84" i="4"/>
  <c r="AX73" i="4"/>
  <c r="AX100" i="4"/>
  <c r="AX101" i="4"/>
  <c r="AX85" i="4"/>
  <c r="AX65" i="4"/>
  <c r="AX78" i="4"/>
  <c r="AX90" i="4"/>
  <c r="AX97" i="4"/>
  <c r="AX112" i="4"/>
  <c r="AX104" i="4"/>
  <c r="AX120" i="4"/>
  <c r="AX106" i="4"/>
  <c r="AX69" i="4"/>
  <c r="AX60" i="4"/>
  <c r="AX77" i="4"/>
  <c r="AX83" i="4"/>
  <c r="AX103" i="4"/>
  <c r="AX102" i="4"/>
  <c r="AX139" i="4"/>
  <c r="AX138" i="4"/>
  <c r="AX98" i="4"/>
  <c r="AX121" i="4"/>
  <c r="AX137" i="4"/>
  <c r="AX89" i="4"/>
  <c r="AX99" i="4"/>
  <c r="AX134" i="4"/>
  <c r="AX124" i="4"/>
  <c r="AX141" i="4"/>
  <c r="AX129" i="4"/>
  <c r="AX131" i="4"/>
  <c r="AX68" i="4"/>
  <c r="K135" i="4"/>
  <c r="K123" i="4"/>
  <c r="K120" i="4"/>
  <c r="K117" i="4"/>
  <c r="K110" i="4"/>
  <c r="K116" i="4"/>
  <c r="K108" i="4"/>
  <c r="K106" i="4"/>
  <c r="K95" i="4"/>
  <c r="K71" i="4"/>
  <c r="K136" i="4"/>
  <c r="K126" i="4"/>
  <c r="K115" i="4"/>
  <c r="K96" i="4"/>
  <c r="K80" i="4"/>
  <c r="K111" i="4"/>
  <c r="K67" i="4"/>
  <c r="K92" i="4"/>
  <c r="K104" i="4"/>
  <c r="K118" i="4"/>
  <c r="K109" i="4"/>
  <c r="K91" i="4"/>
  <c r="K64" i="4"/>
  <c r="K114" i="4"/>
  <c r="K97" i="4"/>
  <c r="K88" i="4"/>
  <c r="K94" i="4"/>
  <c r="K89" i="4"/>
  <c r="K63" i="4"/>
  <c r="K131" i="4"/>
  <c r="K74" i="4"/>
  <c r="K65" i="4"/>
  <c r="K102" i="4"/>
  <c r="K103" i="4"/>
  <c r="K119" i="4"/>
  <c r="K61" i="4"/>
  <c r="K84" i="4"/>
  <c r="K99" i="4"/>
  <c r="K127" i="4"/>
  <c r="K68" i="4"/>
  <c r="K93" i="4"/>
  <c r="K72" i="4"/>
  <c r="K77" i="4"/>
  <c r="K83" i="4"/>
  <c r="K87" i="4"/>
  <c r="K62" i="4"/>
  <c r="K78" i="4"/>
  <c r="K107" i="4"/>
  <c r="K122" i="4"/>
  <c r="K141" i="4"/>
  <c r="K112" i="4"/>
  <c r="K75" i="4"/>
  <c r="K79" i="4"/>
  <c r="K81" i="4"/>
  <c r="K100" i="4"/>
  <c r="K128" i="4"/>
  <c r="K132" i="4"/>
  <c r="K76" i="4"/>
  <c r="K85" i="4"/>
  <c r="K86" i="4"/>
  <c r="K134" i="4"/>
  <c r="K66" i="4"/>
  <c r="K60" i="4"/>
  <c r="K129" i="4"/>
  <c r="K73" i="4"/>
  <c r="K90" i="4"/>
  <c r="K121" i="4"/>
  <c r="K139" i="4"/>
  <c r="K82" i="4"/>
  <c r="K69" i="4"/>
  <c r="K124" i="4"/>
  <c r="K140" i="4"/>
  <c r="K138" i="4"/>
  <c r="K137" i="4"/>
  <c r="K101" i="4"/>
  <c r="K98" i="4"/>
  <c r="K130" i="4"/>
  <c r="K105" i="4"/>
  <c r="K113" i="4"/>
  <c r="K125" i="4"/>
  <c r="K133" i="4"/>
  <c r="K70" i="4"/>
  <c r="T135" i="4"/>
  <c r="T133" i="4"/>
  <c r="T117" i="4"/>
  <c r="T115" i="4"/>
  <c r="T136" i="4"/>
  <c r="T116" i="4"/>
  <c r="T111" i="4"/>
  <c r="T103" i="4"/>
  <c r="T123" i="4"/>
  <c r="T108" i="4"/>
  <c r="T71" i="4"/>
  <c r="T96" i="4"/>
  <c r="T80" i="4"/>
  <c r="T102" i="4"/>
  <c r="T69" i="4"/>
  <c r="T95" i="4"/>
  <c r="T104" i="4"/>
  <c r="T92" i="4"/>
  <c r="T63" i="4"/>
  <c r="T109" i="4"/>
  <c r="T88" i="4"/>
  <c r="T89" i="4"/>
  <c r="T107" i="4"/>
  <c r="T70" i="4"/>
  <c r="T93" i="4"/>
  <c r="T64" i="4"/>
  <c r="T67" i="4"/>
  <c r="T73" i="4"/>
  <c r="T137" i="4"/>
  <c r="T65" i="4"/>
  <c r="T84" i="4"/>
  <c r="T98" i="4"/>
  <c r="T82" i="4"/>
  <c r="T130" i="4"/>
  <c r="T62" i="4"/>
  <c r="T75" i="4"/>
  <c r="T79" i="4"/>
  <c r="T76" i="4"/>
  <c r="T60" i="4"/>
  <c r="T85" i="4"/>
  <c r="T132" i="4"/>
  <c r="T66" i="4"/>
  <c r="T83" i="4"/>
  <c r="T128" i="4"/>
  <c r="T129" i="4"/>
  <c r="T101" i="4"/>
  <c r="T72" i="4"/>
  <c r="T118" i="4"/>
  <c r="T127" i="4"/>
  <c r="T113" i="4"/>
  <c r="T106" i="4"/>
  <c r="T61" i="4"/>
  <c r="T94" i="4"/>
  <c r="T97" i="4"/>
  <c r="T105" i="4"/>
  <c r="T68" i="4"/>
  <c r="T78" i="4"/>
  <c r="T91" i="4"/>
  <c r="T74" i="4"/>
  <c r="T81" i="4"/>
  <c r="T77" i="4"/>
  <c r="T134" i="4"/>
  <c r="T112" i="4"/>
  <c r="T114" i="4"/>
  <c r="T121" i="4"/>
  <c r="T139" i="4"/>
  <c r="T141" i="4"/>
  <c r="T138" i="4"/>
  <c r="T126" i="4"/>
  <c r="T140" i="4"/>
  <c r="T122" i="4"/>
  <c r="T131" i="4"/>
  <c r="T99" i="4"/>
  <c r="T110" i="4"/>
  <c r="T119" i="4"/>
  <c r="T124" i="4"/>
  <c r="T86" i="4"/>
  <c r="T87" i="4"/>
  <c r="T100" i="4"/>
  <c r="T90" i="4"/>
  <c r="T120" i="4"/>
  <c r="T125" i="4"/>
  <c r="AW133" i="4"/>
  <c r="AW115" i="4"/>
  <c r="AW125" i="4"/>
  <c r="AW127" i="4"/>
  <c r="AW124" i="4"/>
  <c r="AW132" i="4"/>
  <c r="AW110" i="4"/>
  <c r="AW112" i="4"/>
  <c r="AW83" i="4"/>
  <c r="AW66" i="4"/>
  <c r="AW71" i="4"/>
  <c r="AW107" i="4"/>
  <c r="AW94" i="4"/>
  <c r="AW117" i="4"/>
  <c r="AW108" i="4"/>
  <c r="AW60" i="4"/>
  <c r="AW70" i="4"/>
  <c r="AW88" i="4"/>
  <c r="AW104" i="4"/>
  <c r="AW114" i="4"/>
  <c r="AW72" i="4"/>
  <c r="AW63" i="4"/>
  <c r="AW106" i="4"/>
  <c r="AW131" i="4"/>
  <c r="AW62" i="4"/>
  <c r="AW76" i="4"/>
  <c r="AW80" i="4"/>
  <c r="AW65" i="4"/>
  <c r="AW84" i="4"/>
  <c r="AW77" i="4"/>
  <c r="AW118" i="4"/>
  <c r="AW86" i="4"/>
  <c r="AW123" i="4"/>
  <c r="AW92" i="4"/>
  <c r="AW109" i="4"/>
  <c r="AW96" i="4"/>
  <c r="AW113" i="4"/>
  <c r="AW69" i="4"/>
  <c r="AW82" i="4"/>
  <c r="AW135" i="4"/>
  <c r="AW61" i="4"/>
  <c r="AW73" i="4"/>
  <c r="AW74" i="4"/>
  <c r="AW81" i="4"/>
  <c r="AW87" i="4"/>
  <c r="AW126" i="4"/>
  <c r="AW116" i="4"/>
  <c r="AW68" i="4"/>
  <c r="AW75" i="4"/>
  <c r="AW67" i="4"/>
  <c r="AW100" i="4"/>
  <c r="AW103" i="4"/>
  <c r="AW130" i="4"/>
  <c r="AW105" i="4"/>
  <c r="AW64" i="4"/>
  <c r="AW95" i="4"/>
  <c r="AW120" i="4"/>
  <c r="AW128" i="4"/>
  <c r="AW79" i="4"/>
  <c r="AW78" i="4"/>
  <c r="AW90" i="4"/>
  <c r="AW89" i="4"/>
  <c r="AW97" i="4"/>
  <c r="AW98" i="4"/>
  <c r="AW93" i="4"/>
  <c r="AW134" i="4"/>
  <c r="AW85" i="4"/>
  <c r="AW129" i="4"/>
  <c r="AW138" i="4"/>
  <c r="AW141" i="4"/>
  <c r="AW137" i="4"/>
  <c r="AW91" i="4"/>
  <c r="AW140" i="4"/>
  <c r="AW136" i="4"/>
  <c r="AW139" i="4"/>
  <c r="AW101" i="4"/>
  <c r="AW102" i="4"/>
  <c r="AW119" i="4"/>
  <c r="AW99" i="4"/>
  <c r="AW122" i="4"/>
  <c r="AW121" i="4"/>
  <c r="AW111" i="4"/>
  <c r="BA138" i="4"/>
  <c r="BA108" i="4"/>
  <c r="BA126" i="4"/>
  <c r="BA119" i="4"/>
  <c r="BA95" i="4"/>
  <c r="BA73" i="4"/>
  <c r="BA135" i="4"/>
  <c r="BA63" i="4"/>
  <c r="BA125" i="4"/>
  <c r="BA102" i="4"/>
  <c r="BA96" i="4"/>
  <c r="BA80" i="4"/>
  <c r="BA86" i="4"/>
  <c r="BA67" i="4"/>
  <c r="BA85" i="4"/>
  <c r="BA103" i="4"/>
  <c r="BA87" i="4"/>
  <c r="BA94" i="4"/>
  <c r="BA77" i="4"/>
  <c r="BA109" i="4"/>
  <c r="BA64" i="4"/>
  <c r="BA78" i="4"/>
  <c r="BA88" i="4"/>
  <c r="BA93" i="4"/>
  <c r="BA70" i="4"/>
  <c r="BA72" i="4"/>
  <c r="BA66" i="4"/>
  <c r="BA76" i="4"/>
  <c r="BA60" i="4"/>
  <c r="BA84" i="4"/>
  <c r="BA129" i="4"/>
  <c r="BA69" i="4"/>
  <c r="BA74" i="4"/>
  <c r="BA68" i="4"/>
  <c r="BA128" i="4"/>
  <c r="BA110" i="4"/>
  <c r="BA111" i="4"/>
  <c r="BA65" i="4"/>
  <c r="BA137" i="4"/>
  <c r="BA104" i="4"/>
  <c r="BA71" i="4"/>
  <c r="BA124" i="4"/>
  <c r="BA81" i="4"/>
  <c r="BA100" i="4"/>
  <c r="BA97" i="4"/>
  <c r="BA62" i="4"/>
  <c r="BA75" i="4"/>
  <c r="BA136" i="4"/>
  <c r="BA79" i="4"/>
  <c r="BA98" i="4"/>
  <c r="BA121" i="4"/>
  <c r="BA105" i="4"/>
  <c r="BA115" i="4"/>
  <c r="BA122" i="4"/>
  <c r="BA101" i="4"/>
  <c r="BA99" i="4"/>
  <c r="BA112" i="4"/>
  <c r="BA83" i="4"/>
  <c r="BA91" i="4"/>
  <c r="BA134" i="4"/>
  <c r="BA114" i="4"/>
  <c r="BA123" i="4"/>
  <c r="BA130" i="4"/>
  <c r="BA133" i="4"/>
  <c r="BA116" i="4"/>
  <c r="BA127" i="4"/>
  <c r="BA120" i="4"/>
  <c r="BA132" i="4"/>
  <c r="BA141" i="4"/>
  <c r="BA82" i="4"/>
  <c r="BA117" i="4"/>
  <c r="BA90" i="4"/>
  <c r="BA89" i="4"/>
  <c r="BA107" i="4"/>
  <c r="BA131" i="4"/>
  <c r="BA118" i="4"/>
  <c r="BA92" i="4"/>
  <c r="BA113" i="4"/>
  <c r="BA106" i="4"/>
  <c r="BA61" i="4"/>
  <c r="BA140" i="4"/>
  <c r="BA139" i="4"/>
  <c r="AI126" i="4"/>
  <c r="AI136" i="4"/>
  <c r="AI110" i="4"/>
  <c r="AI128" i="4"/>
  <c r="AI91" i="4"/>
  <c r="AI71" i="4"/>
  <c r="AI108" i="4"/>
  <c r="AI123" i="4"/>
  <c r="AI127" i="4"/>
  <c r="AI96" i="4"/>
  <c r="AI80" i="4"/>
  <c r="AI77" i="4"/>
  <c r="AI86" i="4"/>
  <c r="AI95" i="4"/>
  <c r="AI101" i="4"/>
  <c r="AI92" i="4"/>
  <c r="AI63" i="4"/>
  <c r="AI87" i="4"/>
  <c r="AI62" i="4"/>
  <c r="AI93" i="4"/>
  <c r="AI64" i="4"/>
  <c r="AI89" i="4"/>
  <c r="AI119" i="4"/>
  <c r="AI69" i="4"/>
  <c r="AI88" i="4"/>
  <c r="AI107" i="4"/>
  <c r="AI73" i="4"/>
  <c r="AI76" i="4"/>
  <c r="AI84" i="4"/>
  <c r="AI66" i="4"/>
  <c r="AI68" i="4"/>
  <c r="AI104" i="4"/>
  <c r="AI70" i="4"/>
  <c r="AI111" i="4"/>
  <c r="AI129" i="4"/>
  <c r="AI141" i="4"/>
  <c r="AI133" i="4"/>
  <c r="AI67" i="4"/>
  <c r="AI132" i="4"/>
  <c r="AI79" i="4"/>
  <c r="AI100" i="4"/>
  <c r="AI85" i="4"/>
  <c r="AI94" i="4"/>
  <c r="AI72" i="4"/>
  <c r="AI124" i="4"/>
  <c r="AI135" i="4"/>
  <c r="AI90" i="4"/>
  <c r="AI83" i="4"/>
  <c r="AI65" i="4"/>
  <c r="AI75" i="4"/>
  <c r="AI109" i="4"/>
  <c r="AI97" i="4"/>
  <c r="AI114" i="4"/>
  <c r="AI115" i="4"/>
  <c r="AI118" i="4"/>
  <c r="AI102" i="4"/>
  <c r="AI78" i="4"/>
  <c r="AI61" i="4"/>
  <c r="AI98" i="4"/>
  <c r="AI103" i="4"/>
  <c r="AI113" i="4"/>
  <c r="AI120" i="4"/>
  <c r="AI121" i="4"/>
  <c r="AI99" i="4"/>
  <c r="AI131" i="4"/>
  <c r="AI105" i="4"/>
  <c r="AI112" i="4"/>
  <c r="AI125" i="4"/>
  <c r="AI138" i="4"/>
  <c r="AI81" i="4"/>
  <c r="AI122" i="4"/>
  <c r="AI60" i="4"/>
  <c r="AI137" i="4"/>
  <c r="AI117" i="4"/>
  <c r="AI130" i="4"/>
  <c r="AI116" i="4"/>
  <c r="AI106" i="4"/>
  <c r="AI74" i="4"/>
  <c r="AI134" i="4"/>
  <c r="AI139" i="4"/>
  <c r="AI82" i="4"/>
  <c r="AI140" i="4"/>
  <c r="V126" i="4"/>
  <c r="V123" i="4"/>
  <c r="V91" i="4"/>
  <c r="V71" i="4"/>
  <c r="V125" i="4"/>
  <c r="V117" i="4"/>
  <c r="V111" i="4"/>
  <c r="V83" i="4"/>
  <c r="V106" i="4"/>
  <c r="V96" i="4"/>
  <c r="V95" i="4"/>
  <c r="V122" i="4"/>
  <c r="V66" i="4"/>
  <c r="V72" i="4"/>
  <c r="V94" i="4"/>
  <c r="V104" i="4"/>
  <c r="V86" i="4"/>
  <c r="V62" i="4"/>
  <c r="V107" i="4"/>
  <c r="V92" i="4"/>
  <c r="V113" i="4"/>
  <c r="V114" i="4"/>
  <c r="V89" i="4"/>
  <c r="V118" i="4"/>
  <c r="V131" i="4"/>
  <c r="V84" i="4"/>
  <c r="V63" i="4"/>
  <c r="V119" i="4"/>
  <c r="V115" i="4"/>
  <c r="V110" i="4"/>
  <c r="V82" i="4"/>
  <c r="V80" i="4"/>
  <c r="V137" i="4"/>
  <c r="V124" i="4"/>
  <c r="V61" i="4"/>
  <c r="V139" i="4"/>
  <c r="V79" i="4"/>
  <c r="V97" i="4"/>
  <c r="V67" i="4"/>
  <c r="V88" i="4"/>
  <c r="V75" i="4"/>
  <c r="V85" i="4"/>
  <c r="V129" i="4"/>
  <c r="V135" i="4"/>
  <c r="V69" i="4"/>
  <c r="V64" i="4"/>
  <c r="V81" i="4"/>
  <c r="V101" i="4"/>
  <c r="V87" i="4"/>
  <c r="V136" i="4"/>
  <c r="V78" i="4"/>
  <c r="V100" i="4"/>
  <c r="V65" i="4"/>
  <c r="V90" i="4"/>
  <c r="V127" i="4"/>
  <c r="V93" i="4"/>
  <c r="V70" i="4"/>
  <c r="V116" i="4"/>
  <c r="V103" i="4"/>
  <c r="V105" i="4"/>
  <c r="V130" i="4"/>
  <c r="V121" i="4"/>
  <c r="V109" i="4"/>
  <c r="V60" i="4"/>
  <c r="V73" i="4"/>
  <c r="V102" i="4"/>
  <c r="V134" i="4"/>
  <c r="V133" i="4"/>
  <c r="V128" i="4"/>
  <c r="V68" i="4"/>
  <c r="V120" i="4"/>
  <c r="V74" i="4"/>
  <c r="V112" i="4"/>
  <c r="V77" i="4"/>
  <c r="V108" i="4"/>
  <c r="V132" i="4"/>
  <c r="V141" i="4"/>
  <c r="V138" i="4"/>
  <c r="V98" i="4"/>
  <c r="V76" i="4"/>
  <c r="V99" i="4"/>
  <c r="V140" i="4"/>
  <c r="W136" i="4"/>
  <c r="W139" i="4"/>
  <c r="W108" i="4"/>
  <c r="W96" i="4"/>
  <c r="W116" i="4"/>
  <c r="W115" i="4"/>
  <c r="W106" i="4"/>
  <c r="W66" i="4"/>
  <c r="W91" i="4"/>
  <c r="W80" i="4"/>
  <c r="W113" i="4"/>
  <c r="W92" i="4"/>
  <c r="W110" i="4"/>
  <c r="W88" i="4"/>
  <c r="W68" i="4"/>
  <c r="W104" i="4"/>
  <c r="W125" i="4"/>
  <c r="W67" i="4"/>
  <c r="W114" i="4"/>
  <c r="W79" i="4"/>
  <c r="W63" i="4"/>
  <c r="W93" i="4"/>
  <c r="W112" i="4"/>
  <c r="W103" i="4"/>
  <c r="W126" i="4"/>
  <c r="W69" i="4"/>
  <c r="W87" i="4"/>
  <c r="W107" i="4"/>
  <c r="W140" i="4"/>
  <c r="W89" i="4"/>
  <c r="W124" i="4"/>
  <c r="W119" i="4"/>
  <c r="W123" i="4"/>
  <c r="W127" i="4"/>
  <c r="W74" i="4"/>
  <c r="W60" i="4"/>
  <c r="W131" i="4"/>
  <c r="W62" i="4"/>
  <c r="W90" i="4"/>
  <c r="W86" i="4"/>
  <c r="W138" i="4"/>
  <c r="W70" i="4"/>
  <c r="W81" i="4"/>
  <c r="W77" i="4"/>
  <c r="W137" i="4"/>
  <c r="W65" i="4"/>
  <c r="W85" i="4"/>
  <c r="W73" i="4"/>
  <c r="W72" i="4"/>
  <c r="W76" i="4"/>
  <c r="W84" i="4"/>
  <c r="W61" i="4"/>
  <c r="W95" i="4"/>
  <c r="W120" i="4"/>
  <c r="W97" i="4"/>
  <c r="W109" i="4"/>
  <c r="W94" i="4"/>
  <c r="W102" i="4"/>
  <c r="W78" i="4"/>
  <c r="W101" i="4"/>
  <c r="W99" i="4"/>
  <c r="W130" i="4"/>
  <c r="W100" i="4"/>
  <c r="W71" i="4"/>
  <c r="W132" i="4"/>
  <c r="W128" i="4"/>
  <c r="W82" i="4"/>
  <c r="W122" i="4"/>
  <c r="W129" i="4"/>
  <c r="W133" i="4"/>
  <c r="W141" i="4"/>
  <c r="W134" i="4"/>
  <c r="W118" i="4"/>
  <c r="W64" i="4"/>
  <c r="W111" i="4"/>
  <c r="W75" i="4"/>
  <c r="W98" i="4"/>
  <c r="W117" i="4"/>
  <c r="W121" i="4"/>
  <c r="W135" i="4"/>
  <c r="W83" i="4"/>
  <c r="W105" i="4"/>
  <c r="I127" i="4"/>
  <c r="I126" i="4"/>
  <c r="I108" i="4"/>
  <c r="I103" i="4"/>
  <c r="I73" i="4"/>
  <c r="I133" i="4"/>
  <c r="I109" i="4"/>
  <c r="I106" i="4"/>
  <c r="I102" i="4"/>
  <c r="I71" i="4"/>
  <c r="I121" i="4"/>
  <c r="I97" i="4"/>
  <c r="I81" i="4"/>
  <c r="I66" i="4"/>
  <c r="I70" i="4"/>
  <c r="I82" i="4"/>
  <c r="I125" i="4"/>
  <c r="I122" i="4"/>
  <c r="I131" i="4"/>
  <c r="I78" i="4"/>
  <c r="I105" i="4"/>
  <c r="I128" i="4"/>
  <c r="I124" i="4"/>
  <c r="I129" i="4"/>
  <c r="I74" i="4"/>
  <c r="I61" i="4"/>
  <c r="I68" i="4"/>
  <c r="I69" i="4"/>
  <c r="I110" i="4"/>
  <c r="I67" i="4"/>
  <c r="I79" i="4"/>
  <c r="I86" i="4"/>
  <c r="I62" i="4"/>
  <c r="I100" i="4"/>
  <c r="I87" i="4"/>
  <c r="I130" i="4"/>
  <c r="I132" i="4"/>
  <c r="I84" i="4"/>
  <c r="I107" i="4"/>
  <c r="I99" i="4"/>
  <c r="I90" i="4"/>
  <c r="I92" i="4"/>
  <c r="I64" i="4"/>
  <c r="I94" i="4"/>
  <c r="I95" i="4"/>
  <c r="I80" i="4"/>
  <c r="I98" i="4"/>
  <c r="I85" i="4"/>
  <c r="I93" i="4"/>
  <c r="I134" i="4"/>
  <c r="I96" i="4"/>
  <c r="I76" i="4"/>
  <c r="I75" i="4"/>
  <c r="I63" i="4"/>
  <c r="I91" i="4"/>
  <c r="I72" i="4"/>
  <c r="I77" i="4"/>
  <c r="I60" i="4"/>
  <c r="I120" i="4"/>
  <c r="I113" i="4"/>
  <c r="I115" i="4"/>
  <c r="I117" i="4"/>
  <c r="I104" i="4"/>
  <c r="I111" i="4"/>
  <c r="I88" i="4"/>
  <c r="I139" i="4"/>
  <c r="I123" i="4"/>
  <c r="I141" i="4"/>
  <c r="I138" i="4"/>
  <c r="I112" i="4"/>
  <c r="I140" i="4"/>
  <c r="I136" i="4"/>
  <c r="I101" i="4"/>
  <c r="I89" i="4"/>
  <c r="I83" i="4"/>
  <c r="I114" i="4"/>
  <c r="I118" i="4"/>
  <c r="I137" i="4"/>
  <c r="I65" i="4"/>
  <c r="I116" i="4"/>
  <c r="I119" i="4"/>
  <c r="I135" i="4"/>
  <c r="AE135" i="4"/>
  <c r="AE136" i="4"/>
  <c r="AE123" i="4"/>
  <c r="AE110" i="4"/>
  <c r="AE138" i="4"/>
  <c r="AE115" i="4"/>
  <c r="AE95" i="4"/>
  <c r="AE85" i="4"/>
  <c r="AE137" i="4"/>
  <c r="AE126" i="4"/>
  <c r="AE116" i="4"/>
  <c r="AE112" i="4"/>
  <c r="AE91" i="4"/>
  <c r="AE66" i="4"/>
  <c r="AE71" i="4"/>
  <c r="AE60" i="4"/>
  <c r="AE104" i="4"/>
  <c r="AE106" i="4"/>
  <c r="AE111" i="4"/>
  <c r="AE96" i="4"/>
  <c r="AE73" i="4"/>
  <c r="AE72" i="4"/>
  <c r="AE89" i="4"/>
  <c r="AE63" i="4"/>
  <c r="AE80" i="4"/>
  <c r="AE131" i="4"/>
  <c r="AE127" i="4"/>
  <c r="AE64" i="4"/>
  <c r="AE105" i="4"/>
  <c r="AE107" i="4"/>
  <c r="AE125" i="4"/>
  <c r="AE62" i="4"/>
  <c r="AE61" i="4"/>
  <c r="AE82" i="4"/>
  <c r="AE93" i="4"/>
  <c r="AE108" i="4"/>
  <c r="AE119" i="4"/>
  <c r="AE65" i="4"/>
  <c r="AE114" i="4"/>
  <c r="AE122" i="4"/>
  <c r="AE78" i="4"/>
  <c r="AE67" i="4"/>
  <c r="AE69" i="4"/>
  <c r="AE77" i="4"/>
  <c r="AE88" i="4"/>
  <c r="AE128" i="4"/>
  <c r="AE124" i="4"/>
  <c r="AE100" i="4"/>
  <c r="AE101" i="4"/>
  <c r="AE140" i="4"/>
  <c r="AE92" i="4"/>
  <c r="AE87" i="4"/>
  <c r="AE90" i="4"/>
  <c r="AE83" i="4"/>
  <c r="AE99" i="4"/>
  <c r="AE132" i="4"/>
  <c r="AE84" i="4"/>
  <c r="AE94" i="4"/>
  <c r="AE102" i="4"/>
  <c r="AE130" i="4"/>
  <c r="AE118" i="4"/>
  <c r="AE70" i="4"/>
  <c r="AE121" i="4"/>
  <c r="AE86" i="4"/>
  <c r="AE113" i="4"/>
  <c r="AE103" i="4"/>
  <c r="AE74" i="4"/>
  <c r="AE68" i="4"/>
  <c r="AE139" i="4"/>
  <c r="AE120" i="4"/>
  <c r="AE129" i="4"/>
  <c r="AE133" i="4"/>
  <c r="AE79" i="4"/>
  <c r="AE76" i="4"/>
  <c r="AE117" i="4"/>
  <c r="AE109" i="4"/>
  <c r="AE134" i="4"/>
  <c r="AE75" i="4"/>
  <c r="AE97" i="4"/>
  <c r="AE98" i="4"/>
  <c r="AE141" i="4"/>
  <c r="AE81" i="4"/>
  <c r="J140" i="4"/>
  <c r="J135" i="4"/>
  <c r="J119" i="4"/>
  <c r="J115" i="4"/>
  <c r="J96" i="4"/>
  <c r="J113" i="4"/>
  <c r="J99" i="4"/>
  <c r="J95" i="4"/>
  <c r="J121" i="4"/>
  <c r="J117" i="4"/>
  <c r="J122" i="4"/>
  <c r="J91" i="4"/>
  <c r="J69" i="4"/>
  <c r="J86" i="4"/>
  <c r="J103" i="4"/>
  <c r="J80" i="4"/>
  <c r="J67" i="4"/>
  <c r="J93" i="4"/>
  <c r="J78" i="4"/>
  <c r="J94" i="4"/>
  <c r="J72" i="4"/>
  <c r="J62" i="4"/>
  <c r="J114" i="4"/>
  <c r="J63" i="4"/>
  <c r="J116" i="4"/>
  <c r="J123" i="4"/>
  <c r="J65" i="4"/>
  <c r="J92" i="4"/>
  <c r="J66" i="4"/>
  <c r="J83" i="4"/>
  <c r="J111" i="4"/>
  <c r="J104" i="4"/>
  <c r="J85" i="4"/>
  <c r="J132" i="4"/>
  <c r="J133" i="4"/>
  <c r="J61" i="4"/>
  <c r="J68" i="4"/>
  <c r="J131" i="4"/>
  <c r="J74" i="4"/>
  <c r="J71" i="4"/>
  <c r="J81" i="4"/>
  <c r="J97" i="4"/>
  <c r="J118" i="4"/>
  <c r="J89" i="4"/>
  <c r="J88" i="4"/>
  <c r="J76" i="4"/>
  <c r="J84" i="4"/>
  <c r="J77" i="4"/>
  <c r="J79" i="4"/>
  <c r="J102" i="4"/>
  <c r="J110" i="4"/>
  <c r="J101" i="4"/>
  <c r="J106" i="4"/>
  <c r="J98" i="4"/>
  <c r="J130" i="4"/>
  <c r="J70" i="4"/>
  <c r="J73" i="4"/>
  <c r="J124" i="4"/>
  <c r="J128" i="4"/>
  <c r="J141" i="4"/>
  <c r="J82" i="4"/>
  <c r="J87" i="4"/>
  <c r="J134" i="4"/>
  <c r="J126" i="4"/>
  <c r="J108" i="4"/>
  <c r="J100" i="4"/>
  <c r="J138" i="4"/>
  <c r="J120" i="4"/>
  <c r="J109" i="4"/>
  <c r="J105" i="4"/>
  <c r="J107" i="4"/>
  <c r="J60" i="4"/>
  <c r="J136" i="4"/>
  <c r="J112" i="4"/>
  <c r="J75" i="4"/>
  <c r="J90" i="4"/>
  <c r="J139" i="4"/>
  <c r="J127" i="4"/>
  <c r="J137" i="4"/>
  <c r="J64" i="4"/>
  <c r="J125" i="4"/>
  <c r="J129" i="4"/>
  <c r="AL117" i="4"/>
  <c r="AL110" i="4"/>
  <c r="AL103" i="4"/>
  <c r="AL118" i="4"/>
  <c r="AL70" i="4"/>
  <c r="AL111" i="4"/>
  <c r="AL109" i="4"/>
  <c r="AL95" i="4"/>
  <c r="AL74" i="4"/>
  <c r="AL96" i="4"/>
  <c r="AL80" i="4"/>
  <c r="AL119" i="4"/>
  <c r="AL67" i="4"/>
  <c r="AL131" i="4"/>
  <c r="AL63" i="4"/>
  <c r="AL98" i="4"/>
  <c r="AL94" i="4"/>
  <c r="AL92" i="4"/>
  <c r="AL104" i="4"/>
  <c r="AL99" i="4"/>
  <c r="AL123" i="4"/>
  <c r="AL61" i="4"/>
  <c r="AL79" i="4"/>
  <c r="AL122" i="4"/>
  <c r="AL137" i="4"/>
  <c r="AL76" i="4"/>
  <c r="AL84" i="4"/>
  <c r="AL88" i="4"/>
  <c r="AL97" i="4"/>
  <c r="AL135" i="4"/>
  <c r="AL100" i="4"/>
  <c r="AL85" i="4"/>
  <c r="AL89" i="4"/>
  <c r="AL82" i="4"/>
  <c r="AL130" i="4"/>
  <c r="AL81" i="4"/>
  <c r="AL138" i="4"/>
  <c r="AL68" i="4"/>
  <c r="AL86" i="4"/>
  <c r="AL83" i="4"/>
  <c r="AL66" i="4"/>
  <c r="AL60" i="4"/>
  <c r="AL65" i="4"/>
  <c r="AL93" i="4"/>
  <c r="AL134" i="4"/>
  <c r="AL112" i="4"/>
  <c r="AL120" i="4"/>
  <c r="AL107" i="4"/>
  <c r="AL90" i="4"/>
  <c r="AL102" i="4"/>
  <c r="AL132" i="4"/>
  <c r="AL78" i="4"/>
  <c r="AL73" i="4"/>
  <c r="AL71" i="4"/>
  <c r="AL64" i="4"/>
  <c r="AL75" i="4"/>
  <c r="AL91" i="4"/>
  <c r="AL72" i="4"/>
  <c r="AL69" i="4"/>
  <c r="AL133" i="4"/>
  <c r="AL114" i="4"/>
  <c r="AL121" i="4"/>
  <c r="AL106" i="4"/>
  <c r="AL125" i="4"/>
  <c r="AL129" i="4"/>
  <c r="AL140" i="4"/>
  <c r="AL136" i="4"/>
  <c r="AL62" i="4"/>
  <c r="AL101" i="4"/>
  <c r="AL77" i="4"/>
  <c r="AL108" i="4"/>
  <c r="AL141" i="4"/>
  <c r="AL128" i="4"/>
  <c r="AL124" i="4"/>
  <c r="AL116" i="4"/>
  <c r="AL139" i="4"/>
  <c r="AL115" i="4"/>
  <c r="AL126" i="4"/>
  <c r="AL105" i="4"/>
  <c r="AL113" i="4"/>
  <c r="AL87" i="4"/>
  <c r="AL127" i="4"/>
  <c r="AH133" i="4"/>
  <c r="AH126" i="4"/>
  <c r="AH140" i="4"/>
  <c r="AH111" i="4"/>
  <c r="AH123" i="4"/>
  <c r="AH66" i="4"/>
  <c r="AH109" i="4"/>
  <c r="AH110" i="4"/>
  <c r="AH63" i="4"/>
  <c r="AH76" i="4"/>
  <c r="AH70" i="4"/>
  <c r="AH96" i="4"/>
  <c r="AH82" i="4"/>
  <c r="AH71" i="4"/>
  <c r="AH69" i="4"/>
  <c r="AH107" i="4"/>
  <c r="AH72" i="4"/>
  <c r="AH119" i="4"/>
  <c r="AH135" i="4"/>
  <c r="AH60" i="4"/>
  <c r="AH62" i="4"/>
  <c r="AH106" i="4"/>
  <c r="AH104" i="4"/>
  <c r="AH127" i="4"/>
  <c r="AH74" i="4"/>
  <c r="AH61" i="4"/>
  <c r="AH125" i="4"/>
  <c r="AH100" i="4"/>
  <c r="AH64" i="4"/>
  <c r="AH101" i="4"/>
  <c r="AH128" i="4"/>
  <c r="AH80" i="4"/>
  <c r="AH84" i="4"/>
  <c r="AH75" i="4"/>
  <c r="AH77" i="4"/>
  <c r="AH86" i="4"/>
  <c r="AH88" i="4"/>
  <c r="AH108" i="4"/>
  <c r="AH85" i="4"/>
  <c r="AH87" i="4"/>
  <c r="AH131" i="4"/>
  <c r="AH78" i="4"/>
  <c r="AH102" i="4"/>
  <c r="AH134" i="4"/>
  <c r="AH73" i="4"/>
  <c r="AH92" i="4"/>
  <c r="AH94" i="4"/>
  <c r="AH98" i="4"/>
  <c r="AH112" i="4"/>
  <c r="AH121" i="4"/>
  <c r="AH95" i="4"/>
  <c r="AH122" i="4"/>
  <c r="AH105" i="4"/>
  <c r="AH89" i="4"/>
  <c r="AH130" i="4"/>
  <c r="AH136" i="4"/>
  <c r="AH65" i="4"/>
  <c r="AH103" i="4"/>
  <c r="AH138" i="4"/>
  <c r="AH137" i="4"/>
  <c r="AH81" i="4"/>
  <c r="AH114" i="4"/>
  <c r="AH118" i="4"/>
  <c r="AH120" i="4"/>
  <c r="AH139" i="4"/>
  <c r="AH67" i="4"/>
  <c r="AH68" i="4"/>
  <c r="AH116" i="4"/>
  <c r="AH124" i="4"/>
  <c r="AH79" i="4"/>
  <c r="AH113" i="4"/>
  <c r="AH115" i="4"/>
  <c r="AH117" i="4"/>
  <c r="AH129" i="4"/>
  <c r="AH91" i="4"/>
  <c r="AH132" i="4"/>
  <c r="AH90" i="4"/>
  <c r="AH141" i="4"/>
  <c r="AH97" i="4"/>
  <c r="AH83" i="4"/>
  <c r="AH93" i="4"/>
  <c r="AH99" i="4"/>
  <c r="AS126" i="4"/>
  <c r="AS110" i="4"/>
  <c r="AS136" i="4"/>
  <c r="AS119" i="4"/>
  <c r="AS133" i="4"/>
  <c r="AS111" i="4"/>
  <c r="AS108" i="4"/>
  <c r="AS120" i="4"/>
  <c r="AS75" i="4"/>
  <c r="AS71" i="4"/>
  <c r="AS70" i="4"/>
  <c r="AS73" i="4"/>
  <c r="AS69" i="4"/>
  <c r="AS96" i="4"/>
  <c r="AS104" i="4"/>
  <c r="AS83" i="4"/>
  <c r="AS123" i="4"/>
  <c r="AS85" i="4"/>
  <c r="AS63" i="4"/>
  <c r="AS125" i="4"/>
  <c r="AS91" i="4"/>
  <c r="AS66" i="4"/>
  <c r="AS98" i="4"/>
  <c r="AS89" i="4"/>
  <c r="AS97" i="4"/>
  <c r="AS88" i="4"/>
  <c r="AS82" i="4"/>
  <c r="AS106" i="4"/>
  <c r="AS99" i="4"/>
  <c r="AS129" i="4"/>
  <c r="AS128" i="4"/>
  <c r="AS74" i="4"/>
  <c r="AS76" i="4"/>
  <c r="AS61" i="4"/>
  <c r="AS60" i="4"/>
  <c r="AS84" i="4"/>
  <c r="AS121" i="4"/>
  <c r="AS68" i="4"/>
  <c r="AS62" i="4"/>
  <c r="AS87" i="4"/>
  <c r="AS137" i="4"/>
  <c r="AS105" i="4"/>
  <c r="AS80" i="4"/>
  <c r="AS124" i="4"/>
  <c r="AS65" i="4"/>
  <c r="AS92" i="4"/>
  <c r="AS94" i="4"/>
  <c r="AS109" i="4"/>
  <c r="AS135" i="4"/>
  <c r="AS77" i="4"/>
  <c r="AS64" i="4"/>
  <c r="AS81" i="4"/>
  <c r="AS101" i="4"/>
  <c r="AS100" i="4"/>
  <c r="AS103" i="4"/>
  <c r="AS107" i="4"/>
  <c r="AS132" i="4"/>
  <c r="AS138" i="4"/>
  <c r="AS67" i="4"/>
  <c r="AS90" i="4"/>
  <c r="AS134" i="4"/>
  <c r="AS116" i="4"/>
  <c r="AS117" i="4"/>
  <c r="AS130" i="4"/>
  <c r="AS115" i="4"/>
  <c r="AS95" i="4"/>
  <c r="AS79" i="4"/>
  <c r="AS139" i="4"/>
  <c r="AS141" i="4"/>
  <c r="AS72" i="4"/>
  <c r="AS113" i="4"/>
  <c r="AS118" i="4"/>
  <c r="AS78" i="4"/>
  <c r="AS86" i="4"/>
  <c r="AS114" i="4"/>
  <c r="AS112" i="4"/>
  <c r="AS102" i="4"/>
  <c r="AS127" i="4"/>
  <c r="AS93" i="4"/>
  <c r="AS131" i="4"/>
  <c r="AS140" i="4"/>
  <c r="AS122" i="4"/>
  <c r="AB117" i="4"/>
  <c r="AB96" i="4"/>
  <c r="AB125" i="4"/>
  <c r="AB80" i="4"/>
  <c r="AB102" i="4"/>
  <c r="AB60" i="4"/>
  <c r="AB72" i="4"/>
  <c r="AB73" i="4"/>
  <c r="AB95" i="4"/>
  <c r="AB105" i="4"/>
  <c r="AB93" i="4"/>
  <c r="AB64" i="4"/>
  <c r="AB98" i="4"/>
  <c r="AB67" i="4"/>
  <c r="AB88" i="4"/>
  <c r="AB104" i="4"/>
  <c r="AB101" i="4"/>
  <c r="AB120" i="4"/>
  <c r="AB65" i="4"/>
  <c r="AB121" i="4"/>
  <c r="AB116" i="4"/>
  <c r="AB62" i="4"/>
  <c r="AB75" i="4"/>
  <c r="AB135" i="4"/>
  <c r="AB68" i="4"/>
  <c r="AB122" i="4"/>
  <c r="AB124" i="4"/>
  <c r="AB136" i="4"/>
  <c r="AB111" i="4"/>
  <c r="AB123" i="4"/>
  <c r="AB61" i="4"/>
  <c r="AB76" i="4"/>
  <c r="AB85" i="4"/>
  <c r="AB92" i="4"/>
  <c r="AB74" i="4"/>
  <c r="AB71" i="4"/>
  <c r="AB78" i="4"/>
  <c r="AB90" i="4"/>
  <c r="AB87" i="4"/>
  <c r="AB118" i="4"/>
  <c r="AB115" i="4"/>
  <c r="AB69" i="4"/>
  <c r="AB81" i="4"/>
  <c r="AB82" i="4"/>
  <c r="AB137" i="4"/>
  <c r="AB83" i="4"/>
  <c r="AB99" i="4"/>
  <c r="AB130" i="4"/>
  <c r="AB63" i="4"/>
  <c r="AB112" i="4"/>
  <c r="AB110" i="4"/>
  <c r="AB79" i="4"/>
  <c r="AB119" i="4"/>
  <c r="AB91" i="4"/>
  <c r="AB113" i="4"/>
  <c r="AB108" i="4"/>
  <c r="AB103" i="4"/>
  <c r="AB66" i="4"/>
  <c r="AB84" i="4"/>
  <c r="AB107" i="4"/>
  <c r="AB129" i="4"/>
  <c r="AB141" i="4"/>
  <c r="AB106" i="4"/>
  <c r="AB128" i="4"/>
  <c r="AB138" i="4"/>
  <c r="AB97" i="4"/>
  <c r="AB109" i="4"/>
  <c r="AB133" i="4"/>
  <c r="AB100" i="4"/>
  <c r="AB89" i="4"/>
  <c r="AB134" i="4"/>
  <c r="AB140" i="4"/>
  <c r="AB126" i="4"/>
  <c r="AB139" i="4"/>
  <c r="AB131" i="4"/>
  <c r="AB86" i="4"/>
  <c r="AB94" i="4"/>
  <c r="AB70" i="4"/>
  <c r="AB127" i="4"/>
  <c r="AB77" i="4"/>
  <c r="AB114" i="4"/>
  <c r="AB132" i="4"/>
  <c r="M136" i="4"/>
  <c r="M117" i="4"/>
  <c r="M119" i="4"/>
  <c r="M116" i="4"/>
  <c r="M125" i="4"/>
  <c r="M113" i="4"/>
  <c r="M110" i="4"/>
  <c r="M96" i="4"/>
  <c r="M106" i="4"/>
  <c r="M74" i="4"/>
  <c r="M85" i="4"/>
  <c r="M112" i="4"/>
  <c r="M111" i="4"/>
  <c r="M95" i="4"/>
  <c r="M72" i="4"/>
  <c r="M70" i="4"/>
  <c r="M88" i="4"/>
  <c r="M75" i="4"/>
  <c r="M81" i="4"/>
  <c r="M80" i="4"/>
  <c r="M71" i="4"/>
  <c r="M93" i="4"/>
  <c r="M118" i="4"/>
  <c r="M63" i="4"/>
  <c r="M126" i="4"/>
  <c r="M69" i="4"/>
  <c r="M129" i="4"/>
  <c r="M108" i="4"/>
  <c r="M133" i="4"/>
  <c r="M65" i="4"/>
  <c r="M104" i="4"/>
  <c r="M124" i="4"/>
  <c r="M114" i="4"/>
  <c r="M128" i="4"/>
  <c r="M135" i="4"/>
  <c r="M62" i="4"/>
  <c r="M61" i="4"/>
  <c r="M109" i="4"/>
  <c r="M101" i="4"/>
  <c r="M94" i="4"/>
  <c r="M67" i="4"/>
  <c r="M64" i="4"/>
  <c r="M68" i="4"/>
  <c r="M77" i="4"/>
  <c r="M123" i="4"/>
  <c r="M60" i="4"/>
  <c r="M83" i="4"/>
  <c r="M90" i="4"/>
  <c r="M102" i="4"/>
  <c r="M91" i="4"/>
  <c r="M99" i="4"/>
  <c r="M138" i="4"/>
  <c r="M84" i="4"/>
  <c r="M86" i="4"/>
  <c r="M134" i="4"/>
  <c r="M76" i="4"/>
  <c r="M92" i="4"/>
  <c r="M82" i="4"/>
  <c r="M137" i="4"/>
  <c r="M131" i="4"/>
  <c r="M140" i="4"/>
  <c r="M87" i="4"/>
  <c r="M103" i="4"/>
  <c r="M132" i="4"/>
  <c r="M130" i="4"/>
  <c r="M122" i="4"/>
  <c r="M89" i="4"/>
  <c r="M127" i="4"/>
  <c r="M105" i="4"/>
  <c r="M115" i="4"/>
  <c r="M107" i="4"/>
  <c r="M98" i="4"/>
  <c r="M79" i="4"/>
  <c r="M120" i="4"/>
  <c r="M139" i="4"/>
  <c r="M141" i="4"/>
  <c r="M78" i="4"/>
  <c r="M73" i="4"/>
  <c r="M97" i="4"/>
  <c r="M66" i="4"/>
  <c r="M100" i="4"/>
  <c r="M121" i="4"/>
  <c r="AJ133" i="4"/>
  <c r="AJ127" i="4"/>
  <c r="AJ119" i="4"/>
  <c r="AJ103" i="4"/>
  <c r="AJ124" i="4"/>
  <c r="AJ123" i="4"/>
  <c r="AJ110" i="4"/>
  <c r="AJ96" i="4"/>
  <c r="AJ71" i="4"/>
  <c r="AJ70" i="4"/>
  <c r="AJ67" i="4"/>
  <c r="AJ69" i="4"/>
  <c r="AJ97" i="4"/>
  <c r="AJ63" i="4"/>
  <c r="AJ77" i="4"/>
  <c r="AJ107" i="4"/>
  <c r="AJ80" i="4"/>
  <c r="AJ82" i="4"/>
  <c r="AJ104" i="4"/>
  <c r="AJ72" i="4"/>
  <c r="AJ60" i="4"/>
  <c r="AJ64" i="4"/>
  <c r="AJ98" i="4"/>
  <c r="AJ90" i="4"/>
  <c r="AJ109" i="4"/>
  <c r="AJ120" i="4"/>
  <c r="AJ135" i="4"/>
  <c r="AJ62" i="4"/>
  <c r="AJ75" i="4"/>
  <c r="AJ137" i="4"/>
  <c r="AJ68" i="4"/>
  <c r="AJ125" i="4"/>
  <c r="AJ129" i="4"/>
  <c r="AJ108" i="4"/>
  <c r="AJ86" i="4"/>
  <c r="AJ132" i="4"/>
  <c r="AJ136" i="4"/>
  <c r="AJ66" i="4"/>
  <c r="AJ73" i="4"/>
  <c r="AJ81" i="4"/>
  <c r="AJ83" i="4"/>
  <c r="AJ121" i="4"/>
  <c r="AJ88" i="4"/>
  <c r="AJ102" i="4"/>
  <c r="AJ74" i="4"/>
  <c r="AJ85" i="4"/>
  <c r="AJ101" i="4"/>
  <c r="AJ89" i="4"/>
  <c r="AJ84" i="4"/>
  <c r="AJ100" i="4"/>
  <c r="AJ111" i="4"/>
  <c r="AJ113" i="4"/>
  <c r="AJ122" i="4"/>
  <c r="AJ79" i="4"/>
  <c r="AJ91" i="4"/>
  <c r="AJ115" i="4"/>
  <c r="AJ118" i="4"/>
  <c r="AJ116" i="4"/>
  <c r="AJ117" i="4"/>
  <c r="AJ128" i="4"/>
  <c r="AJ76" i="4"/>
  <c r="AJ78" i="4"/>
  <c r="AJ92" i="4"/>
  <c r="AJ94" i="4"/>
  <c r="AJ61" i="4"/>
  <c r="AJ95" i="4"/>
  <c r="AJ131" i="4"/>
  <c r="AJ106" i="4"/>
  <c r="AJ112" i="4"/>
  <c r="AJ87" i="4"/>
  <c r="AJ105" i="4"/>
  <c r="AJ138" i="4"/>
  <c r="AJ126" i="4"/>
  <c r="AJ141" i="4"/>
  <c r="AJ134" i="4"/>
  <c r="AJ130" i="4"/>
  <c r="AJ140" i="4"/>
  <c r="AJ93" i="4"/>
  <c r="AJ99" i="4"/>
  <c r="AJ65" i="4"/>
  <c r="AJ114" i="4"/>
  <c r="AJ139" i="4"/>
  <c r="AN119" i="4"/>
  <c r="AN117" i="4"/>
  <c r="AN115" i="4"/>
  <c r="AN111" i="4"/>
  <c r="AN108" i="4"/>
  <c r="AN126" i="4"/>
  <c r="AN90" i="4"/>
  <c r="AN72" i="4"/>
  <c r="AN96" i="4"/>
  <c r="AN113" i="4"/>
  <c r="AN116" i="4"/>
  <c r="AN70" i="4"/>
  <c r="AN63" i="4"/>
  <c r="AN124" i="4"/>
  <c r="AN67" i="4"/>
  <c r="AN104" i="4"/>
  <c r="AN93" i="4"/>
  <c r="AN109" i="4"/>
  <c r="AN89" i="4"/>
  <c r="AN83" i="4"/>
  <c r="AN80" i="4"/>
  <c r="AN114" i="4"/>
  <c r="AN88" i="4"/>
  <c r="AN74" i="4"/>
  <c r="AN91" i="4"/>
  <c r="AN127" i="4"/>
  <c r="AN66" i="4"/>
  <c r="AN60" i="4"/>
  <c r="AN79" i="4"/>
  <c r="AN82" i="4"/>
  <c r="AN78" i="4"/>
  <c r="AN140" i="4"/>
  <c r="AN65" i="4"/>
  <c r="AN131" i="4"/>
  <c r="AN112" i="4"/>
  <c r="AN128" i="4"/>
  <c r="AN68" i="4"/>
  <c r="AN62" i="4"/>
  <c r="AN123" i="4"/>
  <c r="AN86" i="4"/>
  <c r="AN106" i="4"/>
  <c r="AN138" i="4"/>
  <c r="AN61" i="4"/>
  <c r="AN76" i="4"/>
  <c r="AN100" i="4"/>
  <c r="AN101" i="4"/>
  <c r="AN137" i="4"/>
  <c r="AN71" i="4"/>
  <c r="AN73" i="4"/>
  <c r="AN85" i="4"/>
  <c r="AN105" i="4"/>
  <c r="AN94" i="4"/>
  <c r="AN64" i="4"/>
  <c r="AN103" i="4"/>
  <c r="AN132" i="4"/>
  <c r="AN141" i="4"/>
  <c r="AN77" i="4"/>
  <c r="AN81" i="4"/>
  <c r="AN102" i="4"/>
  <c r="AN121" i="4"/>
  <c r="AN75" i="4"/>
  <c r="AN118" i="4"/>
  <c r="AN120" i="4"/>
  <c r="AN110" i="4"/>
  <c r="AN133" i="4"/>
  <c r="AN84" i="4"/>
  <c r="AN97" i="4"/>
  <c r="AN87" i="4"/>
  <c r="AN98" i="4"/>
  <c r="AN107" i="4"/>
  <c r="AN92" i="4"/>
  <c r="AN130" i="4"/>
  <c r="AN69" i="4"/>
  <c r="AN134" i="4"/>
  <c r="AN129" i="4"/>
  <c r="AN139" i="4"/>
  <c r="AN125" i="4"/>
  <c r="AN122" i="4"/>
  <c r="AN136" i="4"/>
  <c r="AN135" i="4"/>
  <c r="AN95" i="4"/>
  <c r="AN99" i="4"/>
  <c r="L133" i="4"/>
  <c r="L108" i="4"/>
  <c r="L115" i="4"/>
  <c r="L117" i="4"/>
  <c r="L120" i="4"/>
  <c r="L80" i="4"/>
  <c r="L72" i="4"/>
  <c r="L119" i="4"/>
  <c r="L73" i="4"/>
  <c r="L123" i="4"/>
  <c r="L69" i="4"/>
  <c r="L63" i="4"/>
  <c r="L71" i="4"/>
  <c r="L61" i="4"/>
  <c r="L70" i="4"/>
  <c r="L64" i="4"/>
  <c r="L104" i="4"/>
  <c r="L77" i="4"/>
  <c r="L96" i="4"/>
  <c r="L67" i="4"/>
  <c r="L90" i="4"/>
  <c r="L74" i="4"/>
  <c r="L79" i="4"/>
  <c r="L87" i="4"/>
  <c r="L118" i="4"/>
  <c r="L110" i="4"/>
  <c r="L88" i="4"/>
  <c r="L78" i="4"/>
  <c r="L107" i="4"/>
  <c r="L136" i="4"/>
  <c r="L98" i="4"/>
  <c r="L109" i="4"/>
  <c r="L111" i="4"/>
  <c r="L60" i="4"/>
  <c r="L89" i="4"/>
  <c r="L135" i="4"/>
  <c r="L75" i="4"/>
  <c r="L85" i="4"/>
  <c r="L94" i="4"/>
  <c r="L121" i="4"/>
  <c r="L116" i="4"/>
  <c r="L66" i="4"/>
  <c r="L83" i="4"/>
  <c r="L125" i="4"/>
  <c r="L137" i="4"/>
  <c r="L62" i="4"/>
  <c r="L97" i="4"/>
  <c r="L82" i="4"/>
  <c r="L132" i="4"/>
  <c r="L86" i="4"/>
  <c r="L113" i="4"/>
  <c r="L127" i="4"/>
  <c r="L76" i="4"/>
  <c r="L99" i="4"/>
  <c r="L112" i="4"/>
  <c r="L129" i="4"/>
  <c r="L103" i="4"/>
  <c r="L105" i="4"/>
  <c r="L126" i="4"/>
  <c r="L138" i="4"/>
  <c r="L114" i="4"/>
  <c r="L139" i="4"/>
  <c r="L140" i="4"/>
  <c r="L131" i="4"/>
  <c r="L65" i="4"/>
  <c r="L84" i="4"/>
  <c r="L100" i="4"/>
  <c r="L93" i="4"/>
  <c r="L130" i="4"/>
  <c r="L141" i="4"/>
  <c r="L128" i="4"/>
  <c r="L134" i="4"/>
  <c r="L91" i="4"/>
  <c r="L122" i="4"/>
  <c r="L124" i="4"/>
  <c r="L68" i="4"/>
  <c r="L101" i="4"/>
  <c r="L102" i="4"/>
  <c r="L81" i="4"/>
  <c r="L95" i="4"/>
  <c r="L92" i="4"/>
  <c r="L106" i="4"/>
  <c r="AM135" i="4"/>
  <c r="AM127" i="4"/>
  <c r="AM123" i="4"/>
  <c r="AM108" i="4"/>
  <c r="AM110" i="4"/>
  <c r="AM99" i="4"/>
  <c r="AM140" i="4"/>
  <c r="AM116" i="4"/>
  <c r="AM113" i="4"/>
  <c r="AM95" i="4"/>
  <c r="AM139" i="4"/>
  <c r="AM121" i="4"/>
  <c r="AM91" i="4"/>
  <c r="AM80" i="4"/>
  <c r="AM71" i="4"/>
  <c r="AM106" i="4"/>
  <c r="AM119" i="4"/>
  <c r="AM115" i="4"/>
  <c r="AM124" i="4"/>
  <c r="AM87" i="4"/>
  <c r="AM114" i="4"/>
  <c r="AM118" i="4"/>
  <c r="AM107" i="4"/>
  <c r="AM88" i="4"/>
  <c r="AM67" i="4"/>
  <c r="AM64" i="4"/>
  <c r="AM105" i="4"/>
  <c r="AM93" i="4"/>
  <c r="AM75" i="4"/>
  <c r="AM125" i="4"/>
  <c r="AM62" i="4"/>
  <c r="AM61" i="4"/>
  <c r="AM92" i="4"/>
  <c r="AM73" i="4"/>
  <c r="AM111" i="4"/>
  <c r="AM138" i="4"/>
  <c r="AM132" i="4"/>
  <c r="AM76" i="4"/>
  <c r="AM104" i="4"/>
  <c r="AM63" i="4"/>
  <c r="AM128" i="4"/>
  <c r="AM129" i="4"/>
  <c r="AM74" i="4"/>
  <c r="AM70" i="4"/>
  <c r="AM120" i="4"/>
  <c r="AM65" i="4"/>
  <c r="AM60" i="4"/>
  <c r="AM79" i="4"/>
  <c r="AM81" i="4"/>
  <c r="AM97" i="4"/>
  <c r="AM66" i="4"/>
  <c r="AM84" i="4"/>
  <c r="AM101" i="4"/>
  <c r="AM136" i="4"/>
  <c r="AM94" i="4"/>
  <c r="AM72" i="4"/>
  <c r="AM96" i="4"/>
  <c r="AM109" i="4"/>
  <c r="AM68" i="4"/>
  <c r="AM112" i="4"/>
  <c r="AM126" i="4"/>
  <c r="AM78" i="4"/>
  <c r="AM86" i="4"/>
  <c r="AM69" i="4"/>
  <c r="AM130" i="4"/>
  <c r="AM100" i="4"/>
  <c r="AM82" i="4"/>
  <c r="AM133" i="4"/>
  <c r="AM117" i="4"/>
  <c r="AM77" i="4"/>
  <c r="AM137" i="4"/>
  <c r="AM85" i="4"/>
  <c r="AM90" i="4"/>
  <c r="AM89" i="4"/>
  <c r="AM103" i="4"/>
  <c r="AM102" i="4"/>
  <c r="AM141" i="4"/>
  <c r="AM122" i="4"/>
  <c r="AM131" i="4"/>
  <c r="AM98" i="4"/>
  <c r="AM134" i="4"/>
  <c r="AM83" i="4"/>
  <c r="AT126" i="4"/>
  <c r="AT120" i="4"/>
  <c r="AT129" i="4"/>
  <c r="AT136" i="4"/>
  <c r="AT127" i="4"/>
  <c r="AT96" i="4"/>
  <c r="AT86" i="4"/>
  <c r="AT106" i="4"/>
  <c r="AT80" i="4"/>
  <c r="AT73" i="4"/>
  <c r="AT117" i="4"/>
  <c r="AT72" i="4"/>
  <c r="AT67" i="4"/>
  <c r="AT87" i="4"/>
  <c r="AT121" i="4"/>
  <c r="AT88" i="4"/>
  <c r="AT104" i="4"/>
  <c r="AT118" i="4"/>
  <c r="AT95" i="4"/>
  <c r="AT131" i="4"/>
  <c r="AT82" i="4"/>
  <c r="AT138" i="4"/>
  <c r="AT125" i="4"/>
  <c r="AT135" i="4"/>
  <c r="AT60" i="4"/>
  <c r="AT137" i="4"/>
  <c r="AT123" i="4"/>
  <c r="AT69" i="4"/>
  <c r="AT79" i="4"/>
  <c r="AT90" i="4"/>
  <c r="AT101" i="4"/>
  <c r="AT92" i="4"/>
  <c r="AT84" i="4"/>
  <c r="AT78" i="4"/>
  <c r="AT63" i="4"/>
  <c r="AT65" i="4"/>
  <c r="AT68" i="4"/>
  <c r="AT71" i="4"/>
  <c r="AT77" i="4"/>
  <c r="AT74" i="4"/>
  <c r="AT103" i="4"/>
  <c r="AT112" i="4"/>
  <c r="AT62" i="4"/>
  <c r="AT119" i="4"/>
  <c r="AT61" i="4"/>
  <c r="AT75" i="4"/>
  <c r="AT94" i="4"/>
  <c r="AT98" i="4"/>
  <c r="AT81" i="4"/>
  <c r="AT100" i="4"/>
  <c r="AT85" i="4"/>
  <c r="AT116" i="4"/>
  <c r="AT108" i="4"/>
  <c r="AT107" i="4"/>
  <c r="AT66" i="4"/>
  <c r="AT124" i="4"/>
  <c r="AT89" i="4"/>
  <c r="AT83" i="4"/>
  <c r="AT109" i="4"/>
  <c r="AT64" i="4"/>
  <c r="AT91" i="4"/>
  <c r="AT93" i="4"/>
  <c r="AT99" i="4"/>
  <c r="AT141" i="4"/>
  <c r="AT102" i="4"/>
  <c r="AT114" i="4"/>
  <c r="AT132" i="4"/>
  <c r="AT128" i="4"/>
  <c r="AT140" i="4"/>
  <c r="AT130" i="4"/>
  <c r="AT113" i="4"/>
  <c r="AT139" i="4"/>
  <c r="AT97" i="4"/>
  <c r="AT122" i="4"/>
  <c r="AT133" i="4"/>
  <c r="AT105" i="4"/>
  <c r="AT134" i="4"/>
  <c r="AT115" i="4"/>
  <c r="AT110" i="4"/>
  <c r="AT76" i="4"/>
  <c r="AT111" i="4"/>
  <c r="AT70" i="4"/>
  <c r="Z126" i="4"/>
  <c r="Z132" i="4"/>
  <c r="Z127" i="4"/>
  <c r="Z119" i="4"/>
  <c r="Z99" i="4"/>
  <c r="Z95" i="4"/>
  <c r="Z103" i="4"/>
  <c r="Z72" i="4"/>
  <c r="Z70" i="4"/>
  <c r="Z96" i="4"/>
  <c r="Z80" i="4"/>
  <c r="Z69" i="4"/>
  <c r="Z110" i="4"/>
  <c r="Z93" i="4"/>
  <c r="Z88" i="4"/>
  <c r="Z82" i="4"/>
  <c r="Z104" i="4"/>
  <c r="Z63" i="4"/>
  <c r="Z105" i="4"/>
  <c r="Z71" i="4"/>
  <c r="Z91" i="4"/>
  <c r="Z68" i="4"/>
  <c r="Z78" i="4"/>
  <c r="Z107" i="4"/>
  <c r="Z140" i="4"/>
  <c r="Z60" i="4"/>
  <c r="Z121" i="4"/>
  <c r="Z133" i="4"/>
  <c r="Z106" i="4"/>
  <c r="Z65" i="4"/>
  <c r="Z86" i="4"/>
  <c r="Z89" i="4"/>
  <c r="Z92" i="4"/>
  <c r="Z111" i="4"/>
  <c r="Z129" i="4"/>
  <c r="Z66" i="4"/>
  <c r="Z79" i="4"/>
  <c r="Z109" i="4"/>
  <c r="Z125" i="4"/>
  <c r="Z135" i="4"/>
  <c r="Z76" i="4"/>
  <c r="Z84" i="4"/>
  <c r="Z83" i="4"/>
  <c r="Z94" i="4"/>
  <c r="Z67" i="4"/>
  <c r="Z128" i="4"/>
  <c r="Z85" i="4"/>
  <c r="Z101" i="4"/>
  <c r="Z90" i="4"/>
  <c r="Z74" i="4"/>
  <c r="Z87" i="4"/>
  <c r="Z108" i="4"/>
  <c r="Z75" i="4"/>
  <c r="Z97" i="4"/>
  <c r="Z116" i="4"/>
  <c r="Z117" i="4"/>
  <c r="Z73" i="4"/>
  <c r="Z112" i="4"/>
  <c r="Z98" i="4"/>
  <c r="Z123" i="4"/>
  <c r="Z134" i="4"/>
  <c r="Z64" i="4"/>
  <c r="Z100" i="4"/>
  <c r="Z102" i="4"/>
  <c r="Z139" i="4"/>
  <c r="Z138" i="4"/>
  <c r="Z124" i="4"/>
  <c r="Z137" i="4"/>
  <c r="Z81" i="4"/>
  <c r="Z113" i="4"/>
  <c r="Z115" i="4"/>
  <c r="Z120" i="4"/>
  <c r="Z131" i="4"/>
  <c r="Z136" i="4"/>
  <c r="Z77" i="4"/>
  <c r="Z122" i="4"/>
  <c r="Z62" i="4"/>
  <c r="Z141" i="4"/>
  <c r="Z61" i="4"/>
  <c r="Z114" i="4"/>
  <c r="Z118" i="4"/>
  <c r="Z130" i="4"/>
  <c r="Y126" i="4"/>
  <c r="Y133" i="4"/>
  <c r="Y110" i="4"/>
  <c r="Y127" i="4"/>
  <c r="Y83" i="4"/>
  <c r="Y129" i="4"/>
  <c r="Y128" i="4"/>
  <c r="Y73" i="4"/>
  <c r="Y71" i="4"/>
  <c r="Y85" i="4"/>
  <c r="Y61" i="4"/>
  <c r="Y132" i="4"/>
  <c r="Y82" i="4"/>
  <c r="Y108" i="4"/>
  <c r="Y106" i="4"/>
  <c r="Y74" i="4"/>
  <c r="Y109" i="4"/>
  <c r="Y69" i="4"/>
  <c r="Y125" i="4"/>
  <c r="Y78" i="4"/>
  <c r="Y86" i="4"/>
  <c r="Y77" i="4"/>
  <c r="Y124" i="4"/>
  <c r="Y68" i="4"/>
  <c r="Y76" i="4"/>
  <c r="Y65" i="4"/>
  <c r="Y75" i="4"/>
  <c r="Y92" i="4"/>
  <c r="Y87" i="4"/>
  <c r="Y67" i="4"/>
  <c r="Y94" i="4"/>
  <c r="Y70" i="4"/>
  <c r="Y62" i="4"/>
  <c r="Y64" i="4"/>
  <c r="Y90" i="4"/>
  <c r="Y89" i="4"/>
  <c r="Y103" i="4"/>
  <c r="Y116" i="4"/>
  <c r="Y117" i="4"/>
  <c r="Y107" i="4"/>
  <c r="Y80" i="4"/>
  <c r="Y98" i="4"/>
  <c r="Y134" i="4"/>
  <c r="Y121" i="4"/>
  <c r="Y79" i="4"/>
  <c r="Y81" i="4"/>
  <c r="Y100" i="4"/>
  <c r="Y63" i="4"/>
  <c r="Y95" i="4"/>
  <c r="Y93" i="4"/>
  <c r="Y99" i="4"/>
  <c r="Y120" i="4"/>
  <c r="Y122" i="4"/>
  <c r="Y119" i="4"/>
  <c r="Y97" i="4"/>
  <c r="Y131" i="4"/>
  <c r="Y135" i="4"/>
  <c r="Y113" i="4"/>
  <c r="Y140" i="4"/>
  <c r="Y101" i="4"/>
  <c r="Y105" i="4"/>
  <c r="Y112" i="4"/>
  <c r="Y104" i="4"/>
  <c r="Y111" i="4"/>
  <c r="Y130" i="4"/>
  <c r="Y141" i="4"/>
  <c r="Y138" i="4"/>
  <c r="Y114" i="4"/>
  <c r="Y118" i="4"/>
  <c r="Y72" i="4"/>
  <c r="Y137" i="4"/>
  <c r="Y139" i="4"/>
  <c r="Y136" i="4"/>
  <c r="Y60" i="4"/>
  <c r="Y88" i="4"/>
  <c r="Y123" i="4"/>
  <c r="Y84" i="4"/>
  <c r="Y91" i="4"/>
  <c r="Y96" i="4"/>
  <c r="Y66" i="4"/>
  <c r="Y102" i="4"/>
  <c r="Y115" i="4"/>
  <c r="G127" i="4"/>
  <c r="G136" i="4"/>
  <c r="G135" i="4"/>
  <c r="G123" i="4"/>
  <c r="G119" i="4"/>
  <c r="G71" i="4"/>
  <c r="G110" i="4"/>
  <c r="G95" i="4"/>
  <c r="G103" i="4"/>
  <c r="G96" i="4"/>
  <c r="G83" i="4"/>
  <c r="G80" i="4"/>
  <c r="G66" i="4"/>
  <c r="G108" i="4"/>
  <c r="G106" i="4"/>
  <c r="G63" i="4"/>
  <c r="G124" i="4"/>
  <c r="G125" i="4"/>
  <c r="G85" i="4"/>
  <c r="G72" i="4"/>
  <c r="G73" i="4"/>
  <c r="G64" i="4"/>
  <c r="G131" i="4"/>
  <c r="G82" i="4"/>
  <c r="G88" i="4"/>
  <c r="G107" i="4"/>
  <c r="G140" i="4"/>
  <c r="G74" i="4"/>
  <c r="G89" i="4"/>
  <c r="G128" i="4"/>
  <c r="G68" i="4"/>
  <c r="G138" i="4"/>
  <c r="G137" i="4"/>
  <c r="G94" i="4"/>
  <c r="G105" i="4"/>
  <c r="G87" i="4"/>
  <c r="G86" i="4"/>
  <c r="G92" i="4"/>
  <c r="G77" i="4"/>
  <c r="G78" i="4"/>
  <c r="G79" i="4"/>
  <c r="G100" i="4"/>
  <c r="G101" i="4"/>
  <c r="G111" i="4"/>
  <c r="G130" i="4"/>
  <c r="G70" i="4"/>
  <c r="G104" i="4"/>
  <c r="G75" i="4"/>
  <c r="G97" i="4"/>
  <c r="G93" i="4"/>
  <c r="G99" i="4"/>
  <c r="G112" i="4"/>
  <c r="G117" i="4"/>
  <c r="G126" i="4"/>
  <c r="G69" i="4"/>
  <c r="G84" i="4"/>
  <c r="G116" i="4"/>
  <c r="G132" i="4"/>
  <c r="G60" i="4"/>
  <c r="G65" i="4"/>
  <c r="G118" i="4"/>
  <c r="G98" i="4"/>
  <c r="G113" i="4"/>
  <c r="G115" i="4"/>
  <c r="G134" i="4"/>
  <c r="G120" i="4"/>
  <c r="G122" i="4"/>
  <c r="G121" i="4"/>
  <c r="G133" i="4"/>
  <c r="G76" i="4"/>
  <c r="G129" i="4"/>
  <c r="G67" i="4"/>
  <c r="G81" i="4"/>
  <c r="G90" i="4"/>
  <c r="G102" i="4"/>
  <c r="G114" i="4"/>
  <c r="G109" i="4"/>
  <c r="G62" i="4"/>
  <c r="G61" i="4"/>
  <c r="G139" i="4"/>
  <c r="G91" i="4"/>
  <c r="G141" i="4"/>
  <c r="Q120" i="4"/>
  <c r="Q110" i="4"/>
  <c r="Q127" i="4"/>
  <c r="Q109" i="4"/>
  <c r="Q91" i="4"/>
  <c r="Q124" i="4"/>
  <c r="Q83" i="4"/>
  <c r="Q66" i="4"/>
  <c r="Q106" i="4"/>
  <c r="Q97" i="4"/>
  <c r="Q95" i="4"/>
  <c r="Q76" i="4"/>
  <c r="Q131" i="4"/>
  <c r="Q65" i="4"/>
  <c r="Q128" i="4"/>
  <c r="Q129" i="4"/>
  <c r="Q62" i="4"/>
  <c r="Q84" i="4"/>
  <c r="Q82" i="4"/>
  <c r="Q126" i="4"/>
  <c r="Q60" i="4"/>
  <c r="Q141" i="4"/>
  <c r="Q79" i="4"/>
  <c r="Q100" i="4"/>
  <c r="Q63" i="4"/>
  <c r="Q61" i="4"/>
  <c r="Q68" i="4"/>
  <c r="Q64" i="4"/>
  <c r="Q71" i="4"/>
  <c r="Q78" i="4"/>
  <c r="Q90" i="4"/>
  <c r="Q105" i="4"/>
  <c r="Q69" i="4"/>
  <c r="Q75" i="4"/>
  <c r="Q77" i="4"/>
  <c r="Q73" i="4"/>
  <c r="Q94" i="4"/>
  <c r="Q98" i="4"/>
  <c r="Q104" i="4"/>
  <c r="Q121" i="4"/>
  <c r="Q74" i="4"/>
  <c r="Q113" i="4"/>
  <c r="Q114" i="4"/>
  <c r="Q115" i="4"/>
  <c r="Q118" i="4"/>
  <c r="Q87" i="4"/>
  <c r="Q93" i="4"/>
  <c r="Q125" i="4"/>
  <c r="Q89" i="4"/>
  <c r="Q116" i="4"/>
  <c r="Q117" i="4"/>
  <c r="Q96" i="4"/>
  <c r="Q108" i="4"/>
  <c r="Q85" i="4"/>
  <c r="Q86" i="4"/>
  <c r="Q101" i="4"/>
  <c r="Q92" i="4"/>
  <c r="Q99" i="4"/>
  <c r="Q134" i="4"/>
  <c r="Q70" i="4"/>
  <c r="Q80" i="4"/>
  <c r="Q132" i="4"/>
  <c r="Q135" i="4"/>
  <c r="Q107" i="4"/>
  <c r="Q122" i="4"/>
  <c r="Q140" i="4"/>
  <c r="Q112" i="4"/>
  <c r="Q119" i="4"/>
  <c r="Q133" i="4"/>
  <c r="Q111" i="4"/>
  <c r="Q123" i="4"/>
  <c r="Q139" i="4"/>
  <c r="Q67" i="4"/>
  <c r="Q81" i="4"/>
  <c r="Q88" i="4"/>
  <c r="Q137" i="4"/>
  <c r="Q102" i="4"/>
  <c r="Q72" i="4"/>
  <c r="Q130" i="4"/>
  <c r="Q138" i="4"/>
  <c r="Q103" i="4"/>
  <c r="Q136" i="4"/>
  <c r="N110" i="4"/>
  <c r="N126" i="4"/>
  <c r="N96" i="4"/>
  <c r="N115" i="4"/>
  <c r="N91" i="4"/>
  <c r="N129" i="4"/>
  <c r="N102" i="4"/>
  <c r="N82" i="4"/>
  <c r="N80" i="4"/>
  <c r="N94" i="4"/>
  <c r="N72" i="4"/>
  <c r="N67" i="4"/>
  <c r="N112" i="4"/>
  <c r="N106" i="4"/>
  <c r="N107" i="4"/>
  <c r="N62" i="4"/>
  <c r="N125" i="4"/>
  <c r="N124" i="4"/>
  <c r="N111" i="4"/>
  <c r="N127" i="4"/>
  <c r="N76" i="4"/>
  <c r="N105" i="4"/>
  <c r="N104" i="4"/>
  <c r="N79" i="4"/>
  <c r="N63" i="4"/>
  <c r="N95" i="4"/>
  <c r="N138" i="4"/>
  <c r="N69" i="4"/>
  <c r="N137" i="4"/>
  <c r="N60" i="4"/>
  <c r="N78" i="4"/>
  <c r="N77" i="4"/>
  <c r="N100" i="4"/>
  <c r="N83" i="4"/>
  <c r="N113" i="4"/>
  <c r="N135" i="4"/>
  <c r="N61" i="4"/>
  <c r="N75" i="4"/>
  <c r="N64" i="4"/>
  <c r="N119" i="4"/>
  <c r="N123" i="4"/>
  <c r="N85" i="4"/>
  <c r="N90" i="4"/>
  <c r="N136" i="4"/>
  <c r="N73" i="4"/>
  <c r="N71" i="4"/>
  <c r="N101" i="4"/>
  <c r="N97" i="4"/>
  <c r="N121" i="4"/>
  <c r="N122" i="4"/>
  <c r="N65" i="4"/>
  <c r="N68" i="4"/>
  <c r="N98" i="4"/>
  <c r="N70" i="4"/>
  <c r="N93" i="4"/>
  <c r="N103" i="4"/>
  <c r="N114" i="4"/>
  <c r="N74" i="4"/>
  <c r="N89" i="4"/>
  <c r="N109" i="4"/>
  <c r="N87" i="4"/>
  <c r="N88" i="4"/>
  <c r="N81" i="4"/>
  <c r="N86" i="4"/>
  <c r="N116" i="4"/>
  <c r="N120" i="4"/>
  <c r="N140" i="4"/>
  <c r="N84" i="4"/>
  <c r="N66" i="4"/>
  <c r="N130" i="4"/>
  <c r="N128" i="4"/>
  <c r="N99" i="4"/>
  <c r="N134" i="4"/>
  <c r="N133" i="4"/>
  <c r="N141" i="4"/>
  <c r="N118" i="4"/>
  <c r="N139" i="4"/>
  <c r="N117" i="4"/>
  <c r="N131" i="4"/>
  <c r="N92" i="4"/>
  <c r="N108" i="4"/>
  <c r="N132" i="4"/>
  <c r="AG124" i="4"/>
  <c r="AG129" i="4"/>
  <c r="AG108" i="4"/>
  <c r="AG125" i="4"/>
  <c r="AG95" i="4"/>
  <c r="AG91" i="4"/>
  <c r="AG84" i="4"/>
  <c r="AG107" i="4"/>
  <c r="AG106" i="4"/>
  <c r="AG66" i="4"/>
  <c r="AG131" i="4"/>
  <c r="AG93" i="4"/>
  <c r="AG98" i="4"/>
  <c r="AG76" i="4"/>
  <c r="AG62" i="4"/>
  <c r="AG102" i="4"/>
  <c r="AG130" i="4"/>
  <c r="AG132" i="4"/>
  <c r="AG87" i="4"/>
  <c r="AG109" i="4"/>
  <c r="AG122" i="4"/>
  <c r="AG110" i="4"/>
  <c r="AG126" i="4"/>
  <c r="AG69" i="4"/>
  <c r="AG92" i="4"/>
  <c r="AG128" i="4"/>
  <c r="AG60" i="4"/>
  <c r="AG65" i="4"/>
  <c r="AG101" i="4"/>
  <c r="AG82" i="4"/>
  <c r="AG127" i="4"/>
  <c r="AG74" i="4"/>
  <c r="AG61" i="4"/>
  <c r="AG63" i="4"/>
  <c r="AG97" i="4"/>
  <c r="AG68" i="4"/>
  <c r="AG67" i="4"/>
  <c r="AG73" i="4"/>
  <c r="AG77" i="4"/>
  <c r="AG100" i="4"/>
  <c r="AG64" i="4"/>
  <c r="AG85" i="4"/>
  <c r="AG121" i="4"/>
  <c r="AG88" i="4"/>
  <c r="AG104" i="4"/>
  <c r="AG89" i="4"/>
  <c r="AG141" i="4"/>
  <c r="AG99" i="4"/>
  <c r="AG134" i="4"/>
  <c r="AG112" i="4"/>
  <c r="AG80" i="4"/>
  <c r="AG75" i="4"/>
  <c r="AG79" i="4"/>
  <c r="AG70" i="4"/>
  <c r="AG86" i="4"/>
  <c r="AG140" i="4"/>
  <c r="AG136" i="4"/>
  <c r="AG94" i="4"/>
  <c r="AG81" i="4"/>
  <c r="AG113" i="4"/>
  <c r="AG115" i="4"/>
  <c r="AG119" i="4"/>
  <c r="AG96" i="4"/>
  <c r="AG71" i="4"/>
  <c r="AG103" i="4"/>
  <c r="AG117" i="4"/>
  <c r="AG135" i="4"/>
  <c r="AG78" i="4"/>
  <c r="AG123" i="4"/>
  <c r="AG72" i="4"/>
  <c r="AG139" i="4"/>
  <c r="AG120" i="4"/>
  <c r="AG111" i="4"/>
  <c r="AG83" i="4"/>
  <c r="AG90" i="4"/>
  <c r="AG114" i="4"/>
  <c r="AG118" i="4"/>
  <c r="AG116" i="4"/>
  <c r="AG138" i="4"/>
  <c r="AG105" i="4"/>
  <c r="AG133" i="4"/>
  <c r="AG137" i="4"/>
  <c r="R133" i="4"/>
  <c r="R110" i="4"/>
  <c r="R108" i="4"/>
  <c r="R123" i="4"/>
  <c r="R126" i="4"/>
  <c r="R121" i="4"/>
  <c r="R119" i="4"/>
  <c r="R122" i="4"/>
  <c r="R70" i="4"/>
  <c r="R71" i="4"/>
  <c r="R66" i="4"/>
  <c r="R104" i="4"/>
  <c r="R96" i="4"/>
  <c r="R107" i="4"/>
  <c r="R85" i="4"/>
  <c r="R62" i="4"/>
  <c r="R87" i="4"/>
  <c r="R105" i="4"/>
  <c r="R88" i="4"/>
  <c r="R109" i="4"/>
  <c r="R63" i="4"/>
  <c r="R98" i="4"/>
  <c r="R67" i="4"/>
  <c r="R72" i="4"/>
  <c r="R106" i="4"/>
  <c r="R135" i="4"/>
  <c r="R68" i="4"/>
  <c r="R60" i="4"/>
  <c r="R76" i="4"/>
  <c r="R82" i="4"/>
  <c r="R128" i="4"/>
  <c r="R129" i="4"/>
  <c r="R130" i="4"/>
  <c r="R69" i="4"/>
  <c r="R74" i="4"/>
  <c r="R61" i="4"/>
  <c r="R73" i="4"/>
  <c r="R78" i="4"/>
  <c r="R75" i="4"/>
  <c r="R77" i="4"/>
  <c r="R131" i="4"/>
  <c r="R90" i="4"/>
  <c r="R102" i="4"/>
  <c r="R79" i="4"/>
  <c r="R65" i="4"/>
  <c r="R89" i="4"/>
  <c r="R91" i="4"/>
  <c r="R99" i="4"/>
  <c r="R134" i="4"/>
  <c r="R139" i="4"/>
  <c r="R127" i="4"/>
  <c r="R97" i="4"/>
  <c r="R101" i="4"/>
  <c r="R80" i="4"/>
  <c r="R117" i="4"/>
  <c r="R84" i="4"/>
  <c r="R92" i="4"/>
  <c r="R94" i="4"/>
  <c r="R83" i="4"/>
  <c r="R95" i="4"/>
  <c r="R103" i="4"/>
  <c r="R124" i="4"/>
  <c r="R141" i="4"/>
  <c r="R86" i="4"/>
  <c r="R137" i="4"/>
  <c r="R93" i="4"/>
  <c r="R114" i="4"/>
  <c r="R118" i="4"/>
  <c r="R112" i="4"/>
  <c r="R136" i="4"/>
  <c r="R113" i="4"/>
  <c r="R115" i="4"/>
  <c r="R125" i="4"/>
  <c r="R140" i="4"/>
  <c r="R81" i="4"/>
  <c r="R116" i="4"/>
  <c r="R120" i="4"/>
  <c r="R132" i="4"/>
  <c r="R138" i="4"/>
  <c r="R111" i="4"/>
  <c r="R64" i="4"/>
  <c r="R100" i="4"/>
  <c r="H136" i="4"/>
  <c r="H133" i="4"/>
  <c r="H126" i="4"/>
  <c r="H91" i="4"/>
  <c r="H99" i="4"/>
  <c r="H111" i="4"/>
  <c r="H73" i="4"/>
  <c r="H67" i="4"/>
  <c r="H63" i="4"/>
  <c r="H123" i="4"/>
  <c r="H96" i="4"/>
  <c r="H108" i="4"/>
  <c r="H104" i="4"/>
  <c r="H77" i="4"/>
  <c r="H69" i="4"/>
  <c r="H64" i="4"/>
  <c r="H88" i="4"/>
  <c r="H82" i="4"/>
  <c r="H102" i="4"/>
  <c r="H89" i="4"/>
  <c r="H70" i="4"/>
  <c r="H109" i="4"/>
  <c r="H105" i="4"/>
  <c r="H125" i="4"/>
  <c r="H121" i="4"/>
  <c r="H122" i="4"/>
  <c r="H130" i="4"/>
  <c r="H138" i="4"/>
  <c r="H68" i="4"/>
  <c r="H61" i="4"/>
  <c r="H72" i="4"/>
  <c r="H131" i="4"/>
  <c r="H93" i="4"/>
  <c r="H94" i="4"/>
  <c r="H106" i="4"/>
  <c r="H140" i="4"/>
  <c r="H60" i="4"/>
  <c r="H65" i="4"/>
  <c r="H107" i="4"/>
  <c r="H80" i="4"/>
  <c r="H66" i="4"/>
  <c r="H74" i="4"/>
  <c r="H119" i="4"/>
  <c r="H76" i="4"/>
  <c r="H84" i="4"/>
  <c r="H97" i="4"/>
  <c r="H79" i="4"/>
  <c r="H86" i="4"/>
  <c r="H98" i="4"/>
  <c r="H85" i="4"/>
  <c r="H90" i="4"/>
  <c r="H92" i="4"/>
  <c r="H128" i="4"/>
  <c r="H137" i="4"/>
  <c r="H127" i="4"/>
  <c r="H71" i="4"/>
  <c r="H95" i="4"/>
  <c r="H134" i="4"/>
  <c r="H112" i="4"/>
  <c r="H139" i="4"/>
  <c r="H62" i="4"/>
  <c r="H113" i="4"/>
  <c r="H114" i="4"/>
  <c r="H115" i="4"/>
  <c r="H75" i="4"/>
  <c r="H81" i="4"/>
  <c r="H103" i="4"/>
  <c r="H101" i="4"/>
  <c r="H83" i="4"/>
  <c r="H116" i="4"/>
  <c r="H118" i="4"/>
  <c r="H132" i="4"/>
  <c r="H129" i="4"/>
  <c r="H78" i="4"/>
  <c r="H117" i="4"/>
  <c r="H110" i="4"/>
  <c r="H124" i="4"/>
  <c r="H100" i="4"/>
  <c r="H87" i="4"/>
  <c r="H120" i="4"/>
  <c r="H141" i="4"/>
  <c r="H135" i="4"/>
  <c r="U126" i="4"/>
  <c r="U116" i="4"/>
  <c r="U136" i="4"/>
  <c r="U138" i="4"/>
  <c r="U108" i="4"/>
  <c r="U123" i="4"/>
  <c r="U111" i="4"/>
  <c r="U119" i="4"/>
  <c r="U99" i="4"/>
  <c r="U110" i="4"/>
  <c r="U77" i="4"/>
  <c r="U73" i="4"/>
  <c r="U135" i="4"/>
  <c r="U80" i="4"/>
  <c r="U95" i="4"/>
  <c r="U118" i="4"/>
  <c r="U91" i="4"/>
  <c r="U120" i="4"/>
  <c r="U109" i="4"/>
  <c r="U63" i="4"/>
  <c r="U94" i="4"/>
  <c r="U93" i="4"/>
  <c r="U113" i="4"/>
  <c r="U70" i="4"/>
  <c r="U88" i="4"/>
  <c r="U71" i="4"/>
  <c r="U98" i="4"/>
  <c r="U72" i="4"/>
  <c r="U62" i="4"/>
  <c r="U89" i="4"/>
  <c r="U104" i="4"/>
  <c r="U96" i="4"/>
  <c r="U105" i="4"/>
  <c r="U64" i="4"/>
  <c r="U130" i="4"/>
  <c r="U112" i="4"/>
  <c r="U61" i="4"/>
  <c r="U114" i="4"/>
  <c r="U128" i="4"/>
  <c r="U129" i="4"/>
  <c r="U75" i="4"/>
  <c r="U106" i="4"/>
  <c r="U76" i="4"/>
  <c r="U84" i="4"/>
  <c r="U65" i="4"/>
  <c r="U68" i="4"/>
  <c r="U69" i="4"/>
  <c r="U60" i="4"/>
  <c r="U67" i="4"/>
  <c r="U125" i="4"/>
  <c r="U124" i="4"/>
  <c r="U74" i="4"/>
  <c r="U79" i="4"/>
  <c r="U81" i="4"/>
  <c r="U100" i="4"/>
  <c r="U101" i="4"/>
  <c r="U90" i="4"/>
  <c r="U122" i="4"/>
  <c r="U97" i="4"/>
  <c r="U82" i="4"/>
  <c r="U66" i="4"/>
  <c r="U83" i="4"/>
  <c r="U92" i="4"/>
  <c r="U86" i="4"/>
  <c r="U103" i="4"/>
  <c r="U107" i="4"/>
  <c r="U137" i="4"/>
  <c r="U87" i="4"/>
  <c r="U102" i="4"/>
  <c r="U85" i="4"/>
  <c r="U132" i="4"/>
  <c r="U121" i="4"/>
  <c r="U131" i="4"/>
  <c r="U127" i="4"/>
  <c r="U140" i="4"/>
  <c r="U139" i="4"/>
  <c r="U141" i="4"/>
  <c r="U78" i="4"/>
  <c r="U115" i="4"/>
  <c r="U134" i="4"/>
  <c r="U117" i="4"/>
  <c r="U133" i="4"/>
  <c r="AY136" i="4"/>
  <c r="AY126" i="4"/>
  <c r="AY108" i="4"/>
  <c r="AY135" i="4"/>
  <c r="AY96" i="4"/>
  <c r="AY106" i="4"/>
  <c r="AY95" i="4"/>
  <c r="AY91" i="4"/>
  <c r="AY83" i="4"/>
  <c r="AY80" i="4"/>
  <c r="AY86" i="4"/>
  <c r="AY103" i="4"/>
  <c r="AY72" i="4"/>
  <c r="AY99" i="4"/>
  <c r="AY94" i="4"/>
  <c r="AY92" i="4"/>
  <c r="AY63" i="4"/>
  <c r="AY87" i="4"/>
  <c r="AY64" i="4"/>
  <c r="AY67" i="4"/>
  <c r="AY134" i="4"/>
  <c r="AY107" i="4"/>
  <c r="AY112" i="4"/>
  <c r="AY102" i="4"/>
  <c r="AY110" i="4"/>
  <c r="AY132" i="4"/>
  <c r="AY69" i="4"/>
  <c r="AY66" i="4"/>
  <c r="AY68" i="4"/>
  <c r="AY119" i="4"/>
  <c r="AY123" i="4"/>
  <c r="AY84" i="4"/>
  <c r="AY88" i="4"/>
  <c r="AY127" i="4"/>
  <c r="AY128" i="4"/>
  <c r="AY133" i="4"/>
  <c r="AY74" i="4"/>
  <c r="AY65" i="4"/>
  <c r="AY122" i="4"/>
  <c r="AY73" i="4"/>
  <c r="AY71" i="4"/>
  <c r="AY90" i="4"/>
  <c r="AY97" i="4"/>
  <c r="AY104" i="4"/>
  <c r="AY77" i="4"/>
  <c r="AY85" i="4"/>
  <c r="AY101" i="4"/>
  <c r="AY109" i="4"/>
  <c r="AY61" i="4"/>
  <c r="AY60" i="4"/>
  <c r="AY75" i="4"/>
  <c r="AY79" i="4"/>
  <c r="AY100" i="4"/>
  <c r="AY70" i="4"/>
  <c r="AY78" i="4"/>
  <c r="AY89" i="4"/>
  <c r="AY62" i="4"/>
  <c r="AY111" i="4"/>
  <c r="AY105" i="4"/>
  <c r="AY114" i="4"/>
  <c r="AY115" i="4"/>
  <c r="AY118" i="4"/>
  <c r="AY124" i="4"/>
  <c r="AY116" i="4"/>
  <c r="AY117" i="4"/>
  <c r="AY82" i="4"/>
  <c r="AY138" i="4"/>
  <c r="AY113" i="4"/>
  <c r="AY76" i="4"/>
  <c r="AY81" i="4"/>
  <c r="AY130" i="4"/>
  <c r="AY139" i="4"/>
  <c r="AY121" i="4"/>
  <c r="AY98" i="4"/>
  <c r="AY120" i="4"/>
  <c r="AY125" i="4"/>
  <c r="AY140" i="4"/>
  <c r="AY93" i="4"/>
  <c r="AY129" i="4"/>
  <c r="AY141" i="4"/>
  <c r="AY131" i="4"/>
  <c r="AY137" i="4"/>
  <c r="BB120" i="4"/>
  <c r="BB123" i="4"/>
  <c r="BB103" i="4"/>
  <c r="BB110" i="4"/>
  <c r="BB96" i="4"/>
  <c r="BB66" i="4"/>
  <c r="BB125" i="4"/>
  <c r="BB124" i="4"/>
  <c r="BB99" i="4"/>
  <c r="BB70" i="4"/>
  <c r="BB97" i="4"/>
  <c r="BB71" i="4"/>
  <c r="BB67" i="4"/>
  <c r="BB119" i="4"/>
  <c r="BB106" i="4"/>
  <c r="BB109" i="4"/>
  <c r="BB63" i="4"/>
  <c r="BB78" i="4"/>
  <c r="BB72" i="4"/>
  <c r="BB102" i="4"/>
  <c r="BB121" i="4"/>
  <c r="BB74" i="4"/>
  <c r="BB81" i="4"/>
  <c r="BB92" i="4"/>
  <c r="BB131" i="4"/>
  <c r="BB62" i="4"/>
  <c r="BB98" i="4"/>
  <c r="BB89" i="4"/>
  <c r="BB80" i="4"/>
  <c r="BB76" i="4"/>
  <c r="BB91" i="4"/>
  <c r="BB140" i="4"/>
  <c r="BB136" i="4"/>
  <c r="BB60" i="4"/>
  <c r="BB88" i="4"/>
  <c r="BB137" i="4"/>
  <c r="BB111" i="4"/>
  <c r="BB68" i="4"/>
  <c r="BB129" i="4"/>
  <c r="BB126" i="4"/>
  <c r="BB65" i="4"/>
  <c r="BB107" i="4"/>
  <c r="BB69" i="4"/>
  <c r="BB61" i="4"/>
  <c r="BB75" i="4"/>
  <c r="BB82" i="4"/>
  <c r="BB138" i="4"/>
  <c r="BB77" i="4"/>
  <c r="BB104" i="4"/>
  <c r="BB127" i="4"/>
  <c r="BB73" i="4"/>
  <c r="BB79" i="4"/>
  <c r="BB83" i="4"/>
  <c r="BB118" i="4"/>
  <c r="BB132" i="4"/>
  <c r="BB87" i="4"/>
  <c r="BB85" i="4"/>
  <c r="BB86" i="4"/>
  <c r="BB116" i="4"/>
  <c r="BB130" i="4"/>
  <c r="BB108" i="4"/>
  <c r="BB100" i="4"/>
  <c r="BB95" i="4"/>
  <c r="BB101" i="4"/>
  <c r="BB93" i="4"/>
  <c r="BB105" i="4"/>
  <c r="BB139" i="4"/>
  <c r="BB141" i="4"/>
  <c r="BB113" i="4"/>
  <c r="BB115" i="4"/>
  <c r="BB122" i="4"/>
  <c r="BB128" i="4"/>
  <c r="BB94" i="4"/>
  <c r="BB64" i="4"/>
  <c r="BB90" i="4"/>
  <c r="BB117" i="4"/>
  <c r="BB133" i="4"/>
  <c r="BB114" i="4"/>
  <c r="BB134" i="4"/>
  <c r="BB135" i="4"/>
  <c r="BB112" i="4"/>
  <c r="BB84" i="4"/>
  <c r="AU123" i="4"/>
  <c r="AU116" i="4"/>
  <c r="AU71" i="4"/>
  <c r="AU132" i="4"/>
  <c r="AU129" i="4"/>
  <c r="AU110" i="4"/>
  <c r="AU95" i="4"/>
  <c r="AU120" i="4"/>
  <c r="AU66" i="4"/>
  <c r="AU91" i="4"/>
  <c r="AU63" i="4"/>
  <c r="AU121" i="4"/>
  <c r="AU96" i="4"/>
  <c r="AU111" i="4"/>
  <c r="AU115" i="4"/>
  <c r="AU80" i="4"/>
  <c r="AU97" i="4"/>
  <c r="AU93" i="4"/>
  <c r="AU88" i="4"/>
  <c r="AU72" i="4"/>
  <c r="AU114" i="4"/>
  <c r="AU104" i="4"/>
  <c r="AU76" i="4"/>
  <c r="AU73" i="4"/>
  <c r="AU137" i="4"/>
  <c r="AU136" i="4"/>
  <c r="AU62" i="4"/>
  <c r="AU61" i="4"/>
  <c r="AU68" i="4"/>
  <c r="AU84" i="4"/>
  <c r="AU138" i="4"/>
  <c r="AU140" i="4"/>
  <c r="AU135" i="4"/>
  <c r="AU69" i="4"/>
  <c r="AU74" i="4"/>
  <c r="AU64" i="4"/>
  <c r="AU65" i="4"/>
  <c r="AU67" i="4"/>
  <c r="AU112" i="4"/>
  <c r="AU81" i="4"/>
  <c r="AU101" i="4"/>
  <c r="AU79" i="4"/>
  <c r="AU85" i="4"/>
  <c r="AU89" i="4"/>
  <c r="AU113" i="4"/>
  <c r="AU100" i="4"/>
  <c r="AU83" i="4"/>
  <c r="AU82" i="4"/>
  <c r="AU75" i="4"/>
  <c r="AU77" i="4"/>
  <c r="AU87" i="4"/>
  <c r="AU102" i="4"/>
  <c r="AU105" i="4"/>
  <c r="AU70" i="4"/>
  <c r="AU78" i="4"/>
  <c r="AU86" i="4"/>
  <c r="AU90" i="4"/>
  <c r="AU122" i="4"/>
  <c r="AU117" i="4"/>
  <c r="AU99" i="4"/>
  <c r="AU103" i="4"/>
  <c r="AU134" i="4"/>
  <c r="AU130" i="4"/>
  <c r="AU92" i="4"/>
  <c r="AU108" i="4"/>
  <c r="AU127" i="4"/>
  <c r="AU133" i="4"/>
  <c r="AU119" i="4"/>
  <c r="AU107" i="4"/>
  <c r="AU139" i="4"/>
  <c r="AU124" i="4"/>
  <c r="AU106" i="4"/>
  <c r="AU109" i="4"/>
  <c r="AU125" i="4"/>
  <c r="AU141" i="4"/>
  <c r="AU126" i="4"/>
  <c r="AU94" i="4"/>
  <c r="AU131" i="4"/>
  <c r="AU118" i="4"/>
  <c r="AU60" i="4"/>
  <c r="AU128" i="4"/>
  <c r="AU98" i="4"/>
  <c r="S95" i="4"/>
  <c r="S133" i="4"/>
  <c r="S124" i="4"/>
  <c r="S136" i="4"/>
  <c r="S135" i="4"/>
  <c r="S102" i="4"/>
  <c r="S96" i="4"/>
  <c r="S73" i="4"/>
  <c r="S93" i="4"/>
  <c r="S80" i="4"/>
  <c r="S91" i="4"/>
  <c r="S63" i="4"/>
  <c r="S62" i="4"/>
  <c r="S64" i="4"/>
  <c r="S87" i="4"/>
  <c r="S68" i="4"/>
  <c r="S111" i="4"/>
  <c r="S119" i="4"/>
  <c r="S74" i="4"/>
  <c r="S65" i="4"/>
  <c r="S104" i="4"/>
  <c r="S122" i="4"/>
  <c r="S61" i="4"/>
  <c r="S67" i="4"/>
  <c r="S76" i="4"/>
  <c r="S120" i="4"/>
  <c r="S69" i="4"/>
  <c r="S66" i="4"/>
  <c r="S81" i="4"/>
  <c r="S89" i="4"/>
  <c r="S131" i="4"/>
  <c r="S75" i="4"/>
  <c r="S85" i="4"/>
  <c r="S88" i="4"/>
  <c r="S72" i="4"/>
  <c r="S90" i="4"/>
  <c r="S83" i="4"/>
  <c r="S100" i="4"/>
  <c r="S97" i="4"/>
  <c r="S114" i="4"/>
  <c r="S115" i="4"/>
  <c r="S116" i="4"/>
  <c r="S117" i="4"/>
  <c r="S103" i="4"/>
  <c r="S108" i="4"/>
  <c r="S77" i="4"/>
  <c r="S71" i="4"/>
  <c r="S112" i="4"/>
  <c r="S106" i="4"/>
  <c r="S123" i="4"/>
  <c r="S60" i="4"/>
  <c r="S99" i="4"/>
  <c r="S79" i="4"/>
  <c r="S118" i="4"/>
  <c r="S121" i="4"/>
  <c r="S132" i="4"/>
  <c r="S141" i="4"/>
  <c r="S78" i="4"/>
  <c r="S128" i="4"/>
  <c r="S107" i="4"/>
  <c r="S126" i="4"/>
  <c r="S125" i="4"/>
  <c r="S84" i="4"/>
  <c r="S92" i="4"/>
  <c r="S86" i="4"/>
  <c r="S105" i="4"/>
  <c r="S113" i="4"/>
  <c r="S140" i="4"/>
  <c r="S110" i="4"/>
  <c r="S127" i="4"/>
  <c r="S82" i="4"/>
  <c r="S109" i="4"/>
  <c r="S94" i="4"/>
  <c r="S101" i="4"/>
  <c r="S98" i="4"/>
  <c r="S138" i="4"/>
  <c r="S137" i="4"/>
  <c r="S70" i="4"/>
  <c r="S130" i="4"/>
  <c r="S139" i="4"/>
  <c r="S134" i="4"/>
  <c r="S129" i="4"/>
  <c r="AF133" i="4"/>
  <c r="AF126" i="4"/>
  <c r="AF117" i="4"/>
  <c r="AF96" i="4"/>
  <c r="AF140" i="4"/>
  <c r="AF125" i="4"/>
  <c r="AF115" i="4"/>
  <c r="AF108" i="4"/>
  <c r="AF113" i="4"/>
  <c r="AF112" i="4"/>
  <c r="AF111" i="4"/>
  <c r="AF80" i="4"/>
  <c r="AF91" i="4"/>
  <c r="AF64" i="4"/>
  <c r="AF67" i="4"/>
  <c r="AF106" i="4"/>
  <c r="AF107" i="4"/>
  <c r="AF89" i="4"/>
  <c r="AF63" i="4"/>
  <c r="AF104" i="4"/>
  <c r="AF60" i="4"/>
  <c r="AF69" i="4"/>
  <c r="AF93" i="4"/>
  <c r="AF82" i="4"/>
  <c r="AF128" i="4"/>
  <c r="AF124" i="4"/>
  <c r="AF129" i="4"/>
  <c r="AF66" i="4"/>
  <c r="AF68" i="4"/>
  <c r="AF79" i="4"/>
  <c r="AF130" i="4"/>
  <c r="AF65" i="4"/>
  <c r="AF84" i="4"/>
  <c r="AF88" i="4"/>
  <c r="AF131" i="4"/>
  <c r="AF116" i="4"/>
  <c r="AF70" i="4"/>
  <c r="AF109" i="4"/>
  <c r="AF75" i="4"/>
  <c r="AF87" i="4"/>
  <c r="AF119" i="4"/>
  <c r="AF123" i="4"/>
  <c r="AF73" i="4"/>
  <c r="AF81" i="4"/>
  <c r="AF97" i="4"/>
  <c r="AF114" i="4"/>
  <c r="AF76" i="4"/>
  <c r="AF78" i="4"/>
  <c r="AF83" i="4"/>
  <c r="AF72" i="4"/>
  <c r="AF62" i="4"/>
  <c r="AF71" i="4"/>
  <c r="AF86" i="4"/>
  <c r="AF98" i="4"/>
  <c r="AF105" i="4"/>
  <c r="AF122" i="4"/>
  <c r="AF137" i="4"/>
  <c r="AF127" i="4"/>
  <c r="AF74" i="4"/>
  <c r="AF101" i="4"/>
  <c r="AF99" i="4"/>
  <c r="AF77" i="4"/>
  <c r="AF85" i="4"/>
  <c r="AF100" i="4"/>
  <c r="AF120" i="4"/>
  <c r="AF139" i="4"/>
  <c r="AF102" i="4"/>
  <c r="AF110" i="4"/>
  <c r="AF136" i="4"/>
  <c r="AF94" i="4"/>
  <c r="AF134" i="4"/>
  <c r="AF135" i="4"/>
  <c r="AF141" i="4"/>
  <c r="AF61" i="4"/>
  <c r="AF103" i="4"/>
  <c r="AF121" i="4"/>
  <c r="AF132" i="4"/>
  <c r="AF90" i="4"/>
  <c r="AF95" i="4"/>
  <c r="AF138" i="4"/>
  <c r="AF118" i="4"/>
  <c r="AF92" i="4"/>
  <c r="AV126" i="4"/>
  <c r="AV132" i="4"/>
  <c r="AV127" i="4"/>
  <c r="AV117" i="4"/>
  <c r="AV116" i="4"/>
  <c r="AV123" i="4"/>
  <c r="AV119" i="4"/>
  <c r="AV102" i="4"/>
  <c r="AV73" i="4"/>
  <c r="AV138" i="4"/>
  <c r="AV91" i="4"/>
  <c r="AV80" i="4"/>
  <c r="AV64" i="4"/>
  <c r="AV97" i="4"/>
  <c r="AV109" i="4"/>
  <c r="AV68" i="4"/>
  <c r="AV60" i="4"/>
  <c r="AV94" i="4"/>
  <c r="AV63" i="4"/>
  <c r="AV92" i="4"/>
  <c r="AV112" i="4"/>
  <c r="AV105" i="4"/>
  <c r="AV98" i="4"/>
  <c r="AV89" i="4"/>
  <c r="AV107" i="4"/>
  <c r="AV69" i="4"/>
  <c r="AV113" i="4"/>
  <c r="AV67" i="4"/>
  <c r="AV128" i="4"/>
  <c r="AV124" i="4"/>
  <c r="AV130" i="4"/>
  <c r="AV108" i="4"/>
  <c r="AV62" i="4"/>
  <c r="AV76" i="4"/>
  <c r="AV93" i="4"/>
  <c r="AV131" i="4"/>
  <c r="AV140" i="4"/>
  <c r="AV111" i="4"/>
  <c r="AV121" i="4"/>
  <c r="AV137" i="4"/>
  <c r="AV65" i="4"/>
  <c r="AV79" i="4"/>
  <c r="AV82" i="4"/>
  <c r="AV104" i="4"/>
  <c r="AV96" i="4"/>
  <c r="AV115" i="4"/>
  <c r="AV84" i="4"/>
  <c r="AV71" i="4"/>
  <c r="AV88" i="4"/>
  <c r="AV120" i="4"/>
  <c r="AV75" i="4"/>
  <c r="AV86" i="4"/>
  <c r="AV61" i="4"/>
  <c r="AV77" i="4"/>
  <c r="AV83" i="4"/>
  <c r="AV81" i="4"/>
  <c r="AV122" i="4"/>
  <c r="AV72" i="4"/>
  <c r="AV78" i="4"/>
  <c r="AV118" i="4"/>
  <c r="AV110" i="4"/>
  <c r="AV70" i="4"/>
  <c r="AV87" i="4"/>
  <c r="AV106" i="4"/>
  <c r="AV66" i="4"/>
  <c r="AV134" i="4"/>
  <c r="AV99" i="4"/>
  <c r="AV141" i="4"/>
  <c r="AV90" i="4"/>
  <c r="AV133" i="4"/>
  <c r="AV85" i="4"/>
  <c r="AV103" i="4"/>
  <c r="AV129" i="4"/>
  <c r="AV136" i="4"/>
  <c r="AV100" i="4"/>
  <c r="AV139" i="4"/>
  <c r="AV114" i="4"/>
  <c r="AV95" i="4"/>
  <c r="AV135" i="4"/>
  <c r="AV101" i="4"/>
  <c r="AV125" i="4"/>
  <c r="AV74" i="4"/>
  <c r="X111" i="4"/>
  <c r="X124" i="4"/>
  <c r="X119" i="4"/>
  <c r="X99" i="4"/>
  <c r="X67" i="4"/>
  <c r="X63" i="4"/>
  <c r="X96" i="4"/>
  <c r="X126" i="4"/>
  <c r="X90" i="4"/>
  <c r="X129" i="4"/>
  <c r="X123" i="4"/>
  <c r="X60" i="4"/>
  <c r="X105" i="4"/>
  <c r="X102" i="4"/>
  <c r="X64" i="4"/>
  <c r="X88" i="4"/>
  <c r="X82" i="4"/>
  <c r="X109" i="4"/>
  <c r="X80" i="4"/>
  <c r="X98" i="4"/>
  <c r="X128" i="4"/>
  <c r="X108" i="4"/>
  <c r="X140" i="4"/>
  <c r="X97" i="4"/>
  <c r="X127" i="4"/>
  <c r="X68" i="4"/>
  <c r="X76" i="4"/>
  <c r="X106" i="4"/>
  <c r="X137" i="4"/>
  <c r="X66" i="4"/>
  <c r="X84" i="4"/>
  <c r="X79" i="4"/>
  <c r="X72" i="4"/>
  <c r="X125" i="4"/>
  <c r="X62" i="4"/>
  <c r="X133" i="4"/>
  <c r="X70" i="4"/>
  <c r="X101" i="4"/>
  <c r="X65" i="4"/>
  <c r="X74" i="4"/>
  <c r="X92" i="4"/>
  <c r="X69" i="4"/>
  <c r="X86" i="4"/>
  <c r="X71" i="4"/>
  <c r="X85" i="4"/>
  <c r="X95" i="4"/>
  <c r="X134" i="4"/>
  <c r="X89" i="4"/>
  <c r="X93" i="4"/>
  <c r="X103" i="4"/>
  <c r="X120" i="4"/>
  <c r="X91" i="4"/>
  <c r="X122" i="4"/>
  <c r="X138" i="4"/>
  <c r="X100" i="4"/>
  <c r="X61" i="4"/>
  <c r="X81" i="4"/>
  <c r="X121" i="4"/>
  <c r="X136" i="4"/>
  <c r="X75" i="4"/>
  <c r="X130" i="4"/>
  <c r="X139" i="4"/>
  <c r="X135" i="4"/>
  <c r="X114" i="4"/>
  <c r="X118" i="4"/>
  <c r="X94" i="4"/>
  <c r="X73" i="4"/>
  <c r="X113" i="4"/>
  <c r="X115" i="4"/>
  <c r="X110" i="4"/>
  <c r="X141" i="4"/>
  <c r="X132" i="4"/>
  <c r="X107" i="4"/>
  <c r="X83" i="4"/>
  <c r="X117" i="4"/>
  <c r="X104" i="4"/>
  <c r="X78" i="4"/>
  <c r="X87" i="4"/>
  <c r="X131" i="4"/>
  <c r="X77" i="4"/>
  <c r="X112" i="4"/>
  <c r="X116" i="4"/>
  <c r="O126" i="4"/>
  <c r="O127" i="4"/>
  <c r="O123" i="4"/>
  <c r="O138" i="4"/>
  <c r="O124" i="4"/>
  <c r="O111" i="4"/>
  <c r="O140" i="4"/>
  <c r="O110" i="4"/>
  <c r="O66" i="4"/>
  <c r="O108" i="4"/>
  <c r="O71" i="4"/>
  <c r="O96" i="4"/>
  <c r="O97" i="4"/>
  <c r="O119" i="4"/>
  <c r="O83" i="4"/>
  <c r="O82" i="4"/>
  <c r="O63" i="4"/>
  <c r="O92" i="4"/>
  <c r="O72" i="4"/>
  <c r="O80" i="4"/>
  <c r="O98" i="4"/>
  <c r="O75" i="4"/>
  <c r="O104" i="4"/>
  <c r="O106" i="4"/>
  <c r="O128" i="4"/>
  <c r="O76" i="4"/>
  <c r="O67" i="4"/>
  <c r="O107" i="4"/>
  <c r="O91" i="4"/>
  <c r="O69" i="4"/>
  <c r="O62" i="4"/>
  <c r="O61" i="4"/>
  <c r="O64" i="4"/>
  <c r="O88" i="4"/>
  <c r="O125" i="4"/>
  <c r="O135" i="4"/>
  <c r="O137" i="4"/>
  <c r="O78" i="4"/>
  <c r="O81" i="4"/>
  <c r="O100" i="4"/>
  <c r="O136" i="4"/>
  <c r="O70" i="4"/>
  <c r="O90" i="4"/>
  <c r="O74" i="4"/>
  <c r="O65" i="4"/>
  <c r="O68" i="4"/>
  <c r="O60" i="4"/>
  <c r="O84" i="4"/>
  <c r="O89" i="4"/>
  <c r="O134" i="4"/>
  <c r="O118" i="4"/>
  <c r="O77" i="4"/>
  <c r="O121" i="4"/>
  <c r="O122" i="4"/>
  <c r="O120" i="4"/>
  <c r="O109" i="4"/>
  <c r="O79" i="4"/>
  <c r="O87" i="4"/>
  <c r="O94" i="4"/>
  <c r="O102" i="4"/>
  <c r="O99" i="4"/>
  <c r="O116" i="4"/>
  <c r="O101" i="4"/>
  <c r="O105" i="4"/>
  <c r="O114" i="4"/>
  <c r="O131" i="4"/>
  <c r="O85" i="4"/>
  <c r="O130" i="4"/>
  <c r="O132" i="4"/>
  <c r="O73" i="4"/>
  <c r="O95" i="4"/>
  <c r="O113" i="4"/>
  <c r="O115" i="4"/>
  <c r="O86" i="4"/>
  <c r="O139" i="4"/>
  <c r="O129" i="4"/>
  <c r="O133" i="4"/>
  <c r="O117" i="4"/>
  <c r="O93" i="4"/>
  <c r="O112" i="4"/>
  <c r="O141" i="4"/>
  <c r="O103" i="4"/>
  <c r="AC119" i="4"/>
  <c r="AC133" i="4"/>
  <c r="AC135" i="4"/>
  <c r="AC117" i="4"/>
  <c r="AC122" i="4"/>
  <c r="AC121" i="4"/>
  <c r="AC110" i="4"/>
  <c r="AC111" i="4"/>
  <c r="AC69" i="4"/>
  <c r="AC108" i="4"/>
  <c r="AC91" i="4"/>
  <c r="AC66" i="4"/>
  <c r="AC96" i="4"/>
  <c r="AC63" i="4"/>
  <c r="AC80" i="4"/>
  <c r="AC137" i="4"/>
  <c r="AC75" i="4"/>
  <c r="AC62" i="4"/>
  <c r="AC94" i="4"/>
  <c r="AC118" i="4"/>
  <c r="AC90" i="4"/>
  <c r="AC112" i="4"/>
  <c r="AC82" i="4"/>
  <c r="AC104" i="4"/>
  <c r="AC97" i="4"/>
  <c r="AC109" i="4"/>
  <c r="AC114" i="4"/>
  <c r="AC88" i="4"/>
  <c r="AC93" i="4"/>
  <c r="AC113" i="4"/>
  <c r="AC70" i="4"/>
  <c r="AC65" i="4"/>
  <c r="AC74" i="4"/>
  <c r="AC72" i="4"/>
  <c r="AC138" i="4"/>
  <c r="AC123" i="4"/>
  <c r="AC78" i="4"/>
  <c r="AC98" i="4"/>
  <c r="AC60" i="4"/>
  <c r="AC73" i="4"/>
  <c r="AC136" i="4"/>
  <c r="AC61" i="4"/>
  <c r="AC79" i="4"/>
  <c r="AC100" i="4"/>
  <c r="AC71" i="4"/>
  <c r="AC120" i="4"/>
  <c r="AC67" i="4"/>
  <c r="AC92" i="4"/>
  <c r="AC116" i="4"/>
  <c r="AC87" i="4"/>
  <c r="AC102" i="4"/>
  <c r="AC84" i="4"/>
  <c r="AC105" i="4"/>
  <c r="AC107" i="4"/>
  <c r="AC132" i="4"/>
  <c r="AC76" i="4"/>
  <c r="AC68" i="4"/>
  <c r="AC81" i="4"/>
  <c r="AC89" i="4"/>
  <c r="AC106" i="4"/>
  <c r="AC125" i="4"/>
  <c r="AC101" i="4"/>
  <c r="AC99" i="4"/>
  <c r="AC130" i="4"/>
  <c r="AC127" i="4"/>
  <c r="AC64" i="4"/>
  <c r="AC129" i="4"/>
  <c r="AC83" i="4"/>
  <c r="AC139" i="4"/>
  <c r="AC141" i="4"/>
  <c r="AC126" i="4"/>
  <c r="AC140" i="4"/>
  <c r="AC103" i="4"/>
  <c r="AC131" i="4"/>
  <c r="AC95" i="4"/>
  <c r="AC115" i="4"/>
  <c r="AC86" i="4"/>
  <c r="AC77" i="4"/>
  <c r="AC134" i="4"/>
  <c r="AC128" i="4"/>
  <c r="AC85" i="4"/>
  <c r="AC124" i="4"/>
  <c r="AK126" i="4"/>
  <c r="AK136" i="4"/>
  <c r="AK120" i="4"/>
  <c r="AK96" i="4"/>
  <c r="AK102" i="4"/>
  <c r="AK85" i="4"/>
  <c r="AK80" i="4"/>
  <c r="AK72" i="4"/>
  <c r="AK73" i="4"/>
  <c r="AK99" i="4"/>
  <c r="AK103" i="4"/>
  <c r="AK83" i="4"/>
  <c r="AK82" i="4"/>
  <c r="AK81" i="4"/>
  <c r="AK94" i="4"/>
  <c r="AK105" i="4"/>
  <c r="AK125" i="4"/>
  <c r="AK106" i="4"/>
  <c r="AK66" i="4"/>
  <c r="AK88" i="4"/>
  <c r="AK104" i="4"/>
  <c r="AK61" i="4"/>
  <c r="AK78" i="4"/>
  <c r="AK135" i="4"/>
  <c r="AK62" i="4"/>
  <c r="AK65" i="4"/>
  <c r="AK121" i="4"/>
  <c r="AK124" i="4"/>
  <c r="AK138" i="4"/>
  <c r="AK69" i="4"/>
  <c r="AK74" i="4"/>
  <c r="AK76" i="4"/>
  <c r="AK60" i="4"/>
  <c r="AK84" i="4"/>
  <c r="AK77" i="4"/>
  <c r="AK129" i="4"/>
  <c r="AK119" i="4"/>
  <c r="AK133" i="4"/>
  <c r="AK68" i="4"/>
  <c r="AK70" i="4"/>
  <c r="AK64" i="4"/>
  <c r="AK137" i="4"/>
  <c r="AK100" i="4"/>
  <c r="AK71" i="4"/>
  <c r="AK75" i="4"/>
  <c r="AK63" i="4"/>
  <c r="AK130" i="4"/>
  <c r="AK111" i="4"/>
  <c r="AK91" i="4"/>
  <c r="AK118" i="4"/>
  <c r="AK109" i="4"/>
  <c r="AK92" i="4"/>
  <c r="AK134" i="4"/>
  <c r="AK113" i="4"/>
  <c r="AK114" i="4"/>
  <c r="AK123" i="4"/>
  <c r="AK93" i="4"/>
  <c r="AK122" i="4"/>
  <c r="AK110" i="4"/>
  <c r="AK90" i="4"/>
  <c r="AK101" i="4"/>
  <c r="AK67" i="4"/>
  <c r="AK132" i="4"/>
  <c r="AK127" i="4"/>
  <c r="AK98" i="4"/>
  <c r="AK79" i="4"/>
  <c r="AK87" i="4"/>
  <c r="AK116" i="4"/>
  <c r="AK139" i="4"/>
  <c r="AK141" i="4"/>
  <c r="AK86" i="4"/>
  <c r="AK89" i="4"/>
  <c r="AK112" i="4"/>
  <c r="AK115" i="4"/>
  <c r="AK128" i="4"/>
  <c r="AK95" i="4"/>
  <c r="AK108" i="4"/>
  <c r="AK107" i="4"/>
  <c r="AK140" i="4"/>
  <c r="AK117" i="4"/>
  <c r="AK131" i="4"/>
  <c r="AK97" i="4"/>
  <c r="AR136" i="4"/>
  <c r="AR133" i="4"/>
  <c r="AR123" i="4"/>
  <c r="AR137" i="4"/>
  <c r="AR109" i="4"/>
  <c r="AR71" i="4"/>
  <c r="AR95" i="4"/>
  <c r="AR73" i="4"/>
  <c r="AR110" i="4"/>
  <c r="AR128" i="4"/>
  <c r="AR102" i="4"/>
  <c r="AR96" i="4"/>
  <c r="AR80" i="4"/>
  <c r="AR72" i="4"/>
  <c r="AR79" i="4"/>
  <c r="AR88" i="4"/>
  <c r="AR67" i="4"/>
  <c r="AR65" i="4"/>
  <c r="AR104" i="4"/>
  <c r="AR70" i="4"/>
  <c r="AR61" i="4"/>
  <c r="AR107" i="4"/>
  <c r="AR129" i="4"/>
  <c r="AR68" i="4"/>
  <c r="AR134" i="4"/>
  <c r="AR77" i="4"/>
  <c r="AR124" i="4"/>
  <c r="AR135" i="4"/>
  <c r="AR60" i="4"/>
  <c r="AR63" i="4"/>
  <c r="AR64" i="4"/>
  <c r="AR74" i="4"/>
  <c r="AR87" i="4"/>
  <c r="AR81" i="4"/>
  <c r="AR69" i="4"/>
  <c r="AR66" i="4"/>
  <c r="AR84" i="4"/>
  <c r="AR125" i="4"/>
  <c r="AR86" i="4"/>
  <c r="AR94" i="4"/>
  <c r="AR108" i="4"/>
  <c r="AR127" i="4"/>
  <c r="AR62" i="4"/>
  <c r="AR85" i="4"/>
  <c r="AR78" i="4"/>
  <c r="AR89" i="4"/>
  <c r="AR105" i="4"/>
  <c r="AR116" i="4"/>
  <c r="AR117" i="4"/>
  <c r="AR93" i="4"/>
  <c r="AR101" i="4"/>
  <c r="AR120" i="4"/>
  <c r="AR122" i="4"/>
  <c r="AR139" i="4"/>
  <c r="AR75" i="4"/>
  <c r="AR114" i="4"/>
  <c r="AR100" i="4"/>
  <c r="AR111" i="4"/>
  <c r="AR97" i="4"/>
  <c r="AR112" i="4"/>
  <c r="AR118" i="4"/>
  <c r="AR130" i="4"/>
  <c r="AR141" i="4"/>
  <c r="AR103" i="4"/>
  <c r="AR119" i="4"/>
  <c r="AR115" i="4"/>
  <c r="AR131" i="4"/>
  <c r="AR92" i="4"/>
  <c r="AR82" i="4"/>
  <c r="AR121" i="4"/>
  <c r="AR132" i="4"/>
  <c r="AR113" i="4"/>
  <c r="AR91" i="4"/>
  <c r="AR98" i="4"/>
  <c r="AR83" i="4"/>
  <c r="AR90" i="4"/>
  <c r="AR99" i="4"/>
  <c r="AR106" i="4"/>
  <c r="AR126" i="4"/>
  <c r="AR138" i="4"/>
  <c r="AR76" i="4"/>
  <c r="AR140" i="4"/>
  <c r="AA127" i="4"/>
  <c r="AA123" i="4"/>
  <c r="AA110" i="4"/>
  <c r="AA108" i="4"/>
  <c r="AA119" i="4"/>
  <c r="AA120" i="4"/>
  <c r="AA106" i="4"/>
  <c r="AA96" i="4"/>
  <c r="AA71" i="4"/>
  <c r="AA109" i="4"/>
  <c r="AA86" i="4"/>
  <c r="AA70" i="4"/>
  <c r="AA107" i="4"/>
  <c r="AA88" i="4"/>
  <c r="AA77" i="4"/>
  <c r="AA83" i="4"/>
  <c r="AA78" i="4"/>
  <c r="AA131" i="4"/>
  <c r="AA79" i="4"/>
  <c r="AA72" i="4"/>
  <c r="AA87" i="4"/>
  <c r="AA75" i="4"/>
  <c r="AA128" i="4"/>
  <c r="AA129" i="4"/>
  <c r="AA61" i="4"/>
  <c r="AA99" i="4"/>
  <c r="AA111" i="4"/>
  <c r="AA62" i="4"/>
  <c r="AA133" i="4"/>
  <c r="AA76" i="4"/>
  <c r="AA134" i="4"/>
  <c r="AA102" i="4"/>
  <c r="AA132" i="4"/>
  <c r="AA136" i="4"/>
  <c r="AA103" i="4"/>
  <c r="AA126" i="4"/>
  <c r="AA100" i="4"/>
  <c r="AA101" i="4"/>
  <c r="AA64" i="4"/>
  <c r="AA81" i="4"/>
  <c r="AA69" i="4"/>
  <c r="AA84" i="4"/>
  <c r="AA89" i="4"/>
  <c r="AA92" i="4"/>
  <c r="AA67" i="4"/>
  <c r="AA104" i="4"/>
  <c r="AA68" i="4"/>
  <c r="AA90" i="4"/>
  <c r="AA66" i="4"/>
  <c r="AA65" i="4"/>
  <c r="AA85" i="4"/>
  <c r="AA94" i="4"/>
  <c r="AA82" i="4"/>
  <c r="AA74" i="4"/>
  <c r="AA93" i="4"/>
  <c r="AA112" i="4"/>
  <c r="AA124" i="4"/>
  <c r="AA73" i="4"/>
  <c r="AA139" i="4"/>
  <c r="AA114" i="4"/>
  <c r="AA115" i="4"/>
  <c r="AA118" i="4"/>
  <c r="AA60" i="4"/>
  <c r="AA97" i="4"/>
  <c r="AA98" i="4"/>
  <c r="AA95" i="4"/>
  <c r="AA122" i="4"/>
  <c r="AA141" i="4"/>
  <c r="AA80" i="4"/>
  <c r="AA117" i="4"/>
  <c r="AA91" i="4"/>
  <c r="AA105" i="4"/>
  <c r="AA113" i="4"/>
  <c r="AA125" i="4"/>
  <c r="AA138" i="4"/>
  <c r="AA137" i="4"/>
  <c r="AA116" i="4"/>
  <c r="AA63" i="4"/>
  <c r="AA121" i="4"/>
  <c r="AA130" i="4"/>
  <c r="AA140" i="4"/>
  <c r="AA135" i="4"/>
  <c r="N2" i="4"/>
  <c r="N11" i="4"/>
  <c r="H2" i="4"/>
  <c r="H11" i="4"/>
  <c r="BC47" i="4"/>
  <c r="AU47" i="4"/>
  <c r="AH47" i="4"/>
  <c r="Y47" i="4"/>
  <c r="T47" i="4"/>
  <c r="F47" i="4"/>
  <c r="AE47" i="4"/>
  <c r="G47" i="4"/>
  <c r="U47" i="4"/>
  <c r="BA47" i="4"/>
  <c r="AK47" i="4"/>
  <c r="AM47" i="4"/>
  <c r="AR47" i="4"/>
  <c r="S47" i="4"/>
  <c r="AZ47" i="4"/>
  <c r="J47" i="4"/>
  <c r="AI47" i="4"/>
  <c r="AA47" i="4"/>
  <c r="AN47" i="4"/>
  <c r="P47" i="4"/>
  <c r="W47" i="4"/>
  <c r="Z47" i="4"/>
  <c r="AC47" i="4"/>
  <c r="C244" i="10"/>
  <c r="R47" i="4"/>
  <c r="C47" i="4"/>
  <c r="D47" i="4" s="1"/>
  <c r="AP47" i="4"/>
  <c r="AY47" i="4"/>
  <c r="X47" i="4"/>
  <c r="AJ47" i="4"/>
  <c r="AT47" i="4"/>
  <c r="AS47" i="4"/>
  <c r="AO47" i="4"/>
  <c r="V47" i="4"/>
  <c r="AG47" i="4"/>
  <c r="Q47" i="4"/>
  <c r="AV47" i="4"/>
  <c r="AL47" i="4"/>
  <c r="K47" i="4"/>
  <c r="AQ47" i="4"/>
  <c r="N47" i="4"/>
  <c r="AW47" i="4"/>
  <c r="AX47" i="4"/>
  <c r="AB47" i="4"/>
  <c r="I47" i="4"/>
  <c r="M47" i="4"/>
  <c r="L47" i="4"/>
  <c r="H47" i="4"/>
  <c r="AD47" i="4"/>
  <c r="BB47" i="4"/>
  <c r="AF47" i="4"/>
  <c r="O47" i="4"/>
  <c r="BB10" i="4"/>
  <c r="BB2" i="4"/>
  <c r="BB11" i="4"/>
  <c r="A12" i="4"/>
  <c r="D16" i="2"/>
  <c r="C5" i="4" s="1"/>
  <c r="AU10" i="4"/>
  <c r="AU2" i="4"/>
  <c r="AU11" i="4"/>
  <c r="AA14" i="4"/>
  <c r="AC14" i="4"/>
  <c r="U14" i="4"/>
  <c r="AN14" i="4"/>
  <c r="AU14" i="4"/>
  <c r="V14" i="4"/>
  <c r="AF14" i="4"/>
  <c r="S14" i="4"/>
  <c r="F14" i="4"/>
  <c r="Y14" i="4"/>
  <c r="AW14" i="4"/>
  <c r="AZ14" i="4"/>
  <c r="AO14" i="4"/>
  <c r="AM14" i="4"/>
  <c r="Q14" i="4"/>
  <c r="BC14" i="4"/>
  <c r="AE14" i="4"/>
  <c r="AI14" i="4"/>
  <c r="R14" i="4"/>
  <c r="AB14" i="4"/>
  <c r="K14" i="4"/>
  <c r="T14" i="4"/>
  <c r="AJ14" i="4"/>
  <c r="Z14" i="4"/>
  <c r="AK14" i="4"/>
  <c r="C211" i="10"/>
  <c r="AP14" i="4"/>
  <c r="BA14" i="4"/>
  <c r="AG14" i="4"/>
  <c r="J14" i="4"/>
  <c r="AD14" i="4"/>
  <c r="M14" i="4"/>
  <c r="BB14" i="4"/>
  <c r="H14" i="4"/>
  <c r="AL14" i="4"/>
  <c r="W14" i="4"/>
  <c r="P14" i="4"/>
  <c r="O14" i="4"/>
  <c r="AS14" i="4"/>
  <c r="AY14" i="4"/>
  <c r="L14" i="4"/>
  <c r="C14" i="4"/>
  <c r="D14" i="4" s="1"/>
  <c r="X14" i="4"/>
  <c r="I14" i="4"/>
  <c r="AX14" i="4"/>
  <c r="AV14" i="4"/>
  <c r="AR14" i="4"/>
  <c r="AQ14" i="4"/>
  <c r="AT14" i="4"/>
  <c r="N14" i="4"/>
  <c r="G14" i="4"/>
  <c r="AH14" i="4"/>
  <c r="S2" i="4"/>
  <c r="S11" i="4"/>
  <c r="AF10" i="4"/>
  <c r="AF2" i="4"/>
  <c r="AF11" i="4"/>
  <c r="AV10" i="4"/>
  <c r="AV2" i="4"/>
  <c r="AV11" i="4"/>
  <c r="BC45" i="4"/>
  <c r="AZ45" i="4"/>
  <c r="AC45" i="4"/>
  <c r="BA45" i="4"/>
  <c r="AD45" i="4"/>
  <c r="Y45" i="4"/>
  <c r="R45" i="4"/>
  <c r="AG45" i="4"/>
  <c r="AY45" i="4"/>
  <c r="J45" i="4"/>
  <c r="AJ45" i="4"/>
  <c r="AF45" i="4"/>
  <c r="AW45" i="4"/>
  <c r="P45" i="4"/>
  <c r="AQ45" i="4"/>
  <c r="F45" i="4"/>
  <c r="C242" i="10"/>
  <c r="AE45" i="4"/>
  <c r="AP45" i="4"/>
  <c r="AA45" i="4"/>
  <c r="AK45" i="4"/>
  <c r="C45" i="4"/>
  <c r="D45" i="4" s="1"/>
  <c r="W45" i="4"/>
  <c r="Z45" i="4"/>
  <c r="AO45" i="4"/>
  <c r="AB45" i="4"/>
  <c r="K45" i="4"/>
  <c r="S45" i="4"/>
  <c r="U45" i="4"/>
  <c r="AR45" i="4"/>
  <c r="T45" i="4"/>
  <c r="X45" i="4"/>
  <c r="O45" i="4"/>
  <c r="AI45" i="4"/>
  <c r="I45" i="4"/>
  <c r="AT45" i="4"/>
  <c r="H45" i="4"/>
  <c r="AL45" i="4"/>
  <c r="AX45" i="4"/>
  <c r="AU45" i="4"/>
  <c r="AH45" i="4"/>
  <c r="BB45" i="4"/>
  <c r="N45" i="4"/>
  <c r="L45" i="4"/>
  <c r="G45" i="4"/>
  <c r="V45" i="4"/>
  <c r="AS45" i="4"/>
  <c r="AN45" i="4"/>
  <c r="AM45" i="4"/>
  <c r="Q45" i="4"/>
  <c r="M45" i="4"/>
  <c r="AV45" i="4"/>
  <c r="AZ42" i="4"/>
  <c r="AC42" i="4"/>
  <c r="AU42" i="4"/>
  <c r="Y42" i="4"/>
  <c r="AJ42" i="4"/>
  <c r="C239" i="10"/>
  <c r="AP42" i="4"/>
  <c r="AA42" i="4"/>
  <c r="AM42" i="4"/>
  <c r="AD42" i="4"/>
  <c r="T42" i="4"/>
  <c r="U42" i="4"/>
  <c r="AB42" i="4"/>
  <c r="AN42" i="4"/>
  <c r="R42" i="4"/>
  <c r="F42" i="4"/>
  <c r="W42" i="4"/>
  <c r="AK42" i="4"/>
  <c r="P42" i="4"/>
  <c r="AG42" i="4"/>
  <c r="AF42" i="4"/>
  <c r="AR42" i="4"/>
  <c r="I42" i="4"/>
  <c r="AW42" i="4"/>
  <c r="BC42" i="4"/>
  <c r="AT42" i="4"/>
  <c r="O42" i="4"/>
  <c r="AV42" i="4"/>
  <c r="S42" i="4"/>
  <c r="AE42" i="4"/>
  <c r="V42" i="4"/>
  <c r="J42" i="4"/>
  <c r="AL42" i="4"/>
  <c r="C42" i="4"/>
  <c r="D42" i="4" s="1"/>
  <c r="Z42" i="4"/>
  <c r="AY42" i="4"/>
  <c r="K42" i="4"/>
  <c r="AS42" i="4"/>
  <c r="H42" i="4"/>
  <c r="X42" i="4"/>
  <c r="M42" i="4"/>
  <c r="AX42" i="4"/>
  <c r="AI42" i="4"/>
  <c r="G42" i="4"/>
  <c r="AO42" i="4"/>
  <c r="AH42" i="4"/>
  <c r="AQ42" i="4"/>
  <c r="BB42" i="4"/>
  <c r="N42" i="4"/>
  <c r="L42" i="4"/>
  <c r="Q42" i="4"/>
  <c r="BA42" i="4"/>
  <c r="X2" i="4"/>
  <c r="X10" i="4"/>
  <c r="X11" i="4"/>
  <c r="O2" i="4"/>
  <c r="O11" i="4"/>
  <c r="F37" i="4"/>
  <c r="P37" i="4"/>
  <c r="AY37" i="4"/>
  <c r="Y37" i="4"/>
  <c r="X37" i="4"/>
  <c r="W37" i="4"/>
  <c r="AP37" i="4"/>
  <c r="AA37" i="4"/>
  <c r="U37" i="4"/>
  <c r="AG37" i="4"/>
  <c r="AD37" i="4"/>
  <c r="Q37" i="4"/>
  <c r="AW37" i="4"/>
  <c r="C234" i="10"/>
  <c r="AC37" i="4"/>
  <c r="R37" i="4"/>
  <c r="AK37" i="4"/>
  <c r="J37" i="4"/>
  <c r="C37" i="4"/>
  <c r="D37" i="4" s="1"/>
  <c r="AZ37" i="4"/>
  <c r="AB37" i="4"/>
  <c r="BA37" i="4"/>
  <c r="AO37" i="4"/>
  <c r="AU37" i="4"/>
  <c r="V37" i="4"/>
  <c r="T37" i="4"/>
  <c r="BC37" i="4"/>
  <c r="AE37" i="4"/>
  <c r="AR37" i="4"/>
  <c r="AH37" i="4"/>
  <c r="AQ37" i="4"/>
  <c r="I37" i="4"/>
  <c r="K37" i="4"/>
  <c r="S37" i="4"/>
  <c r="AX37" i="4"/>
  <c r="AF37" i="4"/>
  <c r="L37" i="4"/>
  <c r="AM37" i="4"/>
  <c r="AV37" i="4"/>
  <c r="AL37" i="4"/>
  <c r="AN37" i="4"/>
  <c r="O37" i="4"/>
  <c r="AS37" i="4"/>
  <c r="AI37" i="4"/>
  <c r="G37" i="4"/>
  <c r="AJ37" i="4"/>
  <c r="AT37" i="4"/>
  <c r="Z37" i="4"/>
  <c r="H37" i="4"/>
  <c r="M37" i="4"/>
  <c r="BB37" i="4"/>
  <c r="N37" i="4"/>
  <c r="F17" i="4"/>
  <c r="AN17" i="4"/>
  <c r="J17" i="4"/>
  <c r="AW17" i="4"/>
  <c r="X17" i="4"/>
  <c r="C214" i="10"/>
  <c r="AP17" i="4"/>
  <c r="AO17" i="4"/>
  <c r="AH17" i="4"/>
  <c r="S17" i="4"/>
  <c r="BC17" i="4"/>
  <c r="AC17" i="4"/>
  <c r="R17" i="4"/>
  <c r="AM17" i="4"/>
  <c r="P17" i="4"/>
  <c r="AZ17" i="4"/>
  <c r="AU17" i="4"/>
  <c r="AG17" i="4"/>
  <c r="AD17" i="4"/>
  <c r="AE17" i="4"/>
  <c r="G17" i="4"/>
  <c r="U17" i="4"/>
  <c r="BA17" i="4"/>
  <c r="AB17" i="4"/>
  <c r="C17" i="4"/>
  <c r="D17" i="4" s="1"/>
  <c r="W17" i="4"/>
  <c r="AA17" i="4"/>
  <c r="Y17" i="4"/>
  <c r="T17" i="4"/>
  <c r="Z17" i="4"/>
  <c r="Q17" i="4"/>
  <c r="I17" i="4"/>
  <c r="AQ17" i="4"/>
  <c r="AX17" i="4"/>
  <c r="AL17" i="4"/>
  <c r="V17" i="4"/>
  <c r="AV17" i="4"/>
  <c r="AF17" i="4"/>
  <c r="AS17" i="4"/>
  <c r="H17" i="4"/>
  <c r="AI17" i="4"/>
  <c r="K17" i="4"/>
  <c r="AT17" i="4"/>
  <c r="M17" i="4"/>
  <c r="BB17" i="4"/>
  <c r="AK17" i="4"/>
  <c r="AJ17" i="4"/>
  <c r="L17" i="4"/>
  <c r="O17" i="4"/>
  <c r="N17" i="4"/>
  <c r="AY17" i="4"/>
  <c r="AR17" i="4"/>
  <c r="W36" i="4"/>
  <c r="AI36" i="4"/>
  <c r="AC36" i="4"/>
  <c r="BA36" i="4"/>
  <c r="AO36" i="4"/>
  <c r="AB36" i="4"/>
  <c r="P36" i="4"/>
  <c r="C233" i="10"/>
  <c r="AZ36" i="4"/>
  <c r="AK36" i="4"/>
  <c r="AU36" i="4"/>
  <c r="J36" i="4"/>
  <c r="I36" i="4"/>
  <c r="T36" i="4"/>
  <c r="X36" i="4"/>
  <c r="C36" i="4"/>
  <c r="D36" i="4" s="1"/>
  <c r="BC36" i="4"/>
  <c r="AP36" i="4"/>
  <c r="R36" i="4"/>
  <c r="V36" i="4"/>
  <c r="AF36" i="4"/>
  <c r="AH36" i="4"/>
  <c r="AD36" i="4"/>
  <c r="U36" i="4"/>
  <c r="Q36" i="4"/>
  <c r="F36" i="4"/>
  <c r="AN36" i="4"/>
  <c r="AM36" i="4"/>
  <c r="AR36" i="4"/>
  <c r="Y36" i="4"/>
  <c r="AW36" i="4"/>
  <c r="AQ36" i="4"/>
  <c r="S36" i="4"/>
  <c r="AT36" i="4"/>
  <c r="AX36" i="4"/>
  <c r="L36" i="4"/>
  <c r="Z36" i="4"/>
  <c r="AY36" i="4"/>
  <c r="H36" i="4"/>
  <c r="AL36" i="4"/>
  <c r="AA36" i="4"/>
  <c r="AJ36" i="4"/>
  <c r="M36" i="4"/>
  <c r="BB36" i="4"/>
  <c r="AV36" i="4"/>
  <c r="G36" i="4"/>
  <c r="N36" i="4"/>
  <c r="AE36" i="4"/>
  <c r="O36" i="4"/>
  <c r="AS36" i="4"/>
  <c r="AG36" i="4"/>
  <c r="K36" i="4"/>
  <c r="BC43" i="4"/>
  <c r="W43" i="4"/>
  <c r="AP43" i="4"/>
  <c r="R43" i="4"/>
  <c r="AK43" i="4"/>
  <c r="AB43" i="4"/>
  <c r="J43" i="4"/>
  <c r="AW43" i="4"/>
  <c r="AE43" i="4"/>
  <c r="AN43" i="4"/>
  <c r="AO43" i="4"/>
  <c r="AY43" i="4"/>
  <c r="AH43" i="4"/>
  <c r="Q43" i="4"/>
  <c r="K43" i="4"/>
  <c r="AZ43" i="4"/>
  <c r="T43" i="4"/>
  <c r="U43" i="4"/>
  <c r="AU43" i="4"/>
  <c r="AF43" i="4"/>
  <c r="AD43" i="4"/>
  <c r="Y43" i="4"/>
  <c r="X43" i="4"/>
  <c r="C43" i="4"/>
  <c r="D43" i="4" s="1"/>
  <c r="G43" i="4"/>
  <c r="AC43" i="4"/>
  <c r="BA43" i="4"/>
  <c r="AI43" i="4"/>
  <c r="AA43" i="4"/>
  <c r="Z43" i="4"/>
  <c r="I43" i="4"/>
  <c r="AQ43" i="4"/>
  <c r="O43" i="4"/>
  <c r="M43" i="4"/>
  <c r="V43" i="4"/>
  <c r="S43" i="4"/>
  <c r="L43" i="4"/>
  <c r="P43" i="4"/>
  <c r="BB43" i="4"/>
  <c r="AX43" i="4"/>
  <c r="N43" i="4"/>
  <c r="AG43" i="4"/>
  <c r="H43" i="4"/>
  <c r="AT43" i="4"/>
  <c r="F43" i="4"/>
  <c r="AJ43" i="4"/>
  <c r="AV43" i="4"/>
  <c r="AS43" i="4"/>
  <c r="AL43" i="4"/>
  <c r="C240" i="10"/>
  <c r="AM43" i="4"/>
  <c r="AR43" i="4"/>
  <c r="AC10" i="4"/>
  <c r="AC2" i="4"/>
  <c r="AC11" i="4"/>
  <c r="AK10" i="4"/>
  <c r="AK2" i="4"/>
  <c r="AK11" i="4"/>
  <c r="AR2" i="4"/>
  <c r="AR10" i="4"/>
  <c r="AR11" i="4"/>
  <c r="C53" i="4"/>
  <c r="D53" i="4" s="1"/>
  <c r="BA53" i="4"/>
  <c r="AK53" i="4"/>
  <c r="AD53" i="4"/>
  <c r="I53" i="4"/>
  <c r="AO53" i="4"/>
  <c r="AM53" i="4"/>
  <c r="AR53" i="4"/>
  <c r="AH53" i="4"/>
  <c r="S53" i="4"/>
  <c r="C250" i="10"/>
  <c r="BC53" i="4"/>
  <c r="W53" i="4"/>
  <c r="AC53" i="4"/>
  <c r="P53" i="4"/>
  <c r="Q53" i="4"/>
  <c r="X53" i="4"/>
  <c r="F53" i="4"/>
  <c r="AA53" i="4"/>
  <c r="AN53" i="4"/>
  <c r="AQ53" i="4"/>
  <c r="AZ53" i="4"/>
  <c r="Z53" i="4"/>
  <c r="G53" i="4"/>
  <c r="V53" i="4"/>
  <c r="AY53" i="4"/>
  <c r="AB53" i="4"/>
  <c r="AG53" i="4"/>
  <c r="AW53" i="4"/>
  <c r="AJ53" i="4"/>
  <c r="AV53" i="4"/>
  <c r="AS53" i="4"/>
  <c r="N53" i="4"/>
  <c r="AX53" i="4"/>
  <c r="R53" i="4"/>
  <c r="Y53" i="4"/>
  <c r="AL53" i="4"/>
  <c r="L53" i="4"/>
  <c r="AI53" i="4"/>
  <c r="AP53" i="4"/>
  <c r="AF53" i="4"/>
  <c r="K53" i="4"/>
  <c r="BB53" i="4"/>
  <c r="AU53" i="4"/>
  <c r="M53" i="4"/>
  <c r="O53" i="4"/>
  <c r="H53" i="4"/>
  <c r="AE53" i="4"/>
  <c r="U53" i="4"/>
  <c r="T53" i="4"/>
  <c r="AT53" i="4"/>
  <c r="J53" i="4"/>
  <c r="AC48" i="4"/>
  <c r="U48" i="4"/>
  <c r="BA48" i="4"/>
  <c r="P48" i="4"/>
  <c r="AG48" i="4"/>
  <c r="AH48" i="4"/>
  <c r="I48" i="4"/>
  <c r="AI48" i="4"/>
  <c r="V48" i="4"/>
  <c r="Q48" i="4"/>
  <c r="C48" i="4"/>
  <c r="D48" i="4" s="1"/>
  <c r="BC48" i="4"/>
  <c r="AE48" i="4"/>
  <c r="AA48" i="4"/>
  <c r="G48" i="4"/>
  <c r="AB48" i="4"/>
  <c r="AP48" i="4"/>
  <c r="AF48" i="4"/>
  <c r="AR48" i="4"/>
  <c r="AD48" i="4"/>
  <c r="F48" i="4"/>
  <c r="AZ48" i="4"/>
  <c r="C245" i="10"/>
  <c r="R48" i="4"/>
  <c r="AK48" i="4"/>
  <c r="AM48" i="4"/>
  <c r="L48" i="4"/>
  <c r="AV48" i="4"/>
  <c r="J48" i="4"/>
  <c r="BB48" i="4"/>
  <c r="AS48" i="4"/>
  <c r="N48" i="4"/>
  <c r="W48" i="4"/>
  <c r="AN48" i="4"/>
  <c r="K48" i="4"/>
  <c r="X48" i="4"/>
  <c r="AT48" i="4"/>
  <c r="M48" i="4"/>
  <c r="T48" i="4"/>
  <c r="S48" i="4"/>
  <c r="O48" i="4"/>
  <c r="H48" i="4"/>
  <c r="Y48" i="4"/>
  <c r="AX48" i="4"/>
  <c r="AL48" i="4"/>
  <c r="AY48" i="4"/>
  <c r="AO48" i="4"/>
  <c r="Z48" i="4"/>
  <c r="AU48" i="4"/>
  <c r="AW48" i="4"/>
  <c r="AJ48" i="4"/>
  <c r="AQ48" i="4"/>
  <c r="C257" i="10"/>
  <c r="AF210" i="4"/>
  <c r="K210" i="4"/>
  <c r="X210" i="4"/>
  <c r="C210" i="4"/>
  <c r="D210" i="4" s="1"/>
  <c r="AG210" i="4"/>
  <c r="T210" i="4"/>
  <c r="Y210" i="4"/>
  <c r="AW210" i="4"/>
  <c r="BC210" i="4"/>
  <c r="AP210" i="4"/>
  <c r="Z210" i="4"/>
  <c r="AM210" i="4"/>
  <c r="AY210" i="4"/>
  <c r="AJ210" i="4"/>
  <c r="F210" i="4"/>
  <c r="U210" i="4"/>
  <c r="AA210" i="4"/>
  <c r="G210" i="4"/>
  <c r="AB210" i="4"/>
  <c r="AD210" i="4"/>
  <c r="I210" i="4"/>
  <c r="AE210" i="4"/>
  <c r="AI210" i="4"/>
  <c r="AN210" i="4"/>
  <c r="V210" i="4"/>
  <c r="AL210" i="4"/>
  <c r="L210" i="4"/>
  <c r="W210" i="4"/>
  <c r="AQ210" i="4"/>
  <c r="N210" i="4"/>
  <c r="BA210" i="4"/>
  <c r="S210" i="4"/>
  <c r="O210" i="4"/>
  <c r="M210" i="4"/>
  <c r="AC210" i="4"/>
  <c r="P210" i="4"/>
  <c r="AU210" i="4"/>
  <c r="AR210" i="4"/>
  <c r="AH210" i="4"/>
  <c r="BB210" i="4"/>
  <c r="H210" i="4"/>
  <c r="AT210" i="4"/>
  <c r="AX210" i="4"/>
  <c r="AK210" i="4"/>
  <c r="AZ210" i="4"/>
  <c r="J210" i="4"/>
  <c r="Q210" i="4"/>
  <c r="AS210" i="4"/>
  <c r="AV210" i="4"/>
  <c r="R210" i="4"/>
  <c r="AO210" i="4"/>
  <c r="U41" i="4"/>
  <c r="P41" i="4"/>
  <c r="AU41" i="4"/>
  <c r="AF41" i="4"/>
  <c r="AP41" i="4"/>
  <c r="AA41" i="4"/>
  <c r="AN41" i="4"/>
  <c r="AK41" i="4"/>
  <c r="AM41" i="4"/>
  <c r="AG41" i="4"/>
  <c r="AR41" i="4"/>
  <c r="T41" i="4"/>
  <c r="F41" i="4"/>
  <c r="BC41" i="4"/>
  <c r="BA41" i="4"/>
  <c r="AH41" i="4"/>
  <c r="X41" i="4"/>
  <c r="C41" i="4"/>
  <c r="D41" i="4" s="1"/>
  <c r="AI41" i="4"/>
  <c r="G41" i="4"/>
  <c r="AO41" i="4"/>
  <c r="J41" i="4"/>
  <c r="AD41" i="4"/>
  <c r="C238" i="10"/>
  <c r="AE41" i="4"/>
  <c r="W41" i="4"/>
  <c r="AB41" i="4"/>
  <c r="AY41" i="4"/>
  <c r="I41" i="4"/>
  <c r="K41" i="4"/>
  <c r="AJ41" i="4"/>
  <c r="Z41" i="4"/>
  <c r="L41" i="4"/>
  <c r="H41" i="4"/>
  <c r="AL41" i="4"/>
  <c r="AT41" i="4"/>
  <c r="AS41" i="4"/>
  <c r="N41" i="4"/>
  <c r="AZ41" i="4"/>
  <c r="M41" i="4"/>
  <c r="AV41" i="4"/>
  <c r="Q41" i="4"/>
  <c r="BB41" i="4"/>
  <c r="AX41" i="4"/>
  <c r="AC41" i="4"/>
  <c r="O41" i="4"/>
  <c r="AW41" i="4"/>
  <c r="S41" i="4"/>
  <c r="R41" i="4"/>
  <c r="V41" i="4"/>
  <c r="Y41" i="4"/>
  <c r="AQ41" i="4"/>
  <c r="F30" i="4"/>
  <c r="I30" i="4"/>
  <c r="AW30" i="4"/>
  <c r="C227" i="10"/>
  <c r="AI30" i="4"/>
  <c r="AC30" i="4"/>
  <c r="U30" i="4"/>
  <c r="AM30" i="4"/>
  <c r="AD30" i="4"/>
  <c r="AN30" i="4"/>
  <c r="AU30" i="4"/>
  <c r="AY30" i="4"/>
  <c r="AR30" i="4"/>
  <c r="Y30" i="4"/>
  <c r="G30" i="4"/>
  <c r="AB30" i="4"/>
  <c r="J30" i="4"/>
  <c r="T30" i="4"/>
  <c r="S30" i="4"/>
  <c r="AE30" i="4"/>
  <c r="AP30" i="4"/>
  <c r="AA30" i="4"/>
  <c r="AO30" i="4"/>
  <c r="C30" i="4"/>
  <c r="D30" i="4" s="1"/>
  <c r="BC30" i="4"/>
  <c r="W30" i="4"/>
  <c r="AZ30" i="4"/>
  <c r="Z30" i="4"/>
  <c r="AK30" i="4"/>
  <c r="H30" i="4"/>
  <c r="AG30" i="4"/>
  <c r="AJ30" i="4"/>
  <c r="X30" i="4"/>
  <c r="AF30" i="4"/>
  <c r="AH30" i="4"/>
  <c r="Q30" i="4"/>
  <c r="O30" i="4"/>
  <c r="AS30" i="4"/>
  <c r="AL30" i="4"/>
  <c r="AV30" i="4"/>
  <c r="M30" i="4"/>
  <c r="N30" i="4"/>
  <c r="AX30" i="4"/>
  <c r="L30" i="4"/>
  <c r="BA30" i="4"/>
  <c r="AT30" i="4"/>
  <c r="V30" i="4"/>
  <c r="R30" i="4"/>
  <c r="K30" i="4"/>
  <c r="P30" i="4"/>
  <c r="AQ30" i="4"/>
  <c r="BB30" i="4"/>
  <c r="W39" i="4"/>
  <c r="AI39" i="4"/>
  <c r="AA39" i="4"/>
  <c r="AY39" i="4"/>
  <c r="S39" i="4"/>
  <c r="C39" i="4"/>
  <c r="D39" i="4" s="1"/>
  <c r="BC39" i="4"/>
  <c r="V39" i="4"/>
  <c r="Q39" i="4"/>
  <c r="AK39" i="4"/>
  <c r="AB39" i="4"/>
  <c r="AU39" i="4"/>
  <c r="AF39" i="4"/>
  <c r="AR39" i="4"/>
  <c r="K39" i="4"/>
  <c r="X39" i="4"/>
  <c r="F39" i="4"/>
  <c r="AC39" i="4"/>
  <c r="AO39" i="4"/>
  <c r="AG39" i="4"/>
  <c r="AH39" i="4"/>
  <c r="AJ39" i="4"/>
  <c r="Z39" i="4"/>
  <c r="G39" i="4"/>
  <c r="BA39" i="4"/>
  <c r="AN39" i="4"/>
  <c r="P39" i="4"/>
  <c r="AQ39" i="4"/>
  <c r="C236" i="10"/>
  <c r="T39" i="4"/>
  <c r="BB39" i="4"/>
  <c r="L39" i="4"/>
  <c r="AE39" i="4"/>
  <c r="AZ39" i="4"/>
  <c r="R39" i="4"/>
  <c r="AW39" i="4"/>
  <c r="AV39" i="4"/>
  <c r="Y39" i="4"/>
  <c r="AT39" i="4"/>
  <c r="M39" i="4"/>
  <c r="AX39" i="4"/>
  <c r="AM39" i="4"/>
  <c r="N39" i="4"/>
  <c r="AL39" i="4"/>
  <c r="U39" i="4"/>
  <c r="AS39" i="4"/>
  <c r="H39" i="4"/>
  <c r="J39" i="4"/>
  <c r="O39" i="4"/>
  <c r="AP39" i="4"/>
  <c r="AD39" i="4"/>
  <c r="I39" i="4"/>
  <c r="AA2" i="4"/>
  <c r="AA10" i="4"/>
  <c r="AA11" i="4"/>
  <c r="Q2" i="4"/>
  <c r="Q11" i="4"/>
  <c r="W21" i="4"/>
  <c r="AM21" i="4"/>
  <c r="AF21" i="4"/>
  <c r="K21" i="4"/>
  <c r="AI21" i="4"/>
  <c r="Z21" i="4"/>
  <c r="V21" i="4"/>
  <c r="AG21" i="4"/>
  <c r="I21" i="4"/>
  <c r="C21" i="4"/>
  <c r="D21" i="4" s="1"/>
  <c r="AD21" i="4"/>
  <c r="Y21" i="4"/>
  <c r="AW21" i="4"/>
  <c r="AC21" i="4"/>
  <c r="BA21" i="4"/>
  <c r="AK21" i="4"/>
  <c r="AO21" i="4"/>
  <c r="AB21" i="4"/>
  <c r="AU21" i="4"/>
  <c r="X21" i="4"/>
  <c r="F21" i="4"/>
  <c r="AA21" i="4"/>
  <c r="R21" i="4"/>
  <c r="G21" i="4"/>
  <c r="P21" i="4"/>
  <c r="AR21" i="4"/>
  <c r="S21" i="4"/>
  <c r="AZ21" i="4"/>
  <c r="AH21" i="4"/>
  <c r="L21" i="4"/>
  <c r="H21" i="4"/>
  <c r="BC21" i="4"/>
  <c r="AT21" i="4"/>
  <c r="M21" i="4"/>
  <c r="BB21" i="4"/>
  <c r="AV21" i="4"/>
  <c r="C218" i="10"/>
  <c r="N21" i="4"/>
  <c r="AE21" i="4"/>
  <c r="J21" i="4"/>
  <c r="Q21" i="4"/>
  <c r="AP21" i="4"/>
  <c r="AN21" i="4"/>
  <c r="T21" i="4"/>
  <c r="AJ21" i="4"/>
  <c r="AQ21" i="4"/>
  <c r="AS21" i="4"/>
  <c r="AY21" i="4"/>
  <c r="AX21" i="4"/>
  <c r="AL21" i="4"/>
  <c r="U21" i="4"/>
  <c r="O21" i="4"/>
  <c r="F55" i="4"/>
  <c r="P55" i="4"/>
  <c r="AW55" i="4"/>
  <c r="T55" i="4"/>
  <c r="U55" i="4"/>
  <c r="R55" i="4"/>
  <c r="AB55" i="4"/>
  <c r="AU55" i="4"/>
  <c r="J55" i="4"/>
  <c r="Y55" i="4"/>
  <c r="AJ55" i="4"/>
  <c r="AP55" i="4"/>
  <c r="AC55" i="4"/>
  <c r="BA55" i="4"/>
  <c r="V55" i="4"/>
  <c r="AG55" i="4"/>
  <c r="AH55" i="4"/>
  <c r="AF55" i="4"/>
  <c r="C55" i="4"/>
  <c r="D55" i="4" s="1"/>
  <c r="AE55" i="4"/>
  <c r="AK55" i="4"/>
  <c r="W55" i="4"/>
  <c r="AI55" i="4"/>
  <c r="Z55" i="4"/>
  <c r="AY55" i="4"/>
  <c r="Q55" i="4"/>
  <c r="S55" i="4"/>
  <c r="AQ55" i="4"/>
  <c r="AL55" i="4"/>
  <c r="BC55" i="4"/>
  <c r="AD55" i="4"/>
  <c r="H55" i="4"/>
  <c r="G55" i="4"/>
  <c r="AO55" i="4"/>
  <c r="AV55" i="4"/>
  <c r="AS55" i="4"/>
  <c r="AT55" i="4"/>
  <c r="O55" i="4"/>
  <c r="AX55" i="4"/>
  <c r="L55" i="4"/>
  <c r="AN55" i="4"/>
  <c r="M55" i="4"/>
  <c r="AA55" i="4"/>
  <c r="N55" i="4"/>
  <c r="AZ55" i="4"/>
  <c r="AM55" i="4"/>
  <c r="I55" i="4"/>
  <c r="X55" i="4"/>
  <c r="K55" i="4"/>
  <c r="BB55" i="4"/>
  <c r="C252" i="10"/>
  <c r="AR55" i="4"/>
  <c r="W38" i="4"/>
  <c r="AB38" i="4"/>
  <c r="AR38" i="4"/>
  <c r="Y38" i="4"/>
  <c r="X38" i="4"/>
  <c r="AE38" i="4"/>
  <c r="AZ38" i="4"/>
  <c r="Z38" i="4"/>
  <c r="AN38" i="4"/>
  <c r="BA38" i="4"/>
  <c r="K38" i="4"/>
  <c r="AI38" i="4"/>
  <c r="G38" i="4"/>
  <c r="U38" i="4"/>
  <c r="I38" i="4"/>
  <c r="T38" i="4"/>
  <c r="AO38" i="4"/>
  <c r="R38" i="4"/>
  <c r="P38" i="4"/>
  <c r="V38" i="4"/>
  <c r="Q38" i="4"/>
  <c r="C235" i="10"/>
  <c r="F38" i="4"/>
  <c r="AA38" i="4"/>
  <c r="AC38" i="4"/>
  <c r="C38" i="4"/>
  <c r="D38" i="4" s="1"/>
  <c r="AM38" i="4"/>
  <c r="AU38" i="4"/>
  <c r="AF38" i="4"/>
  <c r="AY38" i="4"/>
  <c r="J38" i="4"/>
  <c r="AW38" i="4"/>
  <c r="AS38" i="4"/>
  <c r="L38" i="4"/>
  <c r="N38" i="4"/>
  <c r="H38" i="4"/>
  <c r="BB38" i="4"/>
  <c r="S38" i="4"/>
  <c r="BC38" i="4"/>
  <c r="AJ38" i="4"/>
  <c r="M38" i="4"/>
  <c r="AX38" i="4"/>
  <c r="AL38" i="4"/>
  <c r="AG38" i="4"/>
  <c r="AK38" i="4"/>
  <c r="AQ38" i="4"/>
  <c r="AV38" i="4"/>
  <c r="AH38" i="4"/>
  <c r="AP38" i="4"/>
  <c r="O38" i="4"/>
  <c r="AD38" i="4"/>
  <c r="AT38" i="4"/>
  <c r="C241" i="10"/>
  <c r="AM44" i="4"/>
  <c r="AG44" i="4"/>
  <c r="AH44" i="4"/>
  <c r="Q44" i="4"/>
  <c r="I44" i="4"/>
  <c r="AW44" i="4"/>
  <c r="X44" i="4"/>
  <c r="F44" i="4"/>
  <c r="BC44" i="4"/>
  <c r="AE44" i="4"/>
  <c r="AA44" i="4"/>
  <c r="G44" i="4"/>
  <c r="BA44" i="4"/>
  <c r="AB44" i="4"/>
  <c r="P44" i="4"/>
  <c r="V44" i="4"/>
  <c r="AY44" i="4"/>
  <c r="AD44" i="4"/>
  <c r="Y44" i="4"/>
  <c r="K44" i="4"/>
  <c r="AJ44" i="4"/>
  <c r="C44" i="4"/>
  <c r="D44" i="4" s="1"/>
  <c r="AP44" i="4"/>
  <c r="Z44" i="4"/>
  <c r="AO44" i="4"/>
  <c r="AF44" i="4"/>
  <c r="AR44" i="4"/>
  <c r="AN44" i="4"/>
  <c r="AI44" i="4"/>
  <c r="AZ44" i="4"/>
  <c r="AC44" i="4"/>
  <c r="AU44" i="4"/>
  <c r="J44" i="4"/>
  <c r="AK44" i="4"/>
  <c r="AL44" i="4"/>
  <c r="U44" i="4"/>
  <c r="S44" i="4"/>
  <c r="AQ44" i="4"/>
  <c r="BB44" i="4"/>
  <c r="N44" i="4"/>
  <c r="AT44" i="4"/>
  <c r="L44" i="4"/>
  <c r="R44" i="4"/>
  <c r="W44" i="4"/>
  <c r="AV44" i="4"/>
  <c r="O44" i="4"/>
  <c r="AS44" i="4"/>
  <c r="T44" i="4"/>
  <c r="H44" i="4"/>
  <c r="M44" i="4"/>
  <c r="AX44" i="4"/>
  <c r="AD10" i="4"/>
  <c r="AD2" i="4"/>
  <c r="AD11" i="4"/>
  <c r="AP2" i="4"/>
  <c r="AP10" i="4"/>
  <c r="AP11" i="4"/>
  <c r="AO10" i="4"/>
  <c r="AO2" i="4"/>
  <c r="AO11" i="4"/>
  <c r="AZ2" i="4"/>
  <c r="AZ10" i="4"/>
  <c r="AZ11" i="4"/>
  <c r="BC2" i="4"/>
  <c r="BC11" i="4"/>
  <c r="C226" i="10"/>
  <c r="BC29" i="4"/>
  <c r="AP29" i="4"/>
  <c r="AZ29" i="4"/>
  <c r="AN29" i="4"/>
  <c r="AK29" i="4"/>
  <c r="AM29" i="4"/>
  <c r="AD29" i="4"/>
  <c r="U29" i="4"/>
  <c r="V29" i="4"/>
  <c r="Q29" i="4"/>
  <c r="AB29" i="4"/>
  <c r="AU29" i="4"/>
  <c r="AR29" i="4"/>
  <c r="J29" i="4"/>
  <c r="Y29" i="4"/>
  <c r="AW29" i="4"/>
  <c r="K29" i="4"/>
  <c r="S29" i="4"/>
  <c r="X29" i="4"/>
  <c r="AE29" i="4"/>
  <c r="W29" i="4"/>
  <c r="AI29" i="4"/>
  <c r="G29" i="4"/>
  <c r="AO29" i="4"/>
  <c r="F29" i="4"/>
  <c r="AC29" i="4"/>
  <c r="R29" i="4"/>
  <c r="C29" i="4"/>
  <c r="D29" i="4" s="1"/>
  <c r="Z29" i="4"/>
  <c r="AY29" i="4"/>
  <c r="I29" i="4"/>
  <c r="AQ29" i="4"/>
  <c r="H29" i="4"/>
  <c r="L29" i="4"/>
  <c r="N29" i="4"/>
  <c r="BB29" i="4"/>
  <c r="AJ29" i="4"/>
  <c r="AX29" i="4"/>
  <c r="AA29" i="4"/>
  <c r="O29" i="4"/>
  <c r="AV29" i="4"/>
  <c r="AG29" i="4"/>
  <c r="AF29" i="4"/>
  <c r="P29" i="4"/>
  <c r="AT29" i="4"/>
  <c r="M29" i="4"/>
  <c r="AS29" i="4"/>
  <c r="AH29" i="4"/>
  <c r="AL29" i="4"/>
  <c r="BA29" i="4"/>
  <c r="T29" i="4"/>
  <c r="F26" i="4"/>
  <c r="P26" i="4"/>
  <c r="AG26" i="4"/>
  <c r="AD26" i="4"/>
  <c r="X26" i="4"/>
  <c r="C223" i="10"/>
  <c r="AZ26" i="4"/>
  <c r="AB26" i="4"/>
  <c r="AM26" i="4"/>
  <c r="I26" i="4"/>
  <c r="Z26" i="4"/>
  <c r="V26" i="4"/>
  <c r="S26" i="4"/>
  <c r="AE26" i="4"/>
  <c r="AA26" i="4"/>
  <c r="BA26" i="4"/>
  <c r="AU26" i="4"/>
  <c r="AH26" i="4"/>
  <c r="Y26" i="4"/>
  <c r="K26" i="4"/>
  <c r="BC26" i="4"/>
  <c r="G26" i="4"/>
  <c r="R26" i="4"/>
  <c r="AO26" i="4"/>
  <c r="C26" i="4"/>
  <c r="D26" i="4" s="1"/>
  <c r="W26" i="4"/>
  <c r="AC26" i="4"/>
  <c r="U26" i="4"/>
  <c r="AN26" i="4"/>
  <c r="AK26" i="4"/>
  <c r="AF26" i="4"/>
  <c r="AR26" i="4"/>
  <c r="L26" i="4"/>
  <c r="AV26" i="4"/>
  <c r="Q26" i="4"/>
  <c r="AT26" i="4"/>
  <c r="J26" i="4"/>
  <c r="AQ26" i="4"/>
  <c r="N26" i="4"/>
  <c r="T26" i="4"/>
  <c r="AJ26" i="4"/>
  <c r="AS26" i="4"/>
  <c r="H26" i="4"/>
  <c r="AL26" i="4"/>
  <c r="AY26" i="4"/>
  <c r="BB26" i="4"/>
  <c r="AI26" i="4"/>
  <c r="AP26" i="4"/>
  <c r="M26" i="4"/>
  <c r="O26" i="4"/>
  <c r="AX26" i="4"/>
  <c r="AW26" i="4"/>
  <c r="C22" i="4"/>
  <c r="D22" i="4" s="1"/>
  <c r="BC22" i="4"/>
  <c r="AE22" i="4"/>
  <c r="AI22" i="4"/>
  <c r="AP22" i="4"/>
  <c r="AZ22" i="4"/>
  <c r="Z22" i="4"/>
  <c r="AK22" i="4"/>
  <c r="K22" i="4"/>
  <c r="X22" i="4"/>
  <c r="AQ22" i="4"/>
  <c r="G22" i="4"/>
  <c r="AD22" i="4"/>
  <c r="I22" i="4"/>
  <c r="AW22" i="4"/>
  <c r="F22" i="4"/>
  <c r="AB22" i="4"/>
  <c r="AC22" i="4"/>
  <c r="S22" i="4"/>
  <c r="C219" i="10"/>
  <c r="AA22" i="4"/>
  <c r="R22" i="4"/>
  <c r="U22" i="4"/>
  <c r="AN22" i="4"/>
  <c r="AU22" i="4"/>
  <c r="J22" i="4"/>
  <c r="Q22" i="4"/>
  <c r="W22" i="4"/>
  <c r="BA22" i="4"/>
  <c r="AG22" i="4"/>
  <c r="AY22" i="4"/>
  <c r="P22" i="4"/>
  <c r="AH22" i="4"/>
  <c r="AJ22" i="4"/>
  <c r="AL22" i="4"/>
  <c r="AR22" i="4"/>
  <c r="BB22" i="4"/>
  <c r="H22" i="4"/>
  <c r="AO22" i="4"/>
  <c r="AT22" i="4"/>
  <c r="L22" i="4"/>
  <c r="AF22" i="4"/>
  <c r="Y22" i="4"/>
  <c r="M22" i="4"/>
  <c r="O22" i="4"/>
  <c r="T22" i="4"/>
  <c r="AV22" i="4"/>
  <c r="N22" i="4"/>
  <c r="AM22" i="4"/>
  <c r="V22" i="4"/>
  <c r="AS22" i="4"/>
  <c r="AX22" i="4"/>
  <c r="C249" i="10"/>
  <c r="U52" i="4"/>
  <c r="R52" i="4"/>
  <c r="AB52" i="4"/>
  <c r="P52" i="4"/>
  <c r="AG52" i="4"/>
  <c r="I52" i="4"/>
  <c r="AI52" i="4"/>
  <c r="G52" i="4"/>
  <c r="AF52" i="4"/>
  <c r="AH52" i="4"/>
  <c r="W52" i="4"/>
  <c r="AP52" i="4"/>
  <c r="AC52" i="4"/>
  <c r="AO52" i="4"/>
  <c r="AM52" i="4"/>
  <c r="AY52" i="4"/>
  <c r="J52" i="4"/>
  <c r="Q52" i="4"/>
  <c r="S52" i="4"/>
  <c r="AJ52" i="4"/>
  <c r="F52" i="4"/>
  <c r="AN52" i="4"/>
  <c r="C52" i="4"/>
  <c r="D52" i="4" s="1"/>
  <c r="BC52" i="4"/>
  <c r="BA52" i="4"/>
  <c r="V52" i="4"/>
  <c r="AD52" i="4"/>
  <c r="K52" i="4"/>
  <c r="N52" i="4"/>
  <c r="AK52" i="4"/>
  <c r="AR52" i="4"/>
  <c r="AZ52" i="4"/>
  <c r="AA52" i="4"/>
  <c r="AX52" i="4"/>
  <c r="M52" i="4"/>
  <c r="O52" i="4"/>
  <c r="H52" i="4"/>
  <c r="L52" i="4"/>
  <c r="Z52" i="4"/>
  <c r="AU52" i="4"/>
  <c r="Y52" i="4"/>
  <c r="AW52" i="4"/>
  <c r="BB52" i="4"/>
  <c r="AV52" i="4"/>
  <c r="AQ52" i="4"/>
  <c r="AS52" i="4"/>
  <c r="AL52" i="4"/>
  <c r="AT52" i="4"/>
  <c r="AE52" i="4"/>
  <c r="T52" i="4"/>
  <c r="X52" i="4"/>
  <c r="C28" i="4"/>
  <c r="D28" i="4" s="1"/>
  <c r="AA28" i="4"/>
  <c r="R28" i="4"/>
  <c r="V28" i="4"/>
  <c r="AD28" i="4"/>
  <c r="T28" i="4"/>
  <c r="S28" i="4"/>
  <c r="Z28" i="4"/>
  <c r="G28" i="4"/>
  <c r="U28" i="4"/>
  <c r="AN28" i="4"/>
  <c r="X28" i="4"/>
  <c r="W28" i="4"/>
  <c r="AM28" i="4"/>
  <c r="AU28" i="4"/>
  <c r="AG28" i="4"/>
  <c r="AY28" i="4"/>
  <c r="AW28" i="4"/>
  <c r="K28" i="4"/>
  <c r="AP28" i="4"/>
  <c r="F28" i="4"/>
  <c r="AI28" i="4"/>
  <c r="AK28" i="4"/>
  <c r="AF28" i="4"/>
  <c r="AZ28" i="4"/>
  <c r="AT28" i="4"/>
  <c r="AX28" i="4"/>
  <c r="J28" i="4"/>
  <c r="AS28" i="4"/>
  <c r="AC28" i="4"/>
  <c r="AB28" i="4"/>
  <c r="P28" i="4"/>
  <c r="Y28" i="4"/>
  <c r="M28" i="4"/>
  <c r="AR28" i="4"/>
  <c r="AQ28" i="4"/>
  <c r="AV28" i="4"/>
  <c r="H28" i="4"/>
  <c r="C225" i="10"/>
  <c r="BC28" i="4"/>
  <c r="AE28" i="4"/>
  <c r="AO28" i="4"/>
  <c r="N28" i="4"/>
  <c r="L28" i="4"/>
  <c r="AL28" i="4"/>
  <c r="BA28" i="4"/>
  <c r="AH28" i="4"/>
  <c r="Q28" i="4"/>
  <c r="O28" i="4"/>
  <c r="BB28" i="4"/>
  <c r="I28" i="4"/>
  <c r="AJ28" i="4"/>
  <c r="C46" i="4"/>
  <c r="D46" i="4" s="1"/>
  <c r="AB46" i="4"/>
  <c r="R46" i="4"/>
  <c r="AR46" i="4"/>
  <c r="J46" i="4"/>
  <c r="T46" i="4"/>
  <c r="Z46" i="4"/>
  <c r="G46" i="4"/>
  <c r="AO46" i="4"/>
  <c r="AF46" i="4"/>
  <c r="AD46" i="4"/>
  <c r="I46" i="4"/>
  <c r="AE46" i="4"/>
  <c r="AZ46" i="4"/>
  <c r="P46" i="4"/>
  <c r="AU46" i="4"/>
  <c r="AG46" i="4"/>
  <c r="F46" i="4"/>
  <c r="AH46" i="4"/>
  <c r="Y46" i="4"/>
  <c r="AW46" i="4"/>
  <c r="AP46" i="4"/>
  <c r="AC46" i="4"/>
  <c r="U46" i="4"/>
  <c r="AN46" i="4"/>
  <c r="BA46" i="4"/>
  <c r="AI46" i="4"/>
  <c r="AM46" i="4"/>
  <c r="AX46" i="4"/>
  <c r="AL46" i="4"/>
  <c r="H46" i="4"/>
  <c r="M46" i="4"/>
  <c r="AS46" i="4"/>
  <c r="AA46" i="4"/>
  <c r="Q46" i="4"/>
  <c r="S46" i="4"/>
  <c r="BC46" i="4"/>
  <c r="AT46" i="4"/>
  <c r="BB46" i="4"/>
  <c r="L46" i="4"/>
  <c r="V46" i="4"/>
  <c r="AY46" i="4"/>
  <c r="K46" i="4"/>
  <c r="AV46" i="4"/>
  <c r="AK46" i="4"/>
  <c r="AQ46" i="4"/>
  <c r="N46" i="4"/>
  <c r="X46" i="4"/>
  <c r="AJ46" i="4"/>
  <c r="O46" i="4"/>
  <c r="C243" i="10"/>
  <c r="W46" i="4"/>
  <c r="F59" i="4"/>
  <c r="AO59" i="4"/>
  <c r="R59" i="4"/>
  <c r="P59" i="4"/>
  <c r="J59" i="4"/>
  <c r="S59" i="4"/>
  <c r="C59" i="4"/>
  <c r="D59" i="4" s="1"/>
  <c r="BC59" i="4"/>
  <c r="AB59" i="4"/>
  <c r="AH59" i="4"/>
  <c r="AJ59" i="4"/>
  <c r="AM59" i="4"/>
  <c r="V59" i="4"/>
  <c r="AY59" i="4"/>
  <c r="C256" i="10"/>
  <c r="U59" i="4"/>
  <c r="AW59" i="4"/>
  <c r="K59" i="4"/>
  <c r="AI59" i="4"/>
  <c r="Z59" i="4"/>
  <c r="AN59" i="4"/>
  <c r="AP59" i="4"/>
  <c r="G59" i="4"/>
  <c r="AF59" i="4"/>
  <c r="AR59" i="4"/>
  <c r="AD59" i="4"/>
  <c r="X59" i="4"/>
  <c r="BA59" i="4"/>
  <c r="N59" i="4"/>
  <c r="AL59" i="4"/>
  <c r="AQ59" i="4"/>
  <c r="L59" i="4"/>
  <c r="AC59" i="4"/>
  <c r="AG59" i="4"/>
  <c r="AX59" i="4"/>
  <c r="M59" i="4"/>
  <c r="O59" i="4"/>
  <c r="AA59" i="4"/>
  <c r="AV59" i="4"/>
  <c r="H59" i="4"/>
  <c r="I59" i="4"/>
  <c r="AS59" i="4"/>
  <c r="AU59" i="4"/>
  <c r="Q59" i="4"/>
  <c r="BB59" i="4"/>
  <c r="W59" i="4"/>
  <c r="Y59" i="4"/>
  <c r="T59" i="4"/>
  <c r="AE59" i="4"/>
  <c r="AZ59" i="4"/>
  <c r="AK59" i="4"/>
  <c r="AT59" i="4"/>
  <c r="Z31" i="4"/>
  <c r="G31" i="4"/>
  <c r="V31" i="4"/>
  <c r="AF31" i="4"/>
  <c r="AA31" i="4"/>
  <c r="AH31" i="4"/>
  <c r="K31" i="4"/>
  <c r="U31" i="4"/>
  <c r="AN31" i="4"/>
  <c r="AW31" i="4"/>
  <c r="T31" i="4"/>
  <c r="F31" i="4"/>
  <c r="BC31" i="4"/>
  <c r="AG31" i="4"/>
  <c r="Y31" i="4"/>
  <c r="W31" i="4"/>
  <c r="AI31" i="4"/>
  <c r="AO31" i="4"/>
  <c r="R31" i="4"/>
  <c r="AK31" i="4"/>
  <c r="C228" i="10"/>
  <c r="AE31" i="4"/>
  <c r="AC31" i="4"/>
  <c r="BA31" i="4"/>
  <c r="S31" i="4"/>
  <c r="AJ31" i="4"/>
  <c r="Q31" i="4"/>
  <c r="AQ31" i="4"/>
  <c r="M31" i="4"/>
  <c r="L31" i="4"/>
  <c r="AY31" i="4"/>
  <c r="J31" i="4"/>
  <c r="O31" i="4"/>
  <c r="P31" i="4"/>
  <c r="AP31" i="4"/>
  <c r="AZ31" i="4"/>
  <c r="AD31" i="4"/>
  <c r="N31" i="4"/>
  <c r="AR31" i="4"/>
  <c r="X31" i="4"/>
  <c r="AS31" i="4"/>
  <c r="H31" i="4"/>
  <c r="AL31" i="4"/>
  <c r="AX31" i="4"/>
  <c r="AT31" i="4"/>
  <c r="BB31" i="4"/>
  <c r="AV31" i="4"/>
  <c r="C31" i="4"/>
  <c r="D31" i="4" s="1"/>
  <c r="AB31" i="4"/>
  <c r="AU31" i="4"/>
  <c r="I31" i="4"/>
  <c r="AM31" i="4"/>
  <c r="AA23" i="4"/>
  <c r="I23" i="4"/>
  <c r="V23" i="4"/>
  <c r="AF23" i="4"/>
  <c r="Y23" i="4"/>
  <c r="C23" i="4"/>
  <c r="D23" i="4" s="1"/>
  <c r="AC23" i="4"/>
  <c r="U23" i="4"/>
  <c r="AN23" i="4"/>
  <c r="P23" i="4"/>
  <c r="J23" i="4"/>
  <c r="AE23" i="4"/>
  <c r="BA23" i="4"/>
  <c r="AM23" i="4"/>
  <c r="AY23" i="4"/>
  <c r="AR23" i="4"/>
  <c r="S23" i="4"/>
  <c r="AJ23" i="4"/>
  <c r="AQ23" i="4"/>
  <c r="F23" i="4"/>
  <c r="C220" i="10"/>
  <c r="BC23" i="4"/>
  <c r="W23" i="4"/>
  <c r="G23" i="4"/>
  <c r="R23" i="4"/>
  <c r="AK23" i="4"/>
  <c r="AH23" i="4"/>
  <c r="T23" i="4"/>
  <c r="AP23" i="4"/>
  <c r="AS23" i="4"/>
  <c r="AX23" i="4"/>
  <c r="L23" i="4"/>
  <c r="X23" i="4"/>
  <c r="M23" i="4"/>
  <c r="N23" i="4"/>
  <c r="AL23" i="4"/>
  <c r="AU23" i="4"/>
  <c r="AW23" i="4"/>
  <c r="K23" i="4"/>
  <c r="BB23" i="4"/>
  <c r="AV23" i="4"/>
  <c r="AI23" i="4"/>
  <c r="AT23" i="4"/>
  <c r="Q23" i="4"/>
  <c r="AB23" i="4"/>
  <c r="AZ23" i="4"/>
  <c r="Z23" i="4"/>
  <c r="AD23" i="4"/>
  <c r="O23" i="4"/>
  <c r="H23" i="4"/>
  <c r="AO23" i="4"/>
  <c r="AG23" i="4"/>
  <c r="AQ2" i="4"/>
  <c r="AQ10" i="4"/>
  <c r="AQ11" i="4"/>
  <c r="P2" i="4"/>
  <c r="P11" i="4"/>
  <c r="AX10" i="4"/>
  <c r="AX2" i="4"/>
  <c r="AX11" i="4"/>
  <c r="K2" i="4"/>
  <c r="K11" i="4"/>
  <c r="AI15" i="4"/>
  <c r="AR15" i="4"/>
  <c r="T15" i="4"/>
  <c r="BC15" i="4"/>
  <c r="AP15" i="4"/>
  <c r="AK15" i="4"/>
  <c r="AU15" i="4"/>
  <c r="Y15" i="4"/>
  <c r="AE15" i="4"/>
  <c r="AA15" i="4"/>
  <c r="G15" i="4"/>
  <c r="R15" i="4"/>
  <c r="C15" i="4"/>
  <c r="D15" i="4" s="1"/>
  <c r="AZ15" i="4"/>
  <c r="Z15" i="4"/>
  <c r="AN15" i="4"/>
  <c r="AF15" i="4"/>
  <c r="AD15" i="4"/>
  <c r="K15" i="4"/>
  <c r="S15" i="4"/>
  <c r="F15" i="4"/>
  <c r="BA15" i="4"/>
  <c r="C212" i="10"/>
  <c r="Q15" i="4"/>
  <c r="AW15" i="4"/>
  <c r="AQ15" i="4"/>
  <c r="V15" i="4"/>
  <c r="AH15" i="4"/>
  <c r="N15" i="4"/>
  <c r="AX15" i="4"/>
  <c r="U15" i="4"/>
  <c r="AY15" i="4"/>
  <c r="AJ15" i="4"/>
  <c r="P15" i="4"/>
  <c r="AM15" i="4"/>
  <c r="AC15" i="4"/>
  <c r="AG15" i="4"/>
  <c r="J15" i="4"/>
  <c r="I15" i="4"/>
  <c r="H15" i="4"/>
  <c r="AV15" i="4"/>
  <c r="AO15" i="4"/>
  <c r="BB15" i="4"/>
  <c r="W15" i="4"/>
  <c r="AB15" i="4"/>
  <c r="AT15" i="4"/>
  <c r="M15" i="4"/>
  <c r="O15" i="4"/>
  <c r="L15" i="4"/>
  <c r="X15" i="4"/>
  <c r="AS15" i="4"/>
  <c r="AL15" i="4"/>
  <c r="T2" i="4"/>
  <c r="T11" i="4"/>
  <c r="AW10" i="4"/>
  <c r="AW2" i="4"/>
  <c r="AW11" i="4"/>
  <c r="BA27" i="4"/>
  <c r="AD27" i="4"/>
  <c r="Q27" i="4"/>
  <c r="AC27" i="4"/>
  <c r="R27" i="4"/>
  <c r="P27" i="4"/>
  <c r="S27" i="4"/>
  <c r="X27" i="4"/>
  <c r="C27" i="4"/>
  <c r="D27" i="4" s="1"/>
  <c r="AI27" i="4"/>
  <c r="AP27" i="4"/>
  <c r="AA27" i="4"/>
  <c r="AO27" i="4"/>
  <c r="U27" i="4"/>
  <c r="AB27" i="4"/>
  <c r="AU27" i="4"/>
  <c r="J27" i="4"/>
  <c r="K27" i="4"/>
  <c r="AE27" i="4"/>
  <c r="Z27" i="4"/>
  <c r="AK27" i="4"/>
  <c r="AG27" i="4"/>
  <c r="AR27" i="4"/>
  <c r="G27" i="4"/>
  <c r="F27" i="4"/>
  <c r="AN27" i="4"/>
  <c r="AM27" i="4"/>
  <c r="V27" i="4"/>
  <c r="AY27" i="4"/>
  <c r="AW27" i="4"/>
  <c r="T27" i="4"/>
  <c r="W27" i="4"/>
  <c r="AJ27" i="4"/>
  <c r="I27" i="4"/>
  <c r="H27" i="4"/>
  <c r="AS27" i="4"/>
  <c r="L27" i="4"/>
  <c r="Y27" i="4"/>
  <c r="AQ27" i="4"/>
  <c r="C224" i="10"/>
  <c r="O27" i="4"/>
  <c r="AV27" i="4"/>
  <c r="AL27" i="4"/>
  <c r="AH27" i="4"/>
  <c r="BC27" i="4"/>
  <c r="AF27" i="4"/>
  <c r="M27" i="4"/>
  <c r="BB27" i="4"/>
  <c r="N27" i="4"/>
  <c r="AX27" i="4"/>
  <c r="AZ27" i="4"/>
  <c r="AT27" i="4"/>
  <c r="BA10" i="4"/>
  <c r="BA2" i="4"/>
  <c r="BA11" i="4"/>
  <c r="AG10" i="4"/>
  <c r="AG2" i="4"/>
  <c r="AG11" i="4"/>
  <c r="U10" i="4"/>
  <c r="U2" i="4"/>
  <c r="U11" i="4"/>
  <c r="AZ58" i="4"/>
  <c r="G58" i="4"/>
  <c r="AM58" i="4"/>
  <c r="K58" i="4"/>
  <c r="Z58" i="4"/>
  <c r="AO58" i="4"/>
  <c r="R58" i="4"/>
  <c r="Q58" i="4"/>
  <c r="F58" i="4"/>
  <c r="AE58" i="4"/>
  <c r="AI58" i="4"/>
  <c r="AP58" i="4"/>
  <c r="U58" i="4"/>
  <c r="AG58" i="4"/>
  <c r="AW58" i="4"/>
  <c r="AJ58" i="4"/>
  <c r="BC58" i="4"/>
  <c r="W58" i="4"/>
  <c r="AA58" i="4"/>
  <c r="AN58" i="4"/>
  <c r="V58" i="4"/>
  <c r="AR58" i="4"/>
  <c r="J58" i="4"/>
  <c r="Y58" i="4"/>
  <c r="X58" i="4"/>
  <c r="C58" i="4"/>
  <c r="D58" i="4" s="1"/>
  <c r="AK58" i="4"/>
  <c r="C255" i="10"/>
  <c r="AU58" i="4"/>
  <c r="AC58" i="4"/>
  <c r="P58" i="4"/>
  <c r="AF58" i="4"/>
  <c r="L58" i="4"/>
  <c r="AB58" i="4"/>
  <c r="BA58" i="4"/>
  <c r="M58" i="4"/>
  <c r="AV58" i="4"/>
  <c r="AS58" i="4"/>
  <c r="AX58" i="4"/>
  <c r="H58" i="4"/>
  <c r="AH58" i="4"/>
  <c r="I58" i="4"/>
  <c r="AD58" i="4"/>
  <c r="BB58" i="4"/>
  <c r="AY58" i="4"/>
  <c r="T58" i="4"/>
  <c r="AQ58" i="4"/>
  <c r="AL58" i="4"/>
  <c r="S58" i="4"/>
  <c r="AT58" i="4"/>
  <c r="O58" i="4"/>
  <c r="N58" i="4"/>
  <c r="F40" i="4"/>
  <c r="AZ40" i="4"/>
  <c r="AA40" i="4"/>
  <c r="AP40" i="4"/>
  <c r="AB40" i="4"/>
  <c r="AK40" i="4"/>
  <c r="J40" i="4"/>
  <c r="AN40" i="4"/>
  <c r="P40" i="4"/>
  <c r="BC40" i="4"/>
  <c r="R40" i="4"/>
  <c r="AU40" i="4"/>
  <c r="AR40" i="4"/>
  <c r="AH40" i="4"/>
  <c r="Q40" i="4"/>
  <c r="I40" i="4"/>
  <c r="K40" i="4"/>
  <c r="T40" i="4"/>
  <c r="Z40" i="4"/>
  <c r="AO40" i="4"/>
  <c r="C237" i="10"/>
  <c r="W40" i="4"/>
  <c r="U40" i="4"/>
  <c r="AM40" i="4"/>
  <c r="AG40" i="4"/>
  <c r="AF40" i="4"/>
  <c r="X40" i="4"/>
  <c r="AQ40" i="4"/>
  <c r="C40" i="4"/>
  <c r="D40" i="4" s="1"/>
  <c r="O40" i="4"/>
  <c r="AX40" i="4"/>
  <c r="V40" i="4"/>
  <c r="Y40" i="4"/>
  <c r="AE40" i="4"/>
  <c r="AI40" i="4"/>
  <c r="BA40" i="4"/>
  <c r="AS40" i="4"/>
  <c r="AD40" i="4"/>
  <c r="AV40" i="4"/>
  <c r="H40" i="4"/>
  <c r="G40" i="4"/>
  <c r="AY40" i="4"/>
  <c r="N40" i="4"/>
  <c r="AL40" i="4"/>
  <c r="L40" i="4"/>
  <c r="AC40" i="4"/>
  <c r="AW40" i="4"/>
  <c r="AJ40" i="4"/>
  <c r="BB40" i="4"/>
  <c r="AT40" i="4"/>
  <c r="S40" i="4"/>
  <c r="M40" i="4"/>
  <c r="C49" i="4"/>
  <c r="D49" i="4" s="1"/>
  <c r="G49" i="4"/>
  <c r="I49" i="4"/>
  <c r="AW49" i="4"/>
  <c r="W49" i="4"/>
  <c r="AU49" i="4"/>
  <c r="AF49" i="4"/>
  <c r="Y49" i="4"/>
  <c r="T49" i="4"/>
  <c r="F49" i="4"/>
  <c r="Z49" i="4"/>
  <c r="AK49" i="4"/>
  <c r="AB49" i="4"/>
  <c r="AG49" i="4"/>
  <c r="AY49" i="4"/>
  <c r="AR49" i="4"/>
  <c r="K49" i="4"/>
  <c r="AP49" i="4"/>
  <c r="BC49" i="4"/>
  <c r="AE49" i="4"/>
  <c r="AZ49" i="4"/>
  <c r="AA49" i="4"/>
  <c r="U49" i="4"/>
  <c r="BA49" i="4"/>
  <c r="AH49" i="4"/>
  <c r="AD49" i="4"/>
  <c r="AJ49" i="4"/>
  <c r="R49" i="4"/>
  <c r="AS49" i="4"/>
  <c r="Q49" i="4"/>
  <c r="H49" i="4"/>
  <c r="AI49" i="4"/>
  <c r="AN49" i="4"/>
  <c r="X49" i="4"/>
  <c r="C246" i="10"/>
  <c r="AT49" i="4"/>
  <c r="AM49" i="4"/>
  <c r="N49" i="4"/>
  <c r="AL49" i="4"/>
  <c r="J49" i="4"/>
  <c r="AQ49" i="4"/>
  <c r="M49" i="4"/>
  <c r="O49" i="4"/>
  <c r="L49" i="4"/>
  <c r="AO49" i="4"/>
  <c r="P49" i="4"/>
  <c r="AV49" i="4"/>
  <c r="AX49" i="4"/>
  <c r="AC49" i="4"/>
  <c r="S49" i="4"/>
  <c r="V49" i="4"/>
  <c r="BB49" i="4"/>
  <c r="AI2" i="4"/>
  <c r="AI10" i="4"/>
  <c r="AI11" i="4"/>
  <c r="Y2" i="4"/>
  <c r="Y10" i="4"/>
  <c r="Y11" i="4"/>
  <c r="AY10" i="4"/>
  <c r="AY2" i="4"/>
  <c r="AY11" i="4"/>
  <c r="M2" i="4"/>
  <c r="M11" i="4"/>
  <c r="AP16" i="4"/>
  <c r="G16" i="4"/>
  <c r="R16" i="4"/>
  <c r="AO16" i="4"/>
  <c r="AR16" i="4"/>
  <c r="AH16" i="4"/>
  <c r="F16" i="4"/>
  <c r="BC16" i="4"/>
  <c r="C213" i="10"/>
  <c r="W16" i="4"/>
  <c r="AY16" i="4"/>
  <c r="J16" i="4"/>
  <c r="Q16" i="4"/>
  <c r="I16" i="4"/>
  <c r="X16" i="4"/>
  <c r="AG16" i="4"/>
  <c r="AE16" i="4"/>
  <c r="AZ16" i="4"/>
  <c r="AI16" i="4"/>
  <c r="BA16" i="4"/>
  <c r="Y16" i="4"/>
  <c r="K16" i="4"/>
  <c r="AJ16" i="4"/>
  <c r="AQ16" i="4"/>
  <c r="U16" i="4"/>
  <c r="AK16" i="4"/>
  <c r="AB16" i="4"/>
  <c r="M16" i="4"/>
  <c r="BB16" i="4"/>
  <c r="Z16" i="4"/>
  <c r="AC16" i="4"/>
  <c r="AD16" i="4"/>
  <c r="O16" i="4"/>
  <c r="AX16" i="4"/>
  <c r="H16" i="4"/>
  <c r="AM16" i="4"/>
  <c r="AF16" i="4"/>
  <c r="S16" i="4"/>
  <c r="AV16" i="4"/>
  <c r="AS16" i="4"/>
  <c r="V16" i="4"/>
  <c r="N16" i="4"/>
  <c r="L16" i="4"/>
  <c r="AL16" i="4"/>
  <c r="C16" i="4"/>
  <c r="D16" i="4" s="1"/>
  <c r="AN16" i="4"/>
  <c r="T16" i="4"/>
  <c r="AA16" i="4"/>
  <c r="AU16" i="4"/>
  <c r="AW16" i="4"/>
  <c r="P16" i="4"/>
  <c r="AT16" i="4"/>
  <c r="F20" i="4"/>
  <c r="J20" i="4"/>
  <c r="Q20" i="4"/>
  <c r="C217" i="10"/>
  <c r="W20" i="4"/>
  <c r="AY20" i="4"/>
  <c r="U20" i="4"/>
  <c r="R20" i="4"/>
  <c r="AG20" i="4"/>
  <c r="AP20" i="4"/>
  <c r="Z20" i="4"/>
  <c r="P20" i="4"/>
  <c r="S20" i="4"/>
  <c r="X20" i="4"/>
  <c r="AJ20" i="4"/>
  <c r="BC20" i="4"/>
  <c r="AI20" i="4"/>
  <c r="AB20" i="4"/>
  <c r="C20" i="4"/>
  <c r="D20" i="4" s="1"/>
  <c r="AE20" i="4"/>
  <c r="AA20" i="4"/>
  <c r="G20" i="4"/>
  <c r="AC20" i="4"/>
  <c r="AN20" i="4"/>
  <c r="AF20" i="4"/>
  <c r="AH20" i="4"/>
  <c r="AW20" i="4"/>
  <c r="K20" i="4"/>
  <c r="T20" i="4"/>
  <c r="L20" i="4"/>
  <c r="AO20" i="4"/>
  <c r="BA20" i="4"/>
  <c r="AK20" i="4"/>
  <c r="AM20" i="4"/>
  <c r="I20" i="4"/>
  <c r="O20" i="4"/>
  <c r="N20" i="4"/>
  <c r="AR20" i="4"/>
  <c r="AD20" i="4"/>
  <c r="AT20" i="4"/>
  <c r="AZ20" i="4"/>
  <c r="V20" i="4"/>
  <c r="AL20" i="4"/>
  <c r="AU20" i="4"/>
  <c r="AQ20" i="4"/>
  <c r="BB20" i="4"/>
  <c r="AS20" i="4"/>
  <c r="AX20" i="4"/>
  <c r="M20" i="4"/>
  <c r="H20" i="4"/>
  <c r="Y20" i="4"/>
  <c r="AV20" i="4"/>
  <c r="BC18" i="4"/>
  <c r="Q18" i="4"/>
  <c r="AJ18" i="4"/>
  <c r="W18" i="4"/>
  <c r="AI18" i="4"/>
  <c r="AZ18" i="4"/>
  <c r="P18" i="4"/>
  <c r="I18" i="4"/>
  <c r="S18" i="4"/>
  <c r="X18" i="4"/>
  <c r="F18" i="4"/>
  <c r="AE18" i="4"/>
  <c r="BA18" i="4"/>
  <c r="AR18" i="4"/>
  <c r="AD18" i="4"/>
  <c r="K18" i="4"/>
  <c r="C18" i="4"/>
  <c r="D18" i="4" s="1"/>
  <c r="AN18" i="4"/>
  <c r="AK18" i="4"/>
  <c r="AM18" i="4"/>
  <c r="AF18" i="4"/>
  <c r="AY18" i="4"/>
  <c r="Y18" i="4"/>
  <c r="AW18" i="4"/>
  <c r="C215" i="10"/>
  <c r="Z18" i="4"/>
  <c r="U18" i="4"/>
  <c r="AA18" i="4"/>
  <c r="AO18" i="4"/>
  <c r="M18" i="4"/>
  <c r="AV18" i="4"/>
  <c r="AT18" i="4"/>
  <c r="AX18" i="4"/>
  <c r="AP18" i="4"/>
  <c r="AB18" i="4"/>
  <c r="AQ18" i="4"/>
  <c r="AC18" i="4"/>
  <c r="T18" i="4"/>
  <c r="AS18" i="4"/>
  <c r="G18" i="4"/>
  <c r="V18" i="4"/>
  <c r="R18" i="4"/>
  <c r="J18" i="4"/>
  <c r="N18" i="4"/>
  <c r="AL18" i="4"/>
  <c r="BB18" i="4"/>
  <c r="AG18" i="4"/>
  <c r="AH18" i="4"/>
  <c r="L18" i="4"/>
  <c r="H18" i="4"/>
  <c r="AU18" i="4"/>
  <c r="O18" i="4"/>
  <c r="BC51" i="4"/>
  <c r="AE51" i="4"/>
  <c r="U51" i="4"/>
  <c r="P51" i="4"/>
  <c r="AM51" i="4"/>
  <c r="V51" i="4"/>
  <c r="AY51" i="4"/>
  <c r="AJ51" i="4"/>
  <c r="AR51" i="4"/>
  <c r="J51" i="4"/>
  <c r="AW51" i="4"/>
  <c r="F51" i="4"/>
  <c r="AO51" i="4"/>
  <c r="AH51" i="4"/>
  <c r="W51" i="4"/>
  <c r="AZ51" i="4"/>
  <c r="AA51" i="4"/>
  <c r="AC51" i="4"/>
  <c r="AN51" i="4"/>
  <c r="AK51" i="4"/>
  <c r="C248" i="10"/>
  <c r="AP51" i="4"/>
  <c r="R51" i="4"/>
  <c r="AU51" i="4"/>
  <c r="K51" i="4"/>
  <c r="G51" i="4"/>
  <c r="H51" i="4"/>
  <c r="AL51" i="4"/>
  <c r="Y51" i="4"/>
  <c r="T51" i="4"/>
  <c r="AT51" i="4"/>
  <c r="I51" i="4"/>
  <c r="AX51" i="4"/>
  <c r="O51" i="4"/>
  <c r="AS51" i="4"/>
  <c r="AG51" i="4"/>
  <c r="Q51" i="4"/>
  <c r="AV51" i="4"/>
  <c r="N51" i="4"/>
  <c r="C51" i="4"/>
  <c r="D51" i="4" s="1"/>
  <c r="AB51" i="4"/>
  <c r="AD51" i="4"/>
  <c r="BA51" i="4"/>
  <c r="S51" i="4"/>
  <c r="X51" i="4"/>
  <c r="AQ51" i="4"/>
  <c r="BB51" i="4"/>
  <c r="L51" i="4"/>
  <c r="AI51" i="4"/>
  <c r="Z51" i="4"/>
  <c r="AF51" i="4"/>
  <c r="M51" i="4"/>
  <c r="Z54" i="4"/>
  <c r="AB54" i="4"/>
  <c r="I54" i="4"/>
  <c r="AJ54" i="4"/>
  <c r="G54" i="4"/>
  <c r="K54" i="4"/>
  <c r="T54" i="4"/>
  <c r="S54" i="4"/>
  <c r="W54" i="4"/>
  <c r="AZ54" i="4"/>
  <c r="AA54" i="4"/>
  <c r="R54" i="4"/>
  <c r="AO54" i="4"/>
  <c r="AD54" i="4"/>
  <c r="F54" i="4"/>
  <c r="V54" i="4"/>
  <c r="AG54" i="4"/>
  <c r="AH54" i="4"/>
  <c r="C251" i="10"/>
  <c r="C54" i="4"/>
  <c r="D54" i="4" s="1"/>
  <c r="BC54" i="4"/>
  <c r="AN54" i="4"/>
  <c r="AP54" i="4"/>
  <c r="BA54" i="4"/>
  <c r="Y54" i="4"/>
  <c r="AE54" i="4"/>
  <c r="AC54" i="4"/>
  <c r="H54" i="4"/>
  <c r="X54" i="4"/>
  <c r="AT54" i="4"/>
  <c r="BB54" i="4"/>
  <c r="AV54" i="4"/>
  <c r="AK54" i="4"/>
  <c r="L54" i="4"/>
  <c r="O54" i="4"/>
  <c r="U54" i="4"/>
  <c r="AF54" i="4"/>
  <c r="J54" i="4"/>
  <c r="AW54" i="4"/>
  <c r="M54" i="4"/>
  <c r="AQ54" i="4"/>
  <c r="AS54" i="4"/>
  <c r="AI54" i="4"/>
  <c r="AR54" i="4"/>
  <c r="AX54" i="4"/>
  <c r="AU54" i="4"/>
  <c r="Q54" i="4"/>
  <c r="P54" i="4"/>
  <c r="AM54" i="4"/>
  <c r="AL54" i="4"/>
  <c r="AY54" i="4"/>
  <c r="N54" i="4"/>
  <c r="Z19" i="4"/>
  <c r="AY19" i="4"/>
  <c r="F19" i="4"/>
  <c r="BC19" i="4"/>
  <c r="AU19" i="4"/>
  <c r="X19" i="4"/>
  <c r="C19" i="4"/>
  <c r="D19" i="4" s="1"/>
  <c r="G19" i="4"/>
  <c r="AK19" i="4"/>
  <c r="AB19" i="4"/>
  <c r="I19" i="4"/>
  <c r="Y19" i="4"/>
  <c r="K19" i="4"/>
  <c r="T19" i="4"/>
  <c r="AE19" i="4"/>
  <c r="AZ19" i="4"/>
  <c r="U19" i="4"/>
  <c r="BA19" i="4"/>
  <c r="V19" i="4"/>
  <c r="S19" i="4"/>
  <c r="W19" i="4"/>
  <c r="AN19" i="4"/>
  <c r="AI19" i="4"/>
  <c r="AP19" i="4"/>
  <c r="P19" i="4"/>
  <c r="AF19" i="4"/>
  <c r="Q19" i="4"/>
  <c r="AR19" i="4"/>
  <c r="AV19" i="4"/>
  <c r="AM19" i="4"/>
  <c r="AH19" i="4"/>
  <c r="AW19" i="4"/>
  <c r="O19" i="4"/>
  <c r="C216" i="10"/>
  <c r="AO19" i="4"/>
  <c r="BB19" i="4"/>
  <c r="AX19" i="4"/>
  <c r="AD19" i="4"/>
  <c r="AJ19" i="4"/>
  <c r="L19" i="4"/>
  <c r="AC19" i="4"/>
  <c r="AS19" i="4"/>
  <c r="R19" i="4"/>
  <c r="J19" i="4"/>
  <c r="AQ19" i="4"/>
  <c r="N19" i="4"/>
  <c r="AL19" i="4"/>
  <c r="AG19" i="4"/>
  <c r="AT19" i="4"/>
  <c r="M19" i="4"/>
  <c r="H19" i="4"/>
  <c r="AA19" i="4"/>
  <c r="R2" i="4"/>
  <c r="R11" i="4"/>
  <c r="G32" i="4"/>
  <c r="AN32" i="4"/>
  <c r="AY32" i="4"/>
  <c r="F32" i="4"/>
  <c r="AE32" i="4"/>
  <c r="AZ32" i="4"/>
  <c r="AC32" i="4"/>
  <c r="BA32" i="4"/>
  <c r="C32" i="4"/>
  <c r="D32" i="4" s="1"/>
  <c r="W32" i="4"/>
  <c r="AK32" i="4"/>
  <c r="J32" i="4"/>
  <c r="AH32" i="4"/>
  <c r="I32" i="4"/>
  <c r="AI32" i="4"/>
  <c r="R32" i="4"/>
  <c r="AW32" i="4"/>
  <c r="K32" i="4"/>
  <c r="C229" i="10"/>
  <c r="AA32" i="4"/>
  <c r="AB32" i="4"/>
  <c r="P32" i="4"/>
  <c r="V32" i="4"/>
  <c r="T32" i="4"/>
  <c r="X32" i="4"/>
  <c r="AJ32" i="4"/>
  <c r="AT32" i="4"/>
  <c r="BB32" i="4"/>
  <c r="AV32" i="4"/>
  <c r="AR32" i="4"/>
  <c r="O32" i="4"/>
  <c r="AG32" i="4"/>
  <c r="AQ32" i="4"/>
  <c r="L32" i="4"/>
  <c r="N32" i="4"/>
  <c r="AX32" i="4"/>
  <c r="H32" i="4"/>
  <c r="AO32" i="4"/>
  <c r="AS32" i="4"/>
  <c r="Z32" i="4"/>
  <c r="AM32" i="4"/>
  <c r="AD32" i="4"/>
  <c r="S32" i="4"/>
  <c r="BC32" i="4"/>
  <c r="U32" i="4"/>
  <c r="AF32" i="4"/>
  <c r="Y32" i="4"/>
  <c r="AL32" i="4"/>
  <c r="AU32" i="4"/>
  <c r="AP32" i="4"/>
  <c r="Q32" i="4"/>
  <c r="M32" i="4"/>
  <c r="F25" i="4"/>
  <c r="AU25" i="4"/>
  <c r="AH25" i="4"/>
  <c r="Q25" i="4"/>
  <c r="AJ25" i="4"/>
  <c r="AQ25" i="4"/>
  <c r="AI25" i="4"/>
  <c r="AC25" i="4"/>
  <c r="AY25" i="4"/>
  <c r="AD25" i="4"/>
  <c r="Z25" i="4"/>
  <c r="BA25" i="4"/>
  <c r="S25" i="4"/>
  <c r="X25" i="4"/>
  <c r="AZ25" i="4"/>
  <c r="AK25" i="4"/>
  <c r="AF25" i="4"/>
  <c r="I25" i="4"/>
  <c r="C25" i="4"/>
  <c r="D25" i="4" s="1"/>
  <c r="W25" i="4"/>
  <c r="AP25" i="4"/>
  <c r="G25" i="4"/>
  <c r="U25" i="4"/>
  <c r="AE25" i="4"/>
  <c r="AO25" i="4"/>
  <c r="AR25" i="4"/>
  <c r="Y25" i="4"/>
  <c r="AM25" i="4"/>
  <c r="P25" i="4"/>
  <c r="J25" i="4"/>
  <c r="AW25" i="4"/>
  <c r="M25" i="4"/>
  <c r="BB25" i="4"/>
  <c r="AX25" i="4"/>
  <c r="AS25" i="4"/>
  <c r="V25" i="4"/>
  <c r="T25" i="4"/>
  <c r="AV25" i="4"/>
  <c r="C222" i="10"/>
  <c r="AB25" i="4"/>
  <c r="AL25" i="4"/>
  <c r="AN25" i="4"/>
  <c r="AT25" i="4"/>
  <c r="L25" i="4"/>
  <c r="AA25" i="4"/>
  <c r="R25" i="4"/>
  <c r="K25" i="4"/>
  <c r="O25" i="4"/>
  <c r="BC25" i="4"/>
  <c r="AG25" i="4"/>
  <c r="H25" i="4"/>
  <c r="N25" i="4"/>
  <c r="AE24" i="4"/>
  <c r="BA24" i="4"/>
  <c r="V24" i="4"/>
  <c r="AR24" i="4"/>
  <c r="C24" i="4"/>
  <c r="D24" i="4" s="1"/>
  <c r="U24" i="4"/>
  <c r="AK24" i="4"/>
  <c r="AB24" i="4"/>
  <c r="AH24" i="4"/>
  <c r="W24" i="4"/>
  <c r="R24" i="4"/>
  <c r="Y24" i="4"/>
  <c r="AI24" i="4"/>
  <c r="AY24" i="4"/>
  <c r="AW24" i="4"/>
  <c r="T24" i="4"/>
  <c r="F24" i="4"/>
  <c r="BC24" i="4"/>
  <c r="AZ24" i="4"/>
  <c r="S24" i="4"/>
  <c r="X24" i="4"/>
  <c r="AM24" i="4"/>
  <c r="BB24" i="4"/>
  <c r="O24" i="4"/>
  <c r="AX24" i="4"/>
  <c r="AL24" i="4"/>
  <c r="AD24" i="4"/>
  <c r="G24" i="4"/>
  <c r="AF24" i="4"/>
  <c r="K24" i="4"/>
  <c r="AP24" i="4"/>
  <c r="I24" i="4"/>
  <c r="AJ24" i="4"/>
  <c r="N24" i="4"/>
  <c r="L24" i="4"/>
  <c r="H24" i="4"/>
  <c r="AO24" i="4"/>
  <c r="AU24" i="4"/>
  <c r="AT24" i="4"/>
  <c r="AC24" i="4"/>
  <c r="P24" i="4"/>
  <c r="AG24" i="4"/>
  <c r="Q24" i="4"/>
  <c r="AQ24" i="4"/>
  <c r="C221" i="10"/>
  <c r="Z24" i="4"/>
  <c r="M24" i="4"/>
  <c r="AN24" i="4"/>
  <c r="J24" i="4"/>
  <c r="AV24" i="4"/>
  <c r="AS24" i="4"/>
  <c r="AA24" i="4"/>
  <c r="V2" i="4"/>
  <c r="V10" i="4"/>
  <c r="V11" i="4"/>
  <c r="W10" i="4"/>
  <c r="W2" i="4"/>
  <c r="W11" i="4"/>
  <c r="I2" i="4"/>
  <c r="I11" i="4"/>
  <c r="AE10" i="4"/>
  <c r="AE2" i="4"/>
  <c r="AE11" i="4"/>
  <c r="J2" i="4"/>
  <c r="J11" i="4"/>
  <c r="AL10" i="4"/>
  <c r="AL2" i="4"/>
  <c r="AL11" i="4"/>
  <c r="AH10" i="4"/>
  <c r="AH2" i="4"/>
  <c r="AH11" i="4"/>
  <c r="AS10" i="4"/>
  <c r="AS2" i="4"/>
  <c r="AS11" i="4"/>
  <c r="AB10" i="4"/>
  <c r="AB2" i="4"/>
  <c r="AB11" i="4"/>
  <c r="G2" i="4"/>
  <c r="G11" i="4"/>
  <c r="U34" i="4"/>
  <c r="Q34" i="4"/>
  <c r="T34" i="4"/>
  <c r="W34" i="4"/>
  <c r="AW34" i="4"/>
  <c r="BA34" i="4"/>
  <c r="S34" i="4"/>
  <c r="C34" i="4"/>
  <c r="D34" i="4" s="1"/>
  <c r="BC34" i="4"/>
  <c r="Z34" i="4"/>
  <c r="G34" i="4"/>
  <c r="AK34" i="4"/>
  <c r="AB34" i="4"/>
  <c r="C231" i="10"/>
  <c r="AI34" i="4"/>
  <c r="AZ34" i="4"/>
  <c r="AP34" i="4"/>
  <c r="AC34" i="4"/>
  <c r="R34" i="4"/>
  <c r="AO34" i="4"/>
  <c r="AU34" i="4"/>
  <c r="V34" i="4"/>
  <c r="AG34" i="4"/>
  <c r="X34" i="4"/>
  <c r="AF34" i="4"/>
  <c r="AH34" i="4"/>
  <c r="AD34" i="4"/>
  <c r="AL34" i="4"/>
  <c r="N34" i="4"/>
  <c r="AY34" i="4"/>
  <c r="K34" i="4"/>
  <c r="O34" i="4"/>
  <c r="AN34" i="4"/>
  <c r="I34" i="4"/>
  <c r="AT34" i="4"/>
  <c r="BB34" i="4"/>
  <c r="AS34" i="4"/>
  <c r="H34" i="4"/>
  <c r="AX34" i="4"/>
  <c r="AM34" i="4"/>
  <c r="Y34" i="4"/>
  <c r="F34" i="4"/>
  <c r="AE34" i="4"/>
  <c r="J34" i="4"/>
  <c r="L34" i="4"/>
  <c r="AA34" i="4"/>
  <c r="AJ34" i="4"/>
  <c r="P34" i="4"/>
  <c r="AR34" i="4"/>
  <c r="AQ34" i="4"/>
  <c r="M34" i="4"/>
  <c r="AV34" i="4"/>
  <c r="C33" i="4"/>
  <c r="D33" i="4" s="1"/>
  <c r="AP33" i="4"/>
  <c r="AA33" i="4"/>
  <c r="AK33" i="4"/>
  <c r="AW33" i="4"/>
  <c r="W33" i="4"/>
  <c r="AI33" i="4"/>
  <c r="AC33" i="4"/>
  <c r="AM33" i="4"/>
  <c r="AG33" i="4"/>
  <c r="AF33" i="4"/>
  <c r="C230" i="10"/>
  <c r="AY33" i="4"/>
  <c r="Q33" i="4"/>
  <c r="P33" i="4"/>
  <c r="V33" i="4"/>
  <c r="AR33" i="4"/>
  <c r="I33" i="4"/>
  <c r="S33" i="4"/>
  <c r="X33" i="4"/>
  <c r="AZ33" i="4"/>
  <c r="U33" i="4"/>
  <c r="BA33" i="4"/>
  <c r="AE33" i="4"/>
  <c r="G33" i="4"/>
  <c r="AN33" i="4"/>
  <c r="Y33" i="4"/>
  <c r="AJ33" i="4"/>
  <c r="AU33" i="4"/>
  <c r="J33" i="4"/>
  <c r="AV33" i="4"/>
  <c r="N33" i="4"/>
  <c r="F33" i="4"/>
  <c r="AB33" i="4"/>
  <c r="AX33" i="4"/>
  <c r="AD33" i="4"/>
  <c r="T33" i="4"/>
  <c r="R33" i="4"/>
  <c r="M33" i="4"/>
  <c r="AL33" i="4"/>
  <c r="BC33" i="4"/>
  <c r="Z33" i="4"/>
  <c r="AO33" i="4"/>
  <c r="AQ33" i="4"/>
  <c r="AT33" i="4"/>
  <c r="BB33" i="4"/>
  <c r="H33" i="4"/>
  <c r="L33" i="4"/>
  <c r="AH33" i="4"/>
  <c r="K33" i="4"/>
  <c r="O33" i="4"/>
  <c r="AS33" i="4"/>
  <c r="F35" i="4"/>
  <c r="Z35" i="4"/>
  <c r="AO35" i="4"/>
  <c r="V35" i="4"/>
  <c r="AG35" i="4"/>
  <c r="AI35" i="4"/>
  <c r="R35" i="4"/>
  <c r="AU35" i="4"/>
  <c r="AR35" i="4"/>
  <c r="J35" i="4"/>
  <c r="K35" i="4"/>
  <c r="X35" i="4"/>
  <c r="C232" i="10"/>
  <c r="AM35" i="4"/>
  <c r="I35" i="4"/>
  <c r="C35" i="4"/>
  <c r="D35" i="4" s="1"/>
  <c r="AE35" i="4"/>
  <c r="AP35" i="4"/>
  <c r="Q35" i="4"/>
  <c r="Y35" i="4"/>
  <c r="T35" i="4"/>
  <c r="AA35" i="4"/>
  <c r="BC35" i="4"/>
  <c r="AZ35" i="4"/>
  <c r="AC35" i="4"/>
  <c r="U35" i="4"/>
  <c r="BA35" i="4"/>
  <c r="P35" i="4"/>
  <c r="S35" i="4"/>
  <c r="AB35" i="4"/>
  <c r="AL35" i="4"/>
  <c r="W35" i="4"/>
  <c r="AN35" i="4"/>
  <c r="AH35" i="4"/>
  <c r="AW35" i="4"/>
  <c r="BB35" i="4"/>
  <c r="AS35" i="4"/>
  <c r="N35" i="4"/>
  <c r="G35" i="4"/>
  <c r="AJ35" i="4"/>
  <c r="O35" i="4"/>
  <c r="AV35" i="4"/>
  <c r="L35" i="4"/>
  <c r="H35" i="4"/>
  <c r="AD35" i="4"/>
  <c r="AF35" i="4"/>
  <c r="M35" i="4"/>
  <c r="AK35" i="4"/>
  <c r="AY35" i="4"/>
  <c r="AT35" i="4"/>
  <c r="AX35" i="4"/>
  <c r="AQ35" i="4"/>
  <c r="C57" i="4"/>
  <c r="D57" i="4" s="1"/>
  <c r="Z57" i="4"/>
  <c r="AN57" i="4"/>
  <c r="AK57" i="4"/>
  <c r="AM57" i="4"/>
  <c r="AF57" i="4"/>
  <c r="AZ57" i="4"/>
  <c r="AU57" i="4"/>
  <c r="AY57" i="4"/>
  <c r="AJ57" i="4"/>
  <c r="F57" i="4"/>
  <c r="AI57" i="4"/>
  <c r="AP57" i="4"/>
  <c r="AD57" i="4"/>
  <c r="Q57" i="4"/>
  <c r="I57" i="4"/>
  <c r="T57" i="4"/>
  <c r="S57" i="4"/>
  <c r="W57" i="4"/>
  <c r="AA57" i="4"/>
  <c r="AC57" i="4"/>
  <c r="R57" i="4"/>
  <c r="AG57" i="4"/>
  <c r="J57" i="4"/>
  <c r="AH57" i="4"/>
  <c r="AE57" i="4"/>
  <c r="AB57" i="4"/>
  <c r="AO57" i="4"/>
  <c r="X57" i="4"/>
  <c r="AS57" i="4"/>
  <c r="AL57" i="4"/>
  <c r="AV57" i="4"/>
  <c r="BA57" i="4"/>
  <c r="Y57" i="4"/>
  <c r="AQ57" i="4"/>
  <c r="AT57" i="4"/>
  <c r="H57" i="4"/>
  <c r="AR57" i="4"/>
  <c r="O57" i="4"/>
  <c r="AX57" i="4"/>
  <c r="P57" i="4"/>
  <c r="K57" i="4"/>
  <c r="L57" i="4"/>
  <c r="M57" i="4"/>
  <c r="C254" i="10"/>
  <c r="G57" i="4"/>
  <c r="V57" i="4"/>
  <c r="U57" i="4"/>
  <c r="AW57" i="4"/>
  <c r="BC57" i="4"/>
  <c r="BB57" i="4"/>
  <c r="N57" i="4"/>
  <c r="AE50" i="4"/>
  <c r="G50" i="4"/>
  <c r="K50" i="4"/>
  <c r="S50" i="4"/>
  <c r="C50" i="4"/>
  <c r="D50" i="4" s="1"/>
  <c r="AK50" i="4"/>
  <c r="BC50" i="4"/>
  <c r="AZ50" i="4"/>
  <c r="AN50" i="4"/>
  <c r="P50" i="4"/>
  <c r="AM50" i="4"/>
  <c r="AY50" i="4"/>
  <c r="AD50" i="4"/>
  <c r="Q50" i="4"/>
  <c r="W50" i="4"/>
  <c r="Z50" i="4"/>
  <c r="AJ50" i="4"/>
  <c r="F50" i="4"/>
  <c r="C247" i="10"/>
  <c r="BA50" i="4"/>
  <c r="AC50" i="4"/>
  <c r="U50" i="4"/>
  <c r="AO50" i="4"/>
  <c r="AG50" i="4"/>
  <c r="J50" i="4"/>
  <c r="AH50" i="4"/>
  <c r="T50" i="4"/>
  <c r="M50" i="4"/>
  <c r="H50" i="4"/>
  <c r="AL50" i="4"/>
  <c r="AQ50" i="4"/>
  <c r="O50" i="4"/>
  <c r="AP50" i="4"/>
  <c r="AU50" i="4"/>
  <c r="AR50" i="4"/>
  <c r="V50" i="4"/>
  <c r="AF50" i="4"/>
  <c r="I50" i="4"/>
  <c r="AT50" i="4"/>
  <c r="N50" i="4"/>
  <c r="AI50" i="4"/>
  <c r="R50" i="4"/>
  <c r="Y50" i="4"/>
  <c r="X50" i="4"/>
  <c r="BB50" i="4"/>
  <c r="AX50" i="4"/>
  <c r="L50" i="4"/>
  <c r="AW50" i="4"/>
  <c r="AS50" i="4"/>
  <c r="AA50" i="4"/>
  <c r="AV50" i="4"/>
  <c r="AB50" i="4"/>
  <c r="AJ10" i="4"/>
  <c r="AJ2" i="4"/>
  <c r="AJ11" i="4"/>
  <c r="AN10" i="4"/>
  <c r="AN2" i="4"/>
  <c r="AN11" i="4"/>
  <c r="L2" i="4"/>
  <c r="L11" i="4"/>
  <c r="AM10" i="4"/>
  <c r="AM2" i="4"/>
  <c r="AM11" i="4"/>
  <c r="AE13" i="4"/>
  <c r="AG13" i="4"/>
  <c r="J13" i="4"/>
  <c r="C13" i="4"/>
  <c r="D13" i="4" s="1"/>
  <c r="AA13" i="4"/>
  <c r="AC13" i="4"/>
  <c r="AN13" i="4"/>
  <c r="BA13" i="4"/>
  <c r="AB13" i="4"/>
  <c r="AW13" i="4"/>
  <c r="AI13" i="4"/>
  <c r="AU13" i="4"/>
  <c r="V13" i="4"/>
  <c r="S13" i="4"/>
  <c r="C210" i="10"/>
  <c r="AZ13" i="4"/>
  <c r="G13" i="4"/>
  <c r="R13" i="4"/>
  <c r="AK13" i="4"/>
  <c r="AO13" i="4"/>
  <c r="AY13" i="4"/>
  <c r="I13" i="4"/>
  <c r="F13" i="4"/>
  <c r="Z13" i="4"/>
  <c r="AH13" i="4"/>
  <c r="AD13" i="4"/>
  <c r="Q13" i="4"/>
  <c r="T13" i="4"/>
  <c r="AT13" i="4"/>
  <c r="BB13" i="4"/>
  <c r="L13" i="4"/>
  <c r="AX13" i="4"/>
  <c r="AR13" i="4"/>
  <c r="AJ13" i="4"/>
  <c r="AQ13" i="4"/>
  <c r="AV13" i="4"/>
  <c r="U13" i="4"/>
  <c r="AM13" i="4"/>
  <c r="AF13" i="4"/>
  <c r="N13" i="4"/>
  <c r="AP13" i="4"/>
  <c r="P13" i="4"/>
  <c r="M13" i="4"/>
  <c r="O13" i="4"/>
  <c r="BC13" i="4"/>
  <c r="K13" i="4"/>
  <c r="X13" i="4"/>
  <c r="H13" i="4"/>
  <c r="W13" i="4"/>
  <c r="AS13" i="4"/>
  <c r="AL13" i="4"/>
  <c r="Y13" i="4"/>
  <c r="AT2" i="4"/>
  <c r="AT10" i="4"/>
  <c r="AT11" i="4"/>
  <c r="AI56" i="4"/>
  <c r="AC56" i="4"/>
  <c r="AB56" i="4"/>
  <c r="AU56" i="4"/>
  <c r="AY56" i="4"/>
  <c r="Y56" i="4"/>
  <c r="K56" i="4"/>
  <c r="S56" i="4"/>
  <c r="AJ56" i="4"/>
  <c r="AE56" i="4"/>
  <c r="Z56" i="4"/>
  <c r="R56" i="4"/>
  <c r="AR56" i="4"/>
  <c r="T56" i="4"/>
  <c r="G56" i="4"/>
  <c r="AO56" i="4"/>
  <c r="AG56" i="4"/>
  <c r="AF56" i="4"/>
  <c r="U56" i="4"/>
  <c r="BA56" i="4"/>
  <c r="AM56" i="4"/>
  <c r="P56" i="4"/>
  <c r="J56" i="4"/>
  <c r="I56" i="4"/>
  <c r="F56" i="4"/>
  <c r="BC56" i="4"/>
  <c r="W56" i="4"/>
  <c r="AP56" i="4"/>
  <c r="C253" i="10"/>
  <c r="V56" i="4"/>
  <c r="AD56" i="4"/>
  <c r="Q56" i="4"/>
  <c r="AA56" i="4"/>
  <c r="AQ56" i="4"/>
  <c r="M56" i="4"/>
  <c r="BB56" i="4"/>
  <c r="O56" i="4"/>
  <c r="AX56" i="4"/>
  <c r="AW56" i="4"/>
  <c r="X56" i="4"/>
  <c r="L56" i="4"/>
  <c r="AZ56" i="4"/>
  <c r="AK56" i="4"/>
  <c r="AT56" i="4"/>
  <c r="AV56" i="4"/>
  <c r="AS56" i="4"/>
  <c r="AL56" i="4"/>
  <c r="AN56" i="4"/>
  <c r="AH56" i="4"/>
  <c r="N56" i="4"/>
  <c r="H56" i="4"/>
  <c r="C56" i="4"/>
  <c r="D56" i="4" s="1"/>
  <c r="Z2" i="4"/>
  <c r="Z10" i="4"/>
  <c r="Z11" i="4"/>
  <c r="E35" i="4" l="1"/>
  <c r="E28" i="4"/>
  <c r="E43" i="4"/>
  <c r="E156" i="4"/>
  <c r="E184" i="4"/>
  <c r="E189" i="4"/>
  <c r="E144" i="4"/>
  <c r="E209" i="4"/>
  <c r="E58" i="4"/>
  <c r="E210" i="4"/>
  <c r="E37" i="4"/>
  <c r="E139" i="4"/>
  <c r="E67" i="4"/>
  <c r="E115" i="4"/>
  <c r="E84" i="4"/>
  <c r="E75" i="4"/>
  <c r="E78" i="4"/>
  <c r="E138" i="4"/>
  <c r="E82" i="4"/>
  <c r="E63" i="4"/>
  <c r="E95" i="4"/>
  <c r="E145" i="4"/>
  <c r="E157" i="4"/>
  <c r="E200" i="4"/>
  <c r="E196" i="4"/>
  <c r="E26" i="4"/>
  <c r="E23" i="4"/>
  <c r="E14" i="4"/>
  <c r="E61" i="4"/>
  <c r="E129" i="4"/>
  <c r="E113" i="4"/>
  <c r="E69" i="4"/>
  <c r="E104" i="4"/>
  <c r="E77" i="4"/>
  <c r="E68" i="4"/>
  <c r="E131" i="4"/>
  <c r="E106" i="4"/>
  <c r="E110" i="4"/>
  <c r="E160" i="4"/>
  <c r="E174" i="4"/>
  <c r="E161" i="4"/>
  <c r="E159" i="4"/>
  <c r="E164" i="4"/>
  <c r="E165" i="4"/>
  <c r="E199" i="4"/>
  <c r="E202" i="4"/>
  <c r="E191" i="4"/>
  <c r="E47" i="4"/>
  <c r="E56" i="4"/>
  <c r="E57" i="4"/>
  <c r="E51" i="4"/>
  <c r="E15" i="4"/>
  <c r="E42" i="4"/>
  <c r="E62" i="4"/>
  <c r="E76" i="4"/>
  <c r="E98" i="4"/>
  <c r="E126" i="4"/>
  <c r="E70" i="4"/>
  <c r="E92" i="4"/>
  <c r="E128" i="4"/>
  <c r="E64" i="4"/>
  <c r="E108" i="4"/>
  <c r="E71" i="4"/>
  <c r="E178" i="4"/>
  <c r="E170" i="4"/>
  <c r="E142" i="4"/>
  <c r="E143" i="4"/>
  <c r="E167" i="4"/>
  <c r="E163" i="4"/>
  <c r="E198" i="4"/>
  <c r="E197" i="4"/>
  <c r="E193" i="4"/>
  <c r="E13" i="4"/>
  <c r="E25" i="4"/>
  <c r="E19" i="4"/>
  <c r="E54" i="4"/>
  <c r="E16" i="4"/>
  <c r="E52" i="4"/>
  <c r="E29" i="4"/>
  <c r="E39" i="4"/>
  <c r="E109" i="4"/>
  <c r="E133" i="4"/>
  <c r="E118" i="4"/>
  <c r="E117" i="4"/>
  <c r="E130" i="4"/>
  <c r="E86" i="4"/>
  <c r="E89" i="4"/>
  <c r="E73" i="4"/>
  <c r="E66" i="4"/>
  <c r="E119" i="4"/>
  <c r="E149" i="4"/>
  <c r="E155" i="4"/>
  <c r="E175" i="4"/>
  <c r="E180" i="4"/>
  <c r="E172" i="4"/>
  <c r="E188" i="4"/>
  <c r="E208" i="4"/>
  <c r="E203" i="4"/>
  <c r="E206" i="4"/>
  <c r="E38" i="4"/>
  <c r="E17" i="4"/>
  <c r="E114" i="4"/>
  <c r="E121" i="4"/>
  <c r="E65" i="4"/>
  <c r="E112" i="4"/>
  <c r="E111" i="4"/>
  <c r="E87" i="4"/>
  <c r="E74" i="4"/>
  <c r="E72" i="4"/>
  <c r="E80" i="4"/>
  <c r="E123" i="4"/>
  <c r="E181" i="4"/>
  <c r="E176" i="4"/>
  <c r="E147" i="4"/>
  <c r="E169" i="4"/>
  <c r="E158" i="4"/>
  <c r="E173" i="4"/>
  <c r="E207" i="4"/>
  <c r="E205" i="4"/>
  <c r="E59" i="4"/>
  <c r="E20" i="4"/>
  <c r="E27" i="4"/>
  <c r="E31" i="4"/>
  <c r="E22" i="4"/>
  <c r="E102" i="4"/>
  <c r="E122" i="4"/>
  <c r="E60" i="4"/>
  <c r="E99" i="4"/>
  <c r="E101" i="4"/>
  <c r="E105" i="4"/>
  <c r="E140" i="4"/>
  <c r="E85" i="4"/>
  <c r="E83" i="4"/>
  <c r="E135" i="4"/>
  <c r="E187" i="4"/>
  <c r="E183" i="4"/>
  <c r="E186" i="4"/>
  <c r="E148" i="4"/>
  <c r="E151" i="4"/>
  <c r="E179" i="4"/>
  <c r="E195" i="4"/>
  <c r="E204" i="4"/>
  <c r="E33" i="4"/>
  <c r="E32" i="4"/>
  <c r="E40" i="4"/>
  <c r="E44" i="4"/>
  <c r="E55" i="4"/>
  <c r="E21" i="4"/>
  <c r="E53" i="4"/>
  <c r="E45" i="4"/>
  <c r="E141" i="4"/>
  <c r="E90" i="4"/>
  <c r="E120" i="4"/>
  <c r="E132" i="4"/>
  <c r="E93" i="4"/>
  <c r="E100" i="4"/>
  <c r="E94" i="4"/>
  <c r="E107" i="4"/>
  <c r="E125" i="4"/>
  <c r="E96" i="4"/>
  <c r="E136" i="4"/>
  <c r="E177" i="4"/>
  <c r="E146" i="4"/>
  <c r="E168" i="4"/>
  <c r="E162" i="4"/>
  <c r="E154" i="4"/>
  <c r="E185" i="4"/>
  <c r="E201" i="4"/>
  <c r="E190" i="4"/>
  <c r="E50" i="4"/>
  <c r="E34" i="4"/>
  <c r="E24" i="4"/>
  <c r="E18" i="4"/>
  <c r="E49" i="4"/>
  <c r="E46" i="4"/>
  <c r="E30" i="4"/>
  <c r="E41" i="4"/>
  <c r="E48" i="4"/>
  <c r="E36" i="4"/>
  <c r="E91" i="4"/>
  <c r="E81" i="4"/>
  <c r="E134" i="4"/>
  <c r="E116" i="4"/>
  <c r="E97" i="4"/>
  <c r="E79" i="4"/>
  <c r="E137" i="4"/>
  <c r="E88" i="4"/>
  <c r="E124" i="4"/>
  <c r="E103" i="4"/>
  <c r="E127" i="4"/>
  <c r="E150" i="4"/>
  <c r="E182" i="4"/>
  <c r="E152" i="4"/>
  <c r="E153" i="4"/>
  <c r="E166" i="4"/>
  <c r="E171" i="4"/>
  <c r="E194" i="4"/>
  <c r="E192" i="4"/>
  <c r="E11" i="4"/>
  <c r="B65" i="4"/>
  <c r="E29" i="10" s="1"/>
  <c r="B72" i="4"/>
  <c r="E82" i="10" s="1"/>
  <c r="B80" i="4"/>
  <c r="E55" i="10" s="1"/>
  <c r="B74" i="4"/>
  <c r="E120" i="10" s="1"/>
  <c r="B85" i="4"/>
  <c r="B83" i="4"/>
  <c r="B68" i="4"/>
  <c r="E80" i="10" s="1"/>
  <c r="B81" i="4"/>
  <c r="E115" i="10" s="1"/>
  <c r="B79" i="4"/>
  <c r="E84" i="10" s="1"/>
  <c r="B67" i="4"/>
  <c r="E70" i="10" s="1"/>
  <c r="B84" i="4"/>
  <c r="B75" i="4"/>
  <c r="E58" i="10" s="1"/>
  <c r="B78" i="4"/>
  <c r="E87" i="10" s="1"/>
  <c r="B82" i="4"/>
  <c r="E40" i="10" s="1"/>
  <c r="B63" i="4"/>
  <c r="E69" i="10" s="1"/>
  <c r="B60" i="4"/>
  <c r="B61" i="4"/>
  <c r="E38" i="10" s="1"/>
  <c r="B69" i="4"/>
  <c r="E86" i="10" s="1"/>
  <c r="B77" i="4"/>
  <c r="E106" i="10" s="1"/>
  <c r="B62" i="4"/>
  <c r="E46" i="10" s="1"/>
  <c r="B76" i="4"/>
  <c r="B70" i="4"/>
  <c r="E47" i="10" s="1"/>
  <c r="B64" i="4"/>
  <c r="E100" i="10" s="1"/>
  <c r="B71" i="4"/>
  <c r="E107" i="10" s="1"/>
  <c r="B73" i="4"/>
  <c r="E78" i="10" s="1"/>
  <c r="B66" i="4"/>
  <c r="E23" i="10" s="1"/>
  <c r="E88" i="10"/>
  <c r="E64" i="10"/>
  <c r="E63" i="10"/>
  <c r="E81" i="10"/>
  <c r="E109" i="10"/>
  <c r="E123" i="10"/>
  <c r="E110" i="10"/>
  <c r="E124" i="10"/>
  <c r="E67" i="10"/>
  <c r="E62" i="10"/>
  <c r="E108" i="10"/>
  <c r="E90" i="10"/>
  <c r="E122" i="10"/>
  <c r="E89" i="10"/>
  <c r="E59" i="10"/>
  <c r="E111" i="10"/>
  <c r="E91" i="10"/>
  <c r="B14" i="4"/>
  <c r="E71" i="10" s="1"/>
  <c r="B34" i="4"/>
  <c r="E119" i="10" s="1"/>
  <c r="B19" i="4"/>
  <c r="B20" i="4"/>
  <c r="B22" i="4"/>
  <c r="B26" i="4"/>
  <c r="E112" i="10" s="1"/>
  <c r="B43" i="4"/>
  <c r="E15" i="10" s="1"/>
  <c r="B45" i="4"/>
  <c r="B58" i="4"/>
  <c r="E22" i="10" s="1"/>
  <c r="B36" i="4"/>
  <c r="E34" i="10" s="1"/>
  <c r="B56" i="4"/>
  <c r="E68" i="10" s="1"/>
  <c r="B35" i="4"/>
  <c r="E33" i="10" s="1"/>
  <c r="B48" i="4"/>
  <c r="B53" i="4"/>
  <c r="E96" i="10" s="1"/>
  <c r="B17" i="4"/>
  <c r="E50" i="10" s="1"/>
  <c r="B37" i="4"/>
  <c r="E56" i="10" s="1"/>
  <c r="B47" i="4"/>
  <c r="E39" i="10" s="1"/>
  <c r="B50" i="4"/>
  <c r="B33" i="4"/>
  <c r="E26" i="10" s="1"/>
  <c r="B18" i="4"/>
  <c r="E57" i="10" s="1"/>
  <c r="B16" i="4"/>
  <c r="E99" i="10" s="1"/>
  <c r="B51" i="4"/>
  <c r="E102" i="10" s="1"/>
  <c r="B41" i="4"/>
  <c r="E83" i="10" s="1"/>
  <c r="B44" i="4"/>
  <c r="E32" i="10" s="1"/>
  <c r="B57" i="4"/>
  <c r="B31" i="4"/>
  <c r="E12" i="10" s="1"/>
  <c r="B25" i="4"/>
  <c r="E116" i="10" s="1"/>
  <c r="B54" i="4"/>
  <c r="E95" i="10" s="1"/>
  <c r="B52" i="4"/>
  <c r="B39" i="4"/>
  <c r="E236" i="10" s="1"/>
  <c r="B46" i="4"/>
  <c r="B13" i="4"/>
  <c r="B15" i="4"/>
  <c r="E114" i="10" s="1"/>
  <c r="B38" i="4"/>
  <c r="E49" i="10" s="1"/>
  <c r="B24" i="4"/>
  <c r="B32" i="4"/>
  <c r="E28" i="10" s="1"/>
  <c r="B21" i="4"/>
  <c r="B27" i="4"/>
  <c r="B210" i="4"/>
  <c r="B29" i="4"/>
  <c r="E105" i="10" s="1"/>
  <c r="B42" i="4"/>
  <c r="B23" i="4"/>
  <c r="E35" i="10" s="1"/>
  <c r="B55" i="4"/>
  <c r="E77" i="10" s="1"/>
  <c r="B49" i="4"/>
  <c r="E85" i="10" s="1"/>
  <c r="B40" i="4"/>
  <c r="E17" i="10" s="1"/>
  <c r="B59" i="4"/>
  <c r="B28" i="4"/>
  <c r="E121" i="10" s="1"/>
  <c r="B30" i="4"/>
  <c r="E227" i="10" s="1"/>
  <c r="E54" i="10"/>
  <c r="E6" i="10"/>
  <c r="E52" i="10"/>
  <c r="E5" i="10"/>
  <c r="E7" i="10"/>
  <c r="B11" i="4"/>
  <c r="E16" i="10" s="1"/>
  <c r="F232" i="10"/>
  <c r="E232" i="10"/>
  <c r="F223" i="10"/>
  <c r="E223" i="10"/>
  <c r="F218" i="10"/>
  <c r="E218" i="10"/>
  <c r="F234" i="10"/>
  <c r="E234" i="10"/>
  <c r="E222" i="10"/>
  <c r="F222" i="10"/>
  <c r="E248" i="10"/>
  <c r="F248" i="10"/>
  <c r="AO12" i="4"/>
  <c r="AM12" i="4"/>
  <c r="V12" i="4"/>
  <c r="AF12" i="4"/>
  <c r="AR12" i="4"/>
  <c r="F12" i="4"/>
  <c r="AE12" i="4"/>
  <c r="U12" i="4"/>
  <c r="BA12" i="4"/>
  <c r="T12" i="4"/>
  <c r="T10" i="4" s="1"/>
  <c r="X12" i="4"/>
  <c r="R12" i="4"/>
  <c r="R10" i="4" s="1"/>
  <c r="AC12" i="4"/>
  <c r="I12" i="4"/>
  <c r="I10" i="4" s="1"/>
  <c r="AW12" i="4"/>
  <c r="C12" i="4"/>
  <c r="D12" i="4" s="1"/>
  <c r="G12" i="4"/>
  <c r="G10" i="4" s="1"/>
  <c r="AK12" i="4"/>
  <c r="AP12" i="4"/>
  <c r="J12" i="4"/>
  <c r="J10" i="4" s="1"/>
  <c r="AD12" i="4"/>
  <c r="C209" i="10"/>
  <c r="P12" i="4"/>
  <c r="P10" i="4" s="1"/>
  <c r="AZ12" i="4"/>
  <c r="W12" i="4"/>
  <c r="AA12" i="4"/>
  <c r="Z12" i="4"/>
  <c r="Y12" i="4"/>
  <c r="AN12" i="4"/>
  <c r="AB12" i="4"/>
  <c r="AU12" i="4"/>
  <c r="Q12" i="4"/>
  <c r="Q10" i="4" s="1"/>
  <c r="M12" i="4"/>
  <c r="M10" i="4" s="1"/>
  <c r="O12" i="4"/>
  <c r="O10" i="4" s="1"/>
  <c r="AS12" i="4"/>
  <c r="AH12" i="4"/>
  <c r="AJ12" i="4"/>
  <c r="AQ12" i="4"/>
  <c r="AI12" i="4"/>
  <c r="N12" i="4"/>
  <c r="N10" i="4" s="1"/>
  <c r="K12" i="4"/>
  <c r="K10" i="4" s="1"/>
  <c r="AT12" i="4"/>
  <c r="S12" i="4"/>
  <c r="S10" i="4" s="1"/>
  <c r="BB12" i="4"/>
  <c r="AV12" i="4"/>
  <c r="L12" i="4"/>
  <c r="L10" i="4" s="1"/>
  <c r="AY12" i="4"/>
  <c r="AX12" i="4"/>
  <c r="H12" i="4"/>
  <c r="H10" i="4" s="1"/>
  <c r="AL12" i="4"/>
  <c r="AG12" i="4"/>
  <c r="BC12" i="4"/>
  <c r="BC10" i="4" s="1"/>
  <c r="E208" i="10"/>
  <c r="E244" i="10"/>
  <c r="F244" i="10"/>
  <c r="E254" i="10"/>
  <c r="F254" i="10"/>
  <c r="F231" i="10"/>
  <c r="E231" i="10"/>
  <c r="F229" i="10"/>
  <c r="E229" i="10"/>
  <c r="F226" i="10"/>
  <c r="E226" i="10"/>
  <c r="F227" i="10"/>
  <c r="E238" i="10"/>
  <c r="F238" i="10"/>
  <c r="F210" i="10"/>
  <c r="E210" i="10"/>
  <c r="F216" i="10"/>
  <c r="E216" i="10"/>
  <c r="F215" i="10"/>
  <c r="E215" i="10"/>
  <c r="E246" i="10"/>
  <c r="F246" i="10"/>
  <c r="F212" i="10"/>
  <c r="E212" i="10"/>
  <c r="F228" i="10"/>
  <c r="E228" i="10"/>
  <c r="F249" i="10"/>
  <c r="E249" i="10"/>
  <c r="F236" i="10"/>
  <c r="E211" i="10"/>
  <c r="F211" i="10"/>
  <c r="F255" i="10"/>
  <c r="E255" i="10"/>
  <c r="F214" i="10"/>
  <c r="E214" i="10"/>
  <c r="E239" i="10"/>
  <c r="F239" i="10"/>
  <c r="E217" i="10"/>
  <c r="F217" i="10"/>
  <c r="F213" i="10"/>
  <c r="E213" i="10"/>
  <c r="F219" i="10"/>
  <c r="E219" i="10"/>
  <c r="E235" i="10"/>
  <c r="F235" i="10"/>
  <c r="E252" i="10"/>
  <c r="F252" i="10"/>
  <c r="F240" i="10"/>
  <c r="E240" i="10"/>
  <c r="E233" i="10"/>
  <c r="F233" i="10"/>
  <c r="F242" i="10"/>
  <c r="E242" i="10"/>
  <c r="F253" i="10"/>
  <c r="E253" i="10"/>
  <c r="F221" i="10"/>
  <c r="E221" i="10"/>
  <c r="F224" i="10"/>
  <c r="E224" i="10"/>
  <c r="F220" i="10"/>
  <c r="E220" i="10"/>
  <c r="E256" i="10"/>
  <c r="F256" i="10"/>
  <c r="E243" i="10"/>
  <c r="F243" i="10"/>
  <c r="E241" i="10"/>
  <c r="F241" i="10"/>
  <c r="F245" i="10"/>
  <c r="E245" i="10"/>
  <c r="E247" i="10"/>
  <c r="F247" i="10"/>
  <c r="F230" i="10"/>
  <c r="E230" i="10"/>
  <c r="E251" i="10"/>
  <c r="F251" i="10"/>
  <c r="F237" i="10"/>
  <c r="E237" i="10"/>
  <c r="F225" i="10"/>
  <c r="E225" i="10"/>
  <c r="F257" i="10"/>
  <c r="E257" i="10"/>
  <c r="E250" i="10"/>
  <c r="F250" i="10"/>
  <c r="E103" i="10" l="1"/>
  <c r="E74" i="10"/>
  <c r="E42" i="10"/>
  <c r="E51" i="10"/>
  <c r="E12" i="4"/>
  <c r="E117" i="10"/>
  <c r="F10" i="4"/>
  <c r="E18" i="10"/>
  <c r="E53" i="10"/>
  <c r="E73" i="10"/>
  <c r="E98" i="10"/>
  <c r="E14" i="10"/>
  <c r="E113" i="10"/>
  <c r="E101" i="10"/>
  <c r="E75" i="10"/>
  <c r="E10" i="10"/>
  <c r="E93" i="10"/>
  <c r="E66" i="10"/>
  <c r="E36" i="10"/>
  <c r="E118" i="10"/>
  <c r="E43" i="10"/>
  <c r="E76" i="10"/>
  <c r="E19" i="10"/>
  <c r="E72" i="10"/>
  <c r="E97" i="10"/>
  <c r="E104" i="10"/>
  <c r="E79" i="10"/>
  <c r="E65" i="10"/>
  <c r="E92" i="10"/>
  <c r="E24" i="10"/>
  <c r="E31" i="10"/>
  <c r="E21" i="10"/>
  <c r="E25" i="10"/>
  <c r="E48" i="10"/>
  <c r="E30" i="10"/>
  <c r="E44" i="10"/>
  <c r="E37" i="10"/>
  <c r="E41" i="10"/>
  <c r="E45" i="10"/>
  <c r="E20" i="10"/>
  <c r="E27" i="10"/>
  <c r="E13" i="10"/>
  <c r="E4" i="10"/>
  <c r="B12" i="4"/>
  <c r="E94" i="10" s="1"/>
  <c r="F209" i="10"/>
  <c r="B209" i="10"/>
  <c r="E209" i="10" l="1"/>
  <c r="E11" i="10"/>
  <c r="E9" i="10"/>
  <c r="B210" i="10"/>
  <c r="B211" i="10" l="1"/>
  <c r="B212" i="10" l="1"/>
  <c r="B213" i="10" l="1"/>
  <c r="B214" i="10" l="1"/>
  <c r="B215" i="10" l="1"/>
  <c r="B216" i="10" l="1"/>
  <c r="B217" i="10" l="1"/>
  <c r="B218" i="10" l="1"/>
  <c r="B219" i="10" l="1"/>
  <c r="B220" i="10" l="1"/>
  <c r="B221" i="10" l="1"/>
  <c r="B222" i="10" l="1"/>
  <c r="B223" i="10" l="1"/>
  <c r="B224" i="10" l="1"/>
  <c r="B225" i="10" l="1"/>
  <c r="B226" i="10" l="1"/>
  <c r="B227" i="10" l="1"/>
  <c r="B228" i="10" l="1"/>
  <c r="B229" i="10" l="1"/>
  <c r="B230" i="10" l="1"/>
  <c r="B231" i="10" l="1"/>
  <c r="B232" i="10" l="1"/>
  <c r="B233" i="10" s="1"/>
  <c r="B234" i="10" s="1"/>
  <c r="B235" i="10" s="1"/>
  <c r="B236" i="10" s="1"/>
  <c r="B237" i="10" s="1"/>
  <c r="B238" i="10" s="1"/>
  <c r="B239" i="10" s="1"/>
  <c r="B240" i="10" s="1"/>
  <c r="B241" i="10" s="1"/>
  <c r="B242" i="10" s="1"/>
  <c r="B243" i="10" s="1"/>
  <c r="B244" i="10" s="1"/>
  <c r="B245" i="10" s="1"/>
  <c r="B246" i="10" s="1"/>
  <c r="B247" i="10" s="1"/>
  <c r="B248" i="10" s="1"/>
  <c r="B249" i="10" s="1"/>
  <c r="B250" i="10" s="1"/>
  <c r="B251" i="10" s="1"/>
  <c r="B252" i="10" s="1"/>
  <c r="B253" i="10" s="1"/>
  <c r="B254" i="10" s="1"/>
  <c r="B255" i="10" s="1"/>
  <c r="B256" i="10" s="1"/>
  <c r="B257" i="10" s="1"/>
  <c r="J84" i="10"/>
  <c r="J126" i="10"/>
  <c r="J97" i="10"/>
  <c r="L66" i="10"/>
  <c r="L50" i="10"/>
  <c r="L123" i="10"/>
  <c r="L94" i="10"/>
  <c r="L146" i="10"/>
  <c r="J31" i="10"/>
  <c r="J142" i="10"/>
  <c r="L97" i="10"/>
  <c r="L197" i="10"/>
  <c r="J38" i="10"/>
  <c r="J79" i="10"/>
  <c r="L163" i="10"/>
  <c r="L174" i="10"/>
  <c r="J187" i="10"/>
  <c r="L46" i="10"/>
  <c r="J121" i="10"/>
  <c r="L72" i="10"/>
  <c r="L79" i="10"/>
  <c r="J54" i="10"/>
  <c r="J59" i="10"/>
  <c r="J61" i="10"/>
  <c r="L93" i="10"/>
  <c r="L192" i="10"/>
  <c r="J167" i="10"/>
  <c r="J41" i="10"/>
  <c r="L199" i="10"/>
  <c r="L186" i="10"/>
  <c r="L65" i="10"/>
  <c r="L111" i="10"/>
  <c r="L190" i="10"/>
  <c r="J101" i="10"/>
  <c r="L71" i="10"/>
  <c r="L171" i="10"/>
  <c r="L143" i="10"/>
  <c r="L164" i="10"/>
  <c r="J118" i="10"/>
  <c r="J158" i="10"/>
  <c r="L59" i="10"/>
  <c r="L52" i="10"/>
  <c r="L30" i="10"/>
  <c r="J75" i="10"/>
  <c r="J74" i="10"/>
  <c r="L67" i="10"/>
  <c r="L191" i="10"/>
  <c r="J204" i="10"/>
  <c r="L196" i="10"/>
  <c r="L18" i="10"/>
  <c r="L161" i="10"/>
  <c r="J32" i="10"/>
  <c r="J141" i="10"/>
  <c r="L21" i="10"/>
  <c r="J108" i="10"/>
  <c r="L43" i="10"/>
  <c r="J120" i="10"/>
  <c r="J156" i="10"/>
  <c r="J166" i="10"/>
  <c r="J95" i="10"/>
  <c r="L91" i="10"/>
  <c r="L81" i="10"/>
  <c r="J112" i="10"/>
  <c r="J18" i="10"/>
  <c r="L102" i="10"/>
  <c r="L104" i="10"/>
  <c r="L49" i="10"/>
  <c r="L73" i="10"/>
  <c r="L187" i="10"/>
  <c r="J117" i="10"/>
  <c r="J168" i="10"/>
  <c r="J83" i="10"/>
  <c r="J30" i="10"/>
  <c r="L80" i="10"/>
  <c r="J124" i="10"/>
  <c r="J45" i="10"/>
  <c r="J27" i="10"/>
  <c r="J175" i="10"/>
  <c r="L62" i="10"/>
  <c r="J133" i="10"/>
  <c r="L109" i="10"/>
  <c r="L106" i="10"/>
  <c r="J69" i="10"/>
  <c r="L159" i="10"/>
  <c r="L107" i="10"/>
  <c r="L63" i="10"/>
  <c r="J33" i="10"/>
  <c r="L100" i="10"/>
  <c r="J21" i="10"/>
  <c r="J134" i="10"/>
  <c r="J130" i="10"/>
  <c r="J186" i="10"/>
  <c r="L114" i="10"/>
  <c r="J72" i="10"/>
  <c r="J99" i="10"/>
  <c r="J103" i="10"/>
  <c r="J199" i="10"/>
  <c r="L162" i="10"/>
  <c r="L194" i="10"/>
  <c r="L125" i="10"/>
  <c r="L20" i="10"/>
  <c r="L78" i="10"/>
  <c r="L138" i="10"/>
  <c r="J182" i="10"/>
  <c r="J178" i="10"/>
  <c r="L44" i="10"/>
  <c r="J89" i="10"/>
  <c r="J50" i="10"/>
  <c r="J194" i="10"/>
  <c r="J113" i="10"/>
  <c r="J73" i="10"/>
  <c r="L140" i="10"/>
  <c r="J193" i="10"/>
  <c r="J67" i="10"/>
  <c r="J153" i="10"/>
  <c r="L39" i="10"/>
  <c r="L88" i="10"/>
  <c r="J192" i="10"/>
  <c r="J196" i="10"/>
  <c r="L135" i="10"/>
  <c r="L145" i="10"/>
  <c r="L34" i="10"/>
  <c r="L83" i="10"/>
  <c r="J53" i="10"/>
  <c r="L139" i="10"/>
  <c r="J154" i="10"/>
  <c r="L152" i="10"/>
  <c r="J57" i="10"/>
  <c r="L54" i="10"/>
  <c r="J58" i="10"/>
  <c r="J111" i="10"/>
  <c r="J34" i="10"/>
  <c r="L182" i="10"/>
  <c r="J125" i="10"/>
  <c r="J36" i="10"/>
  <c r="L178" i="10"/>
  <c r="L99" i="10"/>
  <c r="J144" i="10"/>
  <c r="J146" i="10"/>
  <c r="L117" i="10"/>
  <c r="J151" i="10"/>
  <c r="J68" i="10"/>
  <c r="J94" i="10"/>
  <c r="J70" i="10"/>
  <c r="L120" i="10"/>
  <c r="J198" i="10"/>
  <c r="L36" i="10"/>
  <c r="J64" i="10"/>
  <c r="J105" i="10"/>
  <c r="L168" i="10"/>
  <c r="J190" i="10"/>
  <c r="L188" i="10"/>
  <c r="L173" i="10"/>
  <c r="J131" i="10"/>
  <c r="J51" i="10"/>
  <c r="L85" i="10"/>
  <c r="J110" i="10"/>
  <c r="J139" i="10"/>
  <c r="L137" i="10"/>
  <c r="L201" i="10"/>
  <c r="J184" i="10"/>
  <c r="L37" i="10"/>
  <c r="J78" i="10"/>
  <c r="J81" i="10"/>
  <c r="L112" i="10"/>
  <c r="L35" i="10"/>
  <c r="J35" i="10"/>
  <c r="J96" i="10"/>
  <c r="J65" i="10"/>
  <c r="L69" i="10"/>
  <c r="J135" i="10"/>
  <c r="J86" i="10"/>
  <c r="J181" i="10"/>
  <c r="L70" i="10"/>
  <c r="M70" i="10" s="1"/>
  <c r="N70" i="10" s="1"/>
  <c r="L200" i="10"/>
  <c r="J17" i="10"/>
  <c r="L110" i="10"/>
  <c r="J22" i="10"/>
  <c r="J138" i="10"/>
  <c r="J23" i="10"/>
  <c r="L175" i="10"/>
  <c r="L118" i="10"/>
  <c r="J195" i="10"/>
  <c r="L90" i="10"/>
  <c r="J19" i="10"/>
  <c r="J71" i="10"/>
  <c r="J25" i="10"/>
  <c r="J203" i="10"/>
  <c r="L76" i="10"/>
  <c r="J122" i="10"/>
  <c r="J185" i="10"/>
  <c r="L101" i="10"/>
  <c r="L193" i="10"/>
  <c r="L176" i="10"/>
  <c r="L103" i="10"/>
  <c r="J137" i="10"/>
  <c r="J163" i="10"/>
  <c r="J145" i="10"/>
  <c r="J63" i="10"/>
  <c r="L47" i="10"/>
  <c r="L38" i="10"/>
  <c r="L157" i="10"/>
  <c r="L169" i="10"/>
  <c r="L86" i="10"/>
  <c r="L55" i="10"/>
  <c r="L116" i="10"/>
  <c r="L122" i="10"/>
  <c r="L204" i="10"/>
  <c r="J46" i="10"/>
  <c r="L74" i="10"/>
  <c r="J150" i="10"/>
  <c r="J87" i="10"/>
  <c r="J20" i="10"/>
  <c r="J107" i="10"/>
  <c r="L136" i="10"/>
  <c r="L68" i="10"/>
  <c r="M68" i="10" s="1"/>
  <c r="N68" i="10" s="1"/>
  <c r="J26" i="10"/>
  <c r="J42" i="10"/>
  <c r="L185" i="10"/>
  <c r="L149" i="10"/>
  <c r="L19" i="10"/>
  <c r="J52" i="10"/>
  <c r="J149" i="10"/>
  <c r="J188" i="10"/>
  <c r="L134" i="10"/>
  <c r="J90" i="10"/>
  <c r="L22" i="10"/>
  <c r="L154" i="10"/>
  <c r="L24" i="10"/>
  <c r="J82" i="10"/>
  <c r="J91" i="10"/>
  <c r="J92" i="10"/>
  <c r="J147" i="10"/>
  <c r="L181" i="10"/>
  <c r="L189" i="10"/>
  <c r="J114" i="10"/>
  <c r="J119" i="10"/>
  <c r="L98" i="10"/>
  <c r="L33" i="10"/>
  <c r="J172" i="10"/>
  <c r="J66" i="10"/>
  <c r="J43" i="10"/>
  <c r="L148" i="10"/>
  <c r="L82" i="10"/>
  <c r="J77" i="10"/>
  <c r="L75" i="10"/>
  <c r="L115" i="10"/>
  <c r="J148" i="10"/>
  <c r="J24" i="10"/>
  <c r="J93" i="10"/>
  <c r="J40" i="10"/>
  <c r="L128" i="10"/>
  <c r="L25" i="10"/>
  <c r="L150" i="10"/>
  <c r="L132" i="10"/>
  <c r="L64" i="10"/>
  <c r="L142" i="10"/>
  <c r="L57" i="10"/>
  <c r="M57" i="10" s="1"/>
  <c r="N57" i="10" s="1"/>
  <c r="J171" i="10"/>
  <c r="J200" i="10"/>
  <c r="L206" i="10"/>
  <c r="L172" i="10"/>
  <c r="L45" i="10"/>
  <c r="L56" i="10"/>
  <c r="L92" i="10"/>
  <c r="J37" i="10"/>
  <c r="J39" i="10"/>
  <c r="L84" i="10"/>
  <c r="J28" i="10"/>
  <c r="J60" i="10"/>
  <c r="L153" i="10"/>
  <c r="L60" i="10"/>
  <c r="M60" i="10" s="1"/>
  <c r="N60" i="10" s="1"/>
  <c r="L58" i="10"/>
  <c r="M58" i="10" s="1"/>
  <c r="N58" i="10" s="1"/>
  <c r="L131" i="10"/>
  <c r="J128" i="10"/>
  <c r="L165" i="10"/>
  <c r="L31" i="10"/>
  <c r="L127" i="10"/>
  <c r="J62" i="10"/>
  <c r="J159" i="10"/>
  <c r="L113" i="10"/>
  <c r="L105" i="10"/>
  <c r="L61" i="10"/>
  <c r="M61" i="10" s="1"/>
  <c r="N61" i="10" s="1"/>
  <c r="J205" i="10"/>
  <c r="J140" i="10"/>
  <c r="L167" i="10"/>
  <c r="J76" i="10"/>
  <c r="J189" i="10"/>
  <c r="L77" i="10"/>
  <c r="J47" i="10"/>
  <c r="L124" i="10"/>
  <c r="L23" i="10"/>
  <c r="L42" i="10"/>
  <c r="L28" i="10"/>
  <c r="J56" i="10"/>
  <c r="J132" i="10"/>
  <c r="L156" i="10"/>
  <c r="J127" i="10"/>
  <c r="J177" i="10"/>
  <c r="J80" i="10"/>
  <c r="L195" i="10"/>
  <c r="L133" i="10"/>
  <c r="L160" i="10"/>
  <c r="J55" i="10"/>
  <c r="L89" i="10"/>
  <c r="J143" i="10"/>
  <c r="L179" i="10"/>
  <c r="H62" i="10" l="1"/>
  <c r="P62" i="10"/>
  <c r="P149" i="10"/>
  <c r="M149" i="10"/>
  <c r="N149" i="10" s="1"/>
  <c r="H149" i="10"/>
  <c r="M62" i="10"/>
  <c r="N62" i="10" s="1"/>
  <c r="P60" i="10"/>
  <c r="H60" i="10"/>
  <c r="M82" i="10"/>
  <c r="N82" i="10" s="1"/>
  <c r="P82" i="10"/>
  <c r="H82" i="10"/>
  <c r="H52" i="10"/>
  <c r="P52" i="10"/>
  <c r="P107" i="10"/>
  <c r="M107" i="10"/>
  <c r="N107" i="10" s="1"/>
  <c r="H107" i="10"/>
  <c r="M145" i="10"/>
  <c r="N145" i="10" s="1"/>
  <c r="H145" i="10"/>
  <c r="P145" i="10"/>
  <c r="H122" i="10"/>
  <c r="P122" i="10"/>
  <c r="M122" i="10"/>
  <c r="N122" i="10" s="1"/>
  <c r="P139" i="10"/>
  <c r="M139" i="10"/>
  <c r="N139" i="10" s="1"/>
  <c r="H139" i="10"/>
  <c r="H68" i="10"/>
  <c r="P68" i="10"/>
  <c r="P125" i="10"/>
  <c r="M125" i="10"/>
  <c r="N125" i="10" s="1"/>
  <c r="H125" i="10"/>
  <c r="H154" i="10"/>
  <c r="P154" i="10"/>
  <c r="M154" i="10"/>
  <c r="N154" i="10" s="1"/>
  <c r="M192" i="10"/>
  <c r="N192" i="10" s="1"/>
  <c r="H192" i="10"/>
  <c r="P192" i="10"/>
  <c r="P113" i="10"/>
  <c r="M113" i="10"/>
  <c r="N113" i="10" s="1"/>
  <c r="H113" i="10"/>
  <c r="H72" i="10"/>
  <c r="P72" i="10"/>
  <c r="M72" i="10"/>
  <c r="N72" i="10" s="1"/>
  <c r="H175" i="10"/>
  <c r="P175" i="10"/>
  <c r="M175" i="10"/>
  <c r="N175" i="10" s="1"/>
  <c r="H117" i="10"/>
  <c r="P117" i="10"/>
  <c r="M117" i="10"/>
  <c r="N117" i="10" s="1"/>
  <c r="H54" i="10"/>
  <c r="P54" i="10"/>
  <c r="H79" i="10"/>
  <c r="P79" i="10"/>
  <c r="H56" i="10"/>
  <c r="P56" i="10"/>
  <c r="H185" i="10"/>
  <c r="P185" i="10"/>
  <c r="M185" i="10"/>
  <c r="N185" i="10" s="1"/>
  <c r="H36" i="10"/>
  <c r="P36" i="10"/>
  <c r="H33" i="10"/>
  <c r="P33" i="10"/>
  <c r="H118" i="10"/>
  <c r="P118" i="10"/>
  <c r="M118" i="10"/>
  <c r="N118" i="10" s="1"/>
  <c r="P140" i="10"/>
  <c r="H140" i="10"/>
  <c r="M140" i="10"/>
  <c r="N140" i="10" s="1"/>
  <c r="P28" i="10"/>
  <c r="H28" i="10"/>
  <c r="M77" i="10"/>
  <c r="N77" i="10" s="1"/>
  <c r="H77" i="10"/>
  <c r="P77" i="10"/>
  <c r="M119" i="10"/>
  <c r="N119" i="10" s="1"/>
  <c r="P119" i="10"/>
  <c r="H119" i="10"/>
  <c r="P20" i="10"/>
  <c r="H20" i="10"/>
  <c r="M55" i="10"/>
  <c r="N55" i="10" s="1"/>
  <c r="H163" i="10"/>
  <c r="P163" i="10"/>
  <c r="M163" i="10"/>
  <c r="N163" i="10" s="1"/>
  <c r="M76" i="10"/>
  <c r="N76" i="10" s="1"/>
  <c r="M181" i="10"/>
  <c r="N181" i="10" s="1"/>
  <c r="H181" i="10"/>
  <c r="P181" i="10"/>
  <c r="H110" i="10"/>
  <c r="M110" i="10"/>
  <c r="N110" i="10" s="1"/>
  <c r="P110" i="10"/>
  <c r="P105" i="10"/>
  <c r="H105" i="10"/>
  <c r="M105" i="10"/>
  <c r="N105" i="10" s="1"/>
  <c r="P151" i="10"/>
  <c r="H151" i="10"/>
  <c r="M151" i="10"/>
  <c r="N151" i="10" s="1"/>
  <c r="P194" i="10"/>
  <c r="M194" i="10"/>
  <c r="N194" i="10" s="1"/>
  <c r="H194" i="10"/>
  <c r="H27" i="10"/>
  <c r="P27" i="10"/>
  <c r="H141" i="10"/>
  <c r="P141" i="10"/>
  <c r="M141" i="10"/>
  <c r="N141" i="10" s="1"/>
  <c r="M74" i="10"/>
  <c r="N74" i="10" s="1"/>
  <c r="H74" i="10"/>
  <c r="P74" i="10"/>
  <c r="H38" i="10"/>
  <c r="P38" i="10"/>
  <c r="M63" i="10"/>
  <c r="N63" i="10" s="1"/>
  <c r="H63" i="10"/>
  <c r="P63" i="10"/>
  <c r="H190" i="10"/>
  <c r="P190" i="10"/>
  <c r="M190" i="10"/>
  <c r="N190" i="10" s="1"/>
  <c r="H80" i="10"/>
  <c r="P80" i="10"/>
  <c r="M80" i="10"/>
  <c r="N80" i="10" s="1"/>
  <c r="H205" i="10"/>
  <c r="P205" i="10"/>
  <c r="M205" i="10"/>
  <c r="N205" i="10" s="1"/>
  <c r="P200" i="10"/>
  <c r="M200" i="10"/>
  <c r="N200" i="10" s="1"/>
  <c r="H200" i="10"/>
  <c r="M114" i="10"/>
  <c r="N114" i="10" s="1"/>
  <c r="P114" i="10"/>
  <c r="H114" i="10"/>
  <c r="P87" i="10"/>
  <c r="M87" i="10"/>
  <c r="N87" i="10" s="1"/>
  <c r="H87" i="10"/>
  <c r="P137" i="10"/>
  <c r="M137" i="10"/>
  <c r="N137" i="10" s="1"/>
  <c r="H137" i="10"/>
  <c r="P203" i="10"/>
  <c r="H203" i="10"/>
  <c r="M203" i="10"/>
  <c r="N203" i="10" s="1"/>
  <c r="P23" i="10"/>
  <c r="H23" i="10"/>
  <c r="M86" i="10"/>
  <c r="N86" i="10" s="1"/>
  <c r="H86" i="10"/>
  <c r="P86" i="10"/>
  <c r="H81" i="10"/>
  <c r="P81" i="10"/>
  <c r="M81" i="10"/>
  <c r="N81" i="10" s="1"/>
  <c r="H64" i="10"/>
  <c r="P64" i="10"/>
  <c r="M64" i="10"/>
  <c r="N64" i="10" s="1"/>
  <c r="P34" i="10"/>
  <c r="H34" i="10"/>
  <c r="P53" i="10"/>
  <c r="H53" i="10"/>
  <c r="H50" i="10"/>
  <c r="P50" i="10"/>
  <c r="H186" i="10"/>
  <c r="P186" i="10"/>
  <c r="M186" i="10"/>
  <c r="N186" i="10" s="1"/>
  <c r="P45" i="10"/>
  <c r="H45" i="10"/>
  <c r="M73" i="10"/>
  <c r="N73" i="10" s="1"/>
  <c r="M95" i="10"/>
  <c r="N95" i="10" s="1"/>
  <c r="H95" i="10"/>
  <c r="P95" i="10"/>
  <c r="P32" i="10"/>
  <c r="H32" i="10"/>
  <c r="H75" i="10"/>
  <c r="P75" i="10"/>
  <c r="M75" i="10"/>
  <c r="N75" i="10" s="1"/>
  <c r="P41" i="10"/>
  <c r="H41" i="10"/>
  <c r="M66" i="10"/>
  <c r="N66" i="10" s="1"/>
  <c r="H73" i="10"/>
  <c r="P73" i="10"/>
  <c r="H112" i="10"/>
  <c r="P112" i="10"/>
  <c r="M112" i="10"/>
  <c r="N112" i="10" s="1"/>
  <c r="H59" i="10"/>
  <c r="P59" i="10"/>
  <c r="M59" i="10"/>
  <c r="N59" i="10" s="1"/>
  <c r="H177" i="10"/>
  <c r="P177" i="10"/>
  <c r="M177" i="10"/>
  <c r="N177" i="10" s="1"/>
  <c r="M128" i="10"/>
  <c r="N128" i="10" s="1"/>
  <c r="H128" i="10"/>
  <c r="P128" i="10"/>
  <c r="P39" i="10"/>
  <c r="H39" i="10"/>
  <c r="H171" i="10"/>
  <c r="M171" i="10"/>
  <c r="N171" i="10" s="1"/>
  <c r="P171" i="10"/>
  <c r="H40" i="10"/>
  <c r="P40" i="10"/>
  <c r="M150" i="10"/>
  <c r="N150" i="10" s="1"/>
  <c r="H150" i="10"/>
  <c r="P150" i="10"/>
  <c r="H25" i="10"/>
  <c r="P25" i="10"/>
  <c r="P138" i="10"/>
  <c r="M138" i="10"/>
  <c r="N138" i="10" s="1"/>
  <c r="H138" i="10"/>
  <c r="P135" i="10"/>
  <c r="M135" i="10"/>
  <c r="N135" i="10" s="1"/>
  <c r="H135" i="10"/>
  <c r="H78" i="10"/>
  <c r="P78" i="10"/>
  <c r="M78" i="10"/>
  <c r="N78" i="10" s="1"/>
  <c r="P51" i="10"/>
  <c r="H51" i="10"/>
  <c r="H146" i="10"/>
  <c r="P146" i="10"/>
  <c r="M146" i="10"/>
  <c r="N146" i="10" s="1"/>
  <c r="H111" i="10"/>
  <c r="M111" i="10"/>
  <c r="N111" i="10" s="1"/>
  <c r="P111" i="10"/>
  <c r="H153" i="10"/>
  <c r="M153" i="10"/>
  <c r="N153" i="10" s="1"/>
  <c r="P153" i="10"/>
  <c r="M89" i="10"/>
  <c r="N89" i="10" s="1"/>
  <c r="H89" i="10"/>
  <c r="P89" i="10"/>
  <c r="M130" i="10"/>
  <c r="N130" i="10" s="1"/>
  <c r="H130" i="10"/>
  <c r="P130" i="10"/>
  <c r="M69" i="10"/>
  <c r="N69" i="10" s="1"/>
  <c r="H69" i="10"/>
  <c r="P69" i="10"/>
  <c r="M124" i="10"/>
  <c r="N124" i="10" s="1"/>
  <c r="H124" i="10"/>
  <c r="P124" i="10"/>
  <c r="P166" i="10"/>
  <c r="M166" i="10"/>
  <c r="N166" i="10" s="1"/>
  <c r="H166" i="10"/>
  <c r="M167" i="10"/>
  <c r="N167" i="10" s="1"/>
  <c r="H167" i="10"/>
  <c r="P167" i="10"/>
  <c r="P121" i="10"/>
  <c r="M121" i="10"/>
  <c r="N121" i="10" s="1"/>
  <c r="H121" i="10"/>
  <c r="M97" i="10"/>
  <c r="N97" i="10" s="1"/>
  <c r="H97" i="10"/>
  <c r="P97" i="10"/>
  <c r="P35" i="10"/>
  <c r="H35" i="10"/>
  <c r="M196" i="10"/>
  <c r="N196" i="10" s="1"/>
  <c r="H196" i="10"/>
  <c r="P196" i="10"/>
  <c r="H168" i="10"/>
  <c r="P168" i="10"/>
  <c r="M168" i="10"/>
  <c r="N168" i="10" s="1"/>
  <c r="M143" i="10"/>
  <c r="N143" i="10" s="1"/>
  <c r="H143" i="10"/>
  <c r="P143" i="10"/>
  <c r="M127" i="10"/>
  <c r="N127" i="10" s="1"/>
  <c r="H127" i="10"/>
  <c r="P127" i="10"/>
  <c r="P47" i="10"/>
  <c r="H47" i="10"/>
  <c r="P37" i="10"/>
  <c r="H37" i="10"/>
  <c r="M93" i="10"/>
  <c r="N93" i="10" s="1"/>
  <c r="H93" i="10"/>
  <c r="P93" i="10"/>
  <c r="P43" i="10"/>
  <c r="H43" i="10"/>
  <c r="P90" i="10"/>
  <c r="H90" i="10"/>
  <c r="M90" i="10"/>
  <c r="N90" i="10" s="1"/>
  <c r="P42" i="10"/>
  <c r="H42" i="10"/>
  <c r="H71" i="10"/>
  <c r="M71" i="10"/>
  <c r="N71" i="10" s="1"/>
  <c r="P71" i="10"/>
  <c r="H22" i="10"/>
  <c r="P22" i="10"/>
  <c r="P131" i="10"/>
  <c r="M131" i="10"/>
  <c r="N131" i="10" s="1"/>
  <c r="H131" i="10"/>
  <c r="P198" i="10"/>
  <c r="H198" i="10"/>
  <c r="M198" i="10"/>
  <c r="N198" i="10" s="1"/>
  <c r="P144" i="10"/>
  <c r="H144" i="10"/>
  <c r="M144" i="10"/>
  <c r="N144" i="10" s="1"/>
  <c r="H58" i="10"/>
  <c r="P58" i="10"/>
  <c r="M67" i="10"/>
  <c r="N67" i="10" s="1"/>
  <c r="H67" i="10"/>
  <c r="P67" i="10"/>
  <c r="M134" i="10"/>
  <c r="N134" i="10" s="1"/>
  <c r="H134" i="10"/>
  <c r="P134" i="10"/>
  <c r="M156" i="10"/>
  <c r="N156" i="10" s="1"/>
  <c r="P156" i="10"/>
  <c r="H156" i="10"/>
  <c r="P101" i="10"/>
  <c r="M101" i="10"/>
  <c r="N101" i="10" s="1"/>
  <c r="H101" i="10"/>
  <c r="H142" i="10"/>
  <c r="P142" i="10"/>
  <c r="M142" i="10"/>
  <c r="N142" i="10" s="1"/>
  <c r="P126" i="10"/>
  <c r="M126" i="10"/>
  <c r="N126" i="10" s="1"/>
  <c r="H126" i="10"/>
  <c r="H76" i="10"/>
  <c r="P76" i="10"/>
  <c r="H91" i="10"/>
  <c r="P91" i="10"/>
  <c r="M91" i="10"/>
  <c r="N91" i="10" s="1"/>
  <c r="H195" i="10"/>
  <c r="P195" i="10"/>
  <c r="M195" i="10"/>
  <c r="N195" i="10" s="1"/>
  <c r="M94" i="10"/>
  <c r="N94" i="10" s="1"/>
  <c r="H94" i="10"/>
  <c r="P94" i="10"/>
  <c r="H99" i="10"/>
  <c r="M99" i="10"/>
  <c r="N99" i="10" s="1"/>
  <c r="P99" i="10"/>
  <c r="M108" i="10"/>
  <c r="N108" i="10" s="1"/>
  <c r="H108" i="10"/>
  <c r="P108" i="10"/>
  <c r="H24" i="10"/>
  <c r="P24" i="10"/>
  <c r="H66" i="10"/>
  <c r="P66" i="10"/>
  <c r="P147" i="10"/>
  <c r="M147" i="10"/>
  <c r="N147" i="10" s="1"/>
  <c r="H147" i="10"/>
  <c r="P26" i="10"/>
  <c r="H26" i="10"/>
  <c r="H46" i="10"/>
  <c r="P46" i="10"/>
  <c r="H19" i="10"/>
  <c r="P19" i="10"/>
  <c r="M65" i="10"/>
  <c r="N65" i="10" s="1"/>
  <c r="H65" i="10"/>
  <c r="P65" i="10"/>
  <c r="M184" i="10"/>
  <c r="N184" i="10" s="1"/>
  <c r="H184" i="10"/>
  <c r="P184" i="10"/>
  <c r="H193" i="10"/>
  <c r="P193" i="10"/>
  <c r="M193" i="10"/>
  <c r="N193" i="10" s="1"/>
  <c r="H178" i="10"/>
  <c r="P178" i="10"/>
  <c r="M178" i="10"/>
  <c r="N178" i="10" s="1"/>
  <c r="H199" i="10"/>
  <c r="M199" i="10"/>
  <c r="N199" i="10" s="1"/>
  <c r="P199" i="10"/>
  <c r="H21" i="10"/>
  <c r="P21" i="10"/>
  <c r="H30" i="10"/>
  <c r="P30" i="10"/>
  <c r="P120" i="10"/>
  <c r="M120" i="10"/>
  <c r="N120" i="10" s="1"/>
  <c r="H120" i="10"/>
  <c r="M187" i="10"/>
  <c r="N187" i="10" s="1"/>
  <c r="H187" i="10"/>
  <c r="P187" i="10"/>
  <c r="H31" i="10"/>
  <c r="P31" i="10"/>
  <c r="H84" i="10"/>
  <c r="M84" i="10"/>
  <c r="N84" i="10" s="1"/>
  <c r="P84" i="10"/>
  <c r="H55" i="10"/>
  <c r="P55" i="10"/>
  <c r="M132" i="10"/>
  <c r="N132" i="10" s="1"/>
  <c r="H132" i="10"/>
  <c r="P132" i="10"/>
  <c r="M189" i="10"/>
  <c r="N189" i="10" s="1"/>
  <c r="H189" i="10"/>
  <c r="P189" i="10"/>
  <c r="P159" i="10"/>
  <c r="M159" i="10"/>
  <c r="N159" i="10" s="1"/>
  <c r="H159" i="10"/>
  <c r="M148" i="10"/>
  <c r="N148" i="10" s="1"/>
  <c r="H148" i="10"/>
  <c r="P148" i="10"/>
  <c r="H172" i="10"/>
  <c r="M172" i="10"/>
  <c r="N172" i="10" s="1"/>
  <c r="P172" i="10"/>
  <c r="H92" i="10"/>
  <c r="P92" i="10"/>
  <c r="M92" i="10"/>
  <c r="N92" i="10" s="1"/>
  <c r="P188" i="10"/>
  <c r="M188" i="10"/>
  <c r="N188" i="10" s="1"/>
  <c r="H188" i="10"/>
  <c r="H17" i="10"/>
  <c r="P17" i="10"/>
  <c r="M17" i="10"/>
  <c r="N17" i="10" s="1"/>
  <c r="H96" i="10"/>
  <c r="P96" i="10"/>
  <c r="M96" i="10"/>
  <c r="N96" i="10" s="1"/>
  <c r="P70" i="10"/>
  <c r="H70" i="10"/>
  <c r="H57" i="10"/>
  <c r="P57" i="10"/>
  <c r="M182" i="10"/>
  <c r="N182" i="10" s="1"/>
  <c r="H182" i="10"/>
  <c r="P182" i="10"/>
  <c r="H103" i="10"/>
  <c r="P103" i="10"/>
  <c r="M103" i="10"/>
  <c r="N103" i="10" s="1"/>
  <c r="M133" i="10"/>
  <c r="N133" i="10" s="1"/>
  <c r="H133" i="10"/>
  <c r="P133" i="10"/>
  <c r="H83" i="10"/>
  <c r="P83" i="10"/>
  <c r="M83" i="10"/>
  <c r="N83" i="10" s="1"/>
  <c r="P18" i="10"/>
  <c r="H18" i="10"/>
  <c r="H204" i="10"/>
  <c r="M204" i="10"/>
  <c r="N204" i="10" s="1"/>
  <c r="P204" i="10"/>
  <c r="P158" i="10"/>
  <c r="H158" i="10"/>
  <c r="M158" i="10"/>
  <c r="N158" i="10" s="1"/>
  <c r="H61" i="10"/>
  <c r="P61" i="10"/>
  <c r="J102" i="10"/>
  <c r="L7" i="10"/>
  <c r="L5" i="10"/>
  <c r="J8" i="10"/>
  <c r="J6" i="10"/>
  <c r="J10" i="10"/>
  <c r="J7" i="10"/>
  <c r="L8" i="10"/>
  <c r="L6" i="10"/>
  <c r="L9" i="10"/>
  <c r="L10" i="10"/>
  <c r="L12" i="10"/>
  <c r="J9" i="10"/>
  <c r="J5" i="10"/>
  <c r="L11" i="10"/>
  <c r="J12" i="10"/>
  <c r="L13" i="10"/>
  <c r="J11" i="10"/>
  <c r="J16" i="10"/>
  <c r="J13" i="10"/>
  <c r="L14" i="10"/>
  <c r="J14" i="10"/>
  <c r="J15" i="10"/>
  <c r="L15" i="10"/>
  <c r="L16" i="10"/>
  <c r="L141" i="10"/>
  <c r="L170" i="10"/>
  <c r="L144" i="10"/>
  <c r="L184" i="10"/>
  <c r="L41" i="10"/>
  <c r="J161" i="10"/>
  <c r="J104" i="10"/>
  <c r="L48" i="10"/>
  <c r="L129" i="10"/>
  <c r="L158" i="10"/>
  <c r="L27" i="10"/>
  <c r="L147" i="10"/>
  <c r="L95" i="10"/>
  <c r="J164" i="10"/>
  <c r="J123" i="10"/>
  <c r="J29" i="10"/>
  <c r="L177" i="10"/>
  <c r="J191" i="10"/>
  <c r="L126" i="10"/>
  <c r="J174" i="10"/>
  <c r="L121" i="10"/>
  <c r="J202" i="10"/>
  <c r="L183" i="10"/>
  <c r="L203" i="10"/>
  <c r="L198" i="10"/>
  <c r="L151" i="10"/>
  <c r="J183" i="10"/>
  <c r="L119" i="10"/>
  <c r="L180" i="10"/>
  <c r="J115" i="10"/>
  <c r="J201" i="10"/>
  <c r="J160" i="10"/>
  <c r="L202" i="10"/>
  <c r="J157" i="10"/>
  <c r="J49" i="10"/>
  <c r="L155" i="10"/>
  <c r="J169" i="10"/>
  <c r="J88" i="10"/>
  <c r="J155" i="10"/>
  <c r="L87" i="10"/>
  <c r="L130" i="10"/>
  <c r="J136" i="10"/>
  <c r="J109" i="10"/>
  <c r="J48" i="10"/>
  <c r="L53" i="10"/>
  <c r="L166" i="10"/>
  <c r="J170" i="10"/>
  <c r="L96" i="10"/>
  <c r="J98" i="10"/>
  <c r="L29" i="10"/>
  <c r="L51" i="10"/>
  <c r="J129" i="10"/>
  <c r="J106" i="10"/>
  <c r="J116" i="10"/>
  <c r="L108" i="10"/>
  <c r="J180" i="10"/>
  <c r="L32" i="10"/>
  <c r="L17" i="10"/>
  <c r="L205" i="10"/>
  <c r="J44" i="10"/>
  <c r="J197" i="10"/>
  <c r="J176" i="10"/>
  <c r="J162" i="10"/>
  <c r="J173" i="10"/>
  <c r="J206" i="10"/>
  <c r="J179" i="10"/>
  <c r="J165" i="10"/>
  <c r="J100" i="10"/>
  <c r="L26" i="10"/>
  <c r="J85" i="10"/>
  <c r="L40" i="10"/>
  <c r="J152" i="10"/>
  <c r="M173" i="10" l="1"/>
  <c r="N173" i="10" s="1"/>
  <c r="H173" i="10"/>
  <c r="P173" i="10"/>
  <c r="P180" i="10"/>
  <c r="H180" i="10"/>
  <c r="M180" i="10"/>
  <c r="N180" i="10" s="1"/>
  <c r="H160" i="10"/>
  <c r="P160" i="10"/>
  <c r="M160" i="10"/>
  <c r="N160" i="10" s="1"/>
  <c r="P29" i="10"/>
  <c r="H29" i="10"/>
  <c r="M102" i="10"/>
  <c r="N102" i="10" s="1"/>
  <c r="H102" i="10"/>
  <c r="P102" i="10"/>
  <c r="O204" i="10"/>
  <c r="K204" i="10"/>
  <c r="O57" i="10"/>
  <c r="K57" i="10"/>
  <c r="O17" i="10"/>
  <c r="K17" i="10"/>
  <c r="O120" i="10"/>
  <c r="K120" i="10"/>
  <c r="K66" i="10"/>
  <c r="O66" i="10"/>
  <c r="K99" i="10"/>
  <c r="O99" i="10"/>
  <c r="K37" i="10"/>
  <c r="M37" i="10" s="1"/>
  <c r="N37" i="10" s="1"/>
  <c r="O37" i="10"/>
  <c r="K143" i="10"/>
  <c r="O143" i="10"/>
  <c r="O35" i="10"/>
  <c r="K35" i="10"/>
  <c r="M35" i="10" s="1"/>
  <c r="N35" i="10" s="1"/>
  <c r="K89" i="10"/>
  <c r="O89" i="10"/>
  <c r="K135" i="10"/>
  <c r="O135" i="10"/>
  <c r="O39" i="10"/>
  <c r="K39" i="10"/>
  <c r="M39" i="10" s="1"/>
  <c r="N39" i="10" s="1"/>
  <c r="K186" i="10"/>
  <c r="O186" i="10"/>
  <c r="K23" i="10"/>
  <c r="M23" i="10" s="1"/>
  <c r="N23" i="10" s="1"/>
  <c r="O23" i="10"/>
  <c r="O87" i="10"/>
  <c r="K87" i="10"/>
  <c r="O74" i="10"/>
  <c r="K74" i="10"/>
  <c r="K72" i="10"/>
  <c r="O72" i="10"/>
  <c r="K107" i="10"/>
  <c r="O107" i="10"/>
  <c r="O60" i="10"/>
  <c r="K60" i="10"/>
  <c r="P162" i="10"/>
  <c r="M162" i="10"/>
  <c r="N162" i="10" s="1"/>
  <c r="H162" i="10"/>
  <c r="M170" i="10"/>
  <c r="N170" i="10" s="1"/>
  <c r="H170" i="10"/>
  <c r="P170" i="10"/>
  <c r="H155" i="10"/>
  <c r="P155" i="10"/>
  <c r="M155" i="10"/>
  <c r="N155" i="10" s="1"/>
  <c r="P201" i="10"/>
  <c r="M201" i="10"/>
  <c r="N201" i="10" s="1"/>
  <c r="H201" i="10"/>
  <c r="M123" i="10"/>
  <c r="N123" i="10" s="1"/>
  <c r="P123" i="10"/>
  <c r="H123" i="10"/>
  <c r="M104" i="10"/>
  <c r="N104" i="10" s="1"/>
  <c r="H104" i="10"/>
  <c r="P104" i="10"/>
  <c r="H12" i="10"/>
  <c r="P12" i="10"/>
  <c r="K18" i="10"/>
  <c r="M18" i="10" s="1"/>
  <c r="N18" i="10" s="1"/>
  <c r="O18" i="10"/>
  <c r="K70" i="10"/>
  <c r="O70" i="10"/>
  <c r="O188" i="10"/>
  <c r="K188" i="10"/>
  <c r="O172" i="10"/>
  <c r="K172" i="10"/>
  <c r="O189" i="10"/>
  <c r="K189" i="10"/>
  <c r="K199" i="10"/>
  <c r="O199" i="10"/>
  <c r="K184" i="10"/>
  <c r="O184" i="10"/>
  <c r="O46" i="10"/>
  <c r="K46" i="10"/>
  <c r="M46" i="10" s="1"/>
  <c r="N46" i="10" s="1"/>
  <c r="K91" i="10"/>
  <c r="O91" i="10"/>
  <c r="K142" i="10"/>
  <c r="O142" i="10"/>
  <c r="K134" i="10"/>
  <c r="O134" i="10"/>
  <c r="O144" i="10"/>
  <c r="K144" i="10"/>
  <c r="K90" i="10"/>
  <c r="O90" i="10"/>
  <c r="O167" i="10"/>
  <c r="K167" i="10"/>
  <c r="K150" i="10"/>
  <c r="O150" i="10"/>
  <c r="K41" i="10"/>
  <c r="M41" i="10" s="1"/>
  <c r="N41" i="10" s="1"/>
  <c r="O41" i="10"/>
  <c r="O95" i="10"/>
  <c r="K95" i="10"/>
  <c r="K64" i="10"/>
  <c r="O64" i="10"/>
  <c r="O190" i="10"/>
  <c r="K190" i="10"/>
  <c r="O163" i="10"/>
  <c r="K163" i="10"/>
  <c r="O77" i="10"/>
  <c r="K77" i="10"/>
  <c r="K185" i="10"/>
  <c r="O185" i="10"/>
  <c r="K113" i="10"/>
  <c r="O113" i="10"/>
  <c r="O154" i="10"/>
  <c r="K154" i="10"/>
  <c r="H152" i="10"/>
  <c r="P152" i="10"/>
  <c r="M152" i="10"/>
  <c r="N152" i="10" s="1"/>
  <c r="M176" i="10"/>
  <c r="N176" i="10" s="1"/>
  <c r="H176" i="10"/>
  <c r="P176" i="10"/>
  <c r="M116" i="10"/>
  <c r="N116" i="10" s="1"/>
  <c r="H116" i="10"/>
  <c r="P116" i="10"/>
  <c r="H88" i="10"/>
  <c r="P88" i="10"/>
  <c r="M88" i="10"/>
  <c r="N88" i="10" s="1"/>
  <c r="H115" i="10"/>
  <c r="P115" i="10"/>
  <c r="M115" i="10"/>
  <c r="N115" i="10" s="1"/>
  <c r="P202" i="10"/>
  <c r="M202" i="10"/>
  <c r="N202" i="10" s="1"/>
  <c r="H202" i="10"/>
  <c r="H164" i="10"/>
  <c r="M164" i="10"/>
  <c r="N164" i="10" s="1"/>
  <c r="P164" i="10"/>
  <c r="P161" i="10"/>
  <c r="H161" i="10"/>
  <c r="M161" i="10"/>
  <c r="N161" i="10" s="1"/>
  <c r="H15" i="10"/>
  <c r="P15" i="10"/>
  <c r="M15" i="10"/>
  <c r="N15" i="10" s="1"/>
  <c r="H7" i="10"/>
  <c r="P7" i="10"/>
  <c r="K61" i="10"/>
  <c r="O61" i="10"/>
  <c r="K84" i="10"/>
  <c r="O84" i="10"/>
  <c r="K26" i="10"/>
  <c r="M26" i="10" s="1"/>
  <c r="N26" i="10" s="1"/>
  <c r="O26" i="10"/>
  <c r="K24" i="10"/>
  <c r="M24" i="10" s="1"/>
  <c r="N24" i="10" s="1"/>
  <c r="O24" i="10"/>
  <c r="K94" i="10"/>
  <c r="O94" i="10"/>
  <c r="K101" i="10"/>
  <c r="O101" i="10"/>
  <c r="O22" i="10"/>
  <c r="K22" i="10"/>
  <c r="M22" i="10" s="1"/>
  <c r="N22" i="10" s="1"/>
  <c r="O47" i="10"/>
  <c r="K47" i="10"/>
  <c r="M47" i="10" s="1"/>
  <c r="N47" i="10" s="1"/>
  <c r="K69" i="10"/>
  <c r="O69" i="10"/>
  <c r="O146" i="10"/>
  <c r="K146" i="10"/>
  <c r="K59" i="10"/>
  <c r="O59" i="10"/>
  <c r="O50" i="10"/>
  <c r="K50" i="10"/>
  <c r="M50" i="10" s="1"/>
  <c r="N50" i="10" s="1"/>
  <c r="K110" i="10"/>
  <c r="O110" i="10"/>
  <c r="K118" i="10"/>
  <c r="O118" i="10"/>
  <c r="O117" i="10"/>
  <c r="K117" i="10"/>
  <c r="O125" i="10"/>
  <c r="K125" i="10"/>
  <c r="H197" i="10"/>
  <c r="P197" i="10"/>
  <c r="M197" i="10"/>
  <c r="N197" i="10" s="1"/>
  <c r="P106" i="10"/>
  <c r="M106" i="10"/>
  <c r="N106" i="10" s="1"/>
  <c r="H106" i="10"/>
  <c r="P169" i="10"/>
  <c r="M169" i="10"/>
  <c r="N169" i="10" s="1"/>
  <c r="H169" i="10"/>
  <c r="P14" i="10"/>
  <c r="H14" i="10"/>
  <c r="H5" i="10"/>
  <c r="P5" i="10"/>
  <c r="M5" i="10"/>
  <c r="N5" i="10" s="1"/>
  <c r="H10" i="10"/>
  <c r="P10" i="10"/>
  <c r="M10" i="10"/>
  <c r="N10" i="10" s="1"/>
  <c r="O103" i="10"/>
  <c r="K103" i="10"/>
  <c r="O148" i="10"/>
  <c r="K148" i="10"/>
  <c r="O76" i="10"/>
  <c r="K76" i="10"/>
  <c r="O43" i="10"/>
  <c r="K43" i="10"/>
  <c r="M43" i="10" s="1"/>
  <c r="N43" i="10" s="1"/>
  <c r="K97" i="10"/>
  <c r="O97" i="10"/>
  <c r="O166" i="10"/>
  <c r="K166" i="10"/>
  <c r="O51" i="10"/>
  <c r="K51" i="10"/>
  <c r="M51" i="10" s="1"/>
  <c r="N51" i="10" s="1"/>
  <c r="O138" i="10"/>
  <c r="K138" i="10"/>
  <c r="O128" i="10"/>
  <c r="K128" i="10"/>
  <c r="K53" i="10"/>
  <c r="M53" i="10" s="1"/>
  <c r="N53" i="10" s="1"/>
  <c r="O53" i="10"/>
  <c r="O203" i="10"/>
  <c r="K203" i="10"/>
  <c r="O114" i="10"/>
  <c r="K114" i="10"/>
  <c r="O205" i="10"/>
  <c r="K205" i="10"/>
  <c r="O63" i="10"/>
  <c r="K63" i="10"/>
  <c r="K151" i="10"/>
  <c r="O151" i="10"/>
  <c r="K20" i="10"/>
  <c r="M20" i="10" s="1"/>
  <c r="N20" i="10" s="1"/>
  <c r="O20" i="10"/>
  <c r="O28" i="10"/>
  <c r="K28" i="10"/>
  <c r="M28" i="10" s="1"/>
  <c r="N28" i="10" s="1"/>
  <c r="O56" i="10"/>
  <c r="K56" i="10"/>
  <c r="M56" i="10" s="1"/>
  <c r="N56" i="10" s="1"/>
  <c r="O149" i="10"/>
  <c r="K149" i="10"/>
  <c r="P44" i="10"/>
  <c r="H44" i="10"/>
  <c r="M129" i="10"/>
  <c r="N129" i="10" s="1"/>
  <c r="H129" i="10"/>
  <c r="P129" i="10"/>
  <c r="H48" i="10"/>
  <c r="P48" i="10"/>
  <c r="P174" i="10"/>
  <c r="M174" i="10"/>
  <c r="N174" i="10" s="1"/>
  <c r="H174" i="10"/>
  <c r="P9" i="10"/>
  <c r="H9" i="10"/>
  <c r="M9" i="10"/>
  <c r="N9" i="10" s="1"/>
  <c r="P6" i="10"/>
  <c r="H6" i="10"/>
  <c r="K158" i="10"/>
  <c r="O158" i="10"/>
  <c r="K132" i="10"/>
  <c r="O132" i="10"/>
  <c r="O31" i="10"/>
  <c r="K31" i="10"/>
  <c r="M31" i="10" s="1"/>
  <c r="N31" i="10" s="1"/>
  <c r="K30" i="10"/>
  <c r="M30" i="10" s="1"/>
  <c r="N30" i="10" s="1"/>
  <c r="O30" i="10"/>
  <c r="K178" i="10"/>
  <c r="O178" i="10"/>
  <c r="K65" i="10"/>
  <c r="O65" i="10"/>
  <c r="K147" i="10"/>
  <c r="O147" i="10"/>
  <c r="K108" i="10"/>
  <c r="O108" i="10"/>
  <c r="K126" i="10"/>
  <c r="O126" i="10"/>
  <c r="K67" i="10"/>
  <c r="O67" i="10"/>
  <c r="O198" i="10"/>
  <c r="K198" i="10"/>
  <c r="K168" i="10"/>
  <c r="O168" i="10"/>
  <c r="O153" i="10"/>
  <c r="K153" i="10"/>
  <c r="O40" i="10"/>
  <c r="K40" i="10"/>
  <c r="M40" i="10" s="1"/>
  <c r="N40" i="10" s="1"/>
  <c r="O45" i="10"/>
  <c r="K45" i="10"/>
  <c r="M45" i="10" s="1"/>
  <c r="N45" i="10" s="1"/>
  <c r="K81" i="10"/>
  <c r="O81" i="10"/>
  <c r="O141" i="10"/>
  <c r="K141" i="10"/>
  <c r="O181" i="10"/>
  <c r="K181" i="10"/>
  <c r="K33" i="10"/>
  <c r="M33" i="10" s="1"/>
  <c r="N33" i="10" s="1"/>
  <c r="O33" i="10"/>
  <c r="O122" i="10"/>
  <c r="K122" i="10"/>
  <c r="O52" i="10"/>
  <c r="K52" i="10"/>
  <c r="M52" i="10" s="1"/>
  <c r="N52" i="10" s="1"/>
  <c r="H109" i="10"/>
  <c r="M109" i="10"/>
  <c r="N109" i="10" s="1"/>
  <c r="P109" i="10"/>
  <c r="P49" i="10"/>
  <c r="H49" i="10"/>
  <c r="M183" i="10"/>
  <c r="N183" i="10" s="1"/>
  <c r="H183" i="10"/>
  <c r="P183" i="10"/>
  <c r="P13" i="10"/>
  <c r="H13" i="10"/>
  <c r="M13" i="10"/>
  <c r="N13" i="10" s="1"/>
  <c r="P8" i="10"/>
  <c r="H8" i="10"/>
  <c r="O83" i="10"/>
  <c r="K83" i="10"/>
  <c r="O182" i="10"/>
  <c r="K182" i="10"/>
  <c r="O96" i="10"/>
  <c r="K96" i="10"/>
  <c r="K159" i="10"/>
  <c r="O159" i="10"/>
  <c r="O156" i="10"/>
  <c r="K156" i="10"/>
  <c r="O71" i="10"/>
  <c r="K71" i="10"/>
  <c r="K127" i="10"/>
  <c r="O127" i="10"/>
  <c r="K121" i="10"/>
  <c r="O121" i="10"/>
  <c r="O130" i="10"/>
  <c r="K130" i="10"/>
  <c r="O112" i="10"/>
  <c r="K112" i="10"/>
  <c r="K75" i="10"/>
  <c r="O75" i="10"/>
  <c r="O34" i="10"/>
  <c r="K34" i="10"/>
  <c r="M34" i="10" s="1"/>
  <c r="N34" i="10" s="1"/>
  <c r="K137" i="10"/>
  <c r="O137" i="10"/>
  <c r="K119" i="10"/>
  <c r="O119" i="10"/>
  <c r="O79" i="10"/>
  <c r="K79" i="10"/>
  <c r="M79" i="10" s="1"/>
  <c r="N79" i="10" s="1"/>
  <c r="K175" i="10"/>
  <c r="O175" i="10"/>
  <c r="O192" i="10"/>
  <c r="K192" i="10"/>
  <c r="O82" i="10"/>
  <c r="K82" i="10"/>
  <c r="M100" i="10"/>
  <c r="N100" i="10" s="1"/>
  <c r="H100" i="10"/>
  <c r="P100" i="10"/>
  <c r="P179" i="10"/>
  <c r="H179" i="10"/>
  <c r="M179" i="10"/>
  <c r="N179" i="10" s="1"/>
  <c r="H136" i="10"/>
  <c r="P136" i="10"/>
  <c r="M136" i="10"/>
  <c r="N136" i="10" s="1"/>
  <c r="M157" i="10"/>
  <c r="N157" i="10" s="1"/>
  <c r="H157" i="10"/>
  <c r="P157" i="10"/>
  <c r="H191" i="10"/>
  <c r="P191" i="10"/>
  <c r="M191" i="10"/>
  <c r="N191" i="10" s="1"/>
  <c r="H16" i="10"/>
  <c r="P16" i="10"/>
  <c r="L4" i="10"/>
  <c r="O92" i="10"/>
  <c r="K92" i="10"/>
  <c r="O187" i="10"/>
  <c r="K187" i="10"/>
  <c r="O21" i="10"/>
  <c r="K21" i="10"/>
  <c r="M21" i="10" s="1"/>
  <c r="N21" i="10" s="1"/>
  <c r="O195" i="10"/>
  <c r="K195" i="10"/>
  <c r="O131" i="10"/>
  <c r="K131" i="10"/>
  <c r="K42" i="10"/>
  <c r="M42" i="10" s="1"/>
  <c r="N42" i="10" s="1"/>
  <c r="O42" i="10"/>
  <c r="O93" i="10"/>
  <c r="K93" i="10"/>
  <c r="O196" i="10"/>
  <c r="K196" i="10"/>
  <c r="O32" i="10"/>
  <c r="K32" i="10"/>
  <c r="M32" i="10" s="1"/>
  <c r="N32" i="10" s="1"/>
  <c r="K86" i="10"/>
  <c r="O86" i="10"/>
  <c r="K200" i="10"/>
  <c r="O200" i="10"/>
  <c r="K80" i="10"/>
  <c r="O80" i="10"/>
  <c r="O38" i="10"/>
  <c r="K38" i="10"/>
  <c r="M38" i="10" s="1"/>
  <c r="N38" i="10" s="1"/>
  <c r="O27" i="10"/>
  <c r="K27" i="10"/>
  <c r="M27" i="10" s="1"/>
  <c r="N27" i="10" s="1"/>
  <c r="K105" i="10"/>
  <c r="O105" i="10"/>
  <c r="K140" i="10"/>
  <c r="O140" i="10"/>
  <c r="K36" i="10"/>
  <c r="M36" i="10" s="1"/>
  <c r="N36" i="10" s="1"/>
  <c r="O36" i="10"/>
  <c r="K68" i="10"/>
  <c r="O68" i="10"/>
  <c r="O145" i="10"/>
  <c r="K145" i="10"/>
  <c r="H85" i="10"/>
  <c r="P85" i="10"/>
  <c r="M85" i="10"/>
  <c r="N85" i="10" s="1"/>
  <c r="P165" i="10"/>
  <c r="M165" i="10"/>
  <c r="N165" i="10" s="1"/>
  <c r="H165" i="10"/>
  <c r="M206" i="10"/>
  <c r="N206" i="10" s="1"/>
  <c r="H206" i="10"/>
  <c r="P206" i="10"/>
  <c r="H98" i="10"/>
  <c r="P98" i="10"/>
  <c r="M98" i="10"/>
  <c r="N98" i="10" s="1"/>
  <c r="P11" i="10"/>
  <c r="H11" i="10"/>
  <c r="M11" i="10"/>
  <c r="N11" i="10" s="1"/>
  <c r="O133" i="10"/>
  <c r="K133" i="10"/>
  <c r="O55" i="10"/>
  <c r="K55" i="10"/>
  <c r="K193" i="10"/>
  <c r="O193" i="10"/>
  <c r="O19" i="10"/>
  <c r="K19" i="10"/>
  <c r="M19" i="10" s="1"/>
  <c r="N19" i="10" s="1"/>
  <c r="O58" i="10"/>
  <c r="K58" i="10"/>
  <c r="K124" i="10"/>
  <c r="O124" i="10"/>
  <c r="O111" i="10"/>
  <c r="K111" i="10"/>
  <c r="K78" i="10"/>
  <c r="O78" i="10"/>
  <c r="O25" i="10"/>
  <c r="K25" i="10"/>
  <c r="M25" i="10" s="1"/>
  <c r="N25" i="10" s="1"/>
  <c r="O171" i="10"/>
  <c r="K171" i="10"/>
  <c r="O177" i="10"/>
  <c r="K177" i="10"/>
  <c r="K73" i="10"/>
  <c r="O73" i="10"/>
  <c r="K194" i="10"/>
  <c r="O194" i="10"/>
  <c r="K54" i="10"/>
  <c r="M54" i="10" s="1"/>
  <c r="N54" i="10" s="1"/>
  <c r="O54" i="10"/>
  <c r="O139" i="10"/>
  <c r="K139" i="10"/>
  <c r="O62" i="10"/>
  <c r="K62" i="10"/>
  <c r="O85" i="10" l="1"/>
  <c r="K85" i="10"/>
  <c r="K13" i="10"/>
  <c r="O13" i="10"/>
  <c r="K161" i="10"/>
  <c r="O161" i="10"/>
  <c r="O12" i="10"/>
  <c r="K12" i="10"/>
  <c r="M12" i="10" s="1"/>
  <c r="N12" i="10" s="1"/>
  <c r="O162" i="10"/>
  <c r="K162" i="10"/>
  <c r="O160" i="10"/>
  <c r="K160" i="10"/>
  <c r="O98" i="10"/>
  <c r="K98" i="10"/>
  <c r="O100" i="10"/>
  <c r="K100" i="10"/>
  <c r="O9" i="10"/>
  <c r="K9" i="10"/>
  <c r="O206" i="10"/>
  <c r="K206" i="10"/>
  <c r="K16" i="10"/>
  <c r="M16" i="10" s="1"/>
  <c r="N16" i="10" s="1"/>
  <c r="O16" i="10"/>
  <c r="O109" i="10"/>
  <c r="K109" i="10"/>
  <c r="O174" i="10"/>
  <c r="K174" i="10"/>
  <c r="O44" i="10"/>
  <c r="K44" i="10"/>
  <c r="M44" i="10" s="1"/>
  <c r="N44" i="10" s="1"/>
  <c r="K169" i="10"/>
  <c r="O169" i="10"/>
  <c r="O197" i="10"/>
  <c r="K197" i="10"/>
  <c r="K116" i="10"/>
  <c r="O116" i="10"/>
  <c r="O136" i="10"/>
  <c r="K136" i="10"/>
  <c r="O115" i="10"/>
  <c r="K115" i="10"/>
  <c r="K176" i="10"/>
  <c r="O176" i="10"/>
  <c r="O104" i="10"/>
  <c r="K104" i="10"/>
  <c r="K102" i="10"/>
  <c r="O102" i="10"/>
  <c r="K180" i="10"/>
  <c r="O180" i="10"/>
  <c r="K11" i="10"/>
  <c r="O11" i="10"/>
  <c r="K165" i="10"/>
  <c r="O165" i="10"/>
  <c r="O183" i="10"/>
  <c r="K183" i="10"/>
  <c r="K10" i="10"/>
  <c r="O10" i="10"/>
  <c r="K7" i="10"/>
  <c r="M7" i="10" s="1"/>
  <c r="N7" i="10" s="1"/>
  <c r="O7" i="10"/>
  <c r="K129" i="10"/>
  <c r="O129" i="10"/>
  <c r="K14" i="10"/>
  <c r="M14" i="10" s="1"/>
  <c r="N14" i="10" s="1"/>
  <c r="O14" i="10"/>
  <c r="K201" i="10"/>
  <c r="O201" i="10"/>
  <c r="O179" i="10"/>
  <c r="K179" i="10"/>
  <c r="O6" i="10"/>
  <c r="K6" i="10"/>
  <c r="M6" i="10" s="1"/>
  <c r="N6" i="10" s="1"/>
  <c r="O106" i="10"/>
  <c r="K106" i="10"/>
  <c r="O164" i="10"/>
  <c r="K164" i="10"/>
  <c r="O123" i="10"/>
  <c r="K123" i="10"/>
  <c r="O155" i="10"/>
  <c r="K155" i="10"/>
  <c r="O29" i="10"/>
  <c r="K29" i="10"/>
  <c r="M29" i="10" s="1"/>
  <c r="N29" i="10" s="1"/>
  <c r="K191" i="10"/>
  <c r="O191" i="10"/>
  <c r="O8" i="10"/>
  <c r="K8" i="10"/>
  <c r="M8" i="10" s="1"/>
  <c r="N8" i="10" s="1"/>
  <c r="K49" i="10"/>
  <c r="M49" i="10" s="1"/>
  <c r="N49" i="10" s="1"/>
  <c r="O49" i="10"/>
  <c r="O48" i="10"/>
  <c r="K48" i="10"/>
  <c r="M48" i="10" s="1"/>
  <c r="N48" i="10" s="1"/>
  <c r="K202" i="10"/>
  <c r="O202" i="10"/>
  <c r="K88" i="10"/>
  <c r="O88" i="10"/>
  <c r="O173" i="10"/>
  <c r="K173" i="10"/>
  <c r="O157" i="10"/>
  <c r="K157" i="10"/>
  <c r="O5" i="10"/>
  <c r="K5" i="10"/>
  <c r="O15" i="10"/>
  <c r="K15" i="10"/>
  <c r="K152" i="10"/>
  <c r="O152" i="10"/>
  <c r="K170" i="10"/>
  <c r="O170" i="10"/>
  <c r="K4" i="10" l="1"/>
  <c r="O2" i="10" l="1"/>
  <c r="M4" i="10"/>
  <c r="N4"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wjb</author>
  </authors>
  <commentList>
    <comment ref="T4" authorId="0" shapeId="0" xr:uid="{B85670CD-47E5-4115-95ED-600AAC1AFA6B}">
      <text>
        <r>
          <rPr>
            <b/>
            <sz val="8"/>
            <color indexed="81"/>
            <rFont val="Tahoma"/>
            <family val="2"/>
          </rPr>
          <t>wjb:</t>
        </r>
        <r>
          <rPr>
            <sz val="8"/>
            <color indexed="81"/>
            <rFont val="Tahoma"/>
            <family val="2"/>
          </rPr>
          <t xml:space="preserve">
sommatie per Euralcode</t>
        </r>
      </text>
    </comment>
    <comment ref="V4" authorId="0" shapeId="0" xr:uid="{608535B0-CEBC-4D49-BA00-DC9148DC926A}">
      <text>
        <r>
          <rPr>
            <b/>
            <sz val="8"/>
            <color indexed="81"/>
            <rFont val="Tahoma"/>
            <family val="2"/>
          </rPr>
          <t>wjb:</t>
        </r>
        <r>
          <rPr>
            <sz val="8"/>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<sst xmlns="http://schemas.openxmlformats.org/spreadsheetml/2006/main" count="2959" uniqueCount="1727">
  <si>
    <t>191307</t>
  </si>
  <si>
    <t>waterig vloeibaar afval en waterige concentraten van grondwatersanering die gevaarlijke stoffenbevatten</t>
  </si>
  <si>
    <t>191308</t>
  </si>
  <si>
    <t>niet onder 19 13 07 vallend waterig vloeibaar afval en waterige concentraten van grondwatersanering</t>
  </si>
  <si>
    <t>200101</t>
  </si>
  <si>
    <t>200102</t>
  </si>
  <si>
    <t>200108</t>
  </si>
  <si>
    <t>biologisch afbreekbaar keuken- en kantineafval</t>
  </si>
  <si>
    <t>200110</t>
  </si>
  <si>
    <t>kleding</t>
  </si>
  <si>
    <t>200111</t>
  </si>
  <si>
    <t>200113</t>
  </si>
  <si>
    <t>oplosmiddelen</t>
  </si>
  <si>
    <t>200114</t>
  </si>
  <si>
    <t>zuren</t>
  </si>
  <si>
    <t>200115</t>
  </si>
  <si>
    <t>basisch afval</t>
  </si>
  <si>
    <t>200117</t>
  </si>
  <si>
    <t>fotochemicaliën</t>
  </si>
  <si>
    <t>200119</t>
  </si>
  <si>
    <t>pesticiden</t>
  </si>
  <si>
    <t>200121</t>
  </si>
  <si>
    <t>tl-buizen en ander kwikhoudend afval</t>
  </si>
  <si>
    <t>200123</t>
  </si>
  <si>
    <t>afgedankte apparatuur die chloorfluorkoolwaterstoffen bevat</t>
  </si>
  <si>
    <t>200125</t>
  </si>
  <si>
    <t>spijsolie en -vetten</t>
  </si>
  <si>
    <t>200126</t>
  </si>
  <si>
    <t>niet onder 20 01 25 vallende oliën en vetten</t>
  </si>
  <si>
    <t>200127</t>
  </si>
  <si>
    <t>verf, inkt, lijm en hars die gevaarlijke stoffen bevatten</t>
  </si>
  <si>
    <t>200128</t>
  </si>
  <si>
    <t>niet onder 20 01 27 vallende verf, inkt, lijm en hars</t>
  </si>
  <si>
    <t>200129</t>
  </si>
  <si>
    <t>detergenten die gevaarlijke stoffen bevatten</t>
  </si>
  <si>
    <t>200130</t>
  </si>
  <si>
    <t>niet onder 20 01 29 vallende detergenten</t>
  </si>
  <si>
    <t>200131</t>
  </si>
  <si>
    <t>200132</t>
  </si>
  <si>
    <t>niet onder 20 01 31 vallende geneesmiddelen</t>
  </si>
  <si>
    <t>200133</t>
  </si>
  <si>
    <t>onder 16 06 01, 16 06 02 of 16 06 03 vermelde batterijen en accu’s alsmede ongesorteerde mengselsvan batterijen en accu’s die dergelijke batterijen en accu’s bevatten</t>
  </si>
  <si>
    <t>200134</t>
  </si>
  <si>
    <t>niet onder 20 01 33 vallende batterijen en accu’s</t>
  </si>
  <si>
    <t>200135</t>
  </si>
  <si>
    <t>niet onder 20 01 21 en 20 01 23 vallende afgedankte elektrische en elektronische apparatuur diegevaarlijke onderdelen 6 bevat</t>
  </si>
  <si>
    <t>200136</t>
  </si>
  <si>
    <t>niet onder 20 01 21, 20 01 23 en 20 01 35 vallende afgedankte elektrische en elektronischeapparatuur</t>
  </si>
  <si>
    <t>200137</t>
  </si>
  <si>
    <t>200138</t>
  </si>
  <si>
    <t>niet onder 20 01 37 vallend hout</t>
  </si>
  <si>
    <t>200139</t>
  </si>
  <si>
    <t>200140</t>
  </si>
  <si>
    <t>metalen</t>
  </si>
  <si>
    <t>200141</t>
  </si>
  <si>
    <t>afval van het vegen van schoorstenen</t>
  </si>
  <si>
    <t>200199</t>
  </si>
  <si>
    <t>niet elders genoemde fracties</t>
  </si>
  <si>
    <t>200201</t>
  </si>
  <si>
    <t>biologisch afbreekbaar afval</t>
  </si>
  <si>
    <t>200202</t>
  </si>
  <si>
    <t>grond en stenen</t>
  </si>
  <si>
    <t>200203</t>
  </si>
  <si>
    <t>overig niet biologisch afbreekbaar afval</t>
  </si>
  <si>
    <t>200301</t>
  </si>
  <si>
    <t>gemengd stedelijk afval</t>
  </si>
  <si>
    <t>200302</t>
  </si>
  <si>
    <t>marktafval</t>
  </si>
  <si>
    <t>200303</t>
  </si>
  <si>
    <t>veegvuil</t>
  </si>
  <si>
    <t>200304</t>
  </si>
  <si>
    <t>slib van septic tanks</t>
  </si>
  <si>
    <t>200306</t>
  </si>
  <si>
    <t>afval van het reinigen van riolen</t>
  </si>
  <si>
    <t>200307</t>
  </si>
  <si>
    <t>grofvuil</t>
  </si>
  <si>
    <t>200399</t>
  </si>
  <si>
    <t>niet elders genoemd stedelijk afval</t>
  </si>
  <si>
    <t>Sloopwerken B.V.</t>
  </si>
  <si>
    <t>Afvalweg 12</t>
  </si>
  <si>
    <t xml:space="preserve">9999 AF </t>
  </si>
  <si>
    <t>Wasteringen</t>
  </si>
  <si>
    <t>2) Genereer in de Amice database een zogenaamde ‘uitgebreide rapportage’ met een overzicht ‘afvalstromen per ontdoener’ en kies als afdrukformaat Excel en het correcte verslagjaar.</t>
  </si>
  <si>
    <t>1) Raadpleeg eerst de ‘Handleiding validatie afval in het Integraal PRTR-verslag’ (zie InfoMil website) over het gebruik van de LMA-registratiedatabase AMICE.</t>
  </si>
  <si>
    <t>Stappenplan</t>
  </si>
  <si>
    <t>4) In het werkblad 'uitwerking' van de tool kan nu de volgende informatie worden verkregen adhv de gegevens over de ontdoener zoals geregistreerd bij het LMA:</t>
  </si>
  <si>
    <t>In het gebruik van de tool dient u de volgende stappen te volgen:</t>
  </si>
  <si>
    <t>A01</t>
  </si>
  <si>
    <t>Bewaren</t>
  </si>
  <si>
    <t>Overslag/opbulken</t>
  </si>
  <si>
    <t>B01</t>
  </si>
  <si>
    <t>Inzetten als veevoer</t>
  </si>
  <si>
    <t>B02</t>
  </si>
  <si>
    <t>Inzetten als meststof</t>
  </si>
  <si>
    <t>B03</t>
  </si>
  <si>
    <t>Inzetten als bouwstof</t>
  </si>
  <si>
    <t>B04</t>
  </si>
  <si>
    <t>Inzetten als brandstof</t>
  </si>
  <si>
    <t>B05</t>
  </si>
  <si>
    <t>Overig inzetten als grondstof</t>
  </si>
  <si>
    <t>C02</t>
  </si>
  <si>
    <t>Shredderen/knippen</t>
  </si>
  <si>
    <t>Sorteren/scheiden</t>
  </si>
  <si>
    <t>C04</t>
  </si>
  <si>
    <t>Immobiliseren voor hergebruik</t>
  </si>
  <si>
    <t>D01</t>
  </si>
  <si>
    <t>Chemisch/fysisch</t>
  </si>
  <si>
    <t>D02</t>
  </si>
  <si>
    <t>ONO is ontgiften, neutraliseren en ontwateren</t>
  </si>
  <si>
    <t>D03</t>
  </si>
  <si>
    <t>Destilleren</t>
  </si>
  <si>
    <t>D04</t>
  </si>
  <si>
    <t>Metaal terugwinnen (chemisch)</t>
  </si>
  <si>
    <t>D05</t>
  </si>
  <si>
    <t>Extractief reinigen (grond)</t>
  </si>
  <si>
    <t>D06</t>
  </si>
  <si>
    <t>Oxidatie onder hoge druk</t>
  </si>
  <si>
    <t>E01</t>
  </si>
  <si>
    <t>Vergisten</t>
  </si>
  <si>
    <t>E02</t>
  </si>
  <si>
    <t>Composteren, anaeroob</t>
  </si>
  <si>
    <t>E03</t>
  </si>
  <si>
    <t>Composteren, aeroob</t>
  </si>
  <si>
    <t>E04</t>
  </si>
  <si>
    <t>Biologisch reinigen (water)</t>
  </si>
  <si>
    <t>E05</t>
  </si>
  <si>
    <t>Biologisch reinigen (grond)</t>
  </si>
  <si>
    <t>F01</t>
  </si>
  <si>
    <t>Verbranden in roosterovens</t>
  </si>
  <si>
    <t>F02</t>
  </si>
  <si>
    <t>Verbranden in draaitrommelovens</t>
  </si>
  <si>
    <t>F03</t>
  </si>
  <si>
    <t>Pyrolyse</t>
  </si>
  <si>
    <t>F04</t>
  </si>
  <si>
    <t>Vergassen</t>
  </si>
  <si>
    <t>F05</t>
  </si>
  <si>
    <t>Uitgloeien</t>
  </si>
  <si>
    <t>F06</t>
  </si>
  <si>
    <t>Verbranden met terugwinnen materiaal (chloor, zwavel)</t>
  </si>
  <si>
    <t>F07</t>
  </si>
  <si>
    <t>Verbranden met terugwinnen energie (bijstoken)</t>
  </si>
  <si>
    <t>G01</t>
  </si>
  <si>
    <t>Direct storten</t>
  </si>
  <si>
    <t>G02</t>
  </si>
  <si>
    <t>Immobiliseren</t>
  </si>
  <si>
    <t>Ontdoener Bedrijfsnummer</t>
  </si>
  <si>
    <t>Ontdoener Naam</t>
  </si>
  <si>
    <t>Ontdoener Adres</t>
  </si>
  <si>
    <t>Ontdoener Postcode</t>
  </si>
  <si>
    <t>Ontdoener Plaats</t>
  </si>
  <si>
    <t>Ontvanger Bedrijfsnummer</t>
  </si>
  <si>
    <t>Locatie van herkomst Adres</t>
  </si>
  <si>
    <t>Locatie van herkomst Postcode</t>
  </si>
  <si>
    <t>Locatie van herkomst Plaats</t>
  </si>
  <si>
    <t>Locatie van herkomst Nabijheidsbeschrijving</t>
  </si>
  <si>
    <t>Inrichtingencode</t>
  </si>
  <si>
    <t xml:space="preserve">Gangbare Naam </t>
  </si>
  <si>
    <t>Inrichting Adres</t>
  </si>
  <si>
    <t>Inrichting Postcode</t>
  </si>
  <si>
    <t>Inrichting Plaats</t>
  </si>
  <si>
    <t>Afvalstroomnummer</t>
  </si>
  <si>
    <t>RouteInzameling</t>
  </si>
  <si>
    <t>InzamelaarsRegeling</t>
  </si>
  <si>
    <t>Euralcode</t>
  </si>
  <si>
    <t>Gebruikelijke naam afvalstof</t>
  </si>
  <si>
    <t>Verwerkingsmethode</t>
  </si>
  <si>
    <t>Verwerkingsmethode Omschrijving</t>
  </si>
  <si>
    <t>Ontdoener VIHB-nummer</t>
  </si>
  <si>
    <t>Ontvanger VIHB-nummer</t>
  </si>
  <si>
    <t>Aantal Vrachten Januari</t>
  </si>
  <si>
    <t>Totaal Gewicht Januari</t>
  </si>
  <si>
    <t>Aantal Vrachten Februari</t>
  </si>
  <si>
    <t>Totaal Gewicht Februari</t>
  </si>
  <si>
    <t>Aantal Vrachten Maart</t>
  </si>
  <si>
    <t>Totaal Gewicht Maart</t>
  </si>
  <si>
    <t>Aantal Vrachten April</t>
  </si>
  <si>
    <t>Totaal Gewicht April</t>
  </si>
  <si>
    <t>Aantal Vrachten Mei</t>
  </si>
  <si>
    <t>Totaal Gewicht Mei</t>
  </si>
  <si>
    <t>vAantal Vrachten Juni</t>
  </si>
  <si>
    <t>Totaal Gewicht Juni</t>
  </si>
  <si>
    <t>Aantal Vrachten Juli</t>
  </si>
  <si>
    <t>Totaal Gewicht Juli</t>
  </si>
  <si>
    <t>Aantal Vrachten Augustus</t>
  </si>
  <si>
    <t>Totaal Gewicht Augustus</t>
  </si>
  <si>
    <t>Aantal Vrachten September</t>
  </si>
  <si>
    <t>Totaal Gewicht September</t>
  </si>
  <si>
    <t>Aantal Vrachten Oktober</t>
  </si>
  <si>
    <t>Totaal Gewicht Oktober</t>
  </si>
  <si>
    <t>Aantal Vrachten November</t>
  </si>
  <si>
    <t>Totaal Gewicht November</t>
  </si>
  <si>
    <t>Aantal Vrachten December</t>
  </si>
  <si>
    <t>Totaal Gewicht December</t>
  </si>
  <si>
    <t>Aantal Vrachten Totaal</t>
  </si>
  <si>
    <t>Totaal Gewicht Totaal</t>
  </si>
  <si>
    <t>Jaar</t>
  </si>
  <si>
    <t>1004899, 1786374, 1854229, 1868077, 1891294, 2103461, 1951988, 2484822</t>
  </si>
  <si>
    <t>1038139, 1840296, 1912140, 1991770, 2019216, 2061116, 2189245, 1955636, 1863712</t>
  </si>
  <si>
    <t>10606</t>
  </si>
  <si>
    <t>B.V. Konings Sloopwerken-Recycling</t>
  </si>
  <si>
    <t>meirestraat 5a</t>
  </si>
  <si>
    <t>4705RG</t>
  </si>
  <si>
    <t>roosendaal</t>
  </si>
  <si>
    <t>106069000872</t>
  </si>
  <si>
    <t>N</t>
  </si>
  <si>
    <t>J</t>
  </si>
  <si>
    <t>170107</t>
  </si>
  <si>
    <t>Metsel/Betonpuin</t>
  </si>
  <si>
    <t>C01</t>
  </si>
  <si>
    <t>Breken</t>
  </si>
  <si>
    <t>ZH500590VIHB</t>
  </si>
  <si>
    <t>NB500724VIXX</t>
  </si>
  <si>
    <t>1780215, 1866821, 1888244, 1895202, 1911521, 1957356, 1986118, 1993157, 2003354, 2004477, 2124701, 2252804, 1631141, 2002583, 1996381, 1894922</t>
  </si>
  <si>
    <t>08112</t>
  </si>
  <si>
    <t>Haagse Recycling Maatschappij HRM B.V.</t>
  </si>
  <si>
    <t>zonweg 13</t>
  </si>
  <si>
    <t>2516AK</t>
  </si>
  <si>
    <t>'s-gravenhage</t>
  </si>
  <si>
    <t>081128100134</t>
  </si>
  <si>
    <t>170904</t>
  </si>
  <si>
    <t>NIET ONDER 17 09 01, 17 09 02 EN 17 09 03 VALLEND GEMENGD BOUW- EN SLOOPAFVAL</t>
  </si>
  <si>
    <t>C03</t>
  </si>
  <si>
    <t>Sorteren / scheiden</t>
  </si>
  <si>
    <t>1576609, 1780518, 1888681, 1896046, 2002551, 2188514, 2197786, 2244491, 2311878, 1859607, 2195389, 2063867, 1838058, 2148530</t>
  </si>
  <si>
    <t>11304</t>
  </si>
  <si>
    <t>Kirkels Transportbedrijf B.V.</t>
  </si>
  <si>
    <t>lozerweg 58</t>
  </si>
  <si>
    <t>6006SR</t>
  </si>
  <si>
    <t>weert</t>
  </si>
  <si>
    <t>113049111602</t>
  </si>
  <si>
    <t>niet onder 17 09 01, 17 09 02 en 17 09 03 vallend gemengd bouw- en slo</t>
  </si>
  <si>
    <t>1651863, 1912020, 1912169, 2010753, 2036989, 1897411, 1974016, 1853841, 1911481, 2164147, 2402525, 2466008</t>
  </si>
  <si>
    <t>08116</t>
  </si>
  <si>
    <t>Klok Containers B.V.</t>
  </si>
  <si>
    <t>molenvliet 4</t>
  </si>
  <si>
    <t>3076CK</t>
  </si>
  <si>
    <t>rotterdam</t>
  </si>
  <si>
    <t>081168111242</t>
  </si>
  <si>
    <t>ZH500292VIHB</t>
  </si>
  <si>
    <t>081168111244</t>
  </si>
  <si>
    <t>170201</t>
  </si>
  <si>
    <t>HOUT</t>
  </si>
  <si>
    <t>A02</t>
  </si>
  <si>
    <t>Overslag / opbulken</t>
  </si>
  <si>
    <t>081168111245</t>
  </si>
  <si>
    <t>081169112363</t>
  </si>
  <si>
    <t>070213</t>
  </si>
  <si>
    <t>KUNSTSTOFAFVAL</t>
  </si>
  <si>
    <t>1780627, 1856168, 1891129, 2132641, 883634, 1868017</t>
  </si>
  <si>
    <t>08473</t>
  </si>
  <si>
    <t>Overslag- en Handelsbedrijf Julianahaven V.o.f.</t>
  </si>
  <si>
    <t>kilkade 12</t>
  </si>
  <si>
    <t>3316BC</t>
  </si>
  <si>
    <t>dordrecht</t>
  </si>
  <si>
    <t>084732000319</t>
  </si>
  <si>
    <t>Bouw &amp; Sloopafval</t>
  </si>
  <si>
    <t>1022013, 2269765, 1838013, 2170803, 2025129, 1959422</t>
  </si>
  <si>
    <t>08117</t>
  </si>
  <si>
    <t>P. van der Kooij Recycling B.V.</t>
  </si>
  <si>
    <t>nieuwe waterwegstraat 21</t>
  </si>
  <si>
    <t>3115HE</t>
  </si>
  <si>
    <t>schiedam</t>
  </si>
  <si>
    <t>081172000087</t>
  </si>
  <si>
    <t>191207</t>
  </si>
  <si>
    <t>081172000088</t>
  </si>
  <si>
    <t>hout</t>
  </si>
  <si>
    <t>1522180, 1855726, 2297953, 2035362</t>
  </si>
  <si>
    <t>08068</t>
  </si>
  <si>
    <t>Recycling Kombinatie voor Bouw- en Sloopafval Rotterdam</t>
  </si>
  <si>
    <t>vondelingenplaat 17</t>
  </si>
  <si>
    <t>3196KL</t>
  </si>
  <si>
    <t>vondelingenplaat rt</t>
  </si>
  <si>
    <t>080683B01820</t>
  </si>
  <si>
    <t>gemengd bouw- en sloopafval, niet onder 17 09 01, 17 09 02 of 17 09 03 vallend</t>
  </si>
  <si>
    <t>Start rij</t>
  </si>
  <si>
    <t>Format</t>
  </si>
  <si>
    <t>Volgnr Euralcode</t>
  </si>
  <si>
    <t>Volgnr Verwerkingsmethode</t>
  </si>
  <si>
    <t>Code</t>
  </si>
  <si>
    <t>DataRegel</t>
  </si>
  <si>
    <t>Euralcodes</t>
  </si>
  <si>
    <t>Bewerkingen</t>
  </si>
  <si>
    <t>Comb Euralcodes</t>
  </si>
  <si>
    <t>Comb Verwerkingscodes</t>
  </si>
  <si>
    <t>Bewerking</t>
  </si>
  <si>
    <t>Max. bewerkingen</t>
  </si>
  <si>
    <t>Locatie van herkomst Land</t>
  </si>
  <si>
    <t>Afvalstromen per Ontdoener - Meldingsperiode 01-01-2010 t/m 31-12-2010</t>
  </si>
  <si>
    <t>010101</t>
  </si>
  <si>
    <t/>
  </si>
  <si>
    <t>afval van de winning van metaalhoudende mineralen</t>
  </si>
  <si>
    <t>010102</t>
  </si>
  <si>
    <t>afval van de winning van niet-metaalhoudende mineralen</t>
  </si>
  <si>
    <t>010304</t>
  </si>
  <si>
    <t>*</t>
  </si>
  <si>
    <t>zuurvormende tailings verkregen bij de verwerking van sulfide-erts</t>
  </si>
  <si>
    <t>010305</t>
  </si>
  <si>
    <t>andere tailings die gevaarlijke stoffen bevatten</t>
  </si>
  <si>
    <t>010306</t>
  </si>
  <si>
    <t>niet onder 01 03 04 en 01 03 05 vallende tailings</t>
  </si>
  <si>
    <t>010307</t>
  </si>
  <si>
    <t>ander afval van de fysische en chemische verwerking van metaalhoudende mineralen dat gevaarlijke stoffen bevat</t>
  </si>
  <si>
    <t>010308</t>
  </si>
  <si>
    <t>niet onder 01 03 07 vallend stof- en poederachtig afval</t>
  </si>
  <si>
    <t>010309</t>
  </si>
  <si>
    <t>niet onder 01 03 07 vallend slib van de aluminiumproductie</t>
  </si>
  <si>
    <t>010399</t>
  </si>
  <si>
    <t>niet elders genoemd afval</t>
  </si>
  <si>
    <t>010407</t>
  </si>
  <si>
    <t>afval van de fysische en chemische verwerking van niet-metaalhoudende mineralen dat gevaarlijkestoffen bevat</t>
  </si>
  <si>
    <t>010408</t>
  </si>
  <si>
    <t>niet onder 01 04 07 vallend grind- en rotsafval</t>
  </si>
  <si>
    <t>010409</t>
  </si>
  <si>
    <t>zand- en kleiafval</t>
  </si>
  <si>
    <t>010410</t>
  </si>
  <si>
    <t>niet onder 01 04 07 vallend stof- en poederachtig afval</t>
  </si>
  <si>
    <t>010411</t>
  </si>
  <si>
    <t>niet onder 01 04 07 vallend afval van de kali- en steenzoutverwerking</t>
  </si>
  <si>
    <t>010412</t>
  </si>
  <si>
    <t>niet onder 01 04 07 en 01 04 11 vallende schilfers en ander afval van het wassen en schoonmakenvan mineralen</t>
  </si>
  <si>
    <t>010413</t>
  </si>
  <si>
    <t>niet onder 01 04 07 vallend afval van het hakken en zagen van steen</t>
  </si>
  <si>
    <t>010499</t>
  </si>
  <si>
    <t>010504</t>
  </si>
  <si>
    <t>zoetwaterboorgruis en -afval</t>
  </si>
  <si>
    <t>010505</t>
  </si>
  <si>
    <t>oliehoudend boorgruis en -afval</t>
  </si>
  <si>
    <t>010506</t>
  </si>
  <si>
    <t>boorgruis en ander boorafval dat gevaarlijke stoffen bevat</t>
  </si>
  <si>
    <t>010507</t>
  </si>
  <si>
    <t>niet onder 01 05 05 en 01 05 06 vallend bariethoudend boorgruis en -afval</t>
  </si>
  <si>
    <t>010508</t>
  </si>
  <si>
    <t>niet onder 01 05 05 en 01 05 06 vallend chloridehoudend boorgruis en -afval</t>
  </si>
  <si>
    <t>010599</t>
  </si>
  <si>
    <t>020101</t>
  </si>
  <si>
    <t>slib van wassen en schoonmaken</t>
  </si>
  <si>
    <t>020102</t>
  </si>
  <si>
    <t>afval van dierlijke weefsels</t>
  </si>
  <si>
    <t>020103</t>
  </si>
  <si>
    <t>afval van plantaardige weefsels</t>
  </si>
  <si>
    <t>020104</t>
  </si>
  <si>
    <t>kunststofafval (exclusief verpakkingen)</t>
  </si>
  <si>
    <t>020106</t>
  </si>
  <si>
    <t>dierlijke feces, urine en mest (inclusief gebruikt stro), afvalwater, gescheiden ingezameld en eldersverwerkt</t>
  </si>
  <si>
    <t>020107</t>
  </si>
  <si>
    <t>afval van de bosbouw</t>
  </si>
  <si>
    <t>020108</t>
  </si>
  <si>
    <t>agrochemisch afval dat gevaarlijke stoffen bevat</t>
  </si>
  <si>
    <t>020109</t>
  </si>
  <si>
    <t>niet onder 02 01 08 vallend agrochemisch afval</t>
  </si>
  <si>
    <t>020110</t>
  </si>
  <si>
    <t>metaalafval</t>
  </si>
  <si>
    <t>020199</t>
  </si>
  <si>
    <t>020201</t>
  </si>
  <si>
    <t>020202</t>
  </si>
  <si>
    <t>020203</t>
  </si>
  <si>
    <t>voor consumptie of verwerking ongeschikt materiaal</t>
  </si>
  <si>
    <t>020204</t>
  </si>
  <si>
    <t>slib van afvalwaterbehandeling ter plaatse</t>
  </si>
  <si>
    <t>020299</t>
  </si>
  <si>
    <t>020301</t>
  </si>
  <si>
    <t>slib van wassen, schoonmaken, pellen, centrifugeren en scheiden</t>
  </si>
  <si>
    <t>020302</t>
  </si>
  <si>
    <t>afval van conserveermiddelen</t>
  </si>
  <si>
    <t>020303</t>
  </si>
  <si>
    <t>afval van oplosmiddelenextractie</t>
  </si>
  <si>
    <t>020304</t>
  </si>
  <si>
    <t>020305</t>
  </si>
  <si>
    <t>020399</t>
  </si>
  <si>
    <t>020401</t>
  </si>
  <si>
    <t>grond van het schoonmaken en wassen van bieten</t>
  </si>
  <si>
    <t>020402</t>
  </si>
  <si>
    <t>afgekeurd calciumcarbonaat (= schuimaarde)</t>
  </si>
  <si>
    <t>020403</t>
  </si>
  <si>
    <t>020499</t>
  </si>
  <si>
    <t>020501</t>
  </si>
  <si>
    <t>020502</t>
  </si>
  <si>
    <t>020599</t>
  </si>
  <si>
    <t>020601</t>
  </si>
  <si>
    <t>020602</t>
  </si>
  <si>
    <t>020603</t>
  </si>
  <si>
    <t>020699</t>
  </si>
  <si>
    <t>020701</t>
  </si>
  <si>
    <t>afval van wassen, schoonmaken en mechanische bewerking van de grondstoffen</t>
  </si>
  <si>
    <t>020702</t>
  </si>
  <si>
    <t>afval van de destillatie van alcoholische dranken</t>
  </si>
  <si>
    <t>020703</t>
  </si>
  <si>
    <t>afval van chemische behandeling</t>
  </si>
  <si>
    <t>020704</t>
  </si>
  <si>
    <t>020705</t>
  </si>
  <si>
    <t>020799</t>
  </si>
  <si>
    <t>030101</t>
  </si>
  <si>
    <t>schors- en kurkafval</t>
  </si>
  <si>
    <t>030104</t>
  </si>
  <si>
    <t>zaagsel, schaafsel, spaanders, hout, spaanplaat en fineer die gevaarlijke stoffen bevatten</t>
  </si>
  <si>
    <t>030105</t>
  </si>
  <si>
    <t>niet onder 03 01 04 vallend zaagsel, schaafsel, spaanders, hout, spaanplaat en fineer</t>
  </si>
  <si>
    <t>030199</t>
  </si>
  <si>
    <t>030201</t>
  </si>
  <si>
    <t>niet-gehalogeneerde organische houtverduurzamingsmiddelen</t>
  </si>
  <si>
    <t>030202</t>
  </si>
  <si>
    <t>organochloor-houtverduurzamingsmiddelen</t>
  </si>
  <si>
    <t>030203</t>
  </si>
  <si>
    <t>organometaal-houtverduurzamingsmiddelen</t>
  </si>
  <si>
    <t>030204</t>
  </si>
  <si>
    <t>anorganische houtverduurzamingsmiddelen</t>
  </si>
  <si>
    <t>030205</t>
  </si>
  <si>
    <t>andere houtverduurzamingsmiddelen die gevaarlijke stoffen bevatten</t>
  </si>
  <si>
    <t>030299</t>
  </si>
  <si>
    <t>niet elders genoemde houtverduurzamingsmiddelen</t>
  </si>
  <si>
    <t>030301</t>
  </si>
  <si>
    <t>schors- en houtafval</t>
  </si>
  <si>
    <t>030302</t>
  </si>
  <si>
    <t>green liquor-slib (afkomstig van de terugwinning van de kookvloeistof)</t>
  </si>
  <si>
    <t>030305</t>
  </si>
  <si>
    <t>ontinktingsslib van papierrecycling</t>
  </si>
  <si>
    <t>030307</t>
  </si>
  <si>
    <t>mechanisch afgescheiden rejects afkomstig van de verpulping van papier- en kartonafval</t>
  </si>
  <si>
    <t>030308</t>
  </si>
  <si>
    <t>afval van het scheiden van voor recycling bestemd papier en karton</t>
  </si>
  <si>
    <t>030309</t>
  </si>
  <si>
    <t>kalkneerslagafval</t>
  </si>
  <si>
    <t>030310</t>
  </si>
  <si>
    <t>onbruikbare vezels en door mechanische afscheiding verkregen vezel-, vulstof- en coatingslib</t>
  </si>
  <si>
    <t>030311</t>
  </si>
  <si>
    <t>niet onder 03 03 10 vallend slib van afvalwaterbehandeling ter plaatse</t>
  </si>
  <si>
    <t>030399</t>
  </si>
  <si>
    <t>040101</t>
  </si>
  <si>
    <t>schraapafval</t>
  </si>
  <si>
    <t>040102</t>
  </si>
  <si>
    <t>loogafval</t>
  </si>
  <si>
    <t>040103</t>
  </si>
  <si>
    <t>ontvettingsafval dat oplosmiddelen bevat zonder vloeibare fase</t>
  </si>
  <si>
    <t>040104</t>
  </si>
  <si>
    <t>chroomhoudende looivloeistof</t>
  </si>
  <si>
    <t>040105</t>
  </si>
  <si>
    <t>chroomvrije looivloeistof</t>
  </si>
  <si>
    <t>040106</t>
  </si>
  <si>
    <t>chroomhoudend slib, met name van afvalwaterbehandeling ter plaatse</t>
  </si>
  <si>
    <t>040107</t>
  </si>
  <si>
    <t>chroomvrij slib, met name van afvalwaterbehandeling ter plaatse</t>
  </si>
  <si>
    <t>040108</t>
  </si>
  <si>
    <t>chroomhoudend gelooid leerafval (snij-afval, polijststof)</t>
  </si>
  <si>
    <t>040109</t>
  </si>
  <si>
    <t>afval van bewerking en afwerking</t>
  </si>
  <si>
    <t>040199</t>
  </si>
  <si>
    <t>040209</t>
  </si>
  <si>
    <t>afval van composietmaterialen (geïmpregneerde textiel, elastomeren, plastomeren)</t>
  </si>
  <si>
    <t>040210</t>
  </si>
  <si>
    <t>organisch afval van natuurlijke producten (bv. vet en was)</t>
  </si>
  <si>
    <t>040214</t>
  </si>
  <si>
    <t>afval van afwerking dat organische oplosmiddelen bevat</t>
  </si>
  <si>
    <t>040215</t>
  </si>
  <si>
    <t>niet onder 04 02 14 vallend afval van afwerking</t>
  </si>
  <si>
    <t>040216</t>
  </si>
  <si>
    <t>kleurstoffen en pigmenten die gevaarlijke stoffen bevatten</t>
  </si>
  <si>
    <t>040217</t>
  </si>
  <si>
    <t>niet onder 04 02 16 vallende kleurstoffen en pigmenten</t>
  </si>
  <si>
    <t>040219</t>
  </si>
  <si>
    <t>slib van afvalwaterbehandeling ter plaatse dat gevaarlijke stoffen bevat</t>
  </si>
  <si>
    <t>040220</t>
  </si>
  <si>
    <t>niet onder 04 02 19 vallend slib van afvalwaterbehandeling ter plaatse</t>
  </si>
  <si>
    <t>040221</t>
  </si>
  <si>
    <t>afval van onverwerkte textielvezels</t>
  </si>
  <si>
    <t>040222</t>
  </si>
  <si>
    <t>afval van verwerkte textielvezels</t>
  </si>
  <si>
    <t>040299</t>
  </si>
  <si>
    <t>050102</t>
  </si>
  <si>
    <t>ontzoutingsslib</t>
  </si>
  <si>
    <t>050103</t>
  </si>
  <si>
    <t>tankbodemslib</t>
  </si>
  <si>
    <t>050104</t>
  </si>
  <si>
    <t>zuur alkylslib</t>
  </si>
  <si>
    <t>050105</t>
  </si>
  <si>
    <t>gemorste olie</t>
  </si>
  <si>
    <t>050106</t>
  </si>
  <si>
    <t>olieachtig slib afkomstig van onderhoudswerkzaamheden aan installaties of apparaten</t>
  </si>
  <si>
    <t>050107</t>
  </si>
  <si>
    <t>zuurteer</t>
  </si>
  <si>
    <t>050108</t>
  </si>
  <si>
    <t>overige teer</t>
  </si>
  <si>
    <t>050109</t>
  </si>
  <si>
    <t>050110</t>
  </si>
  <si>
    <t>niet onder 05 01 09 vallend slib van afvalwaterbehandeling ter plaatse</t>
  </si>
  <si>
    <t>050111</t>
  </si>
  <si>
    <t>afval van brandstofzuivering met behulp van basen</t>
  </si>
  <si>
    <t>050112</t>
  </si>
  <si>
    <t>olie die zuren bevat</t>
  </si>
  <si>
    <t>050113</t>
  </si>
  <si>
    <t>ketelvoedingwaterslib</t>
  </si>
  <si>
    <t>050114</t>
  </si>
  <si>
    <t>afval van koeltorens</t>
  </si>
  <si>
    <t>050115</t>
  </si>
  <si>
    <t>afgewerkte bleekaarde</t>
  </si>
  <si>
    <t>050116</t>
  </si>
  <si>
    <t>zwavelhoudend afval van de ontzwaveling van petroleum</t>
  </si>
  <si>
    <t>050117</t>
  </si>
  <si>
    <t>bitumen</t>
  </si>
  <si>
    <t>050199</t>
  </si>
  <si>
    <t>050601</t>
  </si>
  <si>
    <t>050603</t>
  </si>
  <si>
    <t>050604</t>
  </si>
  <si>
    <t>050699</t>
  </si>
  <si>
    <t>050701</t>
  </si>
  <si>
    <t>kwikhoudend afval</t>
  </si>
  <si>
    <t>050702</t>
  </si>
  <si>
    <t>zwavelhoudend afval</t>
  </si>
  <si>
    <t>050799</t>
  </si>
  <si>
    <t>060101</t>
  </si>
  <si>
    <t>zwavelzuur en zwaveligzuur</t>
  </si>
  <si>
    <t>060102</t>
  </si>
  <si>
    <t>zoutzuur</t>
  </si>
  <si>
    <t>060103</t>
  </si>
  <si>
    <t>waterstoffluoride</t>
  </si>
  <si>
    <t>060104</t>
  </si>
  <si>
    <t>fosfor- en fosforigzuur</t>
  </si>
  <si>
    <t>060105</t>
  </si>
  <si>
    <t>salpeter- en salpeterigzuur</t>
  </si>
  <si>
    <t>060106</t>
  </si>
  <si>
    <t>overige zuren</t>
  </si>
  <si>
    <t>060199</t>
  </si>
  <si>
    <t>060201</t>
  </si>
  <si>
    <t>calciumhydroxide</t>
  </si>
  <si>
    <t>060203</t>
  </si>
  <si>
    <t>ammoniumhydroxide</t>
  </si>
  <si>
    <t>060204</t>
  </si>
  <si>
    <t>natrium- en kaliumhydroxide</t>
  </si>
  <si>
    <t>060205</t>
  </si>
  <si>
    <t>overige basen</t>
  </si>
  <si>
    <t>060299</t>
  </si>
  <si>
    <t>060311</t>
  </si>
  <si>
    <t>vaste zouten en oplossingen die cyanide bevatten</t>
  </si>
  <si>
    <t>060313</t>
  </si>
  <si>
    <t>vaste zouten en oplossingen die zware metalen bevatten</t>
  </si>
  <si>
    <t>060314</t>
  </si>
  <si>
    <t>niet onder 06 03 11 en 06 03 13 vallende vaste zouten en oplossingen</t>
  </si>
  <si>
    <t>060315</t>
  </si>
  <si>
    <t>metaaloxiden die zware metalen bevatten</t>
  </si>
  <si>
    <t>060316</t>
  </si>
  <si>
    <t>niet onder 06 03 15 vallende metaaloxiden</t>
  </si>
  <si>
    <t>060399</t>
  </si>
  <si>
    <t>060403</t>
  </si>
  <si>
    <t>arseenhoudend afval</t>
  </si>
  <si>
    <t>060404</t>
  </si>
  <si>
    <t>060405</t>
  </si>
  <si>
    <t>afval dat andere zware metalen bevat</t>
  </si>
  <si>
    <t>060499</t>
  </si>
  <si>
    <t>060502</t>
  </si>
  <si>
    <t>060503</t>
  </si>
  <si>
    <t>niet onder 06 05 02 vallend slib van afvalwaterbehandeling ter plaatse</t>
  </si>
  <si>
    <t>060602</t>
  </si>
  <si>
    <t>afval dat gevaarlijke sulfiden bevat</t>
  </si>
  <si>
    <t>060603</t>
  </si>
  <si>
    <t>niet onder 06 06 02 vallend afval dat sulfiden bevat</t>
  </si>
  <si>
    <t>060699</t>
  </si>
  <si>
    <t>060701</t>
  </si>
  <si>
    <t>asbesthoudend afval van elektrolyse</t>
  </si>
  <si>
    <t>060702</t>
  </si>
  <si>
    <t>actieve kool van de chloorbereiding</t>
  </si>
  <si>
    <t>060703</t>
  </si>
  <si>
    <t>bariumsulfaatslib dat kwik bevat</t>
  </si>
  <si>
    <t>060704</t>
  </si>
  <si>
    <t>oplossingen en zuren, bv. contactzuur</t>
  </si>
  <si>
    <t>060799</t>
  </si>
  <si>
    <t>060802</t>
  </si>
  <si>
    <t>afval dat gevaarlijke chloorsilanen bevat</t>
  </si>
  <si>
    <t>060899</t>
  </si>
  <si>
    <t>060902</t>
  </si>
  <si>
    <t>fosforhoudende slakken</t>
  </si>
  <si>
    <t>060903</t>
  </si>
  <si>
    <t>calciumhoudend reactieafval dat gevaarlijke stoffen bevat of daarmee is verontreinigd</t>
  </si>
  <si>
    <t>060904</t>
  </si>
  <si>
    <t>niet onder 06 09 03 vallend calciumhoudend reactieafval</t>
  </si>
  <si>
    <t>060999</t>
  </si>
  <si>
    <t>061002</t>
  </si>
  <si>
    <t>afval dat gevaarlijke stoffen bevat</t>
  </si>
  <si>
    <t>061099</t>
  </si>
  <si>
    <t>061101</t>
  </si>
  <si>
    <t>calciumhoudend reactieafval van de productie van titaandioxide</t>
  </si>
  <si>
    <t>061199</t>
  </si>
  <si>
    <t>061301</t>
  </si>
  <si>
    <t>anorganische gewasbeschermingsmiddelen, houtverduurzamingsmiddelen en andere biociden</t>
  </si>
  <si>
    <t>061302</t>
  </si>
  <si>
    <t>afgewerkte actieve kool (exclusief 06 07 02)</t>
  </si>
  <si>
    <t>061303</t>
  </si>
  <si>
    <t>actief kool</t>
  </si>
  <si>
    <t>061304</t>
  </si>
  <si>
    <t>afval van asbestverwerking</t>
  </si>
  <si>
    <t>061305</t>
  </si>
  <si>
    <t>roet</t>
  </si>
  <si>
    <t>061399</t>
  </si>
  <si>
    <t>070101</t>
  </si>
  <si>
    <t>waterige wasvloeistoffen en moederlogen</t>
  </si>
  <si>
    <t>070103</t>
  </si>
  <si>
    <t>gehalogeneerde organische oplosmiddelen, wasvloeistoffen en moederlogen</t>
  </si>
  <si>
    <t>070104</t>
  </si>
  <si>
    <t>overige organische oplosmiddelen, wasvloeistoffen en moederlogen</t>
  </si>
  <si>
    <t>070107</t>
  </si>
  <si>
    <t>gehalogeneerde destillatieresiduen en reactieresiduen</t>
  </si>
  <si>
    <t>070108</t>
  </si>
  <si>
    <t>overige destillatieresiduen en reactieresiduen</t>
  </si>
  <si>
    <t>070109</t>
  </si>
  <si>
    <t>gehalogeneerde filterkoek en afgewerkte absorbentia</t>
  </si>
  <si>
    <t>070110</t>
  </si>
  <si>
    <t>overige filterkoek en afgewerkte absorbentia</t>
  </si>
  <si>
    <t>070111</t>
  </si>
  <si>
    <t>070112</t>
  </si>
  <si>
    <t>niet onder 07 01 11 vallend slib van afvalwaterbehandeling ter plaatse</t>
  </si>
  <si>
    <t>070199</t>
  </si>
  <si>
    <t>070201</t>
  </si>
  <si>
    <t>070203</t>
  </si>
  <si>
    <t>070204</t>
  </si>
  <si>
    <t>070207</t>
  </si>
  <si>
    <t>070208</t>
  </si>
  <si>
    <t>070209</t>
  </si>
  <si>
    <t>070210</t>
  </si>
  <si>
    <t>070211</t>
  </si>
  <si>
    <t>070212</t>
  </si>
  <si>
    <t>niet onder 07 02 11 vallend slib van afvalwaterbehandeling ter plaatse</t>
  </si>
  <si>
    <t>kunststofafval</t>
  </si>
  <si>
    <t>070214</t>
  </si>
  <si>
    <t>afval van additieven die gevaarlijke stoffen bevatten</t>
  </si>
  <si>
    <t>070215</t>
  </si>
  <si>
    <t>afval van niet onder 07 02 14 bedoelde additieven</t>
  </si>
  <si>
    <t>070216</t>
  </si>
  <si>
    <t>afval dat gevaarlijke siliconen bevat</t>
  </si>
  <si>
    <t>070217</t>
  </si>
  <si>
    <t>afval dat andere siliconen bevat dan die vermeld bij 07 02 16</t>
  </si>
  <si>
    <t>070299</t>
  </si>
  <si>
    <t>070301</t>
  </si>
  <si>
    <t>070303</t>
  </si>
  <si>
    <t>070304</t>
  </si>
  <si>
    <t>070307</t>
  </si>
  <si>
    <t xml:space="preserve">Omschrijving afval (* = gevaarlijk afval) </t>
  </si>
  <si>
    <t>Max. euralcodes</t>
  </si>
  <si>
    <t>Max. regels</t>
  </si>
  <si>
    <t>Rapportage jaar</t>
  </si>
  <si>
    <t>070308</t>
  </si>
  <si>
    <t>070309</t>
  </si>
  <si>
    <t>070310</t>
  </si>
  <si>
    <t>070311</t>
  </si>
  <si>
    <t>070312</t>
  </si>
  <si>
    <t>niet onder 07 03 11 vallend slib van afvalwaterbehandeling ter plaatse</t>
  </si>
  <si>
    <t>070399</t>
  </si>
  <si>
    <t>070401</t>
  </si>
  <si>
    <t>070403</t>
  </si>
  <si>
    <t>070404</t>
  </si>
  <si>
    <t>070407</t>
  </si>
  <si>
    <t>070408</t>
  </si>
  <si>
    <t>070409</t>
  </si>
  <si>
    <t>070410</t>
  </si>
  <si>
    <t>070411</t>
  </si>
  <si>
    <t>070412</t>
  </si>
  <si>
    <t>niet onder 07 04 11 vallend slib van afvalwaterbehandeling ter plaatse</t>
  </si>
  <si>
    <t>070413</t>
  </si>
  <si>
    <t>vaste afvalstoffen die gevaarlijke stoffen bevatten</t>
  </si>
  <si>
    <t>070499</t>
  </si>
  <si>
    <t>070501</t>
  </si>
  <si>
    <t>070503</t>
  </si>
  <si>
    <t>070504</t>
  </si>
  <si>
    <t>070507</t>
  </si>
  <si>
    <t>070508</t>
  </si>
  <si>
    <t>070509</t>
  </si>
  <si>
    <t>070510</t>
  </si>
  <si>
    <t>070511</t>
  </si>
  <si>
    <t>070512</t>
  </si>
  <si>
    <t>niet onder 07 05 11 vallend slib van afvalwaterbehandeling ter plaatse</t>
  </si>
  <si>
    <t>070513</t>
  </si>
  <si>
    <t>070514</t>
  </si>
  <si>
    <t>niet onder 07 05 13 vallende vaste afvalstoffen</t>
  </si>
  <si>
    <t>070599</t>
  </si>
  <si>
    <t>070601</t>
  </si>
  <si>
    <t>070603</t>
  </si>
  <si>
    <t>070604</t>
  </si>
  <si>
    <t>070607</t>
  </si>
  <si>
    <t>070608</t>
  </si>
  <si>
    <t>070609</t>
  </si>
  <si>
    <t>070610</t>
  </si>
  <si>
    <t>070611</t>
  </si>
  <si>
    <t>070612</t>
  </si>
  <si>
    <t>niet onder 07 06 11 vallend slib van afvalwaterbehandeling ter plaatse</t>
  </si>
  <si>
    <t>070699</t>
  </si>
  <si>
    <t>070701</t>
  </si>
  <si>
    <t>070703</t>
  </si>
  <si>
    <t>070704</t>
  </si>
  <si>
    <t>070707</t>
  </si>
  <si>
    <t>070708</t>
  </si>
  <si>
    <t>070709</t>
  </si>
  <si>
    <t>070710</t>
  </si>
  <si>
    <t>070711</t>
  </si>
  <si>
    <t>070712</t>
  </si>
  <si>
    <t>niet onder 07 07 11 vallend slib van afvalwaterbehandeling ter plaatse</t>
  </si>
  <si>
    <t>070799</t>
  </si>
  <si>
    <t>080111</t>
  </si>
  <si>
    <t>afval van verf en lak dat organische oplosmiddelen of andere gevaarlijke stoffen bevat</t>
  </si>
  <si>
    <t>080112</t>
  </si>
  <si>
    <t>niet onder 08 01 11 vallend afval van verf en lak</t>
  </si>
  <si>
    <t>080113</t>
  </si>
  <si>
    <t>slib van verf of lak dat organische oplosmiddelen of andere gevaarlijke stoffen bevat</t>
  </si>
  <si>
    <t>080114</t>
  </si>
  <si>
    <t>niet onder 08 01 13 vallend slib van verf of lak</t>
  </si>
  <si>
    <t>080115</t>
  </si>
  <si>
    <t>waterig slib dat verf of lak met organische oplosmiddelen of andere gevaarlijke stoffen bevat</t>
  </si>
  <si>
    <t>080116</t>
  </si>
  <si>
    <t>niet onder 08 01 15 vallend waterig slib dat verf of lak bevat</t>
  </si>
  <si>
    <t>080117</t>
  </si>
  <si>
    <t>afval van verf- en lakverwijdering dat organische oplosmiddelen of andere gevaarlijke stoffen bevat</t>
  </si>
  <si>
    <t>080118</t>
  </si>
  <si>
    <t>niet onder 08 01 17 vallend afval van verf- en lakverwijdering</t>
  </si>
  <si>
    <t>080119</t>
  </si>
  <si>
    <t>waterige suspensies die verf of lak met organische oplosmiddelen of andere gevaarlijke stoffenbevatten</t>
  </si>
  <si>
    <t>080120</t>
  </si>
  <si>
    <t>niet onder 08 01 19 vallende waterige suspensies die verf of lak bevatten</t>
  </si>
  <si>
    <t>080121</t>
  </si>
  <si>
    <t>afval van verf- of lakverwijderaar</t>
  </si>
  <si>
    <t>080199</t>
  </si>
  <si>
    <t>080201</t>
  </si>
  <si>
    <t>afval-coatingpoeder</t>
  </si>
  <si>
    <t>080202</t>
  </si>
  <si>
    <t>waterig slib dat keramisch materiaal bevat</t>
  </si>
  <si>
    <t>080203</t>
  </si>
  <si>
    <t>waterige suspensies die keramisch materiaal bevatten</t>
  </si>
  <si>
    <t>080299</t>
  </si>
  <si>
    <t>080307</t>
  </si>
  <si>
    <t>waterig slib dat inkt bevat</t>
  </si>
  <si>
    <t>080308</t>
  </si>
  <si>
    <t>waterig vloeibaar afval dat inkt bevat</t>
  </si>
  <si>
    <t>080312</t>
  </si>
  <si>
    <t>inktafval dat gevaarlijke stoffen bevat</t>
  </si>
  <si>
    <t>080313</t>
  </si>
  <si>
    <t>niet onder 08 03 12 vallend inktafval</t>
  </si>
  <si>
    <t>080314</t>
  </si>
  <si>
    <t>inktslib dat gevaarlijke stoffen bevat</t>
  </si>
  <si>
    <t>080315</t>
  </si>
  <si>
    <t>niet onder 08 03 14 vallend inktslib</t>
  </si>
  <si>
    <t>080316</t>
  </si>
  <si>
    <t>afval van etsoplossingen</t>
  </si>
  <si>
    <t>080317</t>
  </si>
  <si>
    <t>tonerafval dat gevaarlijke stoffen bevat</t>
  </si>
  <si>
    <t>080318</t>
  </si>
  <si>
    <t>niet onder 08 03 17 vallend tonerafval</t>
  </si>
  <si>
    <t>080319</t>
  </si>
  <si>
    <t>dispersieolie</t>
  </si>
  <si>
    <t>080399</t>
  </si>
  <si>
    <t>080409</t>
  </si>
  <si>
    <t>afval van lijm en kit dat organische oplosmiddelen of andere gevaarlijke stoffen bevat</t>
  </si>
  <si>
    <t>080410</t>
  </si>
  <si>
    <t>niet onder 08 04 09 vallend afval van lijm en kit</t>
  </si>
  <si>
    <t>080411</t>
  </si>
  <si>
    <t>slib van lijm en kit dat organische oplosmiddelen of andere gevaarlijke stoffen bevat</t>
  </si>
  <si>
    <t>080412</t>
  </si>
  <si>
    <t>niet onder 08 04 11 vallend slib van lijm en kit</t>
  </si>
  <si>
    <t>080413</t>
  </si>
  <si>
    <t>waterig slib dat lijm of kit met organische oplosmiddelen of andere gevaarlijke stoffen bevat</t>
  </si>
  <si>
    <t>080414</t>
  </si>
  <si>
    <t>niet onder 08 04 13 vallend waterig slib dat lijm of kit bevat</t>
  </si>
  <si>
    <t>080415</t>
  </si>
  <si>
    <t>waterig vloeibaar afval dat lijm of kit met organische oplosmiddelen of andere gevaarlijke stoffenbevat</t>
  </si>
  <si>
    <t>080416</t>
  </si>
  <si>
    <t>niet onder 08 04 15 vallend waterig vloeibaar afval dat lijm of kit bevat</t>
  </si>
  <si>
    <t>080417</t>
  </si>
  <si>
    <t>harsolie</t>
  </si>
  <si>
    <t>080499</t>
  </si>
  <si>
    <t>080501</t>
  </si>
  <si>
    <t>isocyanaatafval</t>
  </si>
  <si>
    <t>090101</t>
  </si>
  <si>
    <t>ontwikkelvloeistof en activatoroplossing op basis van water</t>
  </si>
  <si>
    <t>090102</t>
  </si>
  <si>
    <t>ontwikkelvloeistof voor offsetplaten op basis van water</t>
  </si>
  <si>
    <t>090103</t>
  </si>
  <si>
    <t>ontwikkelvloeistof op basis van oplosmiddelen</t>
  </si>
  <si>
    <t>090104</t>
  </si>
  <si>
    <t>fixeervloeistof</t>
  </si>
  <si>
    <t>090105</t>
  </si>
  <si>
    <t>bleek- en bleekfixeervloeistof</t>
  </si>
  <si>
    <t>090106</t>
  </si>
  <si>
    <t>zilverhoudend afval van ter plaatse behandeld fotografisch afval</t>
  </si>
  <si>
    <t>090107</t>
  </si>
  <si>
    <t>fotografische film en papier die zilver of zilververbindingen bevatten</t>
  </si>
  <si>
    <t>090108</t>
  </si>
  <si>
    <t>fotografische film en papier zonder zilver of zilververbindingen</t>
  </si>
  <si>
    <t>090110</t>
  </si>
  <si>
    <t>wegwerpcamera’s zonder batterijen</t>
  </si>
  <si>
    <t>090111</t>
  </si>
  <si>
    <t>wegwerpcamera’s met onder 16 06 01, 16 06 02 of 16 06 03 vermelde batterijen</t>
  </si>
  <si>
    <t>090112</t>
  </si>
  <si>
    <t>niet onder 09 01 11 vallende wegwerpcamera’s met batterijen</t>
  </si>
  <si>
    <t>090113</t>
  </si>
  <si>
    <t>niet onder 09 01 06 vallend waterig vloeibaar afval van ter plaatse uitgevoerde terugwinning vanzilver</t>
  </si>
  <si>
    <t>090199</t>
  </si>
  <si>
    <t>100101</t>
  </si>
  <si>
    <t>bodemas, slakken en ketelstof (exclusief het onder 10 01 04 vallende ketelstof)</t>
  </si>
  <si>
    <t>100102</t>
  </si>
  <si>
    <t>koolvliegas</t>
  </si>
  <si>
    <t>100103</t>
  </si>
  <si>
    <t>vliegas van turf en onbehandeld hout</t>
  </si>
  <si>
    <t>100104</t>
  </si>
  <si>
    <t>olievliegas en -ketelstof</t>
  </si>
  <si>
    <t>100105</t>
  </si>
  <si>
    <t>calciumhoudend reactie-afval van rookgasontzwaveling in vaste vorm</t>
  </si>
  <si>
    <t>100107</t>
  </si>
  <si>
    <t>calciumhoudend reactieafval van rookgasontzwaveling in slibvorm</t>
  </si>
  <si>
    <t>100109</t>
  </si>
  <si>
    <t>zwavelzuur</t>
  </si>
  <si>
    <t>100113</t>
  </si>
  <si>
    <t>vliegas van als brandstof gebruikte geëmulgeerde koolwaterstoffen</t>
  </si>
  <si>
    <t>100114</t>
  </si>
  <si>
    <t>bij bijstoken vrijkomende bodemas, slakken en ketelstof die gevaarlijke stoffen bevatten</t>
  </si>
  <si>
    <t>100115</t>
  </si>
  <si>
    <t>niet onder 10 01 14 vallende bij bijstoken vrijkomende bodemas, slakken en ketelstof</t>
  </si>
  <si>
    <t>100116</t>
  </si>
  <si>
    <t>bij bijstoken vrijkomende vliegas die gevaarlijke stoffen bevat</t>
  </si>
  <si>
    <t>100117</t>
  </si>
  <si>
    <t>niet onder 10 01 16 vallende bij bijstoken vrijkomende vliegas</t>
  </si>
  <si>
    <t>100118</t>
  </si>
  <si>
    <t>afval van gasreiniging dat gevaarlijke stoffen bevat</t>
  </si>
  <si>
    <t>100119</t>
  </si>
  <si>
    <t>niet onder 10 01 05, 10 01 07 en 10 01 18 vallend afval van gasreiniging</t>
  </si>
  <si>
    <t>100120</t>
  </si>
  <si>
    <t>100121</t>
  </si>
  <si>
    <t>niet onder 10 01 20 vallend slib van afvalwaterbehandeling ter plaatse</t>
  </si>
  <si>
    <t>100122</t>
  </si>
  <si>
    <t>waterig slib van ketelreiniging dat gevaarlijke stoffen bevat</t>
  </si>
  <si>
    <t>100123</t>
  </si>
  <si>
    <t>niet onder 10 01 22 vallend waterig slib van ketelreiniging</t>
  </si>
  <si>
    <t>100124</t>
  </si>
  <si>
    <t>wervelbedzand</t>
  </si>
  <si>
    <t>100125</t>
  </si>
  <si>
    <t>afval van de opslag en toebereiding van brandstof voor kolengestookte elektriciteitscentrales</t>
  </si>
  <si>
    <t>100126</t>
  </si>
  <si>
    <t>afval van koelwaterzuivering</t>
  </si>
  <si>
    <t>100199</t>
  </si>
  <si>
    <t>100201</t>
  </si>
  <si>
    <t>afval van de verwerking van slakken</t>
  </si>
  <si>
    <t>100202</t>
  </si>
  <si>
    <t>onverwerkte slakken</t>
  </si>
  <si>
    <t>100207</t>
  </si>
  <si>
    <t>vast afval van gaszuivering dat gevaarlijke stoffen bevat</t>
  </si>
  <si>
    <t>100208</t>
  </si>
  <si>
    <t>niet onder 10 02 07 vallend vast afval van gaszuivering</t>
  </si>
  <si>
    <t>100210</t>
  </si>
  <si>
    <t>walshuid</t>
  </si>
  <si>
    <t>100211</t>
  </si>
  <si>
    <t>oliehoudend afval van koelwaterzuivering</t>
  </si>
  <si>
    <t>100212</t>
  </si>
  <si>
    <t>niet onder 10 02 11 vallend afval van koelwaterzuivering</t>
  </si>
  <si>
    <t>100213</t>
  </si>
  <si>
    <t>bij gaszuivering verkregen slib en filterkoek die gevaarlijke stoffen bevatten</t>
  </si>
  <si>
    <t>100214</t>
  </si>
  <si>
    <t>niet onder 10 02 13 vallende bij gaszuivering verkregen slib en filterkoek</t>
  </si>
  <si>
    <t>100215</t>
  </si>
  <si>
    <t>overig(e) slib en filterkoek</t>
  </si>
  <si>
    <t>100299</t>
  </si>
  <si>
    <t>100302</t>
  </si>
  <si>
    <t>anodeafval</t>
  </si>
  <si>
    <t>100304</t>
  </si>
  <si>
    <t>slakken van primaire productie</t>
  </si>
  <si>
    <t>100305</t>
  </si>
  <si>
    <t>aluminiumoxideafval</t>
  </si>
  <si>
    <t>100308</t>
  </si>
  <si>
    <t>zoutslakken van secundaire productie</t>
  </si>
  <si>
    <t>100309</t>
  </si>
  <si>
    <t>black drosses van secundaire productie</t>
  </si>
  <si>
    <t>100315</t>
  </si>
  <si>
    <t>skimmings die brandbaar zijn of waaruit bij contact met water gevaarlijke hoeveelheden brandbaregassen vrijkomen</t>
  </si>
  <si>
    <t>100316</t>
  </si>
  <si>
    <t>niet onder 10 03 15 vallende skimmings</t>
  </si>
  <si>
    <t>100317</t>
  </si>
  <si>
    <t>teerhoudend afval van de anodefabricage</t>
  </si>
  <si>
    <t>100318</t>
  </si>
  <si>
    <t>niet onder 10 03 17 vallend koolstofhoudend afval van de anodefabricage</t>
  </si>
  <si>
    <t>100319</t>
  </si>
  <si>
    <t>rookgasstof dat gevaarlijke stoffen bevat</t>
  </si>
  <si>
    <t>100320</t>
  </si>
  <si>
    <t>niet onder 10 03 19 vallend rookgasstof</t>
  </si>
  <si>
    <t>100321</t>
  </si>
  <si>
    <t>overige deeltjes en stof (inclusief kogelmolenstof) die gevaarlijke stoffen bevatten</t>
  </si>
  <si>
    <t>100322</t>
  </si>
  <si>
    <t>overige, niet onder 10 03 21 vallende deeltjes en stof (inclusief kogelmolenstof)</t>
  </si>
  <si>
    <t>100323</t>
  </si>
  <si>
    <t>vast afval van gasreiniging dat gevaarlijke stoffen bevat</t>
  </si>
  <si>
    <t>100324</t>
  </si>
  <si>
    <t>niet onder 10 03 23 vallend vast afval van gasreiniging</t>
  </si>
  <si>
    <t>100325</t>
  </si>
  <si>
    <t>bij met gasreiniging vrijkomende slib en filterkoek die gevaarlijke stoffen bevatten</t>
  </si>
  <si>
    <t>100326</t>
  </si>
  <si>
    <t>niet onder 10 03 25 vallende bij gasreiniging vrijkomende slib en filterkoek</t>
  </si>
  <si>
    <t>100327</t>
  </si>
  <si>
    <t>100328</t>
  </si>
  <si>
    <t>niet onder 10 03 27 vallend afval van koelwaterzuivering</t>
  </si>
  <si>
    <t>100329</t>
  </si>
  <si>
    <t>afval van de behandeling van zoutslakken en black drosses dat gevaarlijke stoffen bevat</t>
  </si>
  <si>
    <t>100330</t>
  </si>
  <si>
    <t>niet onder 10 03 29 vallend afval van de behandeling van zoutslakken en black drosses</t>
  </si>
  <si>
    <t>100399</t>
  </si>
  <si>
    <t>100401</t>
  </si>
  <si>
    <t>slakken van primaire en secundaire productie</t>
  </si>
  <si>
    <t>100402</t>
  </si>
  <si>
    <t>dross en skimmings van primaire en secundaire productie</t>
  </si>
  <si>
    <t>100403</t>
  </si>
  <si>
    <t>calciumarsenaat</t>
  </si>
  <si>
    <t>100404</t>
  </si>
  <si>
    <t>rookgasstof</t>
  </si>
  <si>
    <t>100405</t>
  </si>
  <si>
    <t>overige deeltjes en stof</t>
  </si>
  <si>
    <t>100406</t>
  </si>
  <si>
    <t>vast afval van gasreiniging</t>
  </si>
  <si>
    <t>100407</t>
  </si>
  <si>
    <t>slib en filterkoek van gasreiniging</t>
  </si>
  <si>
    <t>100409</t>
  </si>
  <si>
    <t>100410</t>
  </si>
  <si>
    <t>niet onder 10 04 09 vallend afval van koelwaterzuivering</t>
  </si>
  <si>
    <t>100499</t>
  </si>
  <si>
    <t>100501</t>
  </si>
  <si>
    <t>100503</t>
  </si>
  <si>
    <t>100504</t>
  </si>
  <si>
    <t>100505</t>
  </si>
  <si>
    <t>100506</t>
  </si>
  <si>
    <t>100508</t>
  </si>
  <si>
    <t>100509</t>
  </si>
  <si>
    <t>niet onder 10 05 08 vallend afval van koelwaterzuivering</t>
  </si>
  <si>
    <t>100510</t>
  </si>
  <si>
    <t>dross en skimmings die brandbaar zijn of waaruit bij contact met water gevaarlijke hoeveelhedenbrandbare gassen vrijkomen</t>
  </si>
  <si>
    <t>100511</t>
  </si>
  <si>
    <t>niet onder 10 05 10 vallende dross en skimmings</t>
  </si>
  <si>
    <t>100599</t>
  </si>
  <si>
    <t>100601</t>
  </si>
  <si>
    <t>100602</t>
  </si>
  <si>
    <t>100603</t>
  </si>
  <si>
    <t>100604</t>
  </si>
  <si>
    <t>100606</t>
  </si>
  <si>
    <t>100607</t>
  </si>
  <si>
    <t>100609</t>
  </si>
  <si>
    <t>100610</t>
  </si>
  <si>
    <t>niet onder 10 06 09 vallend afval van koelwaterzuivering</t>
  </si>
  <si>
    <t>100699</t>
  </si>
  <si>
    <t>100701</t>
  </si>
  <si>
    <t>100702</t>
  </si>
  <si>
    <t>100703</t>
  </si>
  <si>
    <t>100704</t>
  </si>
  <si>
    <t>100705</t>
  </si>
  <si>
    <t>100707</t>
  </si>
  <si>
    <t>100708</t>
  </si>
  <si>
    <t>niet onder 10 07 07 vallend afval van koelwaterzuivering</t>
  </si>
  <si>
    <t>100799</t>
  </si>
  <si>
    <t>100804</t>
  </si>
  <si>
    <t>deeltjes en stof</t>
  </si>
  <si>
    <t>100808</t>
  </si>
  <si>
    <t>zoutslakken van primaire en secundaire productie</t>
  </si>
  <si>
    <t>100809</t>
  </si>
  <si>
    <t>overige slakken</t>
  </si>
  <si>
    <t>100810</t>
  </si>
  <si>
    <t>100811</t>
  </si>
  <si>
    <t>niet onder 10 08 10 vallende dross en skimmings</t>
  </si>
  <si>
    <t>100812</t>
  </si>
  <si>
    <t>100813</t>
  </si>
  <si>
    <t>niet onder 10 08 12 vallend koolstofhoudend afval van de anodefabricage</t>
  </si>
  <si>
    <t>100814</t>
  </si>
  <si>
    <t>100815</t>
  </si>
  <si>
    <t>100816</t>
  </si>
  <si>
    <t>niet onder 10 08 15 vallend rookgasstof</t>
  </si>
  <si>
    <t>100817</t>
  </si>
  <si>
    <t>slib en filterkoek van rookgasreiniging die gevaarlijke stoffen bevatten</t>
  </si>
  <si>
    <t>100818</t>
  </si>
  <si>
    <t>niet onder 10 08 17 vallende slib en filterkoek van rookgasreiniging</t>
  </si>
  <si>
    <t>100819</t>
  </si>
  <si>
    <t>100820</t>
  </si>
  <si>
    <t>niet onder 10 08 19 vallend afval van koelwaterzuivering</t>
  </si>
  <si>
    <t>100899</t>
  </si>
  <si>
    <t>100903</t>
  </si>
  <si>
    <t>ovenslak</t>
  </si>
  <si>
    <t>100905</t>
  </si>
  <si>
    <t>gietkernen en -vormen die gevaarlijke stoffen bevatten en niet voor gieten zijn gebruikt</t>
  </si>
  <si>
    <t>100906</t>
  </si>
  <si>
    <t>niet onder 10 09 05 vallende gietkernen en -vormen die niet voor gieten zijn gebruikt</t>
  </si>
  <si>
    <t>100907</t>
  </si>
  <si>
    <t>gietkernen en -vormen die gevaarlijke stoffen bevatten en voor gieten zijn gebruikt</t>
  </si>
  <si>
    <t>100908</t>
  </si>
  <si>
    <t>niet onder 10 09 07 vallende gietkernen en -vormen die voor gieten zijn gebruikt</t>
  </si>
  <si>
    <t>100909</t>
  </si>
  <si>
    <t>100910</t>
  </si>
  <si>
    <t>niet onder 10 09 09 vallend rookgasstof</t>
  </si>
  <si>
    <t>100911</t>
  </si>
  <si>
    <t>andere deeltjes die gevaarlijke stoffen bevatten</t>
  </si>
  <si>
    <t>100912</t>
  </si>
  <si>
    <t>niet onder 10 09 11 vallende deeltjes</t>
  </si>
  <si>
    <t>100913</t>
  </si>
  <si>
    <t>bindmiddelafval dat gevaarlijke stoffen bevat</t>
  </si>
  <si>
    <t>100914</t>
  </si>
  <si>
    <t>niet onder 10 09 13 vallend bindmiddelafval</t>
  </si>
  <si>
    <t>100915</t>
  </si>
  <si>
    <t>afval van scheurindicatorstoffen dat gevaarlijke stoffen bevat</t>
  </si>
  <si>
    <t>100916</t>
  </si>
  <si>
    <t>niet onder 10 09 15 vallend afval van scheurindicatorstoffen</t>
  </si>
  <si>
    <t>100999</t>
  </si>
  <si>
    <t>101003</t>
  </si>
  <si>
    <t>101005</t>
  </si>
  <si>
    <t>101006</t>
  </si>
  <si>
    <t>niet onder 10 10 05 vallende gietkernen en -vormen die niet voor gieten zijn gebruikt</t>
  </si>
  <si>
    <t>101007</t>
  </si>
  <si>
    <t>101008</t>
  </si>
  <si>
    <t>niet onder 10 10 07 vallende gietkernen en -vormen die voor gieten zijn gebruikt</t>
  </si>
  <si>
    <t>101009</t>
  </si>
  <si>
    <t>101010</t>
  </si>
  <si>
    <t>niet onder 10 10 09 vallend rookgasstof</t>
  </si>
  <si>
    <t>101011</t>
  </si>
  <si>
    <t>101012</t>
  </si>
  <si>
    <t>niet onder 10 10 11 vallende deeltjes</t>
  </si>
  <si>
    <t>101013</t>
  </si>
  <si>
    <t>101014</t>
  </si>
  <si>
    <t>niet onder 10 10 13 vallend bindmiddelafval</t>
  </si>
  <si>
    <t>101015</t>
  </si>
  <si>
    <t>101016</t>
  </si>
  <si>
    <t>niet onder 10 10 15 vallend afval van scheurindicatorstoffen</t>
  </si>
  <si>
    <t>101099</t>
  </si>
  <si>
    <t>101103</t>
  </si>
  <si>
    <t>afval van glasvezelmateriaal</t>
  </si>
  <si>
    <t>101105</t>
  </si>
  <si>
    <t>101109</t>
  </si>
  <si>
    <t>afval van het mengsel vóór thermische behandeling dat gevaarlijke stoffen bevat</t>
  </si>
  <si>
    <t>101110</t>
  </si>
  <si>
    <t>niet onder 10 11 09 vallend afval van het mengsel vóór thermische behandeling</t>
  </si>
  <si>
    <t>101111</t>
  </si>
  <si>
    <t>glasafval in de vorm van kleine glasdeeltjes en glaspoeder die zware metalen bevatten (bv. vankathodestraalbuizen)</t>
  </si>
  <si>
    <t>101112</t>
  </si>
  <si>
    <t>niet onder 10 11 11 vallend glasafval</t>
  </si>
  <si>
    <t>101113</t>
  </si>
  <si>
    <t>slib van het polijsten en slijpen van glas dat gevaarlijke stoffen bevat</t>
  </si>
  <si>
    <t>101114</t>
  </si>
  <si>
    <t>niet onder 10 11 13 vallend slib van het polijsten en slijpen van glas</t>
  </si>
  <si>
    <t>101115</t>
  </si>
  <si>
    <t>vast afval van rookgasreiniging dat gevaarlijke stoffen bevat</t>
  </si>
  <si>
    <t>101116</t>
  </si>
  <si>
    <t>niet onder 10 11 15 vallend vast afval van rookgasreiniging</t>
  </si>
  <si>
    <t>101117</t>
  </si>
  <si>
    <t>101118</t>
  </si>
  <si>
    <t>niet onder 10 11 17 vallende slib en filterkoek van rookgasreiniging</t>
  </si>
  <si>
    <t>101119</t>
  </si>
  <si>
    <t>vast afval van afvalwaterbehandeling ter plaatse dat gevaarlijke stoffen bevat</t>
  </si>
  <si>
    <t>101120</t>
  </si>
  <si>
    <t>niet onder 10 11 19 vallend vast afval van afvalwaterbehandeling ter plaatse</t>
  </si>
  <si>
    <t>101199</t>
  </si>
  <si>
    <t>101201</t>
  </si>
  <si>
    <t>afval van het mengsel vóór thermische behandeling</t>
  </si>
  <si>
    <t>101203</t>
  </si>
  <si>
    <t>101205</t>
  </si>
  <si>
    <t>101206</t>
  </si>
  <si>
    <t>afgedankte vormen</t>
  </si>
  <si>
    <t>101208</t>
  </si>
  <si>
    <t>afval van keramische producten, stenen, tegels en bouwmaterialen (na thermische behandeling)</t>
  </si>
  <si>
    <t>101209</t>
  </si>
  <si>
    <t>101210</t>
  </si>
  <si>
    <t>niet onder 10 12 09 vallend vast afval van gasreiniging</t>
  </si>
  <si>
    <t>101211</t>
  </si>
  <si>
    <t>glazuurafval dat zware metalen bevat</t>
  </si>
  <si>
    <t>101212</t>
  </si>
  <si>
    <t>niet onder 10 12 11 vallend glazuurafval</t>
  </si>
  <si>
    <t>101213</t>
  </si>
  <si>
    <t>101299</t>
  </si>
  <si>
    <t>101301</t>
  </si>
  <si>
    <t>afval van het mengsel voor thermische verwerking</t>
  </si>
  <si>
    <t>101304</t>
  </si>
  <si>
    <t>afval van het branden en blussen van kalk</t>
  </si>
  <si>
    <t>101306</t>
  </si>
  <si>
    <t>deeltjes en stof (exclusief 10 13 12 en 10 13 13)</t>
  </si>
  <si>
    <t>101307</t>
  </si>
  <si>
    <t>101309</t>
  </si>
  <si>
    <t>afval van de fabricage van asbestcement dat asbest bevat</t>
  </si>
  <si>
    <t>101310</t>
  </si>
  <si>
    <t>niet onder 10 13 09 vallend afval van de fabricage van asbestcement</t>
  </si>
  <si>
    <t>101311</t>
  </si>
  <si>
    <t>niet onder 10 13 09 en 10 13 10 vallend afval van cementhoudende composietmaterialen</t>
  </si>
  <si>
    <t>101312</t>
  </si>
  <si>
    <t>101313</t>
  </si>
  <si>
    <t>niet onder 10 13 12 vallend vast afval van gasreiniging</t>
  </si>
  <si>
    <t>101314</t>
  </si>
  <si>
    <t>betonafval en betonslib</t>
  </si>
  <si>
    <t>101399</t>
  </si>
  <si>
    <t>101401</t>
  </si>
  <si>
    <t>afval van gasreiniging dat kwik bevat</t>
  </si>
  <si>
    <t>110105</t>
  </si>
  <si>
    <t>beitszuren</t>
  </si>
  <si>
    <t>110106</t>
  </si>
  <si>
    <t>niet elders genoemde zuren</t>
  </si>
  <si>
    <t>110107</t>
  </si>
  <si>
    <t>basen gebruikt voor beitsen</t>
  </si>
  <si>
    <t>110108</t>
  </si>
  <si>
    <t>slib van fosfaatbehandeling</t>
  </si>
  <si>
    <t>110109</t>
  </si>
  <si>
    <t>slib en filterkoek die gevaarlijke stoffen bevatten</t>
  </si>
  <si>
    <t>110110</t>
  </si>
  <si>
    <t>niet onder 11 01 09 vallende slib en filterkoek</t>
  </si>
  <si>
    <t>110111</t>
  </si>
  <si>
    <t>waterige spoelvloeistoffen die gevaarlijke stoffen bevatten</t>
  </si>
  <si>
    <t>110112</t>
  </si>
  <si>
    <t>niet onder 11 01 11 vallende waterige spoelvloeistoffen</t>
  </si>
  <si>
    <t>110113</t>
  </si>
  <si>
    <t>afval van ontvetting dat gevaarlijke stoffen bevat</t>
  </si>
  <si>
    <t>110114</t>
  </si>
  <si>
    <t>niet onder 11 01 13 vallend afval van ontvetting</t>
  </si>
  <si>
    <t>110115</t>
  </si>
  <si>
    <t>eluaat en slib van membraansystemen of ionenwisselaars die gevaarlijke stoffen bevatten</t>
  </si>
  <si>
    <t>110116</t>
  </si>
  <si>
    <t>verzadigde of afgewerkte ionenwisselaarharsen</t>
  </si>
  <si>
    <t>110198</t>
  </si>
  <si>
    <t>overig afval dat gevaarlijke stoffen bevat</t>
  </si>
  <si>
    <t>110199</t>
  </si>
  <si>
    <t>110202</t>
  </si>
  <si>
    <t>slib van de zink-hydrometallurgie (inclusief jarosiet en goethiet)</t>
  </si>
  <si>
    <t>110203</t>
  </si>
  <si>
    <t>afval van de productie van anoden voor waterige elektrolyseprocessen</t>
  </si>
  <si>
    <t>110205</t>
  </si>
  <si>
    <t>afval van koperhydrometallurgische processen dat gevaarlijke stoffen bevat</t>
  </si>
  <si>
    <t>110206</t>
  </si>
  <si>
    <t>niet onder 11 02 05 vallend afval van koperhydrometallurgische processen</t>
  </si>
  <si>
    <t>110207</t>
  </si>
  <si>
    <t>110299</t>
  </si>
  <si>
    <t>110301</t>
  </si>
  <si>
    <t>cyanidehoudend afval</t>
  </si>
  <si>
    <t>110302</t>
  </si>
  <si>
    <t>overig afval</t>
  </si>
  <si>
    <t>110501</t>
  </si>
  <si>
    <t>hardzink</t>
  </si>
  <si>
    <t>110502</t>
  </si>
  <si>
    <t>zinkas</t>
  </si>
  <si>
    <t>110503</t>
  </si>
  <si>
    <t>110504</t>
  </si>
  <si>
    <t>fluxbad afval</t>
  </si>
  <si>
    <t>110599</t>
  </si>
  <si>
    <t>120101</t>
  </si>
  <si>
    <t>ferrometaalvijlsel en -krullen</t>
  </si>
  <si>
    <t>120102</t>
  </si>
  <si>
    <t>ferrometaalstof en -deeltjes</t>
  </si>
  <si>
    <t>120103</t>
  </si>
  <si>
    <t>non-ferrometaalvijlsel en -krullen</t>
  </si>
  <si>
    <t>120104</t>
  </si>
  <si>
    <t>non-ferrometaalstof en -deeltjes</t>
  </si>
  <si>
    <t>120105</t>
  </si>
  <si>
    <t>kunststofschaafsel en -krullen</t>
  </si>
  <si>
    <t>120106</t>
  </si>
  <si>
    <t>halogeenhoudende minerale machineolie (exclusief emulsies en oplossingen)</t>
  </si>
  <si>
    <t>120107</t>
  </si>
  <si>
    <t>halogeenvrije minerale machineolie (exclusief emulsies en oplossingen)</t>
  </si>
  <si>
    <t>120108</t>
  </si>
  <si>
    <t>halogeenhoudende emulsies en oplossingen voor machinale bewerking</t>
  </si>
  <si>
    <t>120109</t>
  </si>
  <si>
    <t>halogeenvrije emulsies en oplossingen voor machinale bewerking</t>
  </si>
  <si>
    <t>120110</t>
  </si>
  <si>
    <t>synthetische machineolie</t>
  </si>
  <si>
    <t>120112</t>
  </si>
  <si>
    <t>afgewerkte wassen en vetten</t>
  </si>
  <si>
    <t>120113</t>
  </si>
  <si>
    <t>lasafval</t>
  </si>
  <si>
    <t>120114</t>
  </si>
  <si>
    <t>slib van machinale bewerking dat gevaarlijke stoffen bevat</t>
  </si>
  <si>
    <t>120115</t>
  </si>
  <si>
    <t>niet onder 12 01 14 vallend slib van machinale bewerking</t>
  </si>
  <si>
    <t>120116</t>
  </si>
  <si>
    <t>afval van gritstralen dat gevaarlijke stoffen bevat</t>
  </si>
  <si>
    <t>120117</t>
  </si>
  <si>
    <t>niet onder 12 01 16 vallend afval van gritstralen</t>
  </si>
  <si>
    <t>120118</t>
  </si>
  <si>
    <t>oliehoudend metaalslib (slib van slijpen, wetten en leppen)</t>
  </si>
  <si>
    <t>120119</t>
  </si>
  <si>
    <t>biologisch gemakkelijk afbreekbare machineolie</t>
  </si>
  <si>
    <t>120120</t>
  </si>
  <si>
    <t>afgewerkt slijpgereedschap en slijpmateriaal die gevaarlijke stoffen bevatten</t>
  </si>
  <si>
    <t>120121</t>
  </si>
  <si>
    <t>niet onder 12 01 20 vallend afgewerkt slijpgereedschap en slijpmateriaal</t>
  </si>
  <si>
    <t>120199</t>
  </si>
  <si>
    <t>120301</t>
  </si>
  <si>
    <t>waterige wasvloeistoffen</t>
  </si>
  <si>
    <t>120302</t>
  </si>
  <si>
    <t>afval van stoomontvetting</t>
  </si>
  <si>
    <t>130101</t>
  </si>
  <si>
    <t>hydraulische olie die PCB’s 1 bevat</t>
  </si>
  <si>
    <t>130104</t>
  </si>
  <si>
    <t>gechloreerde emulsies</t>
  </si>
  <si>
    <t>130105</t>
  </si>
  <si>
    <t>niet-gechloreerde emulsies</t>
  </si>
  <si>
    <t>130109</t>
  </si>
  <si>
    <t>gechloreerde minerale hydraulische olie</t>
  </si>
  <si>
    <t>130110</t>
  </si>
  <si>
    <t>niet-gechloreerde minerale hydraulische olie</t>
  </si>
  <si>
    <t>130111</t>
  </si>
  <si>
    <t>synthetische hydraulische olie</t>
  </si>
  <si>
    <t>130112</t>
  </si>
  <si>
    <t>biologisch gemakkelijk afbreekbare hydraulische olie</t>
  </si>
  <si>
    <t>130113</t>
  </si>
  <si>
    <t>overige hydraulische olie</t>
  </si>
  <si>
    <t>130204</t>
  </si>
  <si>
    <t>gechloreerde minerale motor-, transmissie- en smeerolie</t>
  </si>
  <si>
    <t>130205</t>
  </si>
  <si>
    <t>niet-gechloreerde minerale motor-, transmissie- en smeerolie</t>
  </si>
  <si>
    <t>130206</t>
  </si>
  <si>
    <t>synthetische motor-, transmissie- en smeerolie</t>
  </si>
  <si>
    <t>130207</t>
  </si>
  <si>
    <t>biologisch gemakkelijk afbreekbare motor-, transmissie- en smeerolie</t>
  </si>
  <si>
    <t>130208</t>
  </si>
  <si>
    <t>overige motor-, transmissie- en smeerolie</t>
  </si>
  <si>
    <t>130301</t>
  </si>
  <si>
    <t>olie voor isolatie en warmteoverdracht die PCB’s bevat</t>
  </si>
  <si>
    <t>130306</t>
  </si>
  <si>
    <t>niet onder 13 03 01 vallende gechloreerde minerale olie voor isolatie en warmteoverdracht</t>
  </si>
  <si>
    <t>130307</t>
  </si>
  <si>
    <t>niet-gechloreerde minerale olie voor isolatie en warmteoverdracht</t>
  </si>
  <si>
    <t>130308</t>
  </si>
  <si>
    <t>synthetische olie voor isolatie en warmteoverdracht</t>
  </si>
  <si>
    <t>130309</t>
  </si>
  <si>
    <t>biologisch gemakkelijk afbreekbare olie voor isolatie en warmteoverdracht</t>
  </si>
  <si>
    <t>130310</t>
  </si>
  <si>
    <t>overige olie voor isolatie en warmteoverdracht</t>
  </si>
  <si>
    <t>130401</t>
  </si>
  <si>
    <t>bilge olie van de binnenvaart</t>
  </si>
  <si>
    <t>130402</t>
  </si>
  <si>
    <t>bilge olie uit de kadeafvoer</t>
  </si>
  <si>
    <t>130403</t>
  </si>
  <si>
    <t>bilge olie van de overige scheepvaart</t>
  </si>
  <si>
    <t>130501</t>
  </si>
  <si>
    <t>vaste stoffen uit zandvangers en olie/waterscheiders</t>
  </si>
  <si>
    <t>130502</t>
  </si>
  <si>
    <t>slib uit olie/waterscheiders</t>
  </si>
  <si>
    <t>130503</t>
  </si>
  <si>
    <t>opvangerslib</t>
  </si>
  <si>
    <t>130506</t>
  </si>
  <si>
    <t>olie uit olie/waterscheiders</t>
  </si>
  <si>
    <t>130507</t>
  </si>
  <si>
    <t>met olie verontreinigd water uit olie/waterscheiders</t>
  </si>
  <si>
    <t>130508</t>
  </si>
  <si>
    <t>afvalmengsels uit zandvangers en olie/waterscheiders</t>
  </si>
  <si>
    <t>130701</t>
  </si>
  <si>
    <t>stookolie en dieselolie</t>
  </si>
  <si>
    <t>130702</t>
  </si>
  <si>
    <t>benzine</t>
  </si>
  <si>
    <t>130703</t>
  </si>
  <si>
    <t>overige brandstoffen (inclusief mengsels)</t>
  </si>
  <si>
    <t>130801</t>
  </si>
  <si>
    <t>ontzoutingsslib en -emulsies</t>
  </si>
  <si>
    <t>130802</t>
  </si>
  <si>
    <t>overige emulsies</t>
  </si>
  <si>
    <t>130899</t>
  </si>
  <si>
    <t>140601</t>
  </si>
  <si>
    <t>chloorfluorkoolwaterstoffen, HCFK’s, HFK’s</t>
  </si>
  <si>
    <t>140602</t>
  </si>
  <si>
    <t>overige gehalogeneerde oplosmiddelen en mengsels van oplosmiddelen</t>
  </si>
  <si>
    <t>140603</t>
  </si>
  <si>
    <t>overige oplosmiddelen en mengsels van oplosmiddelen</t>
  </si>
  <si>
    <t>140604</t>
  </si>
  <si>
    <t>slib of vast afval dat gehalogeneerde oplosmiddelen bevat</t>
  </si>
  <si>
    <t>140605</t>
  </si>
  <si>
    <t>slib of vast afval dat andere oplosmiddelen bevat</t>
  </si>
  <si>
    <t>150101</t>
  </si>
  <si>
    <t>papieren en kartonnen verpakking</t>
  </si>
  <si>
    <t>150102</t>
  </si>
  <si>
    <t>kunststofverpakking</t>
  </si>
  <si>
    <t>150103</t>
  </si>
  <si>
    <t>houten verpakking</t>
  </si>
  <si>
    <t>150104</t>
  </si>
  <si>
    <t>metalen verpakking</t>
  </si>
  <si>
    <t>150105</t>
  </si>
  <si>
    <t>composietverpakking</t>
  </si>
  <si>
    <t>150106</t>
  </si>
  <si>
    <t>gemengde verpakking</t>
  </si>
  <si>
    <t>150107</t>
  </si>
  <si>
    <t>glazen verpakking</t>
  </si>
  <si>
    <t>150109</t>
  </si>
  <si>
    <t>textielen verpakking</t>
  </si>
  <si>
    <t>150110</t>
  </si>
  <si>
    <t>verpakking die resten van gevaarlijke stoffen bevat of daarmee is verontreinigd</t>
  </si>
  <si>
    <t>150111</t>
  </si>
  <si>
    <t>metalen verpakking die een gevaarlijke vaste poreuze matrix (bijvoorbeeld asbest) bevat, inclusief legedrukhouders</t>
  </si>
  <si>
    <t>150202</t>
  </si>
  <si>
    <t>absorbentia, filtermateriaal (inclusief niet elders genoemde oliefilters), poetsdoeken en beschermendekleding die met gevaarlijke stoffen zijn verontreinigd</t>
  </si>
  <si>
    <t>150203</t>
  </si>
  <si>
    <t>niet onder 15 02 02 vallende absorbentia, filtermateriaal, poetsdoeken en beschermende kleding</t>
  </si>
  <si>
    <t>160103</t>
  </si>
  <si>
    <t>afgedankte banden</t>
  </si>
  <si>
    <t>160104</t>
  </si>
  <si>
    <t>afgedankte voertuigen</t>
  </si>
  <si>
    <t>160106</t>
  </si>
  <si>
    <t>afgedankte voertuigen die noch vloeistoffen, noch andere gevaarlijke onderdelen bevatten</t>
  </si>
  <si>
    <t>160107</t>
  </si>
  <si>
    <t>oliefilters</t>
  </si>
  <si>
    <t>160108</t>
  </si>
  <si>
    <t>onderdelen die kwik bevatten</t>
  </si>
  <si>
    <t>160109</t>
  </si>
  <si>
    <t>onderdelen die PCB’s bevatten</t>
  </si>
  <si>
    <t>160110</t>
  </si>
  <si>
    <t>explosieve onderdelen (bv. air bags)</t>
  </si>
  <si>
    <t>160111</t>
  </si>
  <si>
    <t>remblokken die asbest bevatten</t>
  </si>
  <si>
    <t>160112</t>
  </si>
  <si>
    <t>niet onder 16 01 11 vallende remblokken</t>
  </si>
  <si>
    <t>160113</t>
  </si>
  <si>
    <t>remvloeistoffen</t>
  </si>
  <si>
    <t>160114</t>
  </si>
  <si>
    <t>antivriesvloeistoffen die gevaarlijke stoffen bevatten</t>
  </si>
  <si>
    <t>160115</t>
  </si>
  <si>
    <t>niet onder 16 01 14 vallende antivriesvloeistoffen</t>
  </si>
  <si>
    <t>160116</t>
  </si>
  <si>
    <t>tanks voor vloeibaar gas</t>
  </si>
  <si>
    <t>160117</t>
  </si>
  <si>
    <t>ferrometalen</t>
  </si>
  <si>
    <t>160118</t>
  </si>
  <si>
    <t>non-ferrometalen</t>
  </si>
  <si>
    <t>160119</t>
  </si>
  <si>
    <t>kunststoffen</t>
  </si>
  <si>
    <t>160120</t>
  </si>
  <si>
    <t>glas</t>
  </si>
  <si>
    <t>160121</t>
  </si>
  <si>
    <t>niet onder 16 01 07 tot en met 16 01 11 alsmede 16 01 13 en 16 01 14 vallende gevaarlijkeonderdelen</t>
  </si>
  <si>
    <t>160122</t>
  </si>
  <si>
    <t>niet elders genoemde onderdelen</t>
  </si>
  <si>
    <t>160199</t>
  </si>
  <si>
    <t>160209</t>
  </si>
  <si>
    <t>transformatoren en condensatoren die PCB’s bevatten</t>
  </si>
  <si>
    <t>160210</t>
  </si>
  <si>
    <t>niet onder 16 02 09 vallende afgedankte apparatuur die PCB’s bevat of daarmee verontreinigd is</t>
  </si>
  <si>
    <t>160211</t>
  </si>
  <si>
    <t>afgedankte apparatuur die chloorfluorkoolwaterstoffen, HCFK’s en/of HFK’s bevat</t>
  </si>
  <si>
    <t>160212</t>
  </si>
  <si>
    <t>afgedankte apparatuur die vrije asbestvezels bevat</t>
  </si>
  <si>
    <t>160213</t>
  </si>
  <si>
    <t>niet onder 16 02 09 tot en met 16 02 12 vallende afgedankte apparatuur die gevaarlijke onderdelen 2bevat</t>
  </si>
  <si>
    <t>160214</t>
  </si>
  <si>
    <t>niet onder 16 02 09 tot en met 16 02 13 vallende afgedankte apparatuur</t>
  </si>
  <si>
    <t>160215</t>
  </si>
  <si>
    <t>uit afgedankte apparatuur verwijderde gevaarlijke onderdelen</t>
  </si>
  <si>
    <t>160216</t>
  </si>
  <si>
    <t>niet onder 16 02 15 vallende uit afgedankte apparatuur verwijderde onderdelen</t>
  </si>
  <si>
    <t>160303</t>
  </si>
  <si>
    <t>anorganisch afval dat gevaarlijke stoffen bevat</t>
  </si>
  <si>
    <t>160304</t>
  </si>
  <si>
    <t>niet onder 16 03 03 vallend anorganisch afval</t>
  </si>
  <si>
    <t>160305</t>
  </si>
  <si>
    <t>organisch afval dat gevaarlijke stoffen bevat</t>
  </si>
  <si>
    <t>160306</t>
  </si>
  <si>
    <t>niet onder 16 03 05 vallend organisch afval</t>
  </si>
  <si>
    <t>160401</t>
  </si>
  <si>
    <t>afvalmunitie</t>
  </si>
  <si>
    <t>160402</t>
  </si>
  <si>
    <t>vuurwerkafval</t>
  </si>
  <si>
    <t>160403</t>
  </si>
  <si>
    <t>overig explosief afval</t>
  </si>
  <si>
    <t>160504</t>
  </si>
  <si>
    <t>gassen in drukhouders (inclusief halonen) die gevaarlijke stoffen bevatten</t>
  </si>
  <si>
    <t>160505</t>
  </si>
  <si>
    <t>niet onder 16 05 04 vallende gassen in drukhouders</t>
  </si>
  <si>
    <t>160506</t>
  </si>
  <si>
    <t>labchemicaliën die uit gevaarlijke stoffen bestaan of deze bevatten, inclusief mengsels vanlabchemicaliën</t>
  </si>
  <si>
    <t>160507</t>
  </si>
  <si>
    <t>afgedankte anorganische chemicaliën die uit gevaarlijke stoffen bestaan of deze bevatten</t>
  </si>
  <si>
    <t>160508</t>
  </si>
  <si>
    <t>afgedankte organische chemicaliën die uit gevaarlijke stoffen bestaan of deze bevatten</t>
  </si>
  <si>
    <t>160509</t>
  </si>
  <si>
    <t>niet onder 16 05 06, 16 05 07 of 16 05 08 vallende afgedankte chemicaliën</t>
  </si>
  <si>
    <t>160601</t>
  </si>
  <si>
    <t>loodaccu’s</t>
  </si>
  <si>
    <t>160602</t>
  </si>
  <si>
    <t>NiCd-batterijen</t>
  </si>
  <si>
    <t>160603</t>
  </si>
  <si>
    <t>kwikhoudende batterijen</t>
  </si>
  <si>
    <t>160604</t>
  </si>
  <si>
    <t>alkalibatterijen (exclusief 16 06 03)</t>
  </si>
  <si>
    <t>160605</t>
  </si>
  <si>
    <t>overige batterijen en accu’s</t>
  </si>
  <si>
    <t>160606</t>
  </si>
  <si>
    <t>gescheiden ingezamelde elektrolyt uit batterijen en accu’s</t>
  </si>
  <si>
    <t>160708</t>
  </si>
  <si>
    <t>afval dat olie bevat</t>
  </si>
  <si>
    <t>160709</t>
  </si>
  <si>
    <t>afval dat andere gevaarlijke stoffen bevat</t>
  </si>
  <si>
    <t>160799</t>
  </si>
  <si>
    <t>160801</t>
  </si>
  <si>
    <t>afgewerkte katalysatoren die goud, zilver, rhenium, rhodium, palladium, iridium of platina bevatten(exclusief 16 08 07)</t>
  </si>
  <si>
    <t>160802</t>
  </si>
  <si>
    <t>afgewerkte katalysatoren die gevaarlijke overgangsmetalen 3 of gevaarlijke verbindingen vanovergangs metalen bevatten</t>
  </si>
  <si>
    <t>160803</t>
  </si>
  <si>
    <t>niet elders genoemde afgewerkte katalysatoren die overgangsmetalen of verbindingen van overgangsmetalen bevatten</t>
  </si>
  <si>
    <t>160804</t>
  </si>
  <si>
    <t>afgewerkte katalysatoren voor wervelbedkrakers (exclusief 16 08 07)</t>
  </si>
  <si>
    <t>160805</t>
  </si>
  <si>
    <t>afgewerkte katalysatoren die fosforzuur bevatten</t>
  </si>
  <si>
    <t>160806</t>
  </si>
  <si>
    <t>afgewerkte vloeistoffen die als katalysator zijn gebruikt</t>
  </si>
  <si>
    <t>160807</t>
  </si>
  <si>
    <t>afgewerkte katalysatoren die met gevaarlijke stoffen zijn verontreinigd</t>
  </si>
  <si>
    <t>160901</t>
  </si>
  <si>
    <t>permanganaten, bv. kaliumpermanganaat</t>
  </si>
  <si>
    <t>160902</t>
  </si>
  <si>
    <t>chromaten, bv. kaliumchromaat, kalium- of natriumdichromaat</t>
  </si>
  <si>
    <t>160903</t>
  </si>
  <si>
    <t>peroxiden, bv. waterstofperoxide</t>
  </si>
  <si>
    <t>160904</t>
  </si>
  <si>
    <t>niet elders genoemde oxiderende stoffen</t>
  </si>
  <si>
    <t>161001</t>
  </si>
  <si>
    <t>waterig vloeibaar afval dat gevaarlijke stoffen bevat</t>
  </si>
  <si>
    <t>161002</t>
  </si>
  <si>
    <t>niet onder 16 10 01 vallend waterig vloeibaar afval</t>
  </si>
  <si>
    <t>161003</t>
  </si>
  <si>
    <t>waterige concentraten die gevaarlijke stoffen bevatten</t>
  </si>
  <si>
    <t>161004</t>
  </si>
  <si>
    <t>niet onder 16 10 03 vallende waterige concentraten</t>
  </si>
  <si>
    <t>161101</t>
  </si>
  <si>
    <t>koolstofhoudend ovenpuin van metallurgische processen dat gevaarlijke stoffen bevat</t>
  </si>
  <si>
    <t>161102</t>
  </si>
  <si>
    <t>niet onder 16 11 01 vallend koolstofhoudend ovenpuin van metallurgische processen</t>
  </si>
  <si>
    <t>161103</t>
  </si>
  <si>
    <t>overig ovenpuin van metallurgische processen dat gevaarlijke stoffen bevat</t>
  </si>
  <si>
    <t>161104</t>
  </si>
  <si>
    <t>overig, niet onder 16 11 03 vallend ovenpuin van metallurgische processen</t>
  </si>
  <si>
    <t>161105</t>
  </si>
  <si>
    <t>ovenpuin van niet-metallurgische processen dat gevaarlijke stoffen bevat</t>
  </si>
  <si>
    <t>161106</t>
  </si>
  <si>
    <t>niet onder 16 11 05 vallend ovenpuin van niet-metallurgische processen</t>
  </si>
  <si>
    <t>170101</t>
  </si>
  <si>
    <t>beton</t>
  </si>
  <si>
    <t>170102</t>
  </si>
  <si>
    <t>stenen</t>
  </si>
  <si>
    <t>170103</t>
  </si>
  <si>
    <t>tegels en keramische producten</t>
  </si>
  <si>
    <t>170106</t>
  </si>
  <si>
    <t>mengsels van beton, stenen, tegels of keramische producten, of afzonderlijke fracties daarvan, diegevaarlijke stoffen bevatten</t>
  </si>
  <si>
    <t>niet onder 17 01 06 vallende mengsels van beton, stenen, tegels of keramische producten</t>
  </si>
  <si>
    <t>170202</t>
  </si>
  <si>
    <t>170203</t>
  </si>
  <si>
    <t>kunststof</t>
  </si>
  <si>
    <t>170204</t>
  </si>
  <si>
    <t>glas, kunststof en hout die gevaarlijke stoffen bevatten of daarmee verontreinigd zijn</t>
  </si>
  <si>
    <t>170301</t>
  </si>
  <si>
    <t>bitumineuze mengsels die koolteer bevatten</t>
  </si>
  <si>
    <t>170302</t>
  </si>
  <si>
    <t>niet onder 17 03 01 vallende bitumineuze mengsels</t>
  </si>
  <si>
    <t>170303</t>
  </si>
  <si>
    <t>koolteer en met teer behandelde producten</t>
  </si>
  <si>
    <t>170401</t>
  </si>
  <si>
    <t>koper, brons en messing</t>
  </si>
  <si>
    <t>170402</t>
  </si>
  <si>
    <t>aluminium</t>
  </si>
  <si>
    <t>170403</t>
  </si>
  <si>
    <t>lood</t>
  </si>
  <si>
    <t>170404</t>
  </si>
  <si>
    <t>zink</t>
  </si>
  <si>
    <t>170405</t>
  </si>
  <si>
    <t>ijzer en staal</t>
  </si>
  <si>
    <t>170406</t>
  </si>
  <si>
    <t>tin</t>
  </si>
  <si>
    <t>170407</t>
  </si>
  <si>
    <t>gemengde metalen</t>
  </si>
  <si>
    <t>170409</t>
  </si>
  <si>
    <t>metaalafval dat met gevaarlijke stoffen is verontreinigd</t>
  </si>
  <si>
    <t>170410</t>
  </si>
  <si>
    <t>kabels die olie, koolteer of andere gevaarlijke stoffen bevatten</t>
  </si>
  <si>
    <t>170411</t>
  </si>
  <si>
    <t>niet onder 17 04 10 vallende kabels</t>
  </si>
  <si>
    <t>170503</t>
  </si>
  <si>
    <t>grond en stenen die gevaarlijke stoffen bevatten</t>
  </si>
  <si>
    <t>170504</t>
  </si>
  <si>
    <t>niet onder 17 05 03 vallende grond en stenen</t>
  </si>
  <si>
    <t>170505</t>
  </si>
  <si>
    <t>baggerspecie die gevaarlijke stoffen bevat</t>
  </si>
  <si>
    <t>170506</t>
  </si>
  <si>
    <t>niet onder 17 05 05 vallende baggerspecie</t>
  </si>
  <si>
    <t>170507</t>
  </si>
  <si>
    <t>spoorwegballast die gevaarlijke stoffen bevat</t>
  </si>
  <si>
    <t>170508</t>
  </si>
  <si>
    <t>niet onder 17 05 07 vallende spoorwegballast</t>
  </si>
  <si>
    <t>170601</t>
  </si>
  <si>
    <t>asbesthoudend isolatiemateriaal</t>
  </si>
  <si>
    <t>170603</t>
  </si>
  <si>
    <t>overig isolatiemateriaal dat uit gevaarlijke stoffen bestaat of dergelijke stoffen bevat</t>
  </si>
  <si>
    <t>170604</t>
  </si>
  <si>
    <t>niet onder 17 06 01 en 17 06 03 vallend isolatiemateriaal</t>
  </si>
  <si>
    <t>170605</t>
  </si>
  <si>
    <t>asbesthoudende bouwmaterialen</t>
  </si>
  <si>
    <t>170801</t>
  </si>
  <si>
    <t>gipshoudend bouwmateriaal dat met gevaarlijke stoffen is verontreinigd</t>
  </si>
  <si>
    <t>170802</t>
  </si>
  <si>
    <t>niet onder 17 08 01 vallend gipshoudend bouwmateriaal</t>
  </si>
  <si>
    <t>170901</t>
  </si>
  <si>
    <t>bouw- en sloopafval dat kwik bevat</t>
  </si>
  <si>
    <t>170902</t>
  </si>
  <si>
    <t>bouw- en sloopafval dat PCB’s bevat (bv. PCB-houdende kit, vloerbedekkingen waarin PCB-houdendehars is verwerkt, isolerende beglazing met PCB-houdende afdichting, PCB-houdende condensatoren)</t>
  </si>
  <si>
    <t>170903</t>
  </si>
  <si>
    <t>overig bouw- en sloopafval (inclusief gemengd afval) dat gevaarlijke stoffen bevat</t>
  </si>
  <si>
    <t>niet onder 17 09 01, 17 09 02 en 17 09 03 vallend gemengd bouw- en sloopafval</t>
  </si>
  <si>
    <t>180101</t>
  </si>
  <si>
    <t>scherpe voorwerpen (exclusief 18 01 03)</t>
  </si>
  <si>
    <t>180102</t>
  </si>
  <si>
    <t>lichaamsdelen en organen, inclusief bloedzakjes en geconserveerd bloed (exclusief 18 01 03)</t>
  </si>
  <si>
    <t>180103</t>
  </si>
  <si>
    <t>afval waarvan de inzameling en verwijdering zijn onderworpen aan speciale richtlijnen teneinde infectiete voorkomen</t>
  </si>
  <si>
    <t>180104</t>
  </si>
  <si>
    <t>afval waarvan de inzameling en verwijdering niet zijn onderworpen aan speciale richtlijnen teneindeinfectie te voorkomen (bv. verband, gipsverband, linnengoed, wegwerpkleding, luiers)</t>
  </si>
  <si>
    <t>180106</t>
  </si>
  <si>
    <t>chemicaliën die uit gevaarlijke stoffen bestaan of deze bevatten</t>
  </si>
  <si>
    <t>180107</t>
  </si>
  <si>
    <t>niet onder 18 01 06 vallende chemicaliën</t>
  </si>
  <si>
    <t>180108</t>
  </si>
  <si>
    <t>cytotoxische en cytostatische geneesmiddelen</t>
  </si>
  <si>
    <t>180109</t>
  </si>
  <si>
    <t>niet onder 18 01 08 vallende geneesmiddelen</t>
  </si>
  <si>
    <t>180110</t>
  </si>
  <si>
    <t>amalgaamafval uit de tandheelkunde</t>
  </si>
  <si>
    <t>180201</t>
  </si>
  <si>
    <t>scherpe voorwerpen (exclusief 18 02 02)</t>
  </si>
  <si>
    <t>180202</t>
  </si>
  <si>
    <t>180203</t>
  </si>
  <si>
    <t>afval waarvan de inzameling en verwijdering niet zijn onderworpen aan speciale richtlijnen teneindeinfectie te voorkomen</t>
  </si>
  <si>
    <t>180205</t>
  </si>
  <si>
    <t>180206</t>
  </si>
  <si>
    <t>niet onder 18 02 05 vallende chemicaliën</t>
  </si>
  <si>
    <t>180207</t>
  </si>
  <si>
    <t>180208</t>
  </si>
  <si>
    <t>niet onder 18 02 07 vallende geneesmiddelen</t>
  </si>
  <si>
    <t>190102</t>
  </si>
  <si>
    <t>uit bodemas verwijderde ferromaterialen</t>
  </si>
  <si>
    <t>190105</t>
  </si>
  <si>
    <t>filterkoek van gasreiniging</t>
  </si>
  <si>
    <t>190106</t>
  </si>
  <si>
    <t>waterig vloeibaar afval van gasreiniging en ander waterig vloeibaar afval</t>
  </si>
  <si>
    <t>190107</t>
  </si>
  <si>
    <t>190110</t>
  </si>
  <si>
    <t>afgewerkte actieve kool van rookgasreiniging</t>
  </si>
  <si>
    <t>190111</t>
  </si>
  <si>
    <t>bodemas en slakken die gevaarlijke stoffen bevatten</t>
  </si>
  <si>
    <t>190112</t>
  </si>
  <si>
    <t>niet onder 19 01 11 vallende bodemas en slakken</t>
  </si>
  <si>
    <t>190113</t>
  </si>
  <si>
    <t>vliegas die gevaarlijke stoffen bevat</t>
  </si>
  <si>
    <t>190114</t>
  </si>
  <si>
    <t>niet onder 19 01 13 vallende vliegas</t>
  </si>
  <si>
    <t>190115</t>
  </si>
  <si>
    <t>ketelas die gevaarlijke stoffen bevat</t>
  </si>
  <si>
    <t>190116</t>
  </si>
  <si>
    <t>niet onder 19 01 15 vallende ketelas</t>
  </si>
  <si>
    <t>190117</t>
  </si>
  <si>
    <t>afval van pyrolyse dat gevaarlijke stoffen bevat</t>
  </si>
  <si>
    <t>190118</t>
  </si>
  <si>
    <t>niet onder 19 01 17 vallend afval van pyrolyse</t>
  </si>
  <si>
    <t>190119</t>
  </si>
  <si>
    <t>190199</t>
  </si>
  <si>
    <t>190203</t>
  </si>
  <si>
    <t>voorgemengd afval dat uitsluitend bestaat uit ongevaarlijke afvalstoffen</t>
  </si>
  <si>
    <t>190204</t>
  </si>
  <si>
    <t>voorgemengd afval dat ten minste één gevaarlijke afvalstof bevat</t>
  </si>
  <si>
    <t>190205</t>
  </si>
  <si>
    <t>slib van fysisch-chemische behandeling dat gevaarlijke stoffen bevat</t>
  </si>
  <si>
    <t>190206</t>
  </si>
  <si>
    <t>niet onder 19 02 05 vallend slib van fysisch-chemische behandeling</t>
  </si>
  <si>
    <t>190207</t>
  </si>
  <si>
    <t>door afscheiding verkregen oliën en concentraten</t>
  </si>
  <si>
    <t>190208</t>
  </si>
  <si>
    <t>vloeibaar brandbaar afval dat gevaarlijke stoffen bevat</t>
  </si>
  <si>
    <t>190209</t>
  </si>
  <si>
    <t>vast brandbaar afval dat gevaarlijke stoffen bevat</t>
  </si>
  <si>
    <t>190210</t>
  </si>
  <si>
    <t>niet onder 19 02 08 en 19 02 09 vallend brandbaar afval</t>
  </si>
  <si>
    <t>190211</t>
  </si>
  <si>
    <t>190299</t>
  </si>
  <si>
    <t>190304</t>
  </si>
  <si>
    <t>als gevaarlijk ingedeeld afval dat gedeeltelijk5 gestabiliseerd is</t>
  </si>
  <si>
    <t>190305</t>
  </si>
  <si>
    <t>niet onder 19 03 04 vallend gestabiliseerd afval</t>
  </si>
  <si>
    <t>190306</t>
  </si>
  <si>
    <t>als gevaarlijk ingedeeld afval dat verhard is</t>
  </si>
  <si>
    <t>190307</t>
  </si>
  <si>
    <t>niet onder 19 03 06 vallend verhard afval</t>
  </si>
  <si>
    <t>190401</t>
  </si>
  <si>
    <t>verglaasd afval</t>
  </si>
  <si>
    <t>190402</t>
  </si>
  <si>
    <t>vliegas en ander rookgasreinigingsafval</t>
  </si>
  <si>
    <t>190403</t>
  </si>
  <si>
    <t>niet-verglaasde vaste fase</t>
  </si>
  <si>
    <t>190404</t>
  </si>
  <si>
    <t>waterig vloeibaar afval van het ontlaten van verglaasd afval</t>
  </si>
  <si>
    <t>190501</t>
  </si>
  <si>
    <t>niet-gecomposteerde fractie van huishoudelijk en soortgelijk afval</t>
  </si>
  <si>
    <t>190502</t>
  </si>
  <si>
    <t>niet-gecomposteerde fractie van dierlijk en plantaardig afval</t>
  </si>
  <si>
    <t>190503</t>
  </si>
  <si>
    <t>afgekeurde compost</t>
  </si>
  <si>
    <t>190599</t>
  </si>
  <si>
    <t>190603</t>
  </si>
  <si>
    <t>vloeistof verkregen bij de anaërobe behandeling van stedelijk afval</t>
  </si>
  <si>
    <t>190604</t>
  </si>
  <si>
    <t>digestaat van de anaërobe behandeling van stedelijk afval</t>
  </si>
  <si>
    <t>190605</t>
  </si>
  <si>
    <t>vloeistof verkregen bij de anaërobe behandeling van dierlijk en plantaardig afval</t>
  </si>
  <si>
    <t>190606</t>
  </si>
  <si>
    <t>digestaat van de anaërobe behandeling van dierlijk en plantaardig afval</t>
  </si>
  <si>
    <t>190699</t>
  </si>
  <si>
    <t>190702</t>
  </si>
  <si>
    <t>percolatiewater van stortplaatsen dat gevaarlijke stoffen bevat</t>
  </si>
  <si>
    <t>190703</t>
  </si>
  <si>
    <t>niet onder 19 07 02 vallend percolatiewater van stortplaatsen</t>
  </si>
  <si>
    <t>190801</t>
  </si>
  <si>
    <t>roostergoed</t>
  </si>
  <si>
    <t>190802</t>
  </si>
  <si>
    <t>afval van zandvang</t>
  </si>
  <si>
    <t>190805</t>
  </si>
  <si>
    <t>slib van de behandeling van stedelijk afvalwater</t>
  </si>
  <si>
    <t>190806</t>
  </si>
  <si>
    <t>190807</t>
  </si>
  <si>
    <t>oplossingen en slib van de regeneratie van ionenwisselaars</t>
  </si>
  <si>
    <t>190808</t>
  </si>
  <si>
    <t>afval van membraansystemen dat zware metalen bevat</t>
  </si>
  <si>
    <t>190809</t>
  </si>
  <si>
    <t>vet- en oliemengsels uit olie/waterscheiders die uitsluitend spijsolie en -vetten bevatten</t>
  </si>
  <si>
    <t>190810</t>
  </si>
  <si>
    <t>niet onder 19 08 09 vallende vet- en oliemengsels uit olie/waterscheiders</t>
  </si>
  <si>
    <t>190811</t>
  </si>
  <si>
    <t>slib van de biologische zuivering van industrieel afvalwater dat gevaarlijke stoffen bevat</t>
  </si>
  <si>
    <t>190812</t>
  </si>
  <si>
    <t>niet onder 19 08 11 vallend slib van de biologische zuivering van industrieel afvalwater</t>
  </si>
  <si>
    <t>190813</t>
  </si>
  <si>
    <t>slib van andere behandelingen van industrieel afvalwater dat gevaarlijke stoffen bevat</t>
  </si>
  <si>
    <t>190814</t>
  </si>
  <si>
    <t>niet onder 19 08 13 vallend slib van andere behandelingen van industrieel afvalwater</t>
  </si>
  <si>
    <t>190899</t>
  </si>
  <si>
    <t>190901</t>
  </si>
  <si>
    <t>vast afval van primaire filtratie en roostergoed</t>
  </si>
  <si>
    <t>190902</t>
  </si>
  <si>
    <t>waterzuiveringsslib</t>
  </si>
  <si>
    <t>190903</t>
  </si>
  <si>
    <t>onthardingsslib</t>
  </si>
  <si>
    <t>190904</t>
  </si>
  <si>
    <t>afgewerkte actieve kool</t>
  </si>
  <si>
    <t>190905</t>
  </si>
  <si>
    <t>190906</t>
  </si>
  <si>
    <t>190999</t>
  </si>
  <si>
    <t>191001</t>
  </si>
  <si>
    <t>ijzer- en staalafval</t>
  </si>
  <si>
    <t>191002</t>
  </si>
  <si>
    <t>non-ferroafval</t>
  </si>
  <si>
    <t>191003</t>
  </si>
  <si>
    <t>lichte fractie die en stof dat gevaarlijke stoffen bevat</t>
  </si>
  <si>
    <t>191004</t>
  </si>
  <si>
    <t>niet onder 19 10 03 vallende lichte fracties en stof</t>
  </si>
  <si>
    <t>191005</t>
  </si>
  <si>
    <t>andere fracties die gevaarlijk stoffen bevatten</t>
  </si>
  <si>
    <t>191006</t>
  </si>
  <si>
    <t>andere, niet onder 19 10 05 vallende fracties</t>
  </si>
  <si>
    <t>191101</t>
  </si>
  <si>
    <t>191102</t>
  </si>
  <si>
    <t>191103</t>
  </si>
  <si>
    <t>waterig vloeibaar afval</t>
  </si>
  <si>
    <t>191104</t>
  </si>
  <si>
    <t>191105</t>
  </si>
  <si>
    <t>191106</t>
  </si>
  <si>
    <t>niet onder 19 11 05 vallend slib van afvalwaterbehandeling ter plaatse</t>
  </si>
  <si>
    <t>191107</t>
  </si>
  <si>
    <t>afval van rookgasreiniging</t>
  </si>
  <si>
    <t>191199</t>
  </si>
  <si>
    <t>191201</t>
  </si>
  <si>
    <t>papier en karton</t>
  </si>
  <si>
    <t>191202</t>
  </si>
  <si>
    <t>191203</t>
  </si>
  <si>
    <t>191204</t>
  </si>
  <si>
    <t>kunststoffen en rubber</t>
  </si>
  <si>
    <t>191205</t>
  </si>
  <si>
    <t>191206</t>
  </si>
  <si>
    <t>hout dat gevaarlijke stoffen bevat</t>
  </si>
  <si>
    <t>niet onder 19 12 06 vallend hout</t>
  </si>
  <si>
    <t>191208</t>
  </si>
  <si>
    <t>textiel</t>
  </si>
  <si>
    <t>191209</t>
  </si>
  <si>
    <t>minerale stoffen (bv. zand, steen)</t>
  </si>
  <si>
    <t>191210</t>
  </si>
  <si>
    <t>brandbaar afval (RDF)</t>
  </si>
  <si>
    <t>191211</t>
  </si>
  <si>
    <t>overig afval (inclusief mengsels van materialen) van mechanische afvalverwerking dat gevaarlijkestoffen bevat</t>
  </si>
  <si>
    <t>191212</t>
  </si>
  <si>
    <t>overig, niet onder 19 12 11 vallend afval (inclusief mengsels van materialen) van mechanischeafvalverwerking</t>
  </si>
  <si>
    <t>191301</t>
  </si>
  <si>
    <t>vast afval van bodemsanering dat gevaarlijke stoffen bevat</t>
  </si>
  <si>
    <t>191302</t>
  </si>
  <si>
    <t>niet onder 19 13 01 vallend vast afval van bodemsanering</t>
  </si>
  <si>
    <t>191303</t>
  </si>
  <si>
    <t>slib van bodemsanering dat gevaarlijke stoffen bevat</t>
  </si>
  <si>
    <t>191304</t>
  </si>
  <si>
    <t>niet onder 19 13 03 vallend slib van bodemsanering</t>
  </si>
  <si>
    <t>191305</t>
  </si>
  <si>
    <t>slib van grondwatersanering dat gevaarlijke stoffen bevat</t>
  </si>
  <si>
    <t>191306</t>
  </si>
  <si>
    <t>niet onder 19 13 05 vallend slib van grondwatersanering</t>
  </si>
  <si>
    <t>Deze LMA-tool is ontwikkeld door het steunpunt E-PRTR.</t>
  </si>
  <si>
    <t>Verschil</t>
  </si>
  <si>
    <t>Totaal</t>
  </si>
  <si>
    <t>Codes e-MJV</t>
  </si>
  <si>
    <t>t/jaar e-MJV</t>
  </si>
  <si>
    <t>t/jaar LMA</t>
  </si>
  <si>
    <t>extra codes LMA</t>
  </si>
  <si>
    <t>Conclusie</t>
  </si>
  <si>
    <t>Omschrijving Euralcode</t>
  </si>
  <si>
    <t>LMA
(t/jaar)</t>
  </si>
  <si>
    <t>ALS(SOM(A14:Y14;AX14:AZ14)=0;WAAR();ONWAAR())</t>
  </si>
  <si>
    <t>ALS(ISGETAL(SOM(RelGegevens!G2:M2));1;0)</t>
  </si>
  <si>
    <t>e-MJV
(t/jaar)</t>
  </si>
  <si>
    <t>Bedrijf</t>
  </si>
  <si>
    <t>Deze tool is bedoeld om het bevoegd gezag te ondersteunen bij een consistentiecontrole van de rapportage over afval, aan de hand van de registratie van afvaltransporten bij het Landelijk Meldpunt Afval (LMA). Het instrument structureert de gegevens die uit de AMICE database zijn gehaald en vergelijkt deze met het onderdeel afval van het Integraal PRTR-verslag.</t>
  </si>
  <si>
    <r>
      <t>Let op:</t>
    </r>
    <r>
      <rPr>
        <sz val="10"/>
        <rFont val="Arial"/>
        <family val="2"/>
      </rPr>
      <t xml:space="preserve"> Met de gegevens uit de AMICE-database (LMA-registratie) en het gebruik hierbij van deze tool kan een consistentiecontrole op de rapportage over afval  in het kader van het Integraal PRTR-verslag worden uitgevoerd. Er dient hierbij wel rekening te worden gehouden met de beperkingen van de LMA-registratie, deze zijn benoemd in de 'Handleiding validatie afval in het integraal PRTR-verslag' (www.infomil.nl).</t>
    </r>
  </si>
  <si>
    <t xml:space="preserve">De tool zet de uitvoer uit de Amice database (LMA-registratie), het gaat dan om 'uitgebreide rapportage afvalstromen per ontdoener', in een voor het beoordelen van het Integraal PRTR-verslag handiger format. De tool zet de invoer om naar een overzicht waarin het afval op Euralcode-niveau is gesommeerd naar de verschillende verwerkingsmethode (de verwerkingsmethode zoals die in AMICE (LMA-meldingen) worden onderscheiden. Daarnaast vergelijkt de tool deze gegevens met de invoer van de afval-module van de E-MJV. De tool geeft aan of de verschillen vallen binnen de verwachting, of het afval mogelijk buiten het systeem om is afgevoerd, of dat mogelijk een verkeerde Eural-code is gebruikt.  </t>
  </si>
  <si>
    <t>3) Kopieer de inhoud van het gehele werkblad v/d Amice rapportage en plak deze in het werkblad ‘Afvalgegevens LMA (van het Excelbestand Af-val-idatietool.xls)</t>
  </si>
  <si>
    <t>Voor een uitgebreide toelichting op het beoordelen van het afvalonderdeel van het Integraal PRTR-verslag wordt verwezen naar de "Handleiding validatie afval in het integraal PRTR-verslag" welke te vinden is op www.infomil.nl en de Leidraad Milieujaarrapportages.</t>
  </si>
  <si>
    <t>4) Maak in het E-MJV een uitdraai in Word (bullet linksboven aanklikken) van het E-MJV-verslag van het bedrijf. Dit mag de gehele E-MJV zijn of alleen de afvalmodule. Sla dit Word-bestand op.</t>
  </si>
  <si>
    <t xml:space="preserve">5) Selecteer in het Word-bestand van de E-MJV alleen de afvalgegevens. Begin bij 'Gescheiden afgevoerd afval' en eindig bij '* DS%: Droge stof %'. Kopieer deze gegevens (Ctrl-C). </t>
  </si>
  <si>
    <t>6) Ga naar tabblad 'Afvalgegevens e-MJV' in Af-val-idatietool.xls. Zorg dat cursor in veld A1 staat en plak informatie uit Word-bestand e-MJV in dit tabblad (Crtl-v).</t>
  </si>
  <si>
    <t>7) Controleer in tabblad 'Verschil -MJV en LMA' de gegevens. De tool laat de verschillen zien tussen e-MJV en LMA en geeft mogelijke verklaringen.</t>
  </si>
  <si>
    <t>Grenzen</t>
  </si>
  <si>
    <t>Kleurgrenzen</t>
  </si>
  <si>
    <t>Ontdoener Handelsregisternummer</t>
  </si>
  <si>
    <t>Ontdoener Land</t>
  </si>
  <si>
    <t>Ontvanger Handelsregisternummer</t>
  </si>
  <si>
    <t>Verwerkersnummer</t>
  </si>
  <si>
    <t>Adres Locatie van Bestemming</t>
  </si>
  <si>
    <t>Postcode Locatie van Bestemming</t>
  </si>
  <si>
    <t>Plaats Locatie van Bestemming</t>
  </si>
  <si>
    <t>Afvalstof Omschrijving</t>
  </si>
  <si>
    <t>IsParticulier</t>
  </si>
  <si>
    <t>Locatie van Herkomst Adres</t>
  </si>
  <si>
    <t>Locatie van Herkomste Postcode</t>
  </si>
  <si>
    <t>Locatie van Herkomst Plaats</t>
  </si>
  <si>
    <t>Locatie van Herkomst Land</t>
  </si>
  <si>
    <t>Locatie van Herkomst Nabijheidsbeschrijving</t>
  </si>
  <si>
    <r>
      <rPr>
        <sz val="24"/>
        <rFont val="Arial"/>
        <family val="2"/>
      </rPr>
      <t>Af-val-idatietool</t>
    </r>
    <r>
      <rPr>
        <sz val="16"/>
        <rFont val="Arial"/>
        <family val="2"/>
      </rPr>
      <t xml:space="preserve"> </t>
    </r>
    <r>
      <rPr>
        <sz val="10"/>
        <rFont val="Arial"/>
        <family val="2"/>
      </rPr>
      <t xml:space="preserve">versie 2025
</t>
    </r>
    <r>
      <rPr>
        <b/>
        <u/>
        <sz val="10"/>
        <rFont val="Arial"/>
        <family val="2"/>
      </rPr>
      <t>Toelichting op het gebruik voor beoordelen afvalonderdeel Integraal PRTR-verslag</t>
    </r>
  </si>
  <si>
    <r>
      <t xml:space="preserve">Af-val-idatietool 
</t>
    </r>
    <r>
      <rPr>
        <sz val="10"/>
        <color theme="0" tint="-0.499984740745262"/>
        <rFont val="Arial"/>
        <family val="2"/>
      </rPr>
      <t>versie 2025b: voor max 200 Euralcodes en 20 bewerkingscodes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</si>
</sst>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b/>
      <sz val="10"/>
      <name val="Arial"/>
      <family val="2"/>
    </font>
    <font>
      <sz val="8"/>
      <color indexed="81"/>
      <name val="Tahoma"/>
      <family val="2"/>
    </font>
    <font>
      <b/>
      <sz val="8"/>
      <color indexed="81"/>
      <name val="Tahoma"/>
      <family val="2"/>
    </font>
    <font>
      <sz val="10"/>
      <name val="Arial"/>
      <family val="2"/>
    </font>
    <font>
      <sz val="10"/>
      <name val="Arial"/>
      <family val="2"/>
    </font>
    <font>
      <b/>
      <sz val="10"/>
      <name val="Arial"/>
      <family val="2"/>
    </font>
    <font>
      <sz val="8"/>
      <name val="Arial"/>
      <family val="2"/>
    </font>
    <font>
      <b/>
      <u/>
      <sz val="10"/>
      <name val="Arial"/>
      <family val="2"/>
    </font>
    <font>
      <sz val="8"/>
      <name val="Arial"/>
      <family val="2"/>
    </font>
    <font>
      <sz val="10"/>
      <name val="Times New Roman"/>
      <family val="1"/>
    </font>
    <font>
      <sz val="10"/>
      <name val="Arial"/>
      <family val="2"/>
    </font>
    <font>
      <b/>
      <sz val="6"/>
      <name val="Arial"/>
      <family val="2"/>
    </font>
    <font>
      <sz val="16"/>
      <name val="Arial"/>
      <family val="2"/>
    </font>
    <font>
      <sz val="24"/>
      <name val="Arial"/>
      <family val="2"/>
    </font>
    <font>
      <sz val="11"/>
      <color theme="1"/>
      <name val="Calibri"/>
      <family val="2"/>
      <scheme val="minor"/>
    </font>
    <font>
      <sz val="10"/>
      <color rgb="FF000000"/>
      <name val="Arial"/>
      <family val="2"/>
    </font>
    <font>
      <b/>
      <sz val="10"/>
      <color theme="8" tint="0.39994506668294322"/>
      <name val="Arial"/>
      <family val="2"/>
    </font>
    <font>
      <sz val="12"/>
      <color rgb="FF000000"/>
      <name val="Times New Roman"/>
      <family val="1"/>
    </font>
    <font>
      <b/>
      <sz val="9"/>
      <color rgb="FF000000"/>
      <name val="Times New Roman"/>
      <family val="1"/>
    </font>
    <font>
      <sz val="9"/>
      <color rgb="FF000000"/>
      <name val="Times New Roman"/>
      <family val="1"/>
    </font>
    <font>
      <b/>
      <i/>
      <sz val="9"/>
      <color rgb="FF000000"/>
      <name val="Times New Roman"/>
      <family val="1"/>
    </font>
    <font>
      <sz val="10"/>
      <color theme="0"/>
      <name val="Arial"/>
      <family val="2"/>
    </font>
    <font>
      <b/>
      <sz val="10"/>
      <name val="Arial"/>
    </font>
    <font>
      <sz val="6"/>
      <name val="Arial"/>
      <family val="2"/>
    </font>
    <font>
      <sz val="16"/>
      <color theme="0" tint="-0.499984740745262"/>
      <name val="Arial"/>
      <family val="2"/>
    </font>
    <font>
      <sz val="10"/>
      <color theme="0" tint="-0.499984740745262"/>
      <name val="Arial"/>
      <family val="2"/>
    </font>
    <font>
      <b/>
      <sz val="10"/>
      <color theme="1"/>
      <name val="Arial"/>
      <family val="2"/>
    </font>
    <font>
      <sz val="9"/>
      <name val="Arial"/>
      <family val="2"/>
    </font>
  </fonts>
  <fills count="11">
    <fill>
      <patternFill patternType="none"/>
    </fill>
    <fill>
      <patternFill patternType="gray125"/>
    </fill>
    <fill>
      <patternFill patternType="solid">
        <fgColor indexed="44"/>
        <bgColor indexed="64"/>
      </patternFill>
    </fill>
    <fill>
      <patternFill patternType="solid">
        <fgColor indexed="23"/>
        <bgColor indexed="64"/>
      </patternFill>
    </fill>
    <fill>
      <patternFill patternType="solid">
        <fgColor indexed="9"/>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gradientFill type="path" left="0.5" right="0.5" top="0.5" bottom="0.5">
        <stop position="0">
          <color theme="0"/>
        </stop>
        <stop position="1">
          <color theme="0" tint="-0.25098422193060094"/>
        </stop>
      </gradientFill>
    </fill>
  </fills>
  <borders count="71">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8">
    <xf numFmtId="0" fontId="0" fillId="0" borderId="0"/>
    <xf numFmtId="0" fontId="4" fillId="0" borderId="0"/>
    <xf numFmtId="0" fontId="11" fillId="0" borderId="0"/>
    <xf numFmtId="0" fontId="4" fillId="0" borderId="0"/>
    <xf numFmtId="0" fontId="4" fillId="0" borderId="0"/>
    <xf numFmtId="0" fontId="15" fillId="0" borderId="0"/>
    <xf numFmtId="0" fontId="16" fillId="0" borderId="0"/>
    <xf numFmtId="0" fontId="5" fillId="0" borderId="0"/>
  </cellStyleXfs>
  <cellXfs count="177">
    <xf numFmtId="0" fontId="0" fillId="0" borderId="0" xfId="0"/>
    <xf numFmtId="0" fontId="1" fillId="0" borderId="0" xfId="1" applyFont="1"/>
    <xf numFmtId="0" fontId="1" fillId="0" borderId="0" xfId="1" applyFont="1" applyAlignment="1">
      <alignment wrapText="1"/>
    </xf>
    <xf numFmtId="0" fontId="5" fillId="0" borderId="0" xfId="0" applyFont="1"/>
    <xf numFmtId="0" fontId="5" fillId="0" borderId="0" xfId="1" applyFont="1"/>
    <xf numFmtId="0" fontId="0" fillId="0" borderId="0" xfId="0" applyAlignment="1">
      <alignment horizontal="center"/>
    </xf>
    <xf numFmtId="0" fontId="5" fillId="0" borderId="0" xfId="0" applyFont="1" applyAlignment="1">
      <alignment horizontal="center" vertical="center"/>
    </xf>
    <xf numFmtId="0" fontId="5" fillId="0" borderId="0" xfId="1" applyFont="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0" fillId="3" borderId="3" xfId="0" applyFill="1" applyBorder="1" applyAlignment="1">
      <alignment horizont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15" fillId="0" borderId="0" xfId="5"/>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2" borderId="9" xfId="0" applyFont="1" applyFill="1" applyBorder="1" applyAlignment="1">
      <alignment horizontal="left" vertical="center" wrapText="1"/>
    </xf>
    <xf numFmtId="0" fontId="6" fillId="2" borderId="10" xfId="0" applyFont="1" applyFill="1" applyBorder="1" applyAlignment="1">
      <alignment horizontal="center" vertical="center"/>
    </xf>
    <xf numFmtId="0" fontId="7" fillId="2" borderId="11" xfId="0" applyFont="1" applyFill="1" applyBorder="1" applyAlignment="1">
      <alignment horizontal="left" vertical="center" wrapText="1"/>
    </xf>
    <xf numFmtId="0" fontId="6" fillId="2" borderId="12" xfId="0" applyFont="1" applyFill="1" applyBorder="1" applyAlignment="1">
      <alignment horizontal="center" vertical="center"/>
    </xf>
    <xf numFmtId="0" fontId="7" fillId="2" borderId="13" xfId="0" applyFont="1" applyFill="1" applyBorder="1" applyAlignment="1">
      <alignment horizontal="left" vertical="center" wrapText="1"/>
    </xf>
    <xf numFmtId="0" fontId="6"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vertical="center"/>
    </xf>
    <xf numFmtId="0" fontId="6" fillId="2" borderId="15" xfId="0" applyFont="1" applyFill="1" applyBorder="1" applyAlignment="1">
      <alignment vertical="center"/>
    </xf>
    <xf numFmtId="0" fontId="6" fillId="2" borderId="21" xfId="0" applyFont="1" applyFill="1" applyBorder="1" applyAlignment="1">
      <alignment vertical="center"/>
    </xf>
    <xf numFmtId="0" fontId="5" fillId="4" borderId="22" xfId="0" applyFont="1" applyFill="1" applyBorder="1" applyAlignment="1">
      <alignment vertical="center"/>
    </xf>
    <xf numFmtId="0" fontId="7" fillId="4" borderId="23" xfId="0" applyFont="1" applyFill="1" applyBorder="1" applyAlignment="1">
      <alignment vertical="center" wrapText="1"/>
    </xf>
    <xf numFmtId="0" fontId="7" fillId="4" borderId="0" xfId="0" applyFont="1" applyFill="1" applyAlignment="1">
      <alignment vertical="center" wrapText="1"/>
    </xf>
    <xf numFmtId="0" fontId="5" fillId="4" borderId="22" xfId="0" applyFont="1" applyFill="1" applyBorder="1" applyAlignment="1">
      <alignment horizontal="left" vertical="center"/>
    </xf>
    <xf numFmtId="0" fontId="5" fillId="4" borderId="24" xfId="0" applyFont="1" applyFill="1" applyBorder="1" applyAlignment="1">
      <alignment horizontal="left" vertical="center"/>
    </xf>
    <xf numFmtId="0" fontId="7" fillId="4" borderId="25" xfId="0" applyFont="1" applyFill="1" applyBorder="1" applyAlignment="1">
      <alignment vertical="center" wrapText="1"/>
    </xf>
    <xf numFmtId="0" fontId="7" fillId="4" borderId="26" xfId="0" applyFont="1" applyFill="1" applyBorder="1" applyAlignment="1">
      <alignment vertical="center" wrapText="1"/>
    </xf>
    <xf numFmtId="0" fontId="7" fillId="4" borderId="27" xfId="0" applyFont="1" applyFill="1" applyBorder="1" applyAlignment="1">
      <alignment vertical="center" wrapText="1"/>
    </xf>
    <xf numFmtId="0" fontId="6" fillId="4" borderId="28" xfId="0" applyFont="1" applyFill="1" applyBorder="1" applyAlignment="1">
      <alignment horizontal="left" vertical="center"/>
    </xf>
    <xf numFmtId="0" fontId="6" fillId="4" borderId="29" xfId="0" applyFont="1" applyFill="1" applyBorder="1" applyAlignment="1">
      <alignment vertical="center" wrapText="1"/>
    </xf>
    <xf numFmtId="0" fontId="7" fillId="4" borderId="30" xfId="0" applyFont="1" applyFill="1" applyBorder="1" applyAlignment="1">
      <alignment vertical="center" wrapText="1"/>
    </xf>
    <xf numFmtId="0" fontId="7" fillId="4" borderId="31" xfId="0" applyFont="1" applyFill="1" applyBorder="1" applyAlignment="1">
      <alignment vertical="center" wrapText="1"/>
    </xf>
    <xf numFmtId="0" fontId="6" fillId="4" borderId="32" xfId="0" applyFont="1" applyFill="1" applyBorder="1" applyAlignment="1">
      <alignment horizontal="left" vertical="center" wrapText="1"/>
    </xf>
    <xf numFmtId="0" fontId="7" fillId="4" borderId="9"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34"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35" xfId="0" applyFont="1" applyFill="1" applyBorder="1" applyAlignment="1">
      <alignment horizontal="center" vertical="center"/>
    </xf>
    <xf numFmtId="0" fontId="6" fillId="2" borderId="16" xfId="0" applyFont="1" applyFill="1" applyBorder="1" applyAlignment="1">
      <alignment vertical="center"/>
    </xf>
    <xf numFmtId="0" fontId="6" fillId="2" borderId="2" xfId="0" applyFont="1" applyFill="1" applyBorder="1" applyAlignment="1">
      <alignment vertical="center"/>
    </xf>
    <xf numFmtId="0" fontId="5" fillId="4" borderId="20" xfId="0" applyFont="1" applyFill="1" applyBorder="1" applyAlignment="1">
      <alignment vertical="center" wrapText="1"/>
    </xf>
    <xf numFmtId="0" fontId="4" fillId="4" borderId="30" xfId="0" applyFont="1" applyFill="1" applyBorder="1" applyAlignment="1">
      <alignment vertical="center" wrapText="1"/>
    </xf>
    <xf numFmtId="0" fontId="4" fillId="4" borderId="15" xfId="0" applyFont="1" applyFill="1" applyBorder="1" applyAlignment="1">
      <alignment vertical="center" wrapText="1"/>
    </xf>
    <xf numFmtId="0" fontId="0" fillId="7" borderId="0" xfId="0" applyFill="1"/>
    <xf numFmtId="0" fontId="0" fillId="7" borderId="0" xfId="0" applyFill="1" applyAlignment="1">
      <alignment horizontal="center"/>
    </xf>
    <xf numFmtId="0" fontId="0" fillId="7" borderId="0" xfId="0" applyFill="1" applyAlignment="1">
      <alignment wrapText="1"/>
    </xf>
    <xf numFmtId="0" fontId="0" fillId="0" borderId="0" xfId="0" applyAlignment="1">
      <alignment wrapText="1"/>
    </xf>
    <xf numFmtId="0" fontId="4" fillId="0" borderId="0" xfId="1" applyAlignment="1">
      <alignment horizontal="center" vertical="center"/>
    </xf>
    <xf numFmtId="0" fontId="4" fillId="0" borderId="0" xfId="1"/>
    <xf numFmtId="22" fontId="0" fillId="0" borderId="0" xfId="0" applyNumberFormat="1"/>
    <xf numFmtId="0" fontId="6" fillId="5" borderId="36" xfId="0" applyFont="1" applyFill="1" applyBorder="1" applyAlignment="1" applyProtection="1">
      <alignment horizontal="center" vertical="center"/>
      <protection locked="0"/>
    </xf>
    <xf numFmtId="0" fontId="6" fillId="2" borderId="1" xfId="0" applyFont="1" applyFill="1" applyBorder="1" applyAlignment="1">
      <alignment horizontal="right" vertical="center"/>
    </xf>
    <xf numFmtId="0" fontId="12" fillId="2" borderId="17" xfId="0" applyFont="1" applyFill="1" applyBorder="1" applyAlignment="1">
      <alignment horizontal="center" vertical="center" wrapText="1"/>
    </xf>
    <xf numFmtId="0" fontId="4" fillId="7" borderId="37" xfId="7" applyFont="1" applyFill="1" applyBorder="1" applyAlignment="1">
      <alignment wrapText="1"/>
    </xf>
    <xf numFmtId="0" fontId="5" fillId="7" borderId="37" xfId="7" applyFill="1" applyBorder="1" applyAlignment="1">
      <alignment wrapText="1"/>
    </xf>
    <xf numFmtId="0" fontId="1" fillId="7" borderId="37" xfId="7" applyFont="1" applyFill="1" applyBorder="1" applyAlignment="1">
      <alignment wrapText="1"/>
    </xf>
    <xf numFmtId="0" fontId="5" fillId="7" borderId="37" xfId="7" applyFill="1" applyBorder="1"/>
    <xf numFmtId="0" fontId="8" fillId="6" borderId="37" xfId="7" applyFont="1" applyFill="1" applyBorder="1" applyAlignment="1">
      <alignment vertical="center" wrapText="1"/>
    </xf>
    <xf numFmtId="0" fontId="17" fillId="2" borderId="38" xfId="0" applyFont="1" applyFill="1" applyBorder="1" applyAlignment="1">
      <alignment horizontal="center" vertical="center"/>
    </xf>
    <xf numFmtId="0" fontId="4" fillId="7" borderId="37" xfId="7" applyFont="1" applyFill="1" applyBorder="1" applyAlignment="1">
      <alignment vertical="center" wrapText="1"/>
    </xf>
    <xf numFmtId="0" fontId="0" fillId="9" borderId="0" xfId="0" applyFill="1"/>
    <xf numFmtId="0" fontId="4" fillId="7" borderId="0" xfId="0" applyFont="1" applyFill="1"/>
    <xf numFmtId="0" fontId="22" fillId="0" borderId="0" xfId="0" applyFont="1"/>
    <xf numFmtId="0" fontId="23" fillId="0" borderId="0" xfId="0" applyFont="1"/>
    <xf numFmtId="0" fontId="23" fillId="0" borderId="0" xfId="0" applyFont="1" applyAlignment="1">
      <alignment wrapText="1"/>
    </xf>
    <xf numFmtId="0" fontId="24" fillId="4" borderId="0" xfId="0" applyFont="1" applyFill="1" applyAlignment="1">
      <alignment vertical="center" wrapText="1"/>
    </xf>
    <xf numFmtId="0" fontId="12" fillId="4" borderId="0" xfId="0" applyFont="1" applyFill="1" applyAlignment="1">
      <alignment horizontal="left" vertical="center"/>
    </xf>
    <xf numFmtId="0" fontId="12" fillId="2" borderId="0" xfId="0" applyFont="1" applyFill="1" applyAlignment="1">
      <alignment horizontal="right" vertical="center"/>
    </xf>
    <xf numFmtId="0" fontId="12" fillId="2" borderId="2"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2" fillId="0" borderId="0" xfId="0" applyFont="1" applyAlignment="1">
      <alignment horizontal="center" vertical="center"/>
    </xf>
    <xf numFmtId="0" fontId="0" fillId="0" borderId="54" xfId="0" applyBorder="1" applyAlignment="1">
      <alignment vertical="center"/>
    </xf>
    <xf numFmtId="0" fontId="0" fillId="0" borderId="55" xfId="0" applyBorder="1" applyAlignment="1">
      <alignment horizontal="center" vertical="center"/>
    </xf>
    <xf numFmtId="9" fontId="4" fillId="0" borderId="55" xfId="4" applyNumberFormat="1" applyBorder="1" applyAlignment="1">
      <alignment horizontal="center" vertical="center"/>
    </xf>
    <xf numFmtId="0" fontId="0" fillId="0" borderId="55" xfId="0" applyBorder="1" applyAlignment="1">
      <alignment vertical="center" wrapText="1"/>
    </xf>
    <xf numFmtId="0" fontId="0" fillId="0" borderId="57" xfId="0" applyBorder="1" applyAlignment="1">
      <alignment vertical="center"/>
    </xf>
    <xf numFmtId="0" fontId="0" fillId="0" borderId="58" xfId="0" applyBorder="1" applyAlignment="1">
      <alignment horizontal="center" vertical="center"/>
    </xf>
    <xf numFmtId="9" fontId="4" fillId="0" borderId="58" xfId="4" applyNumberFormat="1" applyBorder="1" applyAlignment="1">
      <alignment horizontal="center" vertical="center"/>
    </xf>
    <xf numFmtId="0" fontId="0" fillId="0" borderId="58" xfId="0" applyBorder="1" applyAlignment="1">
      <alignment vertical="center" wrapText="1"/>
    </xf>
    <xf numFmtId="0" fontId="0" fillId="0" borderId="60" xfId="0" applyBorder="1" applyAlignment="1">
      <alignment vertical="center"/>
    </xf>
    <xf numFmtId="0" fontId="0" fillId="0" borderId="61" xfId="0" applyBorder="1" applyAlignment="1">
      <alignment horizontal="center" vertical="center"/>
    </xf>
    <xf numFmtId="9" fontId="4" fillId="0" borderId="61" xfId="4" applyNumberFormat="1" applyBorder="1" applyAlignment="1">
      <alignment horizontal="center" vertical="center"/>
    </xf>
    <xf numFmtId="0" fontId="4" fillId="0" borderId="61" xfId="0" applyFont="1" applyBorder="1" applyAlignment="1">
      <alignment vertical="center" wrapText="1"/>
    </xf>
    <xf numFmtId="0" fontId="0" fillId="0" borderId="61" xfId="0" applyBorder="1" applyAlignment="1">
      <alignment vertical="center" wrapText="1"/>
    </xf>
    <xf numFmtId="0" fontId="17" fillId="2" borderId="63" xfId="0" applyFont="1" applyFill="1" applyBorder="1" applyAlignment="1">
      <alignment horizontal="center" vertical="center"/>
    </xf>
    <xf numFmtId="0" fontId="7" fillId="0" borderId="0" xfId="0" applyFont="1"/>
    <xf numFmtId="0" fontId="7" fillId="7" borderId="0" xfId="0" applyFont="1" applyFill="1"/>
    <xf numFmtId="0" fontId="1" fillId="6" borderId="60" xfId="0" applyFont="1" applyFill="1" applyBorder="1" applyAlignment="1">
      <alignment vertical="center"/>
    </xf>
    <xf numFmtId="0" fontId="1" fillId="6" borderId="61" xfId="0" applyFont="1" applyFill="1" applyBorder="1" applyAlignment="1">
      <alignment horizontal="center" vertical="center"/>
    </xf>
    <xf numFmtId="9" fontId="4" fillId="6" borderId="61" xfId="4" applyNumberFormat="1" applyFill="1" applyBorder="1" applyAlignment="1">
      <alignment horizontal="center" vertical="center"/>
    </xf>
    <xf numFmtId="0" fontId="1" fillId="6" borderId="61" xfId="0" applyFont="1" applyFill="1" applyBorder="1" applyAlignment="1">
      <alignment vertical="center" wrapText="1"/>
    </xf>
    <xf numFmtId="0" fontId="0" fillId="6" borderId="64" xfId="0" applyFill="1" applyBorder="1" applyAlignment="1">
      <alignment vertical="center" wrapText="1"/>
    </xf>
    <xf numFmtId="0" fontId="0" fillId="6" borderId="62" xfId="0" applyFill="1" applyBorder="1" applyAlignment="1">
      <alignment vertical="center" wrapText="1"/>
    </xf>
    <xf numFmtId="0" fontId="6" fillId="5" borderId="66" xfId="0" applyFont="1" applyFill="1" applyBorder="1" applyAlignment="1" applyProtection="1">
      <alignment horizontal="center" vertical="center"/>
      <protection locked="0"/>
    </xf>
    <xf numFmtId="0" fontId="25" fillId="10" borderId="67" xfId="0" applyFont="1" applyFill="1" applyBorder="1" applyAlignment="1">
      <alignment horizontal="center" vertical="center" wrapText="1"/>
    </xf>
    <xf numFmtId="0" fontId="1" fillId="7" borderId="69" xfId="0" applyFont="1" applyFill="1" applyBorder="1" applyAlignment="1">
      <alignment vertical="center"/>
    </xf>
    <xf numFmtId="0" fontId="1" fillId="7" borderId="70" xfId="0" applyFont="1" applyFill="1" applyBorder="1" applyAlignment="1">
      <alignment horizontal="center" vertical="center" wrapText="1"/>
    </xf>
    <xf numFmtId="0" fontId="1" fillId="7" borderId="70" xfId="0" applyFont="1" applyFill="1" applyBorder="1" applyAlignment="1">
      <alignment horizontal="center" vertical="center"/>
    </xf>
    <xf numFmtId="0" fontId="1" fillId="7" borderId="70" xfId="0" applyFont="1" applyFill="1" applyBorder="1" applyAlignment="1">
      <alignment vertical="center" wrapText="1"/>
    </xf>
    <xf numFmtId="0" fontId="1" fillId="7" borderId="68" xfId="0" applyFont="1" applyFill="1" applyBorder="1" applyAlignment="1">
      <alignment vertical="center"/>
    </xf>
    <xf numFmtId="0" fontId="1" fillId="7" borderId="67" xfId="0" applyFont="1" applyFill="1" applyBorder="1" applyAlignment="1">
      <alignment vertical="center"/>
    </xf>
    <xf numFmtId="0" fontId="27" fillId="8" borderId="68" xfId="0" applyFont="1" applyFill="1" applyBorder="1" applyAlignment="1">
      <alignment horizontal="center" vertical="center"/>
    </xf>
    <xf numFmtId="0" fontId="28" fillId="0" borderId="62" xfId="0" applyFont="1" applyBorder="1" applyAlignment="1">
      <alignment vertical="center" wrapText="1"/>
    </xf>
    <xf numFmtId="0" fontId="28" fillId="0" borderId="56" xfId="0" applyFont="1" applyBorder="1" applyAlignment="1">
      <alignment vertical="center" wrapText="1"/>
    </xf>
    <xf numFmtId="0" fontId="28" fillId="0" borderId="59" xfId="0" applyFont="1" applyBorder="1" applyAlignment="1">
      <alignment vertical="center" wrapText="1"/>
    </xf>
    <xf numFmtId="0" fontId="27" fillId="8" borderId="66" xfId="0" applyFont="1" applyFill="1" applyBorder="1" applyAlignment="1">
      <alignment horizontal="left" vertical="center" wrapText="1"/>
    </xf>
    <xf numFmtId="0" fontId="27" fillId="8" borderId="70" xfId="0" applyFont="1" applyFill="1" applyBorder="1" applyAlignment="1">
      <alignment horizontal="left" vertical="center" wrapText="1"/>
    </xf>
    <xf numFmtId="0" fontId="19" fillId="0" borderId="45" xfId="0" applyFont="1" applyBorder="1" applyAlignment="1">
      <alignment vertical="center" wrapText="1"/>
    </xf>
    <xf numFmtId="0" fontId="19" fillId="0" borderId="46" xfId="0" applyFont="1" applyBorder="1" applyAlignment="1">
      <alignment horizontal="right" vertical="center" wrapText="1"/>
    </xf>
    <xf numFmtId="0" fontId="10" fillId="0" borderId="0" xfId="0" applyFont="1" applyAlignment="1">
      <alignment vertical="center" wrapText="1"/>
    </xf>
    <xf numFmtId="0" fontId="10" fillId="0" borderId="48" xfId="0" applyFont="1" applyBorder="1" applyAlignment="1">
      <alignment vertical="center" wrapText="1"/>
    </xf>
    <xf numFmtId="0" fontId="21" fillId="0" borderId="47" xfId="0" applyFont="1" applyBorder="1" applyAlignment="1">
      <alignment vertical="center" wrapText="1"/>
    </xf>
    <xf numFmtId="0" fontId="21" fillId="0" borderId="0" xfId="0" applyFont="1" applyAlignment="1">
      <alignment vertical="center" wrapText="1"/>
    </xf>
    <xf numFmtId="0" fontId="21" fillId="0" borderId="0" xfId="0" applyFont="1" applyAlignment="1">
      <alignment horizontal="right" vertical="center" wrapText="1"/>
    </xf>
    <xf numFmtId="0" fontId="20" fillId="0" borderId="47" xfId="0" applyFont="1" applyBorder="1" applyAlignment="1">
      <alignment vertical="center" wrapText="1"/>
    </xf>
    <xf numFmtId="0" fontId="20" fillId="0" borderId="0" xfId="0" applyFont="1" applyAlignment="1">
      <alignment vertical="center" wrapText="1"/>
    </xf>
    <xf numFmtId="0" fontId="20" fillId="0" borderId="0" xfId="0" applyFont="1" applyAlignment="1">
      <alignment horizontal="right" vertical="center" wrapText="1"/>
    </xf>
    <xf numFmtId="4" fontId="20" fillId="0" borderId="0" xfId="0" applyNumberFormat="1" applyFont="1" applyAlignment="1">
      <alignment horizontal="right" vertical="center" wrapText="1"/>
    </xf>
    <xf numFmtId="0" fontId="21" fillId="0" borderId="0" xfId="0" applyFont="1" applyAlignment="1">
      <alignment vertical="center"/>
    </xf>
    <xf numFmtId="4" fontId="19" fillId="0" borderId="0" xfId="0" applyNumberFormat="1" applyFont="1" applyAlignment="1">
      <alignment horizontal="right" vertical="center" wrapText="1"/>
    </xf>
    <xf numFmtId="0" fontId="21" fillId="0" borderId="48" xfId="0" applyFont="1" applyBorder="1" applyAlignment="1">
      <alignment horizontal="right" vertical="center" wrapText="1"/>
    </xf>
    <xf numFmtId="0" fontId="19" fillId="0" borderId="0" xfId="0" applyFont="1" applyAlignment="1">
      <alignment horizontal="right" vertical="center" wrapText="1"/>
    </xf>
    <xf numFmtId="0" fontId="20" fillId="0" borderId="0" xfId="0" applyFont="1" applyAlignment="1">
      <alignment vertical="center"/>
    </xf>
    <xf numFmtId="0" fontId="20" fillId="0" borderId="0" xfId="0" applyFont="1" applyAlignment="1">
      <alignment horizontal="right" vertical="center"/>
    </xf>
    <xf numFmtId="0" fontId="10" fillId="0" borderId="0" xfId="0" applyFont="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18" fillId="0" borderId="0" xfId="0" applyFont="1" applyAlignment="1">
      <alignment vertical="center"/>
    </xf>
    <xf numFmtId="0" fontId="19" fillId="0" borderId="44" xfId="0" applyFont="1" applyBorder="1" applyAlignment="1">
      <alignment vertical="center" wrapText="1"/>
    </xf>
    <xf numFmtId="0" fontId="10" fillId="0" borderId="51" xfId="0" applyFont="1" applyBorder="1" applyAlignment="1">
      <alignment vertical="center" wrapText="1"/>
    </xf>
    <xf numFmtId="0" fontId="10" fillId="0" borderId="52" xfId="0" applyFont="1" applyBorder="1" applyAlignment="1">
      <alignment vertical="center" wrapText="1"/>
    </xf>
    <xf numFmtId="0" fontId="10" fillId="0" borderId="53" xfId="0" applyFont="1" applyBorder="1" applyAlignment="1">
      <alignment vertical="center" wrapText="1"/>
    </xf>
    <xf numFmtId="0" fontId="19" fillId="0" borderId="47" xfId="0" applyFont="1" applyBorder="1" applyAlignment="1">
      <alignment vertical="center" wrapText="1"/>
    </xf>
    <xf numFmtId="0" fontId="19" fillId="0" borderId="0" xfId="0" applyFont="1" applyAlignment="1">
      <alignment vertical="center" wrapText="1"/>
    </xf>
    <xf numFmtId="0" fontId="19" fillId="0" borderId="48" xfId="0" applyFont="1" applyBorder="1" applyAlignment="1">
      <alignment vertical="center" wrapText="1"/>
    </xf>
    <xf numFmtId="0" fontId="10" fillId="0" borderId="47" xfId="0" applyFont="1" applyBorder="1" applyAlignment="1">
      <alignment vertical="center" wrapText="1"/>
    </xf>
    <xf numFmtId="0" fontId="19" fillId="0" borderId="47" xfId="0" applyFont="1" applyBorder="1" applyAlignment="1">
      <alignment horizontal="right" vertical="center" wrapText="1"/>
    </xf>
    <xf numFmtId="0" fontId="21" fillId="0" borderId="48" xfId="0" applyFont="1" applyBorder="1" applyAlignment="1">
      <alignment vertical="center" wrapText="1"/>
    </xf>
    <xf numFmtId="0" fontId="20" fillId="0" borderId="48" xfId="0" applyFont="1" applyBorder="1" applyAlignment="1">
      <alignment vertical="center" wrapText="1"/>
    </xf>
    <xf numFmtId="0" fontId="20" fillId="0" borderId="49" xfId="0" applyFont="1" applyBorder="1" applyAlignment="1">
      <alignment vertical="center" wrapText="1"/>
    </xf>
    <xf numFmtId="0" fontId="20" fillId="0" borderId="43" xfId="0" applyFont="1" applyBorder="1" applyAlignment="1">
      <alignment vertical="center" wrapText="1"/>
    </xf>
    <xf numFmtId="0" fontId="20" fillId="0" borderId="50" xfId="0" applyFont="1" applyBorder="1" applyAlignment="1">
      <alignment vertical="center" wrapText="1"/>
    </xf>
    <xf numFmtId="0" fontId="13" fillId="10" borderId="39" xfId="0" applyFont="1" applyFill="1" applyBorder="1" applyAlignment="1">
      <alignment horizontal="center" vertical="center" wrapText="1"/>
    </xf>
    <xf numFmtId="0" fontId="13" fillId="10" borderId="40" xfId="0" applyFont="1" applyFill="1" applyBorder="1" applyAlignment="1">
      <alignment horizontal="center" vertical="center"/>
    </xf>
    <xf numFmtId="0" fontId="7" fillId="2" borderId="0" xfId="0" applyFont="1" applyFill="1" applyAlignment="1">
      <alignment horizontal="center" textRotation="90" wrapText="1"/>
    </xf>
    <xf numFmtId="0" fontId="7" fillId="2" borderId="2" xfId="0" applyFont="1" applyFill="1" applyBorder="1" applyAlignment="1">
      <alignment horizontal="center" textRotation="90" wrapText="1"/>
    </xf>
    <xf numFmtId="0" fontId="7" fillId="2" borderId="30" xfId="0" applyFont="1" applyFill="1" applyBorder="1" applyAlignment="1">
      <alignment horizontal="center" textRotation="90" wrapText="1"/>
    </xf>
    <xf numFmtId="0" fontId="7" fillId="2" borderId="15" xfId="0" applyFont="1" applyFill="1" applyBorder="1" applyAlignment="1">
      <alignment horizontal="center" textRotation="90" wrapText="1"/>
    </xf>
    <xf numFmtId="0" fontId="7" fillId="2" borderId="23" xfId="0" applyFont="1" applyFill="1" applyBorder="1" applyAlignment="1">
      <alignment horizontal="center" textRotation="90" wrapText="1"/>
    </xf>
    <xf numFmtId="0" fontId="7" fillId="2" borderId="4" xfId="0" applyFont="1" applyFill="1" applyBorder="1" applyAlignment="1">
      <alignment horizontal="center" textRotation="90" wrapText="1"/>
    </xf>
    <xf numFmtId="0" fontId="4" fillId="4" borderId="21"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6" fillId="8" borderId="65" xfId="0" applyFont="1" applyFill="1" applyBorder="1" applyAlignment="1">
      <alignment horizontal="left" vertical="center" wrapText="1"/>
    </xf>
    <xf numFmtId="0" fontId="6" fillId="8" borderId="66" xfId="0" applyFont="1" applyFill="1" applyBorder="1" applyAlignment="1">
      <alignment horizontal="left" vertical="center" wrapText="1"/>
    </xf>
  </cellXfs>
  <cellStyles count="8">
    <cellStyle name="Komma" xfId="1" builtinId="3"/>
    <cellStyle name="Komma 2" xfId="2" xr:uid="{A1EF9185-17F5-408A-A544-04A6ACC3AAC6}"/>
    <cellStyle name="Komma 2 2" xfId="3" xr:uid="{B3B567FA-A266-42C5-8659-5FA9BE7AF4DF}"/>
    <cellStyle name="Procent" xfId="4" builtinId="5"/>
    <cellStyle name="Standaard" xfId="0" builtinId="0"/>
    <cellStyle name="Standaard 2" xfId="5" xr:uid="{78D5D4E8-1791-4AF3-AA23-1348DA5BB3FF}"/>
    <cellStyle name="Standaard 3" xfId="6" xr:uid="{6B3ED05B-F349-4BE6-AEDE-A5F5CAD99343}"/>
    <cellStyle name="Standaard_Blad2" xfId="7" xr:uid="{5BF3C093-6F8A-4753-8341-4AE01CD61ED4}"/>
  </cellStyles>
  <dxfs count="6">
    <dxf>
      <fill>
        <patternFill>
          <bgColor rgb="FFFFFF00"/>
        </patternFill>
      </fill>
    </dxf>
    <dxf>
      <fill>
        <patternFill>
          <bgColor rgb="FFFFC000"/>
        </patternFill>
      </fill>
    </dxf>
    <dxf>
      <fill>
        <patternFill>
          <bgColor rgb="FFFF3300"/>
        </patternFill>
      </fill>
    </dxf>
    <dxf>
      <fill>
        <patternFill>
          <bgColor rgb="FF92D050"/>
        </patternFill>
      </fill>
    </dxf>
    <dxf>
      <fill>
        <patternFill>
          <bgColor theme="0"/>
        </patternFill>
      </fill>
    </dxf>
    <dxf>
      <fill>
        <patternFill>
          <bgColor rgb="FF66CC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2139950</xdr:colOff>
      <xdr:row>0</xdr:row>
      <xdr:rowOff>6350</xdr:rowOff>
    </xdr:from>
    <xdr:to>
      <xdr:col>2</xdr:col>
      <xdr:colOff>3781425</xdr:colOff>
      <xdr:row>5</xdr:row>
      <xdr:rowOff>66675</xdr:rowOff>
    </xdr:to>
    <xdr:pic>
      <xdr:nvPicPr>
        <xdr:cNvPr id="3200" name="LogoLandmacht">
          <a:extLst>
            <a:ext uri="{FF2B5EF4-FFF2-40B4-BE49-F238E27FC236}">
              <a16:creationId xmlns:a16="http://schemas.microsoft.com/office/drawing/2014/main" id="{F388D01A-77BB-A2A9-35D0-B6F63E6648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6301" t="-2" r="14636" b="21260"/>
        <a:stretch>
          <a:fillRect/>
        </a:stretch>
      </xdr:blipFill>
      <xdr:spPr bwMode="auto">
        <a:xfrm>
          <a:off x="4013200" y="6350"/>
          <a:ext cx="16446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0AD16-37FA-4F9D-9F4C-91720AAF754F}">
  <dimension ref="A1:B65536"/>
  <sheetViews>
    <sheetView workbookViewId="0">
      <selection activeCell="A2" sqref="A2"/>
    </sheetView>
  </sheetViews>
  <sheetFormatPr defaultColWidth="0" defaultRowHeight="12.5" zeroHeight="1" x14ac:dyDescent="0.25"/>
  <cols>
    <col min="1" max="1" width="112.453125" style="61" customWidth="1"/>
  </cols>
  <sheetData>
    <row r="1" spans="1:2" ht="69.75" customHeight="1" x14ac:dyDescent="0.25">
      <c r="A1" s="161" t="s">
        <v>1725</v>
      </c>
      <c r="B1" s="162"/>
    </row>
    <row r="2" spans="1:2" ht="41.25" customHeight="1" x14ac:dyDescent="0.25">
      <c r="A2" s="77" t="s">
        <v>1700</v>
      </c>
    </row>
    <row r="3" spans="1:2" x14ac:dyDescent="0.25">
      <c r="A3" s="72"/>
    </row>
    <row r="4" spans="1:2" ht="27.75" customHeight="1" x14ac:dyDescent="0.25">
      <c r="A4" s="71" t="s">
        <v>1704</v>
      </c>
    </row>
    <row r="5" spans="1:2" ht="12.75" customHeight="1" x14ac:dyDescent="0.25">
      <c r="A5" s="72"/>
    </row>
    <row r="6" spans="1:2" ht="50.5" x14ac:dyDescent="0.25">
      <c r="A6" s="73" t="s">
        <v>1701</v>
      </c>
    </row>
    <row r="7" spans="1:2" x14ac:dyDescent="0.25">
      <c r="A7" s="74"/>
    </row>
    <row r="8" spans="1:2" ht="21" customHeight="1" x14ac:dyDescent="0.25">
      <c r="A8" s="75" t="s">
        <v>84</v>
      </c>
    </row>
    <row r="9" spans="1:2" ht="75" x14ac:dyDescent="0.25">
      <c r="A9" s="71" t="s">
        <v>1702</v>
      </c>
    </row>
    <row r="10" spans="1:2" x14ac:dyDescent="0.25">
      <c r="A10" s="72"/>
    </row>
    <row r="11" spans="1:2" ht="21" customHeight="1" x14ac:dyDescent="0.25">
      <c r="A11" s="75" t="s">
        <v>86</v>
      </c>
    </row>
    <row r="12" spans="1:2" ht="25" x14ac:dyDescent="0.25">
      <c r="A12" s="72" t="s">
        <v>83</v>
      </c>
    </row>
    <row r="13" spans="1:2" ht="25" x14ac:dyDescent="0.25">
      <c r="A13" s="72" t="s">
        <v>82</v>
      </c>
    </row>
    <row r="14" spans="1:2" ht="25" x14ac:dyDescent="0.25">
      <c r="A14" s="71" t="s">
        <v>1703</v>
      </c>
    </row>
    <row r="15" spans="1:2" ht="25" hidden="1" x14ac:dyDescent="0.25">
      <c r="A15" s="72" t="s">
        <v>85</v>
      </c>
    </row>
    <row r="16" spans="1:2" ht="25" x14ac:dyDescent="0.25">
      <c r="A16" s="71" t="s">
        <v>1705</v>
      </c>
    </row>
    <row r="17" spans="1:1" ht="25" x14ac:dyDescent="0.25">
      <c r="A17" s="71" t="s">
        <v>1706</v>
      </c>
    </row>
    <row r="18" spans="1:1" ht="25" x14ac:dyDescent="0.25">
      <c r="A18" s="71" t="s">
        <v>1707</v>
      </c>
    </row>
    <row r="19" spans="1:1" ht="25" x14ac:dyDescent="0.25">
      <c r="A19" s="71" t="s">
        <v>1708</v>
      </c>
    </row>
    <row r="20" spans="1:1" x14ac:dyDescent="0.25">
      <c r="A20" s="71"/>
    </row>
    <row r="65536" x14ac:dyDescent="0.25"/>
  </sheetData>
  <sheetProtection password="8F37" sheet="1" objects="1" scenarios="1"/>
  <mergeCells count="1">
    <mergeCell ref="A1:B1"/>
  </mergeCells>
  <phoneticPr fontId="9"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F8A2-FCDE-4C95-973E-73457727B09A}">
  <dimension ref="A2:C840"/>
  <sheetViews>
    <sheetView topLeftCell="A786" workbookViewId="0">
      <selection activeCell="A653" sqref="A653"/>
    </sheetView>
  </sheetViews>
  <sheetFormatPr defaultRowHeight="12.5" x14ac:dyDescent="0.25"/>
  <cols>
    <col min="2" max="2" width="2" bestFit="1" customWidth="1"/>
  </cols>
  <sheetData>
    <row r="2" spans="1:3" ht="14.5" x14ac:dyDescent="0.35">
      <c r="A2" s="15" t="s">
        <v>288</v>
      </c>
      <c r="B2" s="15" t="s">
        <v>289</v>
      </c>
      <c r="C2" s="15" t="s">
        <v>290</v>
      </c>
    </row>
    <row r="3" spans="1:3" ht="14.5" x14ac:dyDescent="0.35">
      <c r="A3" s="15" t="s">
        <v>291</v>
      </c>
      <c r="B3" s="15" t="s">
        <v>289</v>
      </c>
      <c r="C3" s="15" t="s">
        <v>292</v>
      </c>
    </row>
    <row r="4" spans="1:3" ht="14.5" x14ac:dyDescent="0.35">
      <c r="A4" s="15" t="s">
        <v>293</v>
      </c>
      <c r="B4" s="15" t="s">
        <v>294</v>
      </c>
      <c r="C4" s="15" t="s">
        <v>295</v>
      </c>
    </row>
    <row r="5" spans="1:3" ht="14.5" x14ac:dyDescent="0.35">
      <c r="A5" s="15" t="s">
        <v>296</v>
      </c>
      <c r="B5" s="15" t="s">
        <v>294</v>
      </c>
      <c r="C5" s="15" t="s">
        <v>297</v>
      </c>
    </row>
    <row r="6" spans="1:3" ht="14.5" x14ac:dyDescent="0.35">
      <c r="A6" s="15" t="s">
        <v>298</v>
      </c>
      <c r="B6" s="15" t="s">
        <v>289</v>
      </c>
      <c r="C6" s="15" t="s">
        <v>299</v>
      </c>
    </row>
    <row r="7" spans="1:3" ht="14.5" x14ac:dyDescent="0.35">
      <c r="A7" s="15" t="s">
        <v>300</v>
      </c>
      <c r="B7" s="15" t="s">
        <v>294</v>
      </c>
      <c r="C7" s="15" t="s">
        <v>301</v>
      </c>
    </row>
    <row r="8" spans="1:3" ht="14.5" x14ac:dyDescent="0.35">
      <c r="A8" s="15" t="s">
        <v>302</v>
      </c>
      <c r="B8" s="15" t="s">
        <v>289</v>
      </c>
      <c r="C8" s="15" t="s">
        <v>303</v>
      </c>
    </row>
    <row r="9" spans="1:3" ht="14.5" x14ac:dyDescent="0.35">
      <c r="A9" s="15" t="s">
        <v>304</v>
      </c>
      <c r="B9" s="15" t="s">
        <v>289</v>
      </c>
      <c r="C9" s="15" t="s">
        <v>305</v>
      </c>
    </row>
    <row r="10" spans="1:3" ht="14.5" x14ac:dyDescent="0.35">
      <c r="A10" s="15" t="s">
        <v>306</v>
      </c>
      <c r="B10" s="15" t="s">
        <v>289</v>
      </c>
      <c r="C10" s="15" t="s">
        <v>307</v>
      </c>
    </row>
    <row r="11" spans="1:3" ht="14.5" x14ac:dyDescent="0.35">
      <c r="A11" s="15" t="s">
        <v>308</v>
      </c>
      <c r="B11" s="15" t="s">
        <v>294</v>
      </c>
      <c r="C11" s="15" t="s">
        <v>309</v>
      </c>
    </row>
    <row r="12" spans="1:3" ht="14.5" x14ac:dyDescent="0.35">
      <c r="A12" s="15" t="s">
        <v>310</v>
      </c>
      <c r="B12" s="15" t="s">
        <v>289</v>
      </c>
      <c r="C12" s="15" t="s">
        <v>311</v>
      </c>
    </row>
    <row r="13" spans="1:3" ht="14.5" x14ac:dyDescent="0.35">
      <c r="A13" s="15" t="s">
        <v>312</v>
      </c>
      <c r="B13" s="15" t="s">
        <v>289</v>
      </c>
      <c r="C13" s="15" t="s">
        <v>313</v>
      </c>
    </row>
    <row r="14" spans="1:3" ht="14.5" x14ac:dyDescent="0.35">
      <c r="A14" s="15" t="s">
        <v>314</v>
      </c>
      <c r="B14" s="15" t="s">
        <v>289</v>
      </c>
      <c r="C14" s="15" t="s">
        <v>315</v>
      </c>
    </row>
    <row r="15" spans="1:3" ht="14.5" x14ac:dyDescent="0.35">
      <c r="A15" s="15" t="s">
        <v>316</v>
      </c>
      <c r="B15" s="15" t="s">
        <v>289</v>
      </c>
      <c r="C15" s="15" t="s">
        <v>317</v>
      </c>
    </row>
    <row r="16" spans="1:3" ht="14.5" x14ac:dyDescent="0.35">
      <c r="A16" s="15" t="s">
        <v>318</v>
      </c>
      <c r="B16" s="15" t="s">
        <v>289</v>
      </c>
      <c r="C16" s="15" t="s">
        <v>319</v>
      </c>
    </row>
    <row r="17" spans="1:3" ht="14.5" x14ac:dyDescent="0.35">
      <c r="A17" s="15" t="s">
        <v>320</v>
      </c>
      <c r="B17" s="15" t="s">
        <v>289</v>
      </c>
      <c r="C17" s="15" t="s">
        <v>321</v>
      </c>
    </row>
    <row r="18" spans="1:3" ht="14.5" x14ac:dyDescent="0.35">
      <c r="A18" s="15" t="s">
        <v>322</v>
      </c>
      <c r="B18" s="15" t="s">
        <v>289</v>
      </c>
      <c r="C18" s="15" t="s">
        <v>307</v>
      </c>
    </row>
    <row r="19" spans="1:3" ht="14.5" x14ac:dyDescent="0.35">
      <c r="A19" s="15" t="s">
        <v>323</v>
      </c>
      <c r="B19" s="15" t="s">
        <v>289</v>
      </c>
      <c r="C19" s="15" t="s">
        <v>324</v>
      </c>
    </row>
    <row r="20" spans="1:3" ht="14.5" x14ac:dyDescent="0.35">
      <c r="A20" s="15" t="s">
        <v>325</v>
      </c>
      <c r="B20" s="15" t="s">
        <v>294</v>
      </c>
      <c r="C20" s="15" t="s">
        <v>326</v>
      </c>
    </row>
    <row r="21" spans="1:3" ht="14.5" x14ac:dyDescent="0.35">
      <c r="A21" s="15" t="s">
        <v>327</v>
      </c>
      <c r="B21" s="15" t="s">
        <v>294</v>
      </c>
      <c r="C21" s="15" t="s">
        <v>328</v>
      </c>
    </row>
    <row r="22" spans="1:3" ht="14.5" x14ac:dyDescent="0.35">
      <c r="A22" s="15" t="s">
        <v>329</v>
      </c>
      <c r="B22" s="15" t="s">
        <v>289</v>
      </c>
      <c r="C22" s="15" t="s">
        <v>330</v>
      </c>
    </row>
    <row r="23" spans="1:3" ht="14.5" x14ac:dyDescent="0.35">
      <c r="A23" s="15" t="s">
        <v>331</v>
      </c>
      <c r="B23" s="15" t="s">
        <v>289</v>
      </c>
      <c r="C23" s="15" t="s">
        <v>332</v>
      </c>
    </row>
    <row r="24" spans="1:3" ht="14.5" x14ac:dyDescent="0.35">
      <c r="A24" s="15" t="s">
        <v>333</v>
      </c>
      <c r="B24" s="15" t="s">
        <v>289</v>
      </c>
      <c r="C24" s="15" t="s">
        <v>307</v>
      </c>
    </row>
    <row r="25" spans="1:3" ht="14.5" x14ac:dyDescent="0.35">
      <c r="A25" s="15" t="s">
        <v>334</v>
      </c>
      <c r="B25" s="15" t="s">
        <v>289</v>
      </c>
      <c r="C25" s="15" t="s">
        <v>335</v>
      </c>
    </row>
    <row r="26" spans="1:3" ht="14.5" x14ac:dyDescent="0.35">
      <c r="A26" s="15" t="s">
        <v>336</v>
      </c>
      <c r="B26" s="15" t="s">
        <v>289</v>
      </c>
      <c r="C26" s="15" t="s">
        <v>337</v>
      </c>
    </row>
    <row r="27" spans="1:3" ht="14.5" x14ac:dyDescent="0.35">
      <c r="A27" s="15" t="s">
        <v>338</v>
      </c>
      <c r="B27" s="15" t="s">
        <v>289</v>
      </c>
      <c r="C27" s="15" t="s">
        <v>339</v>
      </c>
    </row>
    <row r="28" spans="1:3" ht="14.5" x14ac:dyDescent="0.35">
      <c r="A28" s="15" t="s">
        <v>340</v>
      </c>
      <c r="B28" s="15" t="s">
        <v>289</v>
      </c>
      <c r="C28" s="15" t="s">
        <v>341</v>
      </c>
    </row>
    <row r="29" spans="1:3" ht="14.5" x14ac:dyDescent="0.35">
      <c r="A29" s="15" t="s">
        <v>342</v>
      </c>
      <c r="B29" s="15" t="s">
        <v>289</v>
      </c>
      <c r="C29" s="15" t="s">
        <v>343</v>
      </c>
    </row>
    <row r="30" spans="1:3" ht="14.5" x14ac:dyDescent="0.35">
      <c r="A30" s="15" t="s">
        <v>344</v>
      </c>
      <c r="B30" s="15" t="s">
        <v>289</v>
      </c>
      <c r="C30" s="15" t="s">
        <v>345</v>
      </c>
    </row>
    <row r="31" spans="1:3" ht="14.5" x14ac:dyDescent="0.35">
      <c r="A31" s="15" t="s">
        <v>346</v>
      </c>
      <c r="B31" s="15" t="s">
        <v>294</v>
      </c>
      <c r="C31" s="15" t="s">
        <v>347</v>
      </c>
    </row>
    <row r="32" spans="1:3" ht="14.5" x14ac:dyDescent="0.35">
      <c r="A32" s="15" t="s">
        <v>348</v>
      </c>
      <c r="B32" s="15" t="s">
        <v>289</v>
      </c>
      <c r="C32" s="15" t="s">
        <v>349</v>
      </c>
    </row>
    <row r="33" spans="1:3" ht="14.5" x14ac:dyDescent="0.35">
      <c r="A33" s="15" t="s">
        <v>350</v>
      </c>
      <c r="B33" s="15" t="s">
        <v>289</v>
      </c>
      <c r="C33" s="15" t="s">
        <v>351</v>
      </c>
    </row>
    <row r="34" spans="1:3" ht="14.5" x14ac:dyDescent="0.35">
      <c r="A34" s="15" t="s">
        <v>352</v>
      </c>
      <c r="B34" s="15" t="s">
        <v>289</v>
      </c>
      <c r="C34" s="15" t="s">
        <v>307</v>
      </c>
    </row>
    <row r="35" spans="1:3" ht="14.5" x14ac:dyDescent="0.35">
      <c r="A35" s="15" t="s">
        <v>353</v>
      </c>
      <c r="B35" s="15" t="s">
        <v>289</v>
      </c>
      <c r="C35" s="15" t="s">
        <v>335</v>
      </c>
    </row>
    <row r="36" spans="1:3" ht="14.5" x14ac:dyDescent="0.35">
      <c r="A36" s="15" t="s">
        <v>354</v>
      </c>
      <c r="B36" s="15" t="s">
        <v>289</v>
      </c>
      <c r="C36" s="15" t="s">
        <v>337</v>
      </c>
    </row>
    <row r="37" spans="1:3" ht="14.5" x14ac:dyDescent="0.35">
      <c r="A37" s="15" t="s">
        <v>355</v>
      </c>
      <c r="B37" s="15" t="s">
        <v>289</v>
      </c>
      <c r="C37" s="15" t="s">
        <v>356</v>
      </c>
    </row>
    <row r="38" spans="1:3" ht="14.5" x14ac:dyDescent="0.35">
      <c r="A38" s="15" t="s">
        <v>357</v>
      </c>
      <c r="B38" s="15" t="s">
        <v>289</v>
      </c>
      <c r="C38" s="15" t="s">
        <v>358</v>
      </c>
    </row>
    <row r="39" spans="1:3" ht="14.5" x14ac:dyDescent="0.35">
      <c r="A39" s="15" t="s">
        <v>359</v>
      </c>
      <c r="B39" s="15" t="s">
        <v>289</v>
      </c>
      <c r="C39" s="15" t="s">
        <v>307</v>
      </c>
    </row>
    <row r="40" spans="1:3" ht="14.5" x14ac:dyDescent="0.35">
      <c r="A40" s="15" t="s">
        <v>360</v>
      </c>
      <c r="B40" s="15" t="s">
        <v>289</v>
      </c>
      <c r="C40" s="15" t="s">
        <v>361</v>
      </c>
    </row>
    <row r="41" spans="1:3" ht="14.5" x14ac:dyDescent="0.35">
      <c r="A41" s="15" t="s">
        <v>362</v>
      </c>
      <c r="B41" s="15" t="s">
        <v>289</v>
      </c>
      <c r="C41" s="15" t="s">
        <v>363</v>
      </c>
    </row>
    <row r="42" spans="1:3" ht="14.5" x14ac:dyDescent="0.35">
      <c r="A42" s="15" t="s">
        <v>364</v>
      </c>
      <c r="B42" s="15" t="s">
        <v>289</v>
      </c>
      <c r="C42" s="15" t="s">
        <v>365</v>
      </c>
    </row>
    <row r="43" spans="1:3" ht="14.5" x14ac:dyDescent="0.35">
      <c r="A43" s="15" t="s">
        <v>366</v>
      </c>
      <c r="B43" s="15" t="s">
        <v>289</v>
      </c>
      <c r="C43" s="15" t="s">
        <v>356</v>
      </c>
    </row>
    <row r="44" spans="1:3" ht="14.5" x14ac:dyDescent="0.35">
      <c r="A44" s="15" t="s">
        <v>367</v>
      </c>
      <c r="B44" s="15" t="s">
        <v>289</v>
      </c>
      <c r="C44" s="15" t="s">
        <v>358</v>
      </c>
    </row>
    <row r="45" spans="1:3" ht="14.5" x14ac:dyDescent="0.35">
      <c r="A45" s="15" t="s">
        <v>368</v>
      </c>
      <c r="B45" s="15" t="s">
        <v>289</v>
      </c>
      <c r="C45" s="15" t="s">
        <v>307</v>
      </c>
    </row>
    <row r="46" spans="1:3" ht="14.5" x14ac:dyDescent="0.35">
      <c r="A46" s="15" t="s">
        <v>369</v>
      </c>
      <c r="B46" s="15" t="s">
        <v>289</v>
      </c>
      <c r="C46" s="15" t="s">
        <v>370</v>
      </c>
    </row>
    <row r="47" spans="1:3" ht="14.5" x14ac:dyDescent="0.35">
      <c r="A47" s="15" t="s">
        <v>371</v>
      </c>
      <c r="B47" s="15" t="s">
        <v>289</v>
      </c>
      <c r="C47" s="15" t="s">
        <v>372</v>
      </c>
    </row>
    <row r="48" spans="1:3" ht="14.5" x14ac:dyDescent="0.35">
      <c r="A48" s="15" t="s">
        <v>373</v>
      </c>
      <c r="B48" s="15" t="s">
        <v>289</v>
      </c>
      <c r="C48" s="15" t="s">
        <v>358</v>
      </c>
    </row>
    <row r="49" spans="1:3" ht="14.5" x14ac:dyDescent="0.35">
      <c r="A49" s="15" t="s">
        <v>374</v>
      </c>
      <c r="B49" s="15" t="s">
        <v>289</v>
      </c>
      <c r="C49" s="15" t="s">
        <v>307</v>
      </c>
    </row>
    <row r="50" spans="1:3" ht="14.5" x14ac:dyDescent="0.35">
      <c r="A50" s="15" t="s">
        <v>375</v>
      </c>
      <c r="B50" s="15" t="s">
        <v>289</v>
      </c>
      <c r="C50" s="15" t="s">
        <v>356</v>
      </c>
    </row>
    <row r="51" spans="1:3" ht="14.5" x14ac:dyDescent="0.35">
      <c r="A51" s="15" t="s">
        <v>376</v>
      </c>
      <c r="B51" s="15" t="s">
        <v>289</v>
      </c>
      <c r="C51" s="15" t="s">
        <v>358</v>
      </c>
    </row>
    <row r="52" spans="1:3" ht="14.5" x14ac:dyDescent="0.35">
      <c r="A52" s="15" t="s">
        <v>377</v>
      </c>
      <c r="B52" s="15" t="s">
        <v>289</v>
      </c>
      <c r="C52" s="15" t="s">
        <v>307</v>
      </c>
    </row>
    <row r="53" spans="1:3" ht="14.5" x14ac:dyDescent="0.35">
      <c r="A53" s="15" t="s">
        <v>378</v>
      </c>
      <c r="B53" s="15" t="s">
        <v>289</v>
      </c>
      <c r="C53" s="15" t="s">
        <v>356</v>
      </c>
    </row>
    <row r="54" spans="1:3" ht="14.5" x14ac:dyDescent="0.35">
      <c r="A54" s="15" t="s">
        <v>379</v>
      </c>
      <c r="B54" s="15" t="s">
        <v>289</v>
      </c>
      <c r="C54" s="15" t="s">
        <v>363</v>
      </c>
    </row>
    <row r="55" spans="1:3" ht="14.5" x14ac:dyDescent="0.35">
      <c r="A55" s="15" t="s">
        <v>380</v>
      </c>
      <c r="B55" s="15" t="s">
        <v>289</v>
      </c>
      <c r="C55" s="15" t="s">
        <v>358</v>
      </c>
    </row>
    <row r="56" spans="1:3" ht="14.5" x14ac:dyDescent="0.35">
      <c r="A56" s="15" t="s">
        <v>381</v>
      </c>
      <c r="B56" s="15" t="s">
        <v>289</v>
      </c>
      <c r="C56" s="15" t="s">
        <v>307</v>
      </c>
    </row>
    <row r="57" spans="1:3" ht="14.5" x14ac:dyDescent="0.35">
      <c r="A57" s="15" t="s">
        <v>382</v>
      </c>
      <c r="B57" s="15" t="s">
        <v>289</v>
      </c>
      <c r="C57" s="15" t="s">
        <v>383</v>
      </c>
    </row>
    <row r="58" spans="1:3" ht="14.5" x14ac:dyDescent="0.35">
      <c r="A58" s="15" t="s">
        <v>384</v>
      </c>
      <c r="B58" s="15" t="s">
        <v>289</v>
      </c>
      <c r="C58" s="15" t="s">
        <v>385</v>
      </c>
    </row>
    <row r="59" spans="1:3" ht="14.5" x14ac:dyDescent="0.35">
      <c r="A59" s="15" t="s">
        <v>386</v>
      </c>
      <c r="B59" s="15" t="s">
        <v>289</v>
      </c>
      <c r="C59" s="15" t="s">
        <v>387</v>
      </c>
    </row>
    <row r="60" spans="1:3" ht="14.5" x14ac:dyDescent="0.35">
      <c r="A60" s="15" t="s">
        <v>388</v>
      </c>
      <c r="B60" s="15" t="s">
        <v>289</v>
      </c>
      <c r="C60" s="15" t="s">
        <v>356</v>
      </c>
    </row>
    <row r="61" spans="1:3" ht="14.5" x14ac:dyDescent="0.35">
      <c r="A61" s="15" t="s">
        <v>389</v>
      </c>
      <c r="B61" s="15" t="s">
        <v>289</v>
      </c>
      <c r="C61" s="15" t="s">
        <v>358</v>
      </c>
    </row>
    <row r="62" spans="1:3" ht="14.5" x14ac:dyDescent="0.35">
      <c r="A62" s="15" t="s">
        <v>390</v>
      </c>
      <c r="B62" s="15" t="s">
        <v>289</v>
      </c>
      <c r="C62" s="15" t="s">
        <v>307</v>
      </c>
    </row>
    <row r="63" spans="1:3" ht="14.5" x14ac:dyDescent="0.35">
      <c r="A63" s="15" t="s">
        <v>391</v>
      </c>
      <c r="B63" s="15" t="s">
        <v>289</v>
      </c>
      <c r="C63" s="15" t="s">
        <v>392</v>
      </c>
    </row>
    <row r="64" spans="1:3" ht="14.5" x14ac:dyDescent="0.35">
      <c r="A64" s="15" t="s">
        <v>393</v>
      </c>
      <c r="B64" s="15" t="s">
        <v>294</v>
      </c>
      <c r="C64" s="15" t="s">
        <v>394</v>
      </c>
    </row>
    <row r="65" spans="1:3" ht="14.5" x14ac:dyDescent="0.35">
      <c r="A65" s="15" t="s">
        <v>395</v>
      </c>
      <c r="B65" s="15" t="s">
        <v>289</v>
      </c>
      <c r="C65" s="15" t="s">
        <v>396</v>
      </c>
    </row>
    <row r="66" spans="1:3" ht="14.5" x14ac:dyDescent="0.35">
      <c r="A66" s="15" t="s">
        <v>397</v>
      </c>
      <c r="B66" s="15" t="s">
        <v>289</v>
      </c>
      <c r="C66" s="15" t="s">
        <v>307</v>
      </c>
    </row>
    <row r="67" spans="1:3" ht="14.5" x14ac:dyDescent="0.35">
      <c r="A67" s="15" t="s">
        <v>398</v>
      </c>
      <c r="B67" s="15" t="s">
        <v>294</v>
      </c>
      <c r="C67" s="15" t="s">
        <v>399</v>
      </c>
    </row>
    <row r="68" spans="1:3" ht="14.5" x14ac:dyDescent="0.35">
      <c r="A68" s="15" t="s">
        <v>400</v>
      </c>
      <c r="B68" s="15" t="s">
        <v>294</v>
      </c>
      <c r="C68" s="15" t="s">
        <v>401</v>
      </c>
    </row>
    <row r="69" spans="1:3" ht="14.5" x14ac:dyDescent="0.35">
      <c r="A69" s="15" t="s">
        <v>402</v>
      </c>
      <c r="B69" s="15" t="s">
        <v>294</v>
      </c>
      <c r="C69" s="15" t="s">
        <v>403</v>
      </c>
    </row>
    <row r="70" spans="1:3" ht="14.5" x14ac:dyDescent="0.35">
      <c r="A70" s="15" t="s">
        <v>404</v>
      </c>
      <c r="B70" s="15" t="s">
        <v>294</v>
      </c>
      <c r="C70" s="15" t="s">
        <v>405</v>
      </c>
    </row>
    <row r="71" spans="1:3" ht="14.5" x14ac:dyDescent="0.35">
      <c r="A71" s="15" t="s">
        <v>406</v>
      </c>
      <c r="B71" s="15" t="s">
        <v>294</v>
      </c>
      <c r="C71" s="15" t="s">
        <v>407</v>
      </c>
    </row>
    <row r="72" spans="1:3" ht="14.5" x14ac:dyDescent="0.35">
      <c r="A72" s="15" t="s">
        <v>408</v>
      </c>
      <c r="B72" s="15" t="s">
        <v>289</v>
      </c>
      <c r="C72" s="15" t="s">
        <v>409</v>
      </c>
    </row>
    <row r="73" spans="1:3" ht="14.5" x14ac:dyDescent="0.35">
      <c r="A73" s="15" t="s">
        <v>410</v>
      </c>
      <c r="B73" s="15" t="s">
        <v>289</v>
      </c>
      <c r="C73" s="15" t="s">
        <v>411</v>
      </c>
    </row>
    <row r="74" spans="1:3" ht="14.5" x14ac:dyDescent="0.35">
      <c r="A74" s="15" t="s">
        <v>412</v>
      </c>
      <c r="B74" s="15" t="s">
        <v>289</v>
      </c>
      <c r="C74" s="15" t="s">
        <v>413</v>
      </c>
    </row>
    <row r="75" spans="1:3" ht="14.5" x14ac:dyDescent="0.35">
      <c r="A75" s="15" t="s">
        <v>414</v>
      </c>
      <c r="B75" s="15" t="s">
        <v>289</v>
      </c>
      <c r="C75" s="15" t="s">
        <v>415</v>
      </c>
    </row>
    <row r="76" spans="1:3" ht="14.5" x14ac:dyDescent="0.35">
      <c r="A76" s="15" t="s">
        <v>416</v>
      </c>
      <c r="B76" s="15" t="s">
        <v>289</v>
      </c>
      <c r="C76" s="15" t="s">
        <v>417</v>
      </c>
    </row>
    <row r="77" spans="1:3" ht="14.5" x14ac:dyDescent="0.35">
      <c r="A77" s="15" t="s">
        <v>418</v>
      </c>
      <c r="B77" s="15" t="s">
        <v>289</v>
      </c>
      <c r="C77" s="15" t="s">
        <v>419</v>
      </c>
    </row>
    <row r="78" spans="1:3" ht="14.5" x14ac:dyDescent="0.35">
      <c r="A78" s="15" t="s">
        <v>420</v>
      </c>
      <c r="B78" s="15" t="s">
        <v>289</v>
      </c>
      <c r="C78" s="15" t="s">
        <v>421</v>
      </c>
    </row>
    <row r="79" spans="1:3" ht="14.5" x14ac:dyDescent="0.35">
      <c r="A79" s="15" t="s">
        <v>422</v>
      </c>
      <c r="B79" s="15" t="s">
        <v>289</v>
      </c>
      <c r="C79" s="15" t="s">
        <v>423</v>
      </c>
    </row>
    <row r="80" spans="1:3" ht="14.5" x14ac:dyDescent="0.35">
      <c r="A80" s="15" t="s">
        <v>424</v>
      </c>
      <c r="B80" s="15" t="s">
        <v>289</v>
      </c>
      <c r="C80" s="15" t="s">
        <v>425</v>
      </c>
    </row>
    <row r="81" spans="1:3" ht="14.5" x14ac:dyDescent="0.35">
      <c r="A81" s="15" t="s">
        <v>426</v>
      </c>
      <c r="B81" s="15" t="s">
        <v>289</v>
      </c>
      <c r="C81" s="15" t="s">
        <v>307</v>
      </c>
    </row>
    <row r="82" spans="1:3" ht="14.5" x14ac:dyDescent="0.35">
      <c r="A82" s="15" t="s">
        <v>427</v>
      </c>
      <c r="B82" s="15" t="s">
        <v>289</v>
      </c>
      <c r="C82" s="15" t="s">
        <v>428</v>
      </c>
    </row>
    <row r="83" spans="1:3" ht="14.5" x14ac:dyDescent="0.35">
      <c r="A83" s="15" t="s">
        <v>429</v>
      </c>
      <c r="B83" s="15" t="s">
        <v>289</v>
      </c>
      <c r="C83" s="15" t="s">
        <v>430</v>
      </c>
    </row>
    <row r="84" spans="1:3" ht="14.5" x14ac:dyDescent="0.35">
      <c r="A84" s="15" t="s">
        <v>431</v>
      </c>
      <c r="B84" s="15" t="s">
        <v>294</v>
      </c>
      <c r="C84" s="15" t="s">
        <v>432</v>
      </c>
    </row>
    <row r="85" spans="1:3" ht="14.5" x14ac:dyDescent="0.35">
      <c r="A85" s="15" t="s">
        <v>433</v>
      </c>
      <c r="B85" s="15" t="s">
        <v>289</v>
      </c>
      <c r="C85" s="15" t="s">
        <v>434</v>
      </c>
    </row>
    <row r="86" spans="1:3" ht="14.5" x14ac:dyDescent="0.35">
      <c r="A86" s="15" t="s">
        <v>435</v>
      </c>
      <c r="B86" s="15" t="s">
        <v>289</v>
      </c>
      <c r="C86" s="15" t="s">
        <v>436</v>
      </c>
    </row>
    <row r="87" spans="1:3" ht="14.5" x14ac:dyDescent="0.35">
      <c r="A87" s="15" t="s">
        <v>437</v>
      </c>
      <c r="B87" s="15" t="s">
        <v>289</v>
      </c>
      <c r="C87" s="15" t="s">
        <v>438</v>
      </c>
    </row>
    <row r="88" spans="1:3" ht="14.5" x14ac:dyDescent="0.35">
      <c r="A88" s="15" t="s">
        <v>439</v>
      </c>
      <c r="B88" s="15" t="s">
        <v>289</v>
      </c>
      <c r="C88" s="15" t="s">
        <v>440</v>
      </c>
    </row>
    <row r="89" spans="1:3" ht="14.5" x14ac:dyDescent="0.35">
      <c r="A89" s="15" t="s">
        <v>441</v>
      </c>
      <c r="B89" s="15" t="s">
        <v>289</v>
      </c>
      <c r="C89" s="15" t="s">
        <v>442</v>
      </c>
    </row>
    <row r="90" spans="1:3" ht="14.5" x14ac:dyDescent="0.35">
      <c r="A90" s="15" t="s">
        <v>443</v>
      </c>
      <c r="B90" s="15" t="s">
        <v>289</v>
      </c>
      <c r="C90" s="15" t="s">
        <v>444</v>
      </c>
    </row>
    <row r="91" spans="1:3" ht="14.5" x14ac:dyDescent="0.35">
      <c r="A91" s="15" t="s">
        <v>445</v>
      </c>
      <c r="B91" s="15" t="s">
        <v>289</v>
      </c>
      <c r="C91" s="15" t="s">
        <v>307</v>
      </c>
    </row>
    <row r="92" spans="1:3" ht="14.5" x14ac:dyDescent="0.35">
      <c r="A92" s="15" t="s">
        <v>446</v>
      </c>
      <c r="B92" s="15" t="s">
        <v>289</v>
      </c>
      <c r="C92" s="15" t="s">
        <v>447</v>
      </c>
    </row>
    <row r="93" spans="1:3" ht="14.5" x14ac:dyDescent="0.35">
      <c r="A93" s="15" t="s">
        <v>448</v>
      </c>
      <c r="B93" s="15" t="s">
        <v>289</v>
      </c>
      <c r="C93" s="15" t="s">
        <v>449</v>
      </c>
    </row>
    <row r="94" spans="1:3" ht="14.5" x14ac:dyDescent="0.35">
      <c r="A94" s="15" t="s">
        <v>450</v>
      </c>
      <c r="B94" s="15" t="s">
        <v>294</v>
      </c>
      <c r="C94" s="15" t="s">
        <v>451</v>
      </c>
    </row>
    <row r="95" spans="1:3" ht="14.5" x14ac:dyDescent="0.35">
      <c r="A95" s="15" t="s">
        <v>452</v>
      </c>
      <c r="B95" s="15" t="s">
        <v>289</v>
      </c>
      <c r="C95" s="15" t="s">
        <v>453</v>
      </c>
    </row>
    <row r="96" spans="1:3" ht="14.5" x14ac:dyDescent="0.35">
      <c r="A96" s="15" t="s">
        <v>454</v>
      </c>
      <c r="B96" s="15" t="s">
        <v>294</v>
      </c>
      <c r="C96" s="15" t="s">
        <v>455</v>
      </c>
    </row>
    <row r="97" spans="1:3" ht="14.5" x14ac:dyDescent="0.35">
      <c r="A97" s="15" t="s">
        <v>456</v>
      </c>
      <c r="B97" s="15" t="s">
        <v>289</v>
      </c>
      <c r="C97" s="15" t="s">
        <v>457</v>
      </c>
    </row>
    <row r="98" spans="1:3" ht="14.5" x14ac:dyDescent="0.35">
      <c r="A98" s="15" t="s">
        <v>458</v>
      </c>
      <c r="B98" s="15" t="s">
        <v>294</v>
      </c>
      <c r="C98" s="15" t="s">
        <v>459</v>
      </c>
    </row>
    <row r="99" spans="1:3" ht="14.5" x14ac:dyDescent="0.35">
      <c r="A99" s="15" t="s">
        <v>460</v>
      </c>
      <c r="B99" s="15" t="s">
        <v>289</v>
      </c>
      <c r="C99" s="15" t="s">
        <v>461</v>
      </c>
    </row>
    <row r="100" spans="1:3" ht="14.5" x14ac:dyDescent="0.35">
      <c r="A100" s="15" t="s">
        <v>462</v>
      </c>
      <c r="B100" s="15" t="s">
        <v>289</v>
      </c>
      <c r="C100" s="15" t="s">
        <v>463</v>
      </c>
    </row>
    <row r="101" spans="1:3" ht="14.5" x14ac:dyDescent="0.35">
      <c r="A101" s="15" t="s">
        <v>464</v>
      </c>
      <c r="B101" s="15" t="s">
        <v>289</v>
      </c>
      <c r="C101" s="15" t="s">
        <v>465</v>
      </c>
    </row>
    <row r="102" spans="1:3" ht="14.5" x14ac:dyDescent="0.35">
      <c r="A102" s="15" t="s">
        <v>466</v>
      </c>
      <c r="B102" s="15" t="s">
        <v>289</v>
      </c>
      <c r="C102" s="15" t="s">
        <v>307</v>
      </c>
    </row>
    <row r="103" spans="1:3" ht="14.5" x14ac:dyDescent="0.35">
      <c r="A103" s="15" t="s">
        <v>467</v>
      </c>
      <c r="B103" s="15" t="s">
        <v>294</v>
      </c>
      <c r="C103" s="15" t="s">
        <v>468</v>
      </c>
    </row>
    <row r="104" spans="1:3" ht="14.5" x14ac:dyDescent="0.35">
      <c r="A104" s="15" t="s">
        <v>469</v>
      </c>
      <c r="B104" s="15" t="s">
        <v>294</v>
      </c>
      <c r="C104" s="15" t="s">
        <v>470</v>
      </c>
    </row>
    <row r="105" spans="1:3" ht="14.5" x14ac:dyDescent="0.35">
      <c r="A105" s="15" t="s">
        <v>471</v>
      </c>
      <c r="B105" s="15" t="s">
        <v>294</v>
      </c>
      <c r="C105" s="15" t="s">
        <v>472</v>
      </c>
    </row>
    <row r="106" spans="1:3" ht="14.5" x14ac:dyDescent="0.35">
      <c r="A106" s="15" t="s">
        <v>473</v>
      </c>
      <c r="B106" s="15" t="s">
        <v>294</v>
      </c>
      <c r="C106" s="15" t="s">
        <v>474</v>
      </c>
    </row>
    <row r="107" spans="1:3" ht="14.5" x14ac:dyDescent="0.35">
      <c r="A107" s="15" t="s">
        <v>475</v>
      </c>
      <c r="B107" s="15" t="s">
        <v>294</v>
      </c>
      <c r="C107" s="15" t="s">
        <v>476</v>
      </c>
    </row>
    <row r="108" spans="1:3" ht="14.5" x14ac:dyDescent="0.35">
      <c r="A108" s="15" t="s">
        <v>477</v>
      </c>
      <c r="B108" s="15" t="s">
        <v>294</v>
      </c>
      <c r="C108" s="15" t="s">
        <v>478</v>
      </c>
    </row>
    <row r="109" spans="1:3" ht="14.5" x14ac:dyDescent="0.35">
      <c r="A109" s="15" t="s">
        <v>479</v>
      </c>
      <c r="B109" s="15" t="s">
        <v>294</v>
      </c>
      <c r="C109" s="15" t="s">
        <v>480</v>
      </c>
    </row>
    <row r="110" spans="1:3" ht="14.5" x14ac:dyDescent="0.35">
      <c r="A110" s="15" t="s">
        <v>481</v>
      </c>
      <c r="B110" s="15" t="s">
        <v>294</v>
      </c>
      <c r="C110" s="15" t="s">
        <v>459</v>
      </c>
    </row>
    <row r="111" spans="1:3" ht="14.5" x14ac:dyDescent="0.35">
      <c r="A111" s="15" t="s">
        <v>482</v>
      </c>
      <c r="B111" s="15" t="s">
        <v>289</v>
      </c>
      <c r="C111" s="15" t="s">
        <v>483</v>
      </c>
    </row>
    <row r="112" spans="1:3" ht="14.5" x14ac:dyDescent="0.35">
      <c r="A112" s="15" t="s">
        <v>484</v>
      </c>
      <c r="B112" s="15" t="s">
        <v>294</v>
      </c>
      <c r="C112" s="15" t="s">
        <v>485</v>
      </c>
    </row>
    <row r="113" spans="1:3" ht="14.5" x14ac:dyDescent="0.35">
      <c r="A113" s="15" t="s">
        <v>486</v>
      </c>
      <c r="B113" s="15" t="s">
        <v>294</v>
      </c>
      <c r="C113" s="15" t="s">
        <v>487</v>
      </c>
    </row>
    <row r="114" spans="1:3" ht="14.5" x14ac:dyDescent="0.35">
      <c r="A114" s="15" t="s">
        <v>488</v>
      </c>
      <c r="B114" s="15" t="s">
        <v>289</v>
      </c>
      <c r="C114" s="15" t="s">
        <v>489</v>
      </c>
    </row>
    <row r="115" spans="1:3" ht="14.5" x14ac:dyDescent="0.35">
      <c r="A115" s="15" t="s">
        <v>490</v>
      </c>
      <c r="B115" s="15" t="s">
        <v>289</v>
      </c>
      <c r="C115" s="15" t="s">
        <v>491</v>
      </c>
    </row>
    <row r="116" spans="1:3" ht="14.5" x14ac:dyDescent="0.35">
      <c r="A116" s="15" t="s">
        <v>492</v>
      </c>
      <c r="B116" s="15" t="s">
        <v>294</v>
      </c>
      <c r="C116" s="15" t="s">
        <v>493</v>
      </c>
    </row>
    <row r="117" spans="1:3" ht="14.5" x14ac:dyDescent="0.35">
      <c r="A117" s="15" t="s">
        <v>494</v>
      </c>
      <c r="B117" s="15" t="s">
        <v>289</v>
      </c>
      <c r="C117" s="15" t="s">
        <v>495</v>
      </c>
    </row>
    <row r="118" spans="1:3" ht="14.5" x14ac:dyDescent="0.35">
      <c r="A118" s="15" t="s">
        <v>496</v>
      </c>
      <c r="B118" s="15" t="s">
        <v>289</v>
      </c>
      <c r="C118" s="15" t="s">
        <v>497</v>
      </c>
    </row>
    <row r="119" spans="1:3" ht="14.5" x14ac:dyDescent="0.35">
      <c r="A119" s="15" t="s">
        <v>498</v>
      </c>
      <c r="B119" s="15" t="s">
        <v>289</v>
      </c>
      <c r="C119" s="15" t="s">
        <v>307</v>
      </c>
    </row>
    <row r="120" spans="1:3" ht="14.5" x14ac:dyDescent="0.35">
      <c r="A120" s="15" t="s">
        <v>499</v>
      </c>
      <c r="B120" s="15" t="s">
        <v>294</v>
      </c>
      <c r="C120" s="15" t="s">
        <v>478</v>
      </c>
    </row>
    <row r="121" spans="1:3" ht="14.5" x14ac:dyDescent="0.35">
      <c r="A121" s="15" t="s">
        <v>500</v>
      </c>
      <c r="B121" s="15" t="s">
        <v>294</v>
      </c>
      <c r="C121" s="15" t="s">
        <v>480</v>
      </c>
    </row>
    <row r="122" spans="1:3" ht="14.5" x14ac:dyDescent="0.35">
      <c r="A122" s="15" t="s">
        <v>501</v>
      </c>
      <c r="B122" s="15" t="s">
        <v>289</v>
      </c>
      <c r="C122" s="15" t="s">
        <v>491</v>
      </c>
    </row>
    <row r="123" spans="1:3" ht="14.5" x14ac:dyDescent="0.35">
      <c r="A123" s="15" t="s">
        <v>502</v>
      </c>
      <c r="B123" s="15" t="s">
        <v>289</v>
      </c>
      <c r="C123" s="15" t="s">
        <v>307</v>
      </c>
    </row>
    <row r="124" spans="1:3" ht="14.5" x14ac:dyDescent="0.35">
      <c r="A124" s="15" t="s">
        <v>503</v>
      </c>
      <c r="B124" s="15" t="s">
        <v>294</v>
      </c>
      <c r="C124" s="15" t="s">
        <v>504</v>
      </c>
    </row>
    <row r="125" spans="1:3" ht="14.5" x14ac:dyDescent="0.35">
      <c r="A125" s="15" t="s">
        <v>505</v>
      </c>
      <c r="B125" s="15" t="s">
        <v>289</v>
      </c>
      <c r="C125" s="15" t="s">
        <v>506</v>
      </c>
    </row>
    <row r="126" spans="1:3" ht="14.5" x14ac:dyDescent="0.35">
      <c r="A126" s="15" t="s">
        <v>507</v>
      </c>
      <c r="B126" s="15" t="s">
        <v>289</v>
      </c>
      <c r="C126" s="15" t="s">
        <v>307</v>
      </c>
    </row>
    <row r="127" spans="1:3" ht="14.5" x14ac:dyDescent="0.35">
      <c r="A127" s="15" t="s">
        <v>508</v>
      </c>
      <c r="B127" s="15" t="s">
        <v>294</v>
      </c>
      <c r="C127" s="15" t="s">
        <v>509</v>
      </c>
    </row>
    <row r="128" spans="1:3" ht="14.5" x14ac:dyDescent="0.35">
      <c r="A128" s="15" t="s">
        <v>510</v>
      </c>
      <c r="B128" s="15" t="s">
        <v>294</v>
      </c>
      <c r="C128" s="15" t="s">
        <v>511</v>
      </c>
    </row>
    <row r="129" spans="1:3" ht="14.5" x14ac:dyDescent="0.35">
      <c r="A129" s="15" t="s">
        <v>512</v>
      </c>
      <c r="B129" s="15" t="s">
        <v>294</v>
      </c>
      <c r="C129" s="15" t="s">
        <v>513</v>
      </c>
    </row>
    <row r="130" spans="1:3" ht="14.5" x14ac:dyDescent="0.35">
      <c r="A130" s="15" t="s">
        <v>514</v>
      </c>
      <c r="B130" s="15" t="s">
        <v>294</v>
      </c>
      <c r="C130" s="15" t="s">
        <v>515</v>
      </c>
    </row>
    <row r="131" spans="1:3" ht="14.5" x14ac:dyDescent="0.35">
      <c r="A131" s="15" t="s">
        <v>516</v>
      </c>
      <c r="B131" s="15" t="s">
        <v>294</v>
      </c>
      <c r="C131" s="15" t="s">
        <v>517</v>
      </c>
    </row>
    <row r="132" spans="1:3" ht="14.5" x14ac:dyDescent="0.35">
      <c r="A132" s="15" t="s">
        <v>518</v>
      </c>
      <c r="B132" s="15" t="s">
        <v>294</v>
      </c>
      <c r="C132" s="15" t="s">
        <v>519</v>
      </c>
    </row>
    <row r="133" spans="1:3" ht="14.5" x14ac:dyDescent="0.35">
      <c r="A133" s="15" t="s">
        <v>520</v>
      </c>
      <c r="B133" s="15" t="s">
        <v>289</v>
      </c>
      <c r="C133" s="15" t="s">
        <v>307</v>
      </c>
    </row>
    <row r="134" spans="1:3" ht="14.5" x14ac:dyDescent="0.35">
      <c r="A134" s="15" t="s">
        <v>521</v>
      </c>
      <c r="B134" s="15" t="s">
        <v>294</v>
      </c>
      <c r="C134" s="15" t="s">
        <v>522</v>
      </c>
    </row>
    <row r="135" spans="1:3" ht="14.5" x14ac:dyDescent="0.35">
      <c r="A135" s="15" t="s">
        <v>523</v>
      </c>
      <c r="B135" s="15" t="s">
        <v>294</v>
      </c>
      <c r="C135" s="15" t="s">
        <v>524</v>
      </c>
    </row>
    <row r="136" spans="1:3" ht="14.5" x14ac:dyDescent="0.35">
      <c r="A136" s="15" t="s">
        <v>525</v>
      </c>
      <c r="B136" s="15" t="s">
        <v>294</v>
      </c>
      <c r="C136" s="15" t="s">
        <v>526</v>
      </c>
    </row>
    <row r="137" spans="1:3" ht="14.5" x14ac:dyDescent="0.35">
      <c r="A137" s="15" t="s">
        <v>527</v>
      </c>
      <c r="B137" s="15" t="s">
        <v>294</v>
      </c>
      <c r="C137" s="15" t="s">
        <v>528</v>
      </c>
    </row>
    <row r="138" spans="1:3" ht="14.5" x14ac:dyDescent="0.35">
      <c r="A138" s="15" t="s">
        <v>529</v>
      </c>
      <c r="B138" s="15" t="s">
        <v>289</v>
      </c>
      <c r="C138" s="15" t="s">
        <v>307</v>
      </c>
    </row>
    <row r="139" spans="1:3" ht="14.5" x14ac:dyDescent="0.35">
      <c r="A139" s="15" t="s">
        <v>530</v>
      </c>
      <c r="B139" s="15" t="s">
        <v>294</v>
      </c>
      <c r="C139" s="15" t="s">
        <v>531</v>
      </c>
    </row>
    <row r="140" spans="1:3" ht="14.5" x14ac:dyDescent="0.35">
      <c r="A140" s="15" t="s">
        <v>532</v>
      </c>
      <c r="B140" s="15" t="s">
        <v>294</v>
      </c>
      <c r="C140" s="15" t="s">
        <v>533</v>
      </c>
    </row>
    <row r="141" spans="1:3" ht="14.5" x14ac:dyDescent="0.35">
      <c r="A141" s="15" t="s">
        <v>534</v>
      </c>
      <c r="B141" s="15" t="s">
        <v>289</v>
      </c>
      <c r="C141" s="15" t="s">
        <v>535</v>
      </c>
    </row>
    <row r="142" spans="1:3" ht="14.5" x14ac:dyDescent="0.35">
      <c r="A142" s="15" t="s">
        <v>536</v>
      </c>
      <c r="B142" s="15" t="s">
        <v>294</v>
      </c>
      <c r="C142" s="15" t="s">
        <v>537</v>
      </c>
    </row>
    <row r="143" spans="1:3" ht="14.5" x14ac:dyDescent="0.35">
      <c r="A143" s="15" t="s">
        <v>538</v>
      </c>
      <c r="B143" s="15" t="s">
        <v>289</v>
      </c>
      <c r="C143" s="15" t="s">
        <v>539</v>
      </c>
    </row>
    <row r="144" spans="1:3" ht="14.5" x14ac:dyDescent="0.35">
      <c r="A144" s="15" t="s">
        <v>540</v>
      </c>
      <c r="B144" s="15" t="s">
        <v>289</v>
      </c>
      <c r="C144" s="15" t="s">
        <v>307</v>
      </c>
    </row>
    <row r="145" spans="1:3" ht="14.5" x14ac:dyDescent="0.35">
      <c r="A145" s="15" t="s">
        <v>541</v>
      </c>
      <c r="B145" s="15" t="s">
        <v>294</v>
      </c>
      <c r="C145" s="15" t="s">
        <v>542</v>
      </c>
    </row>
    <row r="146" spans="1:3" ht="14.5" x14ac:dyDescent="0.35">
      <c r="A146" s="15" t="s">
        <v>543</v>
      </c>
      <c r="B146" s="15" t="s">
        <v>294</v>
      </c>
      <c r="C146" s="15" t="s">
        <v>504</v>
      </c>
    </row>
    <row r="147" spans="1:3" ht="14.5" x14ac:dyDescent="0.35">
      <c r="A147" s="15" t="s">
        <v>544</v>
      </c>
      <c r="B147" s="15" t="s">
        <v>294</v>
      </c>
      <c r="C147" s="15" t="s">
        <v>545</v>
      </c>
    </row>
    <row r="148" spans="1:3" ht="14.5" x14ac:dyDescent="0.35">
      <c r="A148" s="15" t="s">
        <v>546</v>
      </c>
      <c r="B148" s="15" t="s">
        <v>289</v>
      </c>
      <c r="C148" s="15" t="s">
        <v>307</v>
      </c>
    </row>
    <row r="149" spans="1:3" ht="14.5" x14ac:dyDescent="0.35">
      <c r="A149" s="15" t="s">
        <v>547</v>
      </c>
      <c r="B149" s="15" t="s">
        <v>294</v>
      </c>
      <c r="C149" s="15" t="s">
        <v>459</v>
      </c>
    </row>
    <row r="150" spans="1:3" ht="14.5" x14ac:dyDescent="0.35">
      <c r="A150" s="15" t="s">
        <v>548</v>
      </c>
      <c r="B150" s="15" t="s">
        <v>289</v>
      </c>
      <c r="C150" s="15" t="s">
        <v>549</v>
      </c>
    </row>
    <row r="151" spans="1:3" ht="14.5" x14ac:dyDescent="0.35">
      <c r="A151" s="15" t="s">
        <v>550</v>
      </c>
      <c r="B151" s="15" t="s">
        <v>294</v>
      </c>
      <c r="C151" s="15" t="s">
        <v>551</v>
      </c>
    </row>
    <row r="152" spans="1:3" ht="14.5" x14ac:dyDescent="0.35">
      <c r="A152" s="15" t="s">
        <v>552</v>
      </c>
      <c r="B152" s="15" t="s">
        <v>289</v>
      </c>
      <c r="C152" s="15" t="s">
        <v>553</v>
      </c>
    </row>
    <row r="153" spans="1:3" ht="14.5" x14ac:dyDescent="0.35">
      <c r="A153" s="15" t="s">
        <v>554</v>
      </c>
      <c r="B153" s="15" t="s">
        <v>289</v>
      </c>
      <c r="C153" s="15" t="s">
        <v>307</v>
      </c>
    </row>
    <row r="154" spans="1:3" ht="14.5" x14ac:dyDescent="0.35">
      <c r="A154" s="15" t="s">
        <v>555</v>
      </c>
      <c r="B154" s="15" t="s">
        <v>294</v>
      </c>
      <c r="C154" s="15" t="s">
        <v>556</v>
      </c>
    </row>
    <row r="155" spans="1:3" ht="14.5" x14ac:dyDescent="0.35">
      <c r="A155" s="15" t="s">
        <v>557</v>
      </c>
      <c r="B155" s="15" t="s">
        <v>294</v>
      </c>
      <c r="C155" s="15" t="s">
        <v>558</v>
      </c>
    </row>
    <row r="156" spans="1:3" ht="14.5" x14ac:dyDescent="0.35">
      <c r="A156" s="15" t="s">
        <v>559</v>
      </c>
      <c r="B156" s="15" t="s">
        <v>294</v>
      </c>
      <c r="C156" s="15" t="s">
        <v>560</v>
      </c>
    </row>
    <row r="157" spans="1:3" ht="14.5" x14ac:dyDescent="0.35">
      <c r="A157" s="15" t="s">
        <v>561</v>
      </c>
      <c r="B157" s="15" t="s">
        <v>294</v>
      </c>
      <c r="C157" s="15" t="s">
        <v>562</v>
      </c>
    </row>
    <row r="158" spans="1:3" ht="14.5" x14ac:dyDescent="0.35">
      <c r="A158" s="15" t="s">
        <v>563</v>
      </c>
      <c r="B158" s="15" t="s">
        <v>289</v>
      </c>
      <c r="C158" s="15" t="s">
        <v>307</v>
      </c>
    </row>
    <row r="159" spans="1:3" ht="14.5" x14ac:dyDescent="0.35">
      <c r="A159" s="15" t="s">
        <v>564</v>
      </c>
      <c r="B159" s="15" t="s">
        <v>294</v>
      </c>
      <c r="C159" s="15" t="s">
        <v>565</v>
      </c>
    </row>
    <row r="160" spans="1:3" ht="14.5" x14ac:dyDescent="0.35">
      <c r="A160" s="15" t="s">
        <v>566</v>
      </c>
      <c r="B160" s="15" t="s">
        <v>289</v>
      </c>
      <c r="C160" s="15" t="s">
        <v>307</v>
      </c>
    </row>
    <row r="161" spans="1:3" ht="14.5" x14ac:dyDescent="0.35">
      <c r="A161" s="15" t="s">
        <v>567</v>
      </c>
      <c r="B161" s="15" t="s">
        <v>289</v>
      </c>
      <c r="C161" s="15" t="s">
        <v>568</v>
      </c>
    </row>
    <row r="162" spans="1:3" ht="14.5" x14ac:dyDescent="0.35">
      <c r="A162" s="15" t="s">
        <v>569</v>
      </c>
      <c r="B162" s="15" t="s">
        <v>294</v>
      </c>
      <c r="C162" s="15" t="s">
        <v>570</v>
      </c>
    </row>
    <row r="163" spans="1:3" ht="14.5" x14ac:dyDescent="0.35">
      <c r="A163" s="15" t="s">
        <v>571</v>
      </c>
      <c r="B163" s="15" t="s">
        <v>289</v>
      </c>
      <c r="C163" s="15" t="s">
        <v>572</v>
      </c>
    </row>
    <row r="164" spans="1:3" ht="14.5" x14ac:dyDescent="0.35">
      <c r="A164" s="15" t="s">
        <v>573</v>
      </c>
      <c r="B164" s="15" t="s">
        <v>289</v>
      </c>
      <c r="C164" s="15" t="s">
        <v>307</v>
      </c>
    </row>
    <row r="165" spans="1:3" ht="14.5" x14ac:dyDescent="0.35">
      <c r="A165" s="15" t="s">
        <v>574</v>
      </c>
      <c r="B165" s="15" t="s">
        <v>294</v>
      </c>
      <c r="C165" s="15" t="s">
        <v>575</v>
      </c>
    </row>
    <row r="166" spans="1:3" ht="14.5" x14ac:dyDescent="0.35">
      <c r="A166" s="15" t="s">
        <v>576</v>
      </c>
      <c r="B166" s="15" t="s">
        <v>289</v>
      </c>
      <c r="C166" s="15" t="s">
        <v>307</v>
      </c>
    </row>
    <row r="167" spans="1:3" ht="14.5" x14ac:dyDescent="0.35">
      <c r="A167" s="15" t="s">
        <v>577</v>
      </c>
      <c r="B167" s="15" t="s">
        <v>289</v>
      </c>
      <c r="C167" s="15" t="s">
        <v>578</v>
      </c>
    </row>
    <row r="168" spans="1:3" ht="14.5" x14ac:dyDescent="0.35">
      <c r="A168" s="15" t="s">
        <v>579</v>
      </c>
      <c r="B168" s="15" t="s">
        <v>289</v>
      </c>
      <c r="C168" s="15" t="s">
        <v>307</v>
      </c>
    </row>
    <row r="169" spans="1:3" ht="14.5" x14ac:dyDescent="0.35">
      <c r="A169" s="15" t="s">
        <v>580</v>
      </c>
      <c r="B169" s="15" t="s">
        <v>294</v>
      </c>
      <c r="C169" s="15" t="s">
        <v>581</v>
      </c>
    </row>
    <row r="170" spans="1:3" ht="14.5" x14ac:dyDescent="0.35">
      <c r="A170" s="15" t="s">
        <v>582</v>
      </c>
      <c r="B170" s="15" t="s">
        <v>294</v>
      </c>
      <c r="C170" s="15" t="s">
        <v>583</v>
      </c>
    </row>
    <row r="171" spans="1:3" ht="14.5" x14ac:dyDescent="0.35">
      <c r="A171" s="15" t="s">
        <v>584</v>
      </c>
      <c r="B171" s="15" t="s">
        <v>289</v>
      </c>
      <c r="C171" s="15" t="s">
        <v>585</v>
      </c>
    </row>
    <row r="172" spans="1:3" ht="14.5" x14ac:dyDescent="0.35">
      <c r="A172" s="15" t="s">
        <v>586</v>
      </c>
      <c r="B172" s="15" t="s">
        <v>294</v>
      </c>
      <c r="C172" s="15" t="s">
        <v>587</v>
      </c>
    </row>
    <row r="173" spans="1:3" ht="14.5" x14ac:dyDescent="0.35">
      <c r="A173" s="15" t="s">
        <v>588</v>
      </c>
      <c r="B173" s="15" t="s">
        <v>294</v>
      </c>
      <c r="C173" s="15" t="s">
        <v>589</v>
      </c>
    </row>
    <row r="174" spans="1:3" ht="14.5" x14ac:dyDescent="0.35">
      <c r="A174" s="15" t="s">
        <v>590</v>
      </c>
      <c r="B174" s="15" t="s">
        <v>289</v>
      </c>
      <c r="C174" s="15" t="s">
        <v>307</v>
      </c>
    </row>
    <row r="175" spans="1:3" ht="14.5" x14ac:dyDescent="0.35">
      <c r="A175" s="15" t="s">
        <v>591</v>
      </c>
      <c r="B175" s="15" t="s">
        <v>294</v>
      </c>
      <c r="C175" s="15" t="s">
        <v>592</v>
      </c>
    </row>
    <row r="176" spans="1:3" ht="14.5" x14ac:dyDescent="0.35">
      <c r="A176" s="15" t="s">
        <v>593</v>
      </c>
      <c r="B176" s="15" t="s">
        <v>294</v>
      </c>
      <c r="C176" s="15" t="s">
        <v>594</v>
      </c>
    </row>
    <row r="177" spans="1:3" ht="14.5" x14ac:dyDescent="0.35">
      <c r="A177" s="15" t="s">
        <v>595</v>
      </c>
      <c r="B177" s="15" t="s">
        <v>294</v>
      </c>
      <c r="C177" s="15" t="s">
        <v>596</v>
      </c>
    </row>
    <row r="178" spans="1:3" ht="14.5" x14ac:dyDescent="0.35">
      <c r="A178" s="15" t="s">
        <v>597</v>
      </c>
      <c r="B178" s="15" t="s">
        <v>294</v>
      </c>
      <c r="C178" s="15" t="s">
        <v>598</v>
      </c>
    </row>
    <row r="179" spans="1:3" ht="14.5" x14ac:dyDescent="0.35">
      <c r="A179" s="15" t="s">
        <v>599</v>
      </c>
      <c r="B179" s="15" t="s">
        <v>294</v>
      </c>
      <c r="C179" s="15" t="s">
        <v>600</v>
      </c>
    </row>
    <row r="180" spans="1:3" ht="14.5" x14ac:dyDescent="0.35">
      <c r="A180" s="15" t="s">
        <v>601</v>
      </c>
      <c r="B180" s="15" t="s">
        <v>294</v>
      </c>
      <c r="C180" s="15" t="s">
        <v>602</v>
      </c>
    </row>
    <row r="181" spans="1:3" ht="14.5" x14ac:dyDescent="0.35">
      <c r="A181" s="15" t="s">
        <v>603</v>
      </c>
      <c r="B181" s="15" t="s">
        <v>294</v>
      </c>
      <c r="C181" s="15" t="s">
        <v>604</v>
      </c>
    </row>
    <row r="182" spans="1:3" ht="14.5" x14ac:dyDescent="0.35">
      <c r="A182" s="15" t="s">
        <v>605</v>
      </c>
      <c r="B182" s="15" t="s">
        <v>294</v>
      </c>
      <c r="C182" s="15" t="s">
        <v>459</v>
      </c>
    </row>
    <row r="183" spans="1:3" ht="14.5" x14ac:dyDescent="0.35">
      <c r="A183" s="15" t="s">
        <v>606</v>
      </c>
      <c r="B183" s="15" t="s">
        <v>289</v>
      </c>
      <c r="C183" s="15" t="s">
        <v>607</v>
      </c>
    </row>
    <row r="184" spans="1:3" ht="14.5" x14ac:dyDescent="0.35">
      <c r="A184" s="15" t="s">
        <v>608</v>
      </c>
      <c r="B184" s="15" t="s">
        <v>289</v>
      </c>
      <c r="C184" s="15" t="s">
        <v>307</v>
      </c>
    </row>
    <row r="185" spans="1:3" ht="14.5" x14ac:dyDescent="0.35">
      <c r="A185" s="15" t="s">
        <v>609</v>
      </c>
      <c r="B185" s="15" t="s">
        <v>294</v>
      </c>
      <c r="C185" s="15" t="s">
        <v>592</v>
      </c>
    </row>
    <row r="186" spans="1:3" ht="14.5" x14ac:dyDescent="0.35">
      <c r="A186" s="15" t="s">
        <v>610</v>
      </c>
      <c r="B186" s="15" t="s">
        <v>294</v>
      </c>
      <c r="C186" s="15" t="s">
        <v>594</v>
      </c>
    </row>
    <row r="187" spans="1:3" ht="14.5" x14ac:dyDescent="0.35">
      <c r="A187" s="15" t="s">
        <v>611</v>
      </c>
      <c r="B187" s="15" t="s">
        <v>294</v>
      </c>
      <c r="C187" s="15" t="s">
        <v>596</v>
      </c>
    </row>
    <row r="188" spans="1:3" ht="14.5" x14ac:dyDescent="0.35">
      <c r="A188" s="15" t="s">
        <v>612</v>
      </c>
      <c r="B188" s="15" t="s">
        <v>294</v>
      </c>
      <c r="C188" s="15" t="s">
        <v>598</v>
      </c>
    </row>
    <row r="189" spans="1:3" ht="14.5" x14ac:dyDescent="0.35">
      <c r="A189" s="15" t="s">
        <v>613</v>
      </c>
      <c r="B189" s="15" t="s">
        <v>294</v>
      </c>
      <c r="C189" s="15" t="s">
        <v>600</v>
      </c>
    </row>
    <row r="190" spans="1:3" ht="14.5" x14ac:dyDescent="0.35">
      <c r="A190" s="15" t="s">
        <v>614</v>
      </c>
      <c r="B190" s="15" t="s">
        <v>294</v>
      </c>
      <c r="C190" s="15" t="s">
        <v>602</v>
      </c>
    </row>
    <row r="191" spans="1:3" ht="14.5" x14ac:dyDescent="0.35">
      <c r="A191" s="15" t="s">
        <v>615</v>
      </c>
      <c r="B191" s="15" t="s">
        <v>294</v>
      </c>
      <c r="C191" s="15" t="s">
        <v>604</v>
      </c>
    </row>
    <row r="192" spans="1:3" ht="14.5" x14ac:dyDescent="0.35">
      <c r="A192" s="15" t="s">
        <v>616</v>
      </c>
      <c r="B192" s="15" t="s">
        <v>294</v>
      </c>
      <c r="C192" s="15" t="s">
        <v>459</v>
      </c>
    </row>
    <row r="193" spans="1:3" ht="14.5" x14ac:dyDescent="0.35">
      <c r="A193" s="15" t="s">
        <v>617</v>
      </c>
      <c r="B193" s="15" t="s">
        <v>289</v>
      </c>
      <c r="C193" s="15" t="s">
        <v>618</v>
      </c>
    </row>
    <row r="194" spans="1:3" ht="14.5" x14ac:dyDescent="0.35">
      <c r="A194" s="15" t="s">
        <v>246</v>
      </c>
      <c r="B194" s="15" t="s">
        <v>289</v>
      </c>
      <c r="C194" s="15" t="s">
        <v>619</v>
      </c>
    </row>
    <row r="195" spans="1:3" ht="14.5" x14ac:dyDescent="0.35">
      <c r="A195" s="15" t="s">
        <v>620</v>
      </c>
      <c r="B195" s="15" t="s">
        <v>294</v>
      </c>
      <c r="C195" s="15" t="s">
        <v>621</v>
      </c>
    </row>
    <row r="196" spans="1:3" ht="14.5" x14ac:dyDescent="0.35">
      <c r="A196" s="15" t="s">
        <v>622</v>
      </c>
      <c r="B196" s="15" t="s">
        <v>289</v>
      </c>
      <c r="C196" s="15" t="s">
        <v>623</v>
      </c>
    </row>
    <row r="197" spans="1:3" ht="14.5" x14ac:dyDescent="0.35">
      <c r="A197" s="15" t="s">
        <v>624</v>
      </c>
      <c r="B197" s="15" t="s">
        <v>294</v>
      </c>
      <c r="C197" s="15" t="s">
        <v>625</v>
      </c>
    </row>
    <row r="198" spans="1:3" ht="14.5" x14ac:dyDescent="0.35">
      <c r="A198" s="15" t="s">
        <v>626</v>
      </c>
      <c r="B198" s="15" t="s">
        <v>289</v>
      </c>
      <c r="C198" s="15" t="s">
        <v>627</v>
      </c>
    </row>
    <row r="199" spans="1:3" ht="14.5" x14ac:dyDescent="0.35">
      <c r="A199" s="15" t="s">
        <v>628</v>
      </c>
      <c r="B199" s="15" t="s">
        <v>289</v>
      </c>
      <c r="C199" s="15" t="s">
        <v>307</v>
      </c>
    </row>
    <row r="200" spans="1:3" ht="14.5" x14ac:dyDescent="0.35">
      <c r="A200" s="15" t="s">
        <v>629</v>
      </c>
      <c r="B200" s="15" t="s">
        <v>294</v>
      </c>
      <c r="C200" s="15" t="s">
        <v>592</v>
      </c>
    </row>
    <row r="201" spans="1:3" ht="14.5" x14ac:dyDescent="0.35">
      <c r="A201" s="15" t="s">
        <v>630</v>
      </c>
      <c r="B201" s="15" t="s">
        <v>294</v>
      </c>
      <c r="C201" s="15" t="s">
        <v>594</v>
      </c>
    </row>
    <row r="202" spans="1:3" ht="14.5" x14ac:dyDescent="0.35">
      <c r="A202" s="15" t="s">
        <v>631</v>
      </c>
      <c r="B202" s="15" t="s">
        <v>294</v>
      </c>
      <c r="C202" s="15" t="s">
        <v>596</v>
      </c>
    </row>
    <row r="203" spans="1:3" ht="14.5" x14ac:dyDescent="0.35">
      <c r="A203" s="15" t="s">
        <v>632</v>
      </c>
      <c r="B203" s="15" t="s">
        <v>294</v>
      </c>
      <c r="C203" s="15" t="s">
        <v>598</v>
      </c>
    </row>
    <row r="204" spans="1:3" ht="14.5" x14ac:dyDescent="0.35">
      <c r="A204" s="15" t="s">
        <v>637</v>
      </c>
      <c r="B204" s="15" t="s">
        <v>294</v>
      </c>
      <c r="C204" s="15" t="s">
        <v>600</v>
      </c>
    </row>
    <row r="205" spans="1:3" ht="14.5" x14ac:dyDescent="0.35">
      <c r="A205" s="15" t="s">
        <v>638</v>
      </c>
      <c r="B205" s="15" t="s">
        <v>294</v>
      </c>
      <c r="C205" s="15" t="s">
        <v>602</v>
      </c>
    </row>
    <row r="206" spans="1:3" ht="14.5" x14ac:dyDescent="0.35">
      <c r="A206" s="15" t="s">
        <v>639</v>
      </c>
      <c r="B206" s="15" t="s">
        <v>294</v>
      </c>
      <c r="C206" s="15" t="s">
        <v>604</v>
      </c>
    </row>
    <row r="207" spans="1:3" ht="14.5" x14ac:dyDescent="0.35">
      <c r="A207" s="15" t="s">
        <v>640</v>
      </c>
      <c r="B207" s="15" t="s">
        <v>294</v>
      </c>
      <c r="C207" s="15" t="s">
        <v>459</v>
      </c>
    </row>
    <row r="208" spans="1:3" ht="14.5" x14ac:dyDescent="0.35">
      <c r="A208" s="15" t="s">
        <v>641</v>
      </c>
      <c r="B208" s="15" t="s">
        <v>289</v>
      </c>
      <c r="C208" s="15" t="s">
        <v>642</v>
      </c>
    </row>
    <row r="209" spans="1:3" ht="14.5" x14ac:dyDescent="0.35">
      <c r="A209" s="15" t="s">
        <v>643</v>
      </c>
      <c r="B209" s="15" t="s">
        <v>289</v>
      </c>
      <c r="C209" s="15" t="s">
        <v>307</v>
      </c>
    </row>
    <row r="210" spans="1:3" ht="14.5" x14ac:dyDescent="0.35">
      <c r="A210" s="15" t="s">
        <v>644</v>
      </c>
      <c r="B210" s="15" t="s">
        <v>294</v>
      </c>
      <c r="C210" s="15" t="s">
        <v>592</v>
      </c>
    </row>
    <row r="211" spans="1:3" ht="14.5" x14ac:dyDescent="0.35">
      <c r="A211" s="15" t="s">
        <v>645</v>
      </c>
      <c r="B211" s="15" t="s">
        <v>294</v>
      </c>
      <c r="C211" s="15" t="s">
        <v>594</v>
      </c>
    </row>
    <row r="212" spans="1:3" ht="14.5" x14ac:dyDescent="0.35">
      <c r="A212" s="15" t="s">
        <v>646</v>
      </c>
      <c r="B212" s="15" t="s">
        <v>294</v>
      </c>
      <c r="C212" s="15" t="s">
        <v>596</v>
      </c>
    </row>
    <row r="213" spans="1:3" ht="14.5" x14ac:dyDescent="0.35">
      <c r="A213" s="15" t="s">
        <v>647</v>
      </c>
      <c r="B213" s="15" t="s">
        <v>294</v>
      </c>
      <c r="C213" s="15" t="s">
        <v>598</v>
      </c>
    </row>
    <row r="214" spans="1:3" ht="14.5" x14ac:dyDescent="0.35">
      <c r="A214" s="15" t="s">
        <v>648</v>
      </c>
      <c r="B214" s="15" t="s">
        <v>294</v>
      </c>
      <c r="C214" s="15" t="s">
        <v>600</v>
      </c>
    </row>
    <row r="215" spans="1:3" ht="14.5" x14ac:dyDescent="0.35">
      <c r="A215" s="15" t="s">
        <v>649</v>
      </c>
      <c r="B215" s="15" t="s">
        <v>294</v>
      </c>
      <c r="C215" s="15" t="s">
        <v>602</v>
      </c>
    </row>
    <row r="216" spans="1:3" ht="14.5" x14ac:dyDescent="0.35">
      <c r="A216" s="15" t="s">
        <v>650</v>
      </c>
      <c r="B216" s="15" t="s">
        <v>294</v>
      </c>
      <c r="C216" s="15" t="s">
        <v>604</v>
      </c>
    </row>
    <row r="217" spans="1:3" ht="14.5" x14ac:dyDescent="0.35">
      <c r="A217" s="15" t="s">
        <v>651</v>
      </c>
      <c r="B217" s="15" t="s">
        <v>294</v>
      </c>
      <c r="C217" s="15" t="s">
        <v>459</v>
      </c>
    </row>
    <row r="218" spans="1:3" ht="14.5" x14ac:dyDescent="0.35">
      <c r="A218" s="15" t="s">
        <v>652</v>
      </c>
      <c r="B218" s="15" t="s">
        <v>289</v>
      </c>
      <c r="C218" s="15" t="s">
        <v>653</v>
      </c>
    </row>
    <row r="219" spans="1:3" ht="14.5" x14ac:dyDescent="0.35">
      <c r="A219" s="15" t="s">
        <v>654</v>
      </c>
      <c r="B219" s="15" t="s">
        <v>294</v>
      </c>
      <c r="C219" s="15" t="s">
        <v>655</v>
      </c>
    </row>
    <row r="220" spans="1:3" ht="14.5" x14ac:dyDescent="0.35">
      <c r="A220" s="15" t="s">
        <v>656</v>
      </c>
      <c r="B220" s="15" t="s">
        <v>289</v>
      </c>
      <c r="C220" s="15" t="s">
        <v>307</v>
      </c>
    </row>
    <row r="221" spans="1:3" ht="14.5" x14ac:dyDescent="0.35">
      <c r="A221" s="15" t="s">
        <v>657</v>
      </c>
      <c r="B221" s="15" t="s">
        <v>294</v>
      </c>
      <c r="C221" s="15" t="s">
        <v>592</v>
      </c>
    </row>
    <row r="222" spans="1:3" ht="14.5" x14ac:dyDescent="0.35">
      <c r="A222" s="15" t="s">
        <v>658</v>
      </c>
      <c r="B222" s="15" t="s">
        <v>294</v>
      </c>
      <c r="C222" s="15" t="s">
        <v>594</v>
      </c>
    </row>
    <row r="223" spans="1:3" ht="14.5" x14ac:dyDescent="0.35">
      <c r="A223" s="15" t="s">
        <v>659</v>
      </c>
      <c r="B223" s="15" t="s">
        <v>294</v>
      </c>
      <c r="C223" s="15" t="s">
        <v>596</v>
      </c>
    </row>
    <row r="224" spans="1:3" ht="14.5" x14ac:dyDescent="0.35">
      <c r="A224" s="15" t="s">
        <v>660</v>
      </c>
      <c r="B224" s="15" t="s">
        <v>294</v>
      </c>
      <c r="C224" s="15" t="s">
        <v>598</v>
      </c>
    </row>
    <row r="225" spans="1:3" ht="14.5" x14ac:dyDescent="0.35">
      <c r="A225" s="15" t="s">
        <v>661</v>
      </c>
      <c r="B225" s="15" t="s">
        <v>294</v>
      </c>
      <c r="C225" s="15" t="s">
        <v>600</v>
      </c>
    </row>
    <row r="226" spans="1:3" ht="14.5" x14ac:dyDescent="0.35">
      <c r="A226" s="15" t="s">
        <v>662</v>
      </c>
      <c r="B226" s="15" t="s">
        <v>294</v>
      </c>
      <c r="C226" s="15" t="s">
        <v>602</v>
      </c>
    </row>
    <row r="227" spans="1:3" ht="14.5" x14ac:dyDescent="0.35">
      <c r="A227" s="15" t="s">
        <v>663</v>
      </c>
      <c r="B227" s="15" t="s">
        <v>294</v>
      </c>
      <c r="C227" s="15" t="s">
        <v>604</v>
      </c>
    </row>
    <row r="228" spans="1:3" ht="14.5" x14ac:dyDescent="0.35">
      <c r="A228" s="15" t="s">
        <v>664</v>
      </c>
      <c r="B228" s="15" t="s">
        <v>294</v>
      </c>
      <c r="C228" s="15" t="s">
        <v>459</v>
      </c>
    </row>
    <row r="229" spans="1:3" ht="14.5" x14ac:dyDescent="0.35">
      <c r="A229" s="15" t="s">
        <v>665</v>
      </c>
      <c r="B229" s="15" t="s">
        <v>289</v>
      </c>
      <c r="C229" s="15" t="s">
        <v>666</v>
      </c>
    </row>
    <row r="230" spans="1:3" ht="14.5" x14ac:dyDescent="0.35">
      <c r="A230" s="15" t="s">
        <v>667</v>
      </c>
      <c r="B230" s="15" t="s">
        <v>294</v>
      </c>
      <c r="C230" s="15" t="s">
        <v>655</v>
      </c>
    </row>
    <row r="231" spans="1:3" ht="14.5" x14ac:dyDescent="0.35">
      <c r="A231" s="15" t="s">
        <v>668</v>
      </c>
      <c r="B231" s="15" t="s">
        <v>289</v>
      </c>
      <c r="C231" s="15" t="s">
        <v>669</v>
      </c>
    </row>
    <row r="232" spans="1:3" ht="14.5" x14ac:dyDescent="0.35">
      <c r="A232" s="15" t="s">
        <v>670</v>
      </c>
      <c r="B232" s="15" t="s">
        <v>289</v>
      </c>
      <c r="C232" s="15" t="s">
        <v>307</v>
      </c>
    </row>
    <row r="233" spans="1:3" ht="14.5" x14ac:dyDescent="0.35">
      <c r="A233" s="15" t="s">
        <v>671</v>
      </c>
      <c r="B233" s="15" t="s">
        <v>294</v>
      </c>
      <c r="C233" s="15" t="s">
        <v>592</v>
      </c>
    </row>
    <row r="234" spans="1:3" ht="14.5" x14ac:dyDescent="0.35">
      <c r="A234" s="15" t="s">
        <v>672</v>
      </c>
      <c r="B234" s="15" t="s">
        <v>294</v>
      </c>
      <c r="C234" s="15" t="s">
        <v>594</v>
      </c>
    </row>
    <row r="235" spans="1:3" ht="14.5" x14ac:dyDescent="0.35">
      <c r="A235" s="15" t="s">
        <v>673</v>
      </c>
      <c r="B235" s="15" t="s">
        <v>294</v>
      </c>
      <c r="C235" s="15" t="s">
        <v>596</v>
      </c>
    </row>
    <row r="236" spans="1:3" ht="14.5" x14ac:dyDescent="0.35">
      <c r="A236" s="15" t="s">
        <v>674</v>
      </c>
      <c r="B236" s="15" t="s">
        <v>294</v>
      </c>
      <c r="C236" s="15" t="s">
        <v>598</v>
      </c>
    </row>
    <row r="237" spans="1:3" ht="14.5" x14ac:dyDescent="0.35">
      <c r="A237" s="15" t="s">
        <v>675</v>
      </c>
      <c r="B237" s="15" t="s">
        <v>294</v>
      </c>
      <c r="C237" s="15" t="s">
        <v>600</v>
      </c>
    </row>
    <row r="238" spans="1:3" ht="14.5" x14ac:dyDescent="0.35">
      <c r="A238" s="15" t="s">
        <v>676</v>
      </c>
      <c r="B238" s="15" t="s">
        <v>294</v>
      </c>
      <c r="C238" s="15" t="s">
        <v>602</v>
      </c>
    </row>
    <row r="239" spans="1:3" ht="14.5" x14ac:dyDescent="0.35">
      <c r="A239" s="15" t="s">
        <v>677</v>
      </c>
      <c r="B239" s="15" t="s">
        <v>294</v>
      </c>
      <c r="C239" s="15" t="s">
        <v>604</v>
      </c>
    </row>
    <row r="240" spans="1:3" ht="14.5" x14ac:dyDescent="0.35">
      <c r="A240" s="15" t="s">
        <v>678</v>
      </c>
      <c r="B240" s="15" t="s">
        <v>294</v>
      </c>
      <c r="C240" s="15" t="s">
        <v>459</v>
      </c>
    </row>
    <row r="241" spans="1:3" ht="14.5" x14ac:dyDescent="0.35">
      <c r="A241" s="15" t="s">
        <v>679</v>
      </c>
      <c r="B241" s="15" t="s">
        <v>289</v>
      </c>
      <c r="C241" s="15" t="s">
        <v>680</v>
      </c>
    </row>
    <row r="242" spans="1:3" ht="14.5" x14ac:dyDescent="0.35">
      <c r="A242" s="15" t="s">
        <v>681</v>
      </c>
      <c r="B242" s="15" t="s">
        <v>289</v>
      </c>
      <c r="C242" s="15" t="s">
        <v>307</v>
      </c>
    </row>
    <row r="243" spans="1:3" ht="14.5" x14ac:dyDescent="0.35">
      <c r="A243" s="15" t="s">
        <v>682</v>
      </c>
      <c r="B243" s="15" t="s">
        <v>294</v>
      </c>
      <c r="C243" s="15" t="s">
        <v>592</v>
      </c>
    </row>
    <row r="244" spans="1:3" ht="14.5" x14ac:dyDescent="0.35">
      <c r="A244" s="15" t="s">
        <v>683</v>
      </c>
      <c r="B244" s="15" t="s">
        <v>294</v>
      </c>
      <c r="C244" s="15" t="s">
        <v>594</v>
      </c>
    </row>
    <row r="245" spans="1:3" ht="14.5" x14ac:dyDescent="0.35">
      <c r="A245" s="15" t="s">
        <v>684</v>
      </c>
      <c r="B245" s="15" t="s">
        <v>294</v>
      </c>
      <c r="C245" s="15" t="s">
        <v>596</v>
      </c>
    </row>
    <row r="246" spans="1:3" ht="14.5" x14ac:dyDescent="0.35">
      <c r="A246" s="15" t="s">
        <v>685</v>
      </c>
      <c r="B246" s="15" t="s">
        <v>294</v>
      </c>
      <c r="C246" s="15" t="s">
        <v>598</v>
      </c>
    </row>
    <row r="247" spans="1:3" ht="14.5" x14ac:dyDescent="0.35">
      <c r="A247" s="15" t="s">
        <v>686</v>
      </c>
      <c r="B247" s="15" t="s">
        <v>294</v>
      </c>
      <c r="C247" s="15" t="s">
        <v>600</v>
      </c>
    </row>
    <row r="248" spans="1:3" ht="14.5" x14ac:dyDescent="0.35">
      <c r="A248" s="15" t="s">
        <v>687</v>
      </c>
      <c r="B248" s="15" t="s">
        <v>294</v>
      </c>
      <c r="C248" s="15" t="s">
        <v>602</v>
      </c>
    </row>
    <row r="249" spans="1:3" ht="14.5" x14ac:dyDescent="0.35">
      <c r="A249" s="15" t="s">
        <v>688</v>
      </c>
      <c r="B249" s="15" t="s">
        <v>294</v>
      </c>
      <c r="C249" s="15" t="s">
        <v>604</v>
      </c>
    </row>
    <row r="250" spans="1:3" ht="14.5" x14ac:dyDescent="0.35">
      <c r="A250" s="15" t="s">
        <v>689</v>
      </c>
      <c r="B250" s="15" t="s">
        <v>294</v>
      </c>
      <c r="C250" s="15" t="s">
        <v>459</v>
      </c>
    </row>
    <row r="251" spans="1:3" ht="14.5" x14ac:dyDescent="0.35">
      <c r="A251" s="15" t="s">
        <v>690</v>
      </c>
      <c r="B251" s="15" t="s">
        <v>289</v>
      </c>
      <c r="C251" s="15" t="s">
        <v>691</v>
      </c>
    </row>
    <row r="252" spans="1:3" ht="14.5" x14ac:dyDescent="0.35">
      <c r="A252" s="15" t="s">
        <v>692</v>
      </c>
      <c r="B252" s="15" t="s">
        <v>289</v>
      </c>
      <c r="C252" s="15" t="s">
        <v>307</v>
      </c>
    </row>
    <row r="253" spans="1:3" ht="14.5" x14ac:dyDescent="0.35">
      <c r="A253" s="15" t="s">
        <v>693</v>
      </c>
      <c r="B253" s="15" t="s">
        <v>294</v>
      </c>
      <c r="C253" s="15" t="s">
        <v>694</v>
      </c>
    </row>
    <row r="254" spans="1:3" ht="14.5" x14ac:dyDescent="0.35">
      <c r="A254" s="15" t="s">
        <v>695</v>
      </c>
      <c r="B254" s="15" t="s">
        <v>289</v>
      </c>
      <c r="C254" s="15" t="s">
        <v>696</v>
      </c>
    </row>
    <row r="255" spans="1:3" ht="14.5" x14ac:dyDescent="0.35">
      <c r="A255" s="15" t="s">
        <v>697</v>
      </c>
      <c r="B255" s="15" t="s">
        <v>294</v>
      </c>
      <c r="C255" s="15" t="s">
        <v>698</v>
      </c>
    </row>
    <row r="256" spans="1:3" ht="14.5" x14ac:dyDescent="0.35">
      <c r="A256" s="15" t="s">
        <v>699</v>
      </c>
      <c r="B256" s="15" t="s">
        <v>289</v>
      </c>
      <c r="C256" s="15" t="s">
        <v>700</v>
      </c>
    </row>
    <row r="257" spans="1:3" ht="14.5" x14ac:dyDescent="0.35">
      <c r="A257" s="15" t="s">
        <v>701</v>
      </c>
      <c r="B257" s="15" t="s">
        <v>294</v>
      </c>
      <c r="C257" s="15" t="s">
        <v>702</v>
      </c>
    </row>
    <row r="258" spans="1:3" ht="14.5" x14ac:dyDescent="0.35">
      <c r="A258" s="15" t="s">
        <v>703</v>
      </c>
      <c r="B258" s="15" t="s">
        <v>289</v>
      </c>
      <c r="C258" s="15" t="s">
        <v>704</v>
      </c>
    </row>
    <row r="259" spans="1:3" ht="14.5" x14ac:dyDescent="0.35">
      <c r="A259" s="15" t="s">
        <v>705</v>
      </c>
      <c r="B259" s="15" t="s">
        <v>294</v>
      </c>
      <c r="C259" s="15" t="s">
        <v>706</v>
      </c>
    </row>
    <row r="260" spans="1:3" ht="14.5" x14ac:dyDescent="0.35">
      <c r="A260" s="15" t="s">
        <v>707</v>
      </c>
      <c r="B260" s="15" t="s">
        <v>289</v>
      </c>
      <c r="C260" s="15" t="s">
        <v>708</v>
      </c>
    </row>
    <row r="261" spans="1:3" ht="14.5" x14ac:dyDescent="0.35">
      <c r="A261" s="15" t="s">
        <v>709</v>
      </c>
      <c r="B261" s="15" t="s">
        <v>294</v>
      </c>
      <c r="C261" s="15" t="s">
        <v>710</v>
      </c>
    </row>
    <row r="262" spans="1:3" ht="14.5" x14ac:dyDescent="0.35">
      <c r="A262" s="15" t="s">
        <v>711</v>
      </c>
      <c r="B262" s="15" t="s">
        <v>289</v>
      </c>
      <c r="C262" s="15" t="s">
        <v>712</v>
      </c>
    </row>
    <row r="263" spans="1:3" ht="14.5" x14ac:dyDescent="0.35">
      <c r="A263" s="15" t="s">
        <v>713</v>
      </c>
      <c r="B263" s="15" t="s">
        <v>294</v>
      </c>
      <c r="C263" s="15" t="s">
        <v>714</v>
      </c>
    </row>
    <row r="264" spans="1:3" ht="14.5" x14ac:dyDescent="0.35">
      <c r="A264" s="15" t="s">
        <v>715</v>
      </c>
      <c r="B264" s="15" t="s">
        <v>289</v>
      </c>
      <c r="C264" s="15" t="s">
        <v>307</v>
      </c>
    </row>
    <row r="265" spans="1:3" ht="14.5" x14ac:dyDescent="0.35">
      <c r="A265" s="15" t="s">
        <v>716</v>
      </c>
      <c r="B265" s="15" t="s">
        <v>289</v>
      </c>
      <c r="C265" s="15" t="s">
        <v>717</v>
      </c>
    </row>
    <row r="266" spans="1:3" ht="14.5" x14ac:dyDescent="0.35">
      <c r="A266" s="15" t="s">
        <v>718</v>
      </c>
      <c r="B266" s="15" t="s">
        <v>289</v>
      </c>
      <c r="C266" s="15" t="s">
        <v>719</v>
      </c>
    </row>
    <row r="267" spans="1:3" ht="14.5" x14ac:dyDescent="0.35">
      <c r="A267" s="15" t="s">
        <v>720</v>
      </c>
      <c r="B267" s="15" t="s">
        <v>289</v>
      </c>
      <c r="C267" s="15" t="s">
        <v>721</v>
      </c>
    </row>
    <row r="268" spans="1:3" ht="14.5" x14ac:dyDescent="0.35">
      <c r="A268" s="15" t="s">
        <v>722</v>
      </c>
      <c r="B268" s="15" t="s">
        <v>289</v>
      </c>
      <c r="C268" s="15" t="s">
        <v>307</v>
      </c>
    </row>
    <row r="269" spans="1:3" ht="14.5" x14ac:dyDescent="0.35">
      <c r="A269" s="15" t="s">
        <v>723</v>
      </c>
      <c r="B269" s="15" t="s">
        <v>289</v>
      </c>
      <c r="C269" s="15" t="s">
        <v>724</v>
      </c>
    </row>
    <row r="270" spans="1:3" ht="14.5" x14ac:dyDescent="0.35">
      <c r="A270" s="15" t="s">
        <v>725</v>
      </c>
      <c r="B270" s="15" t="s">
        <v>289</v>
      </c>
      <c r="C270" s="15" t="s">
        <v>726</v>
      </c>
    </row>
    <row r="271" spans="1:3" ht="14.5" x14ac:dyDescent="0.35">
      <c r="A271" s="15" t="s">
        <v>727</v>
      </c>
      <c r="B271" s="15" t="s">
        <v>294</v>
      </c>
      <c r="C271" s="15" t="s">
        <v>728</v>
      </c>
    </row>
    <row r="272" spans="1:3" ht="14.5" x14ac:dyDescent="0.35">
      <c r="A272" s="15" t="s">
        <v>729</v>
      </c>
      <c r="B272" s="15" t="s">
        <v>289</v>
      </c>
      <c r="C272" s="15" t="s">
        <v>730</v>
      </c>
    </row>
    <row r="273" spans="1:3" ht="14.5" x14ac:dyDescent="0.35">
      <c r="A273" s="15" t="s">
        <v>731</v>
      </c>
      <c r="B273" s="15" t="s">
        <v>294</v>
      </c>
      <c r="C273" s="15" t="s">
        <v>732</v>
      </c>
    </row>
    <row r="274" spans="1:3" ht="14.5" x14ac:dyDescent="0.35">
      <c r="A274" s="15" t="s">
        <v>733</v>
      </c>
      <c r="B274" s="15" t="s">
        <v>289</v>
      </c>
      <c r="C274" s="15" t="s">
        <v>734</v>
      </c>
    </row>
    <row r="275" spans="1:3" ht="14.5" x14ac:dyDescent="0.35">
      <c r="A275" s="15" t="s">
        <v>735</v>
      </c>
      <c r="B275" s="15" t="s">
        <v>294</v>
      </c>
      <c r="C275" s="15" t="s">
        <v>736</v>
      </c>
    </row>
    <row r="276" spans="1:3" ht="14.5" x14ac:dyDescent="0.35">
      <c r="A276" s="15" t="s">
        <v>737</v>
      </c>
      <c r="B276" s="15" t="s">
        <v>294</v>
      </c>
      <c r="C276" s="15" t="s">
        <v>738</v>
      </c>
    </row>
    <row r="277" spans="1:3" ht="14.5" x14ac:dyDescent="0.35">
      <c r="A277" s="15" t="s">
        <v>739</v>
      </c>
      <c r="B277" s="15" t="s">
        <v>289</v>
      </c>
      <c r="C277" s="15" t="s">
        <v>740</v>
      </c>
    </row>
    <row r="278" spans="1:3" ht="14.5" x14ac:dyDescent="0.35">
      <c r="A278" s="15" t="s">
        <v>741</v>
      </c>
      <c r="B278" s="15" t="s">
        <v>294</v>
      </c>
      <c r="C278" s="15" t="s">
        <v>742</v>
      </c>
    </row>
    <row r="279" spans="1:3" ht="14.5" x14ac:dyDescent="0.35">
      <c r="A279" s="15" t="s">
        <v>743</v>
      </c>
      <c r="B279" s="15" t="s">
        <v>289</v>
      </c>
      <c r="C279" s="15" t="s">
        <v>307</v>
      </c>
    </row>
    <row r="280" spans="1:3" ht="14.5" x14ac:dyDescent="0.35">
      <c r="A280" s="15" t="s">
        <v>744</v>
      </c>
      <c r="B280" s="15" t="s">
        <v>294</v>
      </c>
      <c r="C280" s="15" t="s">
        <v>745</v>
      </c>
    </row>
    <row r="281" spans="1:3" ht="14.5" x14ac:dyDescent="0.35">
      <c r="A281" s="15" t="s">
        <v>746</v>
      </c>
      <c r="B281" s="15" t="s">
        <v>289</v>
      </c>
      <c r="C281" s="15" t="s">
        <v>747</v>
      </c>
    </row>
    <row r="282" spans="1:3" ht="14.5" x14ac:dyDescent="0.35">
      <c r="A282" s="15" t="s">
        <v>748</v>
      </c>
      <c r="B282" s="15" t="s">
        <v>294</v>
      </c>
      <c r="C282" s="15" t="s">
        <v>749</v>
      </c>
    </row>
    <row r="283" spans="1:3" ht="14.5" x14ac:dyDescent="0.35">
      <c r="A283" s="15" t="s">
        <v>750</v>
      </c>
      <c r="B283" s="15" t="s">
        <v>289</v>
      </c>
      <c r="C283" s="15" t="s">
        <v>751</v>
      </c>
    </row>
    <row r="284" spans="1:3" ht="14.5" x14ac:dyDescent="0.35">
      <c r="A284" s="15" t="s">
        <v>752</v>
      </c>
      <c r="B284" s="15" t="s">
        <v>294</v>
      </c>
      <c r="C284" s="15" t="s">
        <v>753</v>
      </c>
    </row>
    <row r="285" spans="1:3" ht="14.5" x14ac:dyDescent="0.35">
      <c r="A285" s="15" t="s">
        <v>754</v>
      </c>
      <c r="B285" s="15" t="s">
        <v>289</v>
      </c>
      <c r="C285" s="15" t="s">
        <v>755</v>
      </c>
    </row>
    <row r="286" spans="1:3" ht="14.5" x14ac:dyDescent="0.35">
      <c r="A286" s="15" t="s">
        <v>756</v>
      </c>
      <c r="B286" s="15" t="s">
        <v>294</v>
      </c>
      <c r="C286" s="15" t="s">
        <v>757</v>
      </c>
    </row>
    <row r="287" spans="1:3" ht="14.5" x14ac:dyDescent="0.35">
      <c r="A287" s="15" t="s">
        <v>758</v>
      </c>
      <c r="B287" s="15" t="s">
        <v>289</v>
      </c>
      <c r="C287" s="15" t="s">
        <v>759</v>
      </c>
    </row>
    <row r="288" spans="1:3" ht="14.5" x14ac:dyDescent="0.35">
      <c r="A288" s="15" t="s">
        <v>760</v>
      </c>
      <c r="B288" s="15" t="s">
        <v>294</v>
      </c>
      <c r="C288" s="15" t="s">
        <v>761</v>
      </c>
    </row>
    <row r="289" spans="1:3" ht="14.5" x14ac:dyDescent="0.35">
      <c r="A289" s="15" t="s">
        <v>762</v>
      </c>
      <c r="B289" s="15" t="s">
        <v>289</v>
      </c>
      <c r="C289" s="15" t="s">
        <v>307</v>
      </c>
    </row>
    <row r="290" spans="1:3" ht="14.5" x14ac:dyDescent="0.35">
      <c r="A290" s="15" t="s">
        <v>763</v>
      </c>
      <c r="B290" s="15" t="s">
        <v>294</v>
      </c>
      <c r="C290" s="15" t="s">
        <v>764</v>
      </c>
    </row>
    <row r="291" spans="1:3" ht="14.5" x14ac:dyDescent="0.35">
      <c r="A291" s="15" t="s">
        <v>765</v>
      </c>
      <c r="B291" s="15" t="s">
        <v>294</v>
      </c>
      <c r="C291" s="15" t="s">
        <v>766</v>
      </c>
    </row>
    <row r="292" spans="1:3" ht="14.5" x14ac:dyDescent="0.35">
      <c r="A292" s="15" t="s">
        <v>767</v>
      </c>
      <c r="B292" s="15" t="s">
        <v>294</v>
      </c>
      <c r="C292" s="15" t="s">
        <v>768</v>
      </c>
    </row>
    <row r="293" spans="1:3" ht="14.5" x14ac:dyDescent="0.35">
      <c r="A293" s="15" t="s">
        <v>769</v>
      </c>
      <c r="B293" s="15" t="s">
        <v>294</v>
      </c>
      <c r="C293" s="15" t="s">
        <v>770</v>
      </c>
    </row>
    <row r="294" spans="1:3" ht="14.5" x14ac:dyDescent="0.35">
      <c r="A294" s="15" t="s">
        <v>771</v>
      </c>
      <c r="B294" s="15" t="s">
        <v>294</v>
      </c>
      <c r="C294" s="15" t="s">
        <v>772</v>
      </c>
    </row>
    <row r="295" spans="1:3" ht="14.5" x14ac:dyDescent="0.35">
      <c r="A295" s="15" t="s">
        <v>773</v>
      </c>
      <c r="B295" s="15" t="s">
        <v>294</v>
      </c>
      <c r="C295" s="15" t="s">
        <v>774</v>
      </c>
    </row>
    <row r="296" spans="1:3" ht="14.5" x14ac:dyDescent="0.35">
      <c r="A296" s="15" t="s">
        <v>775</v>
      </c>
      <c r="B296" s="15" t="s">
        <v>294</v>
      </c>
      <c r="C296" s="15" t="s">
        <v>776</v>
      </c>
    </row>
    <row r="297" spans="1:3" ht="14.5" x14ac:dyDescent="0.35">
      <c r="A297" s="15" t="s">
        <v>777</v>
      </c>
      <c r="B297" s="15" t="s">
        <v>289</v>
      </c>
      <c r="C297" s="15" t="s">
        <v>778</v>
      </c>
    </row>
    <row r="298" spans="1:3" ht="14.5" x14ac:dyDescent="0.35">
      <c r="A298" s="15" t="s">
        <v>779</v>
      </c>
      <c r="B298" s="15" t="s">
        <v>289</v>
      </c>
      <c r="C298" s="15" t="s">
        <v>780</v>
      </c>
    </row>
    <row r="299" spans="1:3" ht="14.5" x14ac:dyDescent="0.35">
      <c r="A299" s="15" t="s">
        <v>781</v>
      </c>
      <c r="B299" s="15" t="s">
        <v>289</v>
      </c>
      <c r="C299" s="15" t="s">
        <v>782</v>
      </c>
    </row>
    <row r="300" spans="1:3" ht="14.5" x14ac:dyDescent="0.35">
      <c r="A300" s="15" t="s">
        <v>783</v>
      </c>
      <c r="B300" s="15" t="s">
        <v>294</v>
      </c>
      <c r="C300" s="15" t="s">
        <v>784</v>
      </c>
    </row>
    <row r="301" spans="1:3" ht="14.5" x14ac:dyDescent="0.35">
      <c r="A301" s="15" t="s">
        <v>785</v>
      </c>
      <c r="B301" s="15" t="s">
        <v>289</v>
      </c>
      <c r="C301" s="15" t="s">
        <v>786</v>
      </c>
    </row>
    <row r="302" spans="1:3" ht="14.5" x14ac:dyDescent="0.35">
      <c r="A302" s="15" t="s">
        <v>787</v>
      </c>
      <c r="B302" s="15" t="s">
        <v>294</v>
      </c>
      <c r="C302" s="15" t="s">
        <v>788</v>
      </c>
    </row>
    <row r="303" spans="1:3" ht="14.5" x14ac:dyDescent="0.35">
      <c r="A303" s="15" t="s">
        <v>789</v>
      </c>
      <c r="B303" s="15" t="s">
        <v>289</v>
      </c>
      <c r="C303" s="15" t="s">
        <v>307</v>
      </c>
    </row>
    <row r="304" spans="1:3" ht="14.5" x14ac:dyDescent="0.35">
      <c r="A304" s="15" t="s">
        <v>790</v>
      </c>
      <c r="B304" s="15" t="s">
        <v>289</v>
      </c>
      <c r="C304" s="15" t="s">
        <v>791</v>
      </c>
    </row>
    <row r="305" spans="1:3" ht="14.5" x14ac:dyDescent="0.35">
      <c r="A305" s="15" t="s">
        <v>792</v>
      </c>
      <c r="B305" s="15" t="s">
        <v>289</v>
      </c>
      <c r="C305" s="15" t="s">
        <v>793</v>
      </c>
    </row>
    <row r="306" spans="1:3" ht="14.5" x14ac:dyDescent="0.35">
      <c r="A306" s="15" t="s">
        <v>794</v>
      </c>
      <c r="B306" s="15" t="s">
        <v>289</v>
      </c>
      <c r="C306" s="15" t="s">
        <v>795</v>
      </c>
    </row>
    <row r="307" spans="1:3" ht="14.5" x14ac:dyDescent="0.35">
      <c r="A307" s="15" t="s">
        <v>796</v>
      </c>
      <c r="B307" s="15" t="s">
        <v>294</v>
      </c>
      <c r="C307" s="15" t="s">
        <v>797</v>
      </c>
    </row>
    <row r="308" spans="1:3" ht="14.5" x14ac:dyDescent="0.35">
      <c r="A308" s="15" t="s">
        <v>798</v>
      </c>
      <c r="B308" s="15" t="s">
        <v>289</v>
      </c>
      <c r="C308" s="15" t="s">
        <v>799</v>
      </c>
    </row>
    <row r="309" spans="1:3" ht="14.5" x14ac:dyDescent="0.35">
      <c r="A309" s="15" t="s">
        <v>800</v>
      </c>
      <c r="B309" s="15" t="s">
        <v>289</v>
      </c>
      <c r="C309" s="15" t="s">
        <v>801</v>
      </c>
    </row>
    <row r="310" spans="1:3" ht="14.5" x14ac:dyDescent="0.35">
      <c r="A310" s="15" t="s">
        <v>802</v>
      </c>
      <c r="B310" s="15" t="s">
        <v>294</v>
      </c>
      <c r="C310" s="15" t="s">
        <v>803</v>
      </c>
    </row>
    <row r="311" spans="1:3" ht="14.5" x14ac:dyDescent="0.35">
      <c r="A311" s="15" t="s">
        <v>804</v>
      </c>
      <c r="B311" s="15" t="s">
        <v>294</v>
      </c>
      <c r="C311" s="15" t="s">
        <v>805</v>
      </c>
    </row>
    <row r="312" spans="1:3" ht="14.5" x14ac:dyDescent="0.35">
      <c r="A312" s="15" t="s">
        <v>806</v>
      </c>
      <c r="B312" s="15" t="s">
        <v>294</v>
      </c>
      <c r="C312" s="15" t="s">
        <v>807</v>
      </c>
    </row>
    <row r="313" spans="1:3" ht="14.5" x14ac:dyDescent="0.35">
      <c r="A313" s="15" t="s">
        <v>808</v>
      </c>
      <c r="B313" s="15" t="s">
        <v>289</v>
      </c>
      <c r="C313" s="15" t="s">
        <v>809</v>
      </c>
    </row>
    <row r="314" spans="1:3" ht="14.5" x14ac:dyDescent="0.35">
      <c r="A314" s="15" t="s">
        <v>810</v>
      </c>
      <c r="B314" s="15" t="s">
        <v>294</v>
      </c>
      <c r="C314" s="15" t="s">
        <v>811</v>
      </c>
    </row>
    <row r="315" spans="1:3" ht="14.5" x14ac:dyDescent="0.35">
      <c r="A315" s="15" t="s">
        <v>812</v>
      </c>
      <c r="B315" s="15" t="s">
        <v>289</v>
      </c>
      <c r="C315" s="15" t="s">
        <v>813</v>
      </c>
    </row>
    <row r="316" spans="1:3" ht="14.5" x14ac:dyDescent="0.35">
      <c r="A316" s="15" t="s">
        <v>814</v>
      </c>
      <c r="B316" s="15" t="s">
        <v>294</v>
      </c>
      <c r="C316" s="15" t="s">
        <v>815</v>
      </c>
    </row>
    <row r="317" spans="1:3" ht="14.5" x14ac:dyDescent="0.35">
      <c r="A317" s="15" t="s">
        <v>816</v>
      </c>
      <c r="B317" s="15" t="s">
        <v>289</v>
      </c>
      <c r="C317" s="15" t="s">
        <v>817</v>
      </c>
    </row>
    <row r="318" spans="1:3" ht="14.5" x14ac:dyDescent="0.35">
      <c r="A318" s="15" t="s">
        <v>818</v>
      </c>
      <c r="B318" s="15" t="s">
        <v>294</v>
      </c>
      <c r="C318" s="15" t="s">
        <v>459</v>
      </c>
    </row>
    <row r="319" spans="1:3" ht="14.5" x14ac:dyDescent="0.35">
      <c r="A319" s="15" t="s">
        <v>819</v>
      </c>
      <c r="B319" s="15" t="s">
        <v>289</v>
      </c>
      <c r="C319" s="15" t="s">
        <v>820</v>
      </c>
    </row>
    <row r="320" spans="1:3" ht="14.5" x14ac:dyDescent="0.35">
      <c r="A320" s="15" t="s">
        <v>821</v>
      </c>
      <c r="B320" s="15" t="s">
        <v>294</v>
      </c>
      <c r="C320" s="15" t="s">
        <v>822</v>
      </c>
    </row>
    <row r="321" spans="1:3" ht="14.5" x14ac:dyDescent="0.35">
      <c r="A321" s="15" t="s">
        <v>823</v>
      </c>
      <c r="B321" s="15" t="s">
        <v>289</v>
      </c>
      <c r="C321" s="15" t="s">
        <v>824</v>
      </c>
    </row>
    <row r="322" spans="1:3" ht="14.5" x14ac:dyDescent="0.35">
      <c r="A322" s="15" t="s">
        <v>825</v>
      </c>
      <c r="B322" s="15" t="s">
        <v>289</v>
      </c>
      <c r="C322" s="15" t="s">
        <v>826</v>
      </c>
    </row>
    <row r="323" spans="1:3" ht="14.5" x14ac:dyDescent="0.35">
      <c r="A323" s="15" t="s">
        <v>827</v>
      </c>
      <c r="B323" s="15" t="s">
        <v>289</v>
      </c>
      <c r="C323" s="15" t="s">
        <v>828</v>
      </c>
    </row>
    <row r="324" spans="1:3" ht="14.5" x14ac:dyDescent="0.35">
      <c r="A324" s="15" t="s">
        <v>829</v>
      </c>
      <c r="B324" s="15" t="s">
        <v>289</v>
      </c>
      <c r="C324" s="15" t="s">
        <v>830</v>
      </c>
    </row>
    <row r="325" spans="1:3" ht="14.5" x14ac:dyDescent="0.35">
      <c r="A325" s="15" t="s">
        <v>831</v>
      </c>
      <c r="B325" s="15" t="s">
        <v>289</v>
      </c>
      <c r="C325" s="15" t="s">
        <v>307</v>
      </c>
    </row>
    <row r="326" spans="1:3" ht="14.5" x14ac:dyDescent="0.35">
      <c r="A326" s="15" t="s">
        <v>832</v>
      </c>
      <c r="B326" s="15" t="s">
        <v>289</v>
      </c>
      <c r="C326" s="15" t="s">
        <v>833</v>
      </c>
    </row>
    <row r="327" spans="1:3" ht="14.5" x14ac:dyDescent="0.35">
      <c r="A327" s="15" t="s">
        <v>834</v>
      </c>
      <c r="B327" s="15" t="s">
        <v>289</v>
      </c>
      <c r="C327" s="15" t="s">
        <v>835</v>
      </c>
    </row>
    <row r="328" spans="1:3" ht="14.5" x14ac:dyDescent="0.35">
      <c r="A328" s="15" t="s">
        <v>836</v>
      </c>
      <c r="B328" s="15" t="s">
        <v>294</v>
      </c>
      <c r="C328" s="15" t="s">
        <v>837</v>
      </c>
    </row>
    <row r="329" spans="1:3" ht="14.5" x14ac:dyDescent="0.35">
      <c r="A329" s="15" t="s">
        <v>838</v>
      </c>
      <c r="B329" s="15" t="s">
        <v>289</v>
      </c>
      <c r="C329" s="15" t="s">
        <v>839</v>
      </c>
    </row>
    <row r="330" spans="1:3" ht="14.5" x14ac:dyDescent="0.35">
      <c r="A330" s="15" t="s">
        <v>840</v>
      </c>
      <c r="B330" s="15" t="s">
        <v>289</v>
      </c>
      <c r="C330" s="15" t="s">
        <v>841</v>
      </c>
    </row>
    <row r="331" spans="1:3" ht="14.5" x14ac:dyDescent="0.35">
      <c r="A331" s="15" t="s">
        <v>842</v>
      </c>
      <c r="B331" s="15" t="s">
        <v>294</v>
      </c>
      <c r="C331" s="15" t="s">
        <v>843</v>
      </c>
    </row>
    <row r="332" spans="1:3" ht="14.5" x14ac:dyDescent="0.35">
      <c r="A332" s="15" t="s">
        <v>844</v>
      </c>
      <c r="B332" s="15" t="s">
        <v>289</v>
      </c>
      <c r="C332" s="15" t="s">
        <v>845</v>
      </c>
    </row>
    <row r="333" spans="1:3" ht="14.5" x14ac:dyDescent="0.35">
      <c r="A333" s="15" t="s">
        <v>846</v>
      </c>
      <c r="B333" s="15" t="s">
        <v>294</v>
      </c>
      <c r="C333" s="15" t="s">
        <v>847</v>
      </c>
    </row>
    <row r="334" spans="1:3" ht="14.5" x14ac:dyDescent="0.35">
      <c r="A334" s="15" t="s">
        <v>848</v>
      </c>
      <c r="B334" s="15" t="s">
        <v>289</v>
      </c>
      <c r="C334" s="15" t="s">
        <v>849</v>
      </c>
    </row>
    <row r="335" spans="1:3" ht="14.5" x14ac:dyDescent="0.35">
      <c r="A335" s="15" t="s">
        <v>850</v>
      </c>
      <c r="B335" s="15" t="s">
        <v>289</v>
      </c>
      <c r="C335" s="15" t="s">
        <v>851</v>
      </c>
    </row>
    <row r="336" spans="1:3" ht="14.5" x14ac:dyDescent="0.35">
      <c r="A336" s="15" t="s">
        <v>852</v>
      </c>
      <c r="B336" s="15" t="s">
        <v>289</v>
      </c>
      <c r="C336" s="15" t="s">
        <v>307</v>
      </c>
    </row>
    <row r="337" spans="1:3" ht="14.5" x14ac:dyDescent="0.35">
      <c r="A337" s="15" t="s">
        <v>853</v>
      </c>
      <c r="B337" s="15" t="s">
        <v>289</v>
      </c>
      <c r="C337" s="15" t="s">
        <v>854</v>
      </c>
    </row>
    <row r="338" spans="1:3" ht="14.5" x14ac:dyDescent="0.35">
      <c r="A338" s="15" t="s">
        <v>855</v>
      </c>
      <c r="B338" s="15" t="s">
        <v>294</v>
      </c>
      <c r="C338" s="15" t="s">
        <v>856</v>
      </c>
    </row>
    <row r="339" spans="1:3" ht="14.5" x14ac:dyDescent="0.35">
      <c r="A339" s="15" t="s">
        <v>857</v>
      </c>
      <c r="B339" s="15" t="s">
        <v>289</v>
      </c>
      <c r="C339" s="15" t="s">
        <v>858</v>
      </c>
    </row>
    <row r="340" spans="1:3" ht="14.5" x14ac:dyDescent="0.35">
      <c r="A340" s="15" t="s">
        <v>859</v>
      </c>
      <c r="B340" s="15" t="s">
        <v>294</v>
      </c>
      <c r="C340" s="15" t="s">
        <v>860</v>
      </c>
    </row>
    <row r="341" spans="1:3" ht="14.5" x14ac:dyDescent="0.35">
      <c r="A341" s="15" t="s">
        <v>861</v>
      </c>
      <c r="B341" s="15" t="s">
        <v>294</v>
      </c>
      <c r="C341" s="15" t="s">
        <v>862</v>
      </c>
    </row>
    <row r="342" spans="1:3" ht="14.5" x14ac:dyDescent="0.35">
      <c r="A342" s="15" t="s">
        <v>863</v>
      </c>
      <c r="B342" s="15" t="s">
        <v>294</v>
      </c>
      <c r="C342" s="15" t="s">
        <v>864</v>
      </c>
    </row>
    <row r="343" spans="1:3" ht="14.5" x14ac:dyDescent="0.35">
      <c r="A343" s="15" t="s">
        <v>865</v>
      </c>
      <c r="B343" s="15" t="s">
        <v>289</v>
      </c>
      <c r="C343" s="15" t="s">
        <v>866</v>
      </c>
    </row>
    <row r="344" spans="1:3" ht="14.5" x14ac:dyDescent="0.35">
      <c r="A344" s="15" t="s">
        <v>867</v>
      </c>
      <c r="B344" s="15" t="s">
        <v>294</v>
      </c>
      <c r="C344" s="15" t="s">
        <v>868</v>
      </c>
    </row>
    <row r="345" spans="1:3" ht="14.5" x14ac:dyDescent="0.35">
      <c r="A345" s="15" t="s">
        <v>869</v>
      </c>
      <c r="B345" s="15" t="s">
        <v>289</v>
      </c>
      <c r="C345" s="15" t="s">
        <v>870</v>
      </c>
    </row>
    <row r="346" spans="1:3" ht="14.5" x14ac:dyDescent="0.35">
      <c r="A346" s="15" t="s">
        <v>871</v>
      </c>
      <c r="B346" s="15" t="s">
        <v>294</v>
      </c>
      <c r="C346" s="15" t="s">
        <v>872</v>
      </c>
    </row>
    <row r="347" spans="1:3" ht="14.5" x14ac:dyDescent="0.35">
      <c r="A347" s="15" t="s">
        <v>873</v>
      </c>
      <c r="B347" s="15" t="s">
        <v>289</v>
      </c>
      <c r="C347" s="15" t="s">
        <v>874</v>
      </c>
    </row>
    <row r="348" spans="1:3" ht="14.5" x14ac:dyDescent="0.35">
      <c r="A348" s="15" t="s">
        <v>875</v>
      </c>
      <c r="B348" s="15" t="s">
        <v>294</v>
      </c>
      <c r="C348" s="15" t="s">
        <v>876</v>
      </c>
    </row>
    <row r="349" spans="1:3" ht="14.5" x14ac:dyDescent="0.35">
      <c r="A349" s="15" t="s">
        <v>877</v>
      </c>
      <c r="B349" s="15" t="s">
        <v>289</v>
      </c>
      <c r="C349" s="15" t="s">
        <v>878</v>
      </c>
    </row>
    <row r="350" spans="1:3" ht="14.5" x14ac:dyDescent="0.35">
      <c r="A350" s="15" t="s">
        <v>879</v>
      </c>
      <c r="B350" s="15" t="s">
        <v>294</v>
      </c>
      <c r="C350" s="15" t="s">
        <v>880</v>
      </c>
    </row>
    <row r="351" spans="1:3" ht="14.5" x14ac:dyDescent="0.35">
      <c r="A351" s="15" t="s">
        <v>881</v>
      </c>
      <c r="B351" s="15" t="s">
        <v>289</v>
      </c>
      <c r="C351" s="15" t="s">
        <v>882</v>
      </c>
    </row>
    <row r="352" spans="1:3" ht="14.5" x14ac:dyDescent="0.35">
      <c r="A352" s="15" t="s">
        <v>883</v>
      </c>
      <c r="B352" s="15" t="s">
        <v>294</v>
      </c>
      <c r="C352" s="15" t="s">
        <v>884</v>
      </c>
    </row>
    <row r="353" spans="1:3" ht="14.5" x14ac:dyDescent="0.35">
      <c r="A353" s="15" t="s">
        <v>885</v>
      </c>
      <c r="B353" s="15" t="s">
        <v>289</v>
      </c>
      <c r="C353" s="15" t="s">
        <v>886</v>
      </c>
    </row>
    <row r="354" spans="1:3" ht="14.5" x14ac:dyDescent="0.35">
      <c r="A354" s="15" t="s">
        <v>887</v>
      </c>
      <c r="B354" s="15" t="s">
        <v>294</v>
      </c>
      <c r="C354" s="15" t="s">
        <v>843</v>
      </c>
    </row>
    <row r="355" spans="1:3" ht="14.5" x14ac:dyDescent="0.35">
      <c r="A355" s="15" t="s">
        <v>888</v>
      </c>
      <c r="B355" s="15" t="s">
        <v>289</v>
      </c>
      <c r="C355" s="15" t="s">
        <v>889</v>
      </c>
    </row>
    <row r="356" spans="1:3" ht="14.5" x14ac:dyDescent="0.35">
      <c r="A356" s="15" t="s">
        <v>890</v>
      </c>
      <c r="B356" s="15" t="s">
        <v>294</v>
      </c>
      <c r="C356" s="15" t="s">
        <v>891</v>
      </c>
    </row>
    <row r="357" spans="1:3" ht="14.5" x14ac:dyDescent="0.35">
      <c r="A357" s="15" t="s">
        <v>892</v>
      </c>
      <c r="B357" s="15" t="s">
        <v>289</v>
      </c>
      <c r="C357" s="15" t="s">
        <v>893</v>
      </c>
    </row>
    <row r="358" spans="1:3" ht="14.5" x14ac:dyDescent="0.35">
      <c r="A358" s="15" t="s">
        <v>894</v>
      </c>
      <c r="B358" s="15" t="s">
        <v>289</v>
      </c>
      <c r="C358" s="15" t="s">
        <v>307</v>
      </c>
    </row>
    <row r="359" spans="1:3" ht="14.5" x14ac:dyDescent="0.35">
      <c r="A359" s="15" t="s">
        <v>895</v>
      </c>
      <c r="B359" s="15" t="s">
        <v>294</v>
      </c>
      <c r="C359" s="15" t="s">
        <v>896</v>
      </c>
    </row>
    <row r="360" spans="1:3" ht="14.5" x14ac:dyDescent="0.35">
      <c r="A360" s="15" t="s">
        <v>897</v>
      </c>
      <c r="B360" s="15" t="s">
        <v>294</v>
      </c>
      <c r="C360" s="15" t="s">
        <v>898</v>
      </c>
    </row>
    <row r="361" spans="1:3" ht="14.5" x14ac:dyDescent="0.35">
      <c r="A361" s="15" t="s">
        <v>899</v>
      </c>
      <c r="B361" s="15" t="s">
        <v>294</v>
      </c>
      <c r="C361" s="15" t="s">
        <v>900</v>
      </c>
    </row>
    <row r="362" spans="1:3" ht="14.5" x14ac:dyDescent="0.35">
      <c r="A362" s="15" t="s">
        <v>901</v>
      </c>
      <c r="B362" s="15" t="s">
        <v>294</v>
      </c>
      <c r="C362" s="15" t="s">
        <v>902</v>
      </c>
    </row>
    <row r="363" spans="1:3" ht="14.5" x14ac:dyDescent="0.35">
      <c r="A363" s="15" t="s">
        <v>903</v>
      </c>
      <c r="B363" s="15" t="s">
        <v>294</v>
      </c>
      <c r="C363" s="15" t="s">
        <v>904</v>
      </c>
    </row>
    <row r="364" spans="1:3" ht="14.5" x14ac:dyDescent="0.35">
      <c r="A364" s="15" t="s">
        <v>905</v>
      </c>
      <c r="B364" s="15" t="s">
        <v>294</v>
      </c>
      <c r="C364" s="15" t="s">
        <v>906</v>
      </c>
    </row>
    <row r="365" spans="1:3" ht="14.5" x14ac:dyDescent="0.35">
      <c r="A365" s="15" t="s">
        <v>907</v>
      </c>
      <c r="B365" s="15" t="s">
        <v>294</v>
      </c>
      <c r="C365" s="15" t="s">
        <v>908</v>
      </c>
    </row>
    <row r="366" spans="1:3" ht="14.5" x14ac:dyDescent="0.35">
      <c r="A366" s="15" t="s">
        <v>909</v>
      </c>
      <c r="B366" s="15" t="s">
        <v>294</v>
      </c>
      <c r="C366" s="15" t="s">
        <v>843</v>
      </c>
    </row>
    <row r="367" spans="1:3" ht="14.5" x14ac:dyDescent="0.35">
      <c r="A367" s="15" t="s">
        <v>910</v>
      </c>
      <c r="B367" s="15" t="s">
        <v>289</v>
      </c>
      <c r="C367" s="15" t="s">
        <v>911</v>
      </c>
    </row>
    <row r="368" spans="1:3" ht="14.5" x14ac:dyDescent="0.35">
      <c r="A368" s="15" t="s">
        <v>912</v>
      </c>
      <c r="B368" s="15" t="s">
        <v>289</v>
      </c>
      <c r="C368" s="15" t="s">
        <v>307</v>
      </c>
    </row>
    <row r="369" spans="1:3" ht="14.5" x14ac:dyDescent="0.35">
      <c r="A369" s="15" t="s">
        <v>913</v>
      </c>
      <c r="B369" s="15" t="s">
        <v>289</v>
      </c>
      <c r="C369" s="15" t="s">
        <v>896</v>
      </c>
    </row>
    <row r="370" spans="1:3" ht="14.5" x14ac:dyDescent="0.35">
      <c r="A370" s="15" t="s">
        <v>914</v>
      </c>
      <c r="B370" s="15" t="s">
        <v>294</v>
      </c>
      <c r="C370" s="15" t="s">
        <v>902</v>
      </c>
    </row>
    <row r="371" spans="1:3" ht="14.5" x14ac:dyDescent="0.35">
      <c r="A371" s="15" t="s">
        <v>915</v>
      </c>
      <c r="B371" s="15" t="s">
        <v>289</v>
      </c>
      <c r="C371" s="15" t="s">
        <v>904</v>
      </c>
    </row>
    <row r="372" spans="1:3" ht="14.5" x14ac:dyDescent="0.35">
      <c r="A372" s="15" t="s">
        <v>916</v>
      </c>
      <c r="B372" s="15" t="s">
        <v>294</v>
      </c>
      <c r="C372" s="15" t="s">
        <v>906</v>
      </c>
    </row>
    <row r="373" spans="1:3" ht="14.5" x14ac:dyDescent="0.35">
      <c r="A373" s="15" t="s">
        <v>917</v>
      </c>
      <c r="B373" s="15" t="s">
        <v>294</v>
      </c>
      <c r="C373" s="15" t="s">
        <v>908</v>
      </c>
    </row>
    <row r="374" spans="1:3" ht="14.5" x14ac:dyDescent="0.35">
      <c r="A374" s="15" t="s">
        <v>918</v>
      </c>
      <c r="B374" s="15" t="s">
        <v>294</v>
      </c>
      <c r="C374" s="15" t="s">
        <v>843</v>
      </c>
    </row>
    <row r="375" spans="1:3" ht="14.5" x14ac:dyDescent="0.35">
      <c r="A375" s="15" t="s">
        <v>919</v>
      </c>
      <c r="B375" s="15" t="s">
        <v>289</v>
      </c>
      <c r="C375" s="15" t="s">
        <v>920</v>
      </c>
    </row>
    <row r="376" spans="1:3" ht="14.5" x14ac:dyDescent="0.35">
      <c r="A376" s="15" t="s">
        <v>921</v>
      </c>
      <c r="B376" s="15" t="s">
        <v>294</v>
      </c>
      <c r="C376" s="15" t="s">
        <v>922</v>
      </c>
    </row>
    <row r="377" spans="1:3" ht="14.5" x14ac:dyDescent="0.35">
      <c r="A377" s="15" t="s">
        <v>923</v>
      </c>
      <c r="B377" s="15" t="s">
        <v>289</v>
      </c>
      <c r="C377" s="15" t="s">
        <v>924</v>
      </c>
    </row>
    <row r="378" spans="1:3" ht="14.5" x14ac:dyDescent="0.35">
      <c r="A378" s="15" t="s">
        <v>925</v>
      </c>
      <c r="B378" s="15" t="s">
        <v>289</v>
      </c>
      <c r="C378" s="15" t="s">
        <v>307</v>
      </c>
    </row>
    <row r="379" spans="1:3" ht="14.5" x14ac:dyDescent="0.35">
      <c r="A379" s="15" t="s">
        <v>926</v>
      </c>
      <c r="B379" s="15" t="s">
        <v>289</v>
      </c>
      <c r="C379" s="15" t="s">
        <v>896</v>
      </c>
    </row>
    <row r="380" spans="1:3" ht="14.5" x14ac:dyDescent="0.35">
      <c r="A380" s="15" t="s">
        <v>927</v>
      </c>
      <c r="B380" s="15" t="s">
        <v>289</v>
      </c>
      <c r="C380" s="15" t="s">
        <v>898</v>
      </c>
    </row>
    <row r="381" spans="1:3" ht="14.5" x14ac:dyDescent="0.35">
      <c r="A381" s="15" t="s">
        <v>928</v>
      </c>
      <c r="B381" s="15" t="s">
        <v>294</v>
      </c>
      <c r="C381" s="15" t="s">
        <v>902</v>
      </c>
    </row>
    <row r="382" spans="1:3" ht="14.5" x14ac:dyDescent="0.35">
      <c r="A382" s="15" t="s">
        <v>929</v>
      </c>
      <c r="B382" s="15" t="s">
        <v>289</v>
      </c>
      <c r="C382" s="15" t="s">
        <v>904</v>
      </c>
    </row>
    <row r="383" spans="1:3" ht="14.5" x14ac:dyDescent="0.35">
      <c r="A383" s="15" t="s">
        <v>930</v>
      </c>
      <c r="B383" s="15" t="s">
        <v>294</v>
      </c>
      <c r="C383" s="15" t="s">
        <v>906</v>
      </c>
    </row>
    <row r="384" spans="1:3" ht="14.5" x14ac:dyDescent="0.35">
      <c r="A384" s="15" t="s">
        <v>931</v>
      </c>
      <c r="B384" s="15" t="s">
        <v>294</v>
      </c>
      <c r="C384" s="15" t="s">
        <v>908</v>
      </c>
    </row>
    <row r="385" spans="1:3" ht="14.5" x14ac:dyDescent="0.35">
      <c r="A385" s="15" t="s">
        <v>932</v>
      </c>
      <c r="B385" s="15" t="s">
        <v>294</v>
      </c>
      <c r="C385" s="15" t="s">
        <v>843</v>
      </c>
    </row>
    <row r="386" spans="1:3" ht="14.5" x14ac:dyDescent="0.35">
      <c r="A386" s="15" t="s">
        <v>933</v>
      </c>
      <c r="B386" s="15" t="s">
        <v>289</v>
      </c>
      <c r="C386" s="15" t="s">
        <v>934</v>
      </c>
    </row>
    <row r="387" spans="1:3" ht="14.5" x14ac:dyDescent="0.35">
      <c r="A387" s="15" t="s">
        <v>935</v>
      </c>
      <c r="B387" s="15" t="s">
        <v>289</v>
      </c>
      <c r="C387" s="15" t="s">
        <v>307</v>
      </c>
    </row>
    <row r="388" spans="1:3" ht="14.5" x14ac:dyDescent="0.35">
      <c r="A388" s="15" t="s">
        <v>936</v>
      </c>
      <c r="B388" s="15" t="s">
        <v>289</v>
      </c>
      <c r="C388" s="15" t="s">
        <v>896</v>
      </c>
    </row>
    <row r="389" spans="1:3" ht="14.5" x14ac:dyDescent="0.35">
      <c r="A389" s="15" t="s">
        <v>937</v>
      </c>
      <c r="B389" s="15" t="s">
        <v>289</v>
      </c>
      <c r="C389" s="15" t="s">
        <v>898</v>
      </c>
    </row>
    <row r="390" spans="1:3" ht="14.5" x14ac:dyDescent="0.35">
      <c r="A390" s="15" t="s">
        <v>938</v>
      </c>
      <c r="B390" s="15" t="s">
        <v>289</v>
      </c>
      <c r="C390" s="15" t="s">
        <v>906</v>
      </c>
    </row>
    <row r="391" spans="1:3" ht="14.5" x14ac:dyDescent="0.35">
      <c r="A391" s="15" t="s">
        <v>939</v>
      </c>
      <c r="B391" s="15" t="s">
        <v>289</v>
      </c>
      <c r="C391" s="15" t="s">
        <v>904</v>
      </c>
    </row>
    <row r="392" spans="1:3" ht="14.5" x14ac:dyDescent="0.35">
      <c r="A392" s="15" t="s">
        <v>940</v>
      </c>
      <c r="B392" s="15" t="s">
        <v>289</v>
      </c>
      <c r="C392" s="15" t="s">
        <v>908</v>
      </c>
    </row>
    <row r="393" spans="1:3" ht="14.5" x14ac:dyDescent="0.35">
      <c r="A393" s="15" t="s">
        <v>941</v>
      </c>
      <c r="B393" s="15" t="s">
        <v>294</v>
      </c>
      <c r="C393" s="15" t="s">
        <v>843</v>
      </c>
    </row>
    <row r="394" spans="1:3" ht="14.5" x14ac:dyDescent="0.35">
      <c r="A394" s="15" t="s">
        <v>942</v>
      </c>
      <c r="B394" s="15" t="s">
        <v>289</v>
      </c>
      <c r="C394" s="15" t="s">
        <v>943</v>
      </c>
    </row>
    <row r="395" spans="1:3" ht="14.5" x14ac:dyDescent="0.35">
      <c r="A395" s="15" t="s">
        <v>944</v>
      </c>
      <c r="B395" s="15" t="s">
        <v>289</v>
      </c>
      <c r="C395" s="15" t="s">
        <v>307</v>
      </c>
    </row>
    <row r="396" spans="1:3" ht="14.5" x14ac:dyDescent="0.35">
      <c r="A396" s="15" t="s">
        <v>945</v>
      </c>
      <c r="B396" s="15" t="s">
        <v>289</v>
      </c>
      <c r="C396" s="15" t="s">
        <v>946</v>
      </c>
    </row>
    <row r="397" spans="1:3" ht="14.5" x14ac:dyDescent="0.35">
      <c r="A397" s="15" t="s">
        <v>947</v>
      </c>
      <c r="B397" s="15" t="s">
        <v>294</v>
      </c>
      <c r="C397" s="15" t="s">
        <v>948</v>
      </c>
    </row>
    <row r="398" spans="1:3" ht="14.5" x14ac:dyDescent="0.35">
      <c r="A398" s="15" t="s">
        <v>949</v>
      </c>
      <c r="B398" s="15" t="s">
        <v>289</v>
      </c>
      <c r="C398" s="15" t="s">
        <v>950</v>
      </c>
    </row>
    <row r="399" spans="1:3" ht="14.5" x14ac:dyDescent="0.35">
      <c r="A399" s="15" t="s">
        <v>951</v>
      </c>
      <c r="B399" s="15" t="s">
        <v>294</v>
      </c>
      <c r="C399" s="15" t="s">
        <v>922</v>
      </c>
    </row>
    <row r="400" spans="1:3" ht="14.5" x14ac:dyDescent="0.35">
      <c r="A400" s="15" t="s">
        <v>952</v>
      </c>
      <c r="B400" s="15" t="s">
        <v>289</v>
      </c>
      <c r="C400" s="15" t="s">
        <v>953</v>
      </c>
    </row>
    <row r="401" spans="1:3" ht="14.5" x14ac:dyDescent="0.35">
      <c r="A401" s="15" t="s">
        <v>954</v>
      </c>
      <c r="B401" s="15" t="s">
        <v>294</v>
      </c>
      <c r="C401" s="15" t="s">
        <v>868</v>
      </c>
    </row>
    <row r="402" spans="1:3" ht="14.5" x14ac:dyDescent="0.35">
      <c r="A402" s="15" t="s">
        <v>955</v>
      </c>
      <c r="B402" s="15" t="s">
        <v>289</v>
      </c>
      <c r="C402" s="15" t="s">
        <v>956</v>
      </c>
    </row>
    <row r="403" spans="1:3" ht="14.5" x14ac:dyDescent="0.35">
      <c r="A403" s="15" t="s">
        <v>957</v>
      </c>
      <c r="B403" s="15" t="s">
        <v>289</v>
      </c>
      <c r="C403" s="15" t="s">
        <v>854</v>
      </c>
    </row>
    <row r="404" spans="1:3" ht="14.5" x14ac:dyDescent="0.35">
      <c r="A404" s="15" t="s">
        <v>958</v>
      </c>
      <c r="B404" s="15" t="s">
        <v>294</v>
      </c>
      <c r="C404" s="15" t="s">
        <v>872</v>
      </c>
    </row>
    <row r="405" spans="1:3" ht="14.5" x14ac:dyDescent="0.35">
      <c r="A405" s="15" t="s">
        <v>959</v>
      </c>
      <c r="B405" s="15" t="s">
        <v>289</v>
      </c>
      <c r="C405" s="15" t="s">
        <v>960</v>
      </c>
    </row>
    <row r="406" spans="1:3" ht="14.5" x14ac:dyDescent="0.35">
      <c r="A406" s="15" t="s">
        <v>961</v>
      </c>
      <c r="B406" s="15" t="s">
        <v>294</v>
      </c>
      <c r="C406" s="15" t="s">
        <v>962</v>
      </c>
    </row>
    <row r="407" spans="1:3" ht="14.5" x14ac:dyDescent="0.35">
      <c r="A407" s="15" t="s">
        <v>963</v>
      </c>
      <c r="B407" s="15" t="s">
        <v>289</v>
      </c>
      <c r="C407" s="15" t="s">
        <v>964</v>
      </c>
    </row>
    <row r="408" spans="1:3" ht="14.5" x14ac:dyDescent="0.35">
      <c r="A408" s="15" t="s">
        <v>965</v>
      </c>
      <c r="B408" s="15" t="s">
        <v>294</v>
      </c>
      <c r="C408" s="15" t="s">
        <v>843</v>
      </c>
    </row>
    <row r="409" spans="1:3" ht="14.5" x14ac:dyDescent="0.35">
      <c r="A409" s="15" t="s">
        <v>966</v>
      </c>
      <c r="B409" s="15" t="s">
        <v>289</v>
      </c>
      <c r="C409" s="15" t="s">
        <v>967</v>
      </c>
    </row>
    <row r="410" spans="1:3" ht="14.5" x14ac:dyDescent="0.35">
      <c r="A410" s="15" t="s">
        <v>968</v>
      </c>
      <c r="B410" s="15" t="s">
        <v>289</v>
      </c>
      <c r="C410" s="15" t="s">
        <v>307</v>
      </c>
    </row>
    <row r="411" spans="1:3" ht="14.5" x14ac:dyDescent="0.35">
      <c r="A411" s="15" t="s">
        <v>969</v>
      </c>
      <c r="B411" s="15" t="s">
        <v>289</v>
      </c>
      <c r="C411" s="15" t="s">
        <v>970</v>
      </c>
    </row>
    <row r="412" spans="1:3" ht="14.5" x14ac:dyDescent="0.35">
      <c r="A412" s="15" t="s">
        <v>971</v>
      </c>
      <c r="B412" s="15" t="s">
        <v>294</v>
      </c>
      <c r="C412" s="15" t="s">
        <v>972</v>
      </c>
    </row>
    <row r="413" spans="1:3" ht="14.5" x14ac:dyDescent="0.35">
      <c r="A413" s="15" t="s">
        <v>973</v>
      </c>
      <c r="B413" s="15" t="s">
        <v>289</v>
      </c>
      <c r="C413" s="15" t="s">
        <v>974</v>
      </c>
    </row>
    <row r="414" spans="1:3" ht="14.5" x14ac:dyDescent="0.35">
      <c r="A414" s="15" t="s">
        <v>975</v>
      </c>
      <c r="B414" s="15" t="s">
        <v>294</v>
      </c>
      <c r="C414" s="15" t="s">
        <v>976</v>
      </c>
    </row>
    <row r="415" spans="1:3" ht="14.5" x14ac:dyDescent="0.35">
      <c r="A415" s="15" t="s">
        <v>977</v>
      </c>
      <c r="B415" s="15" t="s">
        <v>289</v>
      </c>
      <c r="C415" s="15" t="s">
        <v>978</v>
      </c>
    </row>
    <row r="416" spans="1:3" ht="14.5" x14ac:dyDescent="0.35">
      <c r="A416" s="15" t="s">
        <v>979</v>
      </c>
      <c r="B416" s="15" t="s">
        <v>294</v>
      </c>
      <c r="C416" s="15" t="s">
        <v>872</v>
      </c>
    </row>
    <row r="417" spans="1:3" ht="14.5" x14ac:dyDescent="0.35">
      <c r="A417" s="15" t="s">
        <v>980</v>
      </c>
      <c r="B417" s="15" t="s">
        <v>289</v>
      </c>
      <c r="C417" s="15" t="s">
        <v>981</v>
      </c>
    </row>
    <row r="418" spans="1:3" ht="14.5" x14ac:dyDescent="0.35">
      <c r="A418" s="15" t="s">
        <v>982</v>
      </c>
      <c r="B418" s="15" t="s">
        <v>294</v>
      </c>
      <c r="C418" s="15" t="s">
        <v>983</v>
      </c>
    </row>
    <row r="419" spans="1:3" ht="14.5" x14ac:dyDescent="0.35">
      <c r="A419" s="15" t="s">
        <v>984</v>
      </c>
      <c r="B419" s="15" t="s">
        <v>289</v>
      </c>
      <c r="C419" s="15" t="s">
        <v>985</v>
      </c>
    </row>
    <row r="420" spans="1:3" ht="14.5" x14ac:dyDescent="0.35">
      <c r="A420" s="15" t="s">
        <v>986</v>
      </c>
      <c r="B420" s="15" t="s">
        <v>294</v>
      </c>
      <c r="C420" s="15" t="s">
        <v>987</v>
      </c>
    </row>
    <row r="421" spans="1:3" ht="14.5" x14ac:dyDescent="0.35">
      <c r="A421" s="15" t="s">
        <v>988</v>
      </c>
      <c r="B421" s="15" t="s">
        <v>289</v>
      </c>
      <c r="C421" s="15" t="s">
        <v>989</v>
      </c>
    </row>
    <row r="422" spans="1:3" ht="14.5" x14ac:dyDescent="0.35">
      <c r="A422" s="15" t="s">
        <v>990</v>
      </c>
      <c r="B422" s="15" t="s">
        <v>294</v>
      </c>
      <c r="C422" s="15" t="s">
        <v>991</v>
      </c>
    </row>
    <row r="423" spans="1:3" ht="14.5" x14ac:dyDescent="0.35">
      <c r="A423" s="15" t="s">
        <v>992</v>
      </c>
      <c r="B423" s="15" t="s">
        <v>289</v>
      </c>
      <c r="C423" s="15" t="s">
        <v>993</v>
      </c>
    </row>
    <row r="424" spans="1:3" ht="14.5" x14ac:dyDescent="0.35">
      <c r="A424" s="15" t="s">
        <v>994</v>
      </c>
      <c r="B424" s="15" t="s">
        <v>289</v>
      </c>
      <c r="C424" s="15" t="s">
        <v>307</v>
      </c>
    </row>
    <row r="425" spans="1:3" ht="14.5" x14ac:dyDescent="0.35">
      <c r="A425" s="15" t="s">
        <v>995</v>
      </c>
      <c r="B425" s="15" t="s">
        <v>289</v>
      </c>
      <c r="C425" s="15" t="s">
        <v>970</v>
      </c>
    </row>
    <row r="426" spans="1:3" ht="14.5" x14ac:dyDescent="0.35">
      <c r="A426" s="15" t="s">
        <v>996</v>
      </c>
      <c r="B426" s="15" t="s">
        <v>294</v>
      </c>
      <c r="C426" s="15" t="s">
        <v>972</v>
      </c>
    </row>
    <row r="427" spans="1:3" ht="14.5" x14ac:dyDescent="0.35">
      <c r="A427" s="15" t="s">
        <v>997</v>
      </c>
      <c r="B427" s="15" t="s">
        <v>289</v>
      </c>
      <c r="C427" s="15" t="s">
        <v>998</v>
      </c>
    </row>
    <row r="428" spans="1:3" ht="14.5" x14ac:dyDescent="0.35">
      <c r="A428" s="15" t="s">
        <v>999</v>
      </c>
      <c r="B428" s="15" t="s">
        <v>294</v>
      </c>
      <c r="C428" s="15" t="s">
        <v>976</v>
      </c>
    </row>
    <row r="429" spans="1:3" ht="14.5" x14ac:dyDescent="0.35">
      <c r="A429" s="15" t="s">
        <v>1000</v>
      </c>
      <c r="B429" s="15" t="s">
        <v>289</v>
      </c>
      <c r="C429" s="15" t="s">
        <v>1001</v>
      </c>
    </row>
    <row r="430" spans="1:3" ht="14.5" x14ac:dyDescent="0.35">
      <c r="A430" s="15" t="s">
        <v>1002</v>
      </c>
      <c r="B430" s="15" t="s">
        <v>294</v>
      </c>
      <c r="C430" s="15" t="s">
        <v>872</v>
      </c>
    </row>
    <row r="431" spans="1:3" ht="14.5" x14ac:dyDescent="0.35">
      <c r="A431" s="15" t="s">
        <v>1003</v>
      </c>
      <c r="B431" s="15" t="s">
        <v>289</v>
      </c>
      <c r="C431" s="15" t="s">
        <v>1004</v>
      </c>
    </row>
    <row r="432" spans="1:3" ht="14.5" x14ac:dyDescent="0.35">
      <c r="A432" s="15" t="s">
        <v>1005</v>
      </c>
      <c r="B432" s="15" t="s">
        <v>294</v>
      </c>
      <c r="C432" s="15" t="s">
        <v>983</v>
      </c>
    </row>
    <row r="433" spans="1:3" ht="14.5" x14ac:dyDescent="0.35">
      <c r="A433" s="15" t="s">
        <v>1006</v>
      </c>
      <c r="B433" s="15" t="s">
        <v>289</v>
      </c>
      <c r="C433" s="15" t="s">
        <v>1007</v>
      </c>
    </row>
    <row r="434" spans="1:3" ht="14.5" x14ac:dyDescent="0.35">
      <c r="A434" s="15" t="s">
        <v>1008</v>
      </c>
      <c r="B434" s="15" t="s">
        <v>294</v>
      </c>
      <c r="C434" s="15" t="s">
        <v>987</v>
      </c>
    </row>
    <row r="435" spans="1:3" ht="14.5" x14ac:dyDescent="0.35">
      <c r="A435" s="15" t="s">
        <v>1009</v>
      </c>
      <c r="B435" s="15" t="s">
        <v>289</v>
      </c>
      <c r="C435" s="15" t="s">
        <v>1010</v>
      </c>
    </row>
    <row r="436" spans="1:3" ht="14.5" x14ac:dyDescent="0.35">
      <c r="A436" s="15" t="s">
        <v>1011</v>
      </c>
      <c r="B436" s="15" t="s">
        <v>294</v>
      </c>
      <c r="C436" s="15" t="s">
        <v>991</v>
      </c>
    </row>
    <row r="437" spans="1:3" ht="14.5" x14ac:dyDescent="0.35">
      <c r="A437" s="15" t="s">
        <v>1012</v>
      </c>
      <c r="B437" s="15" t="s">
        <v>289</v>
      </c>
      <c r="C437" s="15" t="s">
        <v>1013</v>
      </c>
    </row>
    <row r="438" spans="1:3" ht="14.5" x14ac:dyDescent="0.35">
      <c r="A438" s="15" t="s">
        <v>1014</v>
      </c>
      <c r="B438" s="15" t="s">
        <v>289</v>
      </c>
      <c r="C438" s="15" t="s">
        <v>307</v>
      </c>
    </row>
    <row r="439" spans="1:3" ht="14.5" x14ac:dyDescent="0.35">
      <c r="A439" s="15" t="s">
        <v>1015</v>
      </c>
      <c r="B439" s="15" t="s">
        <v>289</v>
      </c>
      <c r="C439" s="15" t="s">
        <v>1016</v>
      </c>
    </row>
    <row r="440" spans="1:3" ht="14.5" x14ac:dyDescent="0.35">
      <c r="A440" s="15" t="s">
        <v>1017</v>
      </c>
      <c r="B440" s="15" t="s">
        <v>289</v>
      </c>
      <c r="C440" s="15" t="s">
        <v>946</v>
      </c>
    </row>
    <row r="441" spans="1:3" ht="14.5" x14ac:dyDescent="0.35">
      <c r="A441" s="15" t="s">
        <v>1018</v>
      </c>
      <c r="B441" s="15" t="s">
        <v>294</v>
      </c>
      <c r="C441" s="15" t="s">
        <v>1019</v>
      </c>
    </row>
    <row r="442" spans="1:3" ht="14.5" x14ac:dyDescent="0.35">
      <c r="A442" s="15" t="s">
        <v>1020</v>
      </c>
      <c r="B442" s="15" t="s">
        <v>289</v>
      </c>
      <c r="C442" s="15" t="s">
        <v>1021</v>
      </c>
    </row>
    <row r="443" spans="1:3" ht="14.5" x14ac:dyDescent="0.35">
      <c r="A443" s="15" t="s">
        <v>1022</v>
      </c>
      <c r="B443" s="15" t="s">
        <v>294</v>
      </c>
      <c r="C443" s="15" t="s">
        <v>1023</v>
      </c>
    </row>
    <row r="444" spans="1:3" ht="14.5" x14ac:dyDescent="0.35">
      <c r="A444" s="15" t="s">
        <v>1024</v>
      </c>
      <c r="B444" s="15" t="s">
        <v>289</v>
      </c>
      <c r="C444" s="15" t="s">
        <v>1025</v>
      </c>
    </row>
    <row r="445" spans="1:3" ht="14.5" x14ac:dyDescent="0.35">
      <c r="A445" s="15" t="s">
        <v>1026</v>
      </c>
      <c r="B445" s="15" t="s">
        <v>294</v>
      </c>
      <c r="C445" s="15" t="s">
        <v>1027</v>
      </c>
    </row>
    <row r="446" spans="1:3" ht="14.5" x14ac:dyDescent="0.35">
      <c r="A446" s="15" t="s">
        <v>1028</v>
      </c>
      <c r="B446" s="15" t="s">
        <v>289</v>
      </c>
      <c r="C446" s="15" t="s">
        <v>1029</v>
      </c>
    </row>
    <row r="447" spans="1:3" ht="14.5" x14ac:dyDescent="0.35">
      <c r="A447" s="15" t="s">
        <v>1030</v>
      </c>
      <c r="B447" s="15" t="s">
        <v>294</v>
      </c>
      <c r="C447" s="15" t="s">
        <v>1031</v>
      </c>
    </row>
    <row r="448" spans="1:3" ht="14.5" x14ac:dyDescent="0.35">
      <c r="A448" s="15" t="s">
        <v>1032</v>
      </c>
      <c r="B448" s="15" t="s">
        <v>289</v>
      </c>
      <c r="C448" s="15" t="s">
        <v>1033</v>
      </c>
    </row>
    <row r="449" spans="1:3" ht="14.5" x14ac:dyDescent="0.35">
      <c r="A449" s="15" t="s">
        <v>1034</v>
      </c>
      <c r="B449" s="15" t="s">
        <v>294</v>
      </c>
      <c r="C449" s="15" t="s">
        <v>962</v>
      </c>
    </row>
    <row r="450" spans="1:3" ht="14.5" x14ac:dyDescent="0.35">
      <c r="A450" s="15" t="s">
        <v>1035</v>
      </c>
      <c r="B450" s="15" t="s">
        <v>289</v>
      </c>
      <c r="C450" s="15" t="s">
        <v>1036</v>
      </c>
    </row>
    <row r="451" spans="1:3" ht="14.5" x14ac:dyDescent="0.35">
      <c r="A451" s="15" t="s">
        <v>1037</v>
      </c>
      <c r="B451" s="15" t="s">
        <v>294</v>
      </c>
      <c r="C451" s="15" t="s">
        <v>1038</v>
      </c>
    </row>
    <row r="452" spans="1:3" ht="14.5" x14ac:dyDescent="0.35">
      <c r="A452" s="15" t="s">
        <v>1039</v>
      </c>
      <c r="B452" s="15" t="s">
        <v>289</v>
      </c>
      <c r="C452" s="15" t="s">
        <v>1040</v>
      </c>
    </row>
    <row r="453" spans="1:3" ht="14.5" x14ac:dyDescent="0.35">
      <c r="A453" s="15" t="s">
        <v>1041</v>
      </c>
      <c r="B453" s="15" t="s">
        <v>289</v>
      </c>
      <c r="C453" s="15" t="s">
        <v>307</v>
      </c>
    </row>
    <row r="454" spans="1:3" ht="14.5" x14ac:dyDescent="0.35">
      <c r="A454" s="15" t="s">
        <v>1042</v>
      </c>
      <c r="B454" s="15" t="s">
        <v>289</v>
      </c>
      <c r="C454" s="15" t="s">
        <v>1043</v>
      </c>
    </row>
    <row r="455" spans="1:3" ht="14.5" x14ac:dyDescent="0.35">
      <c r="A455" s="15" t="s">
        <v>1044</v>
      </c>
      <c r="B455" s="15" t="s">
        <v>289</v>
      </c>
      <c r="C455" s="15" t="s">
        <v>946</v>
      </c>
    </row>
    <row r="456" spans="1:3" ht="14.5" x14ac:dyDescent="0.35">
      <c r="A456" s="15" t="s">
        <v>1045</v>
      </c>
      <c r="B456" s="15" t="s">
        <v>289</v>
      </c>
      <c r="C456" s="15" t="s">
        <v>908</v>
      </c>
    </row>
    <row r="457" spans="1:3" ht="14.5" x14ac:dyDescent="0.35">
      <c r="A457" s="15" t="s">
        <v>1046</v>
      </c>
      <c r="B457" s="15" t="s">
        <v>289</v>
      </c>
      <c r="C457" s="15" t="s">
        <v>1047</v>
      </c>
    </row>
    <row r="458" spans="1:3" ht="14.5" x14ac:dyDescent="0.35">
      <c r="A458" s="15" t="s">
        <v>1048</v>
      </c>
      <c r="B458" s="15" t="s">
        <v>289</v>
      </c>
      <c r="C458" s="15" t="s">
        <v>1049</v>
      </c>
    </row>
    <row r="459" spans="1:3" ht="14.5" x14ac:dyDescent="0.35">
      <c r="A459" s="15" t="s">
        <v>1050</v>
      </c>
      <c r="B459" s="15" t="s">
        <v>294</v>
      </c>
      <c r="C459" s="15" t="s">
        <v>880</v>
      </c>
    </row>
    <row r="460" spans="1:3" ht="14.5" x14ac:dyDescent="0.35">
      <c r="A460" s="15" t="s">
        <v>1051</v>
      </c>
      <c r="B460" s="15" t="s">
        <v>289</v>
      </c>
      <c r="C460" s="15" t="s">
        <v>1052</v>
      </c>
    </row>
    <row r="461" spans="1:3" ht="14.5" x14ac:dyDescent="0.35">
      <c r="A461" s="15" t="s">
        <v>1053</v>
      </c>
      <c r="B461" s="15" t="s">
        <v>294</v>
      </c>
      <c r="C461" s="15" t="s">
        <v>1054</v>
      </c>
    </row>
    <row r="462" spans="1:3" ht="14.5" x14ac:dyDescent="0.35">
      <c r="A462" s="15" t="s">
        <v>1055</v>
      </c>
      <c r="B462" s="15" t="s">
        <v>289</v>
      </c>
      <c r="C462" s="15" t="s">
        <v>1056</v>
      </c>
    </row>
    <row r="463" spans="1:3" ht="14.5" x14ac:dyDescent="0.35">
      <c r="A463" s="15" t="s">
        <v>1057</v>
      </c>
      <c r="B463" s="15" t="s">
        <v>289</v>
      </c>
      <c r="C463" s="15" t="s">
        <v>358</v>
      </c>
    </row>
    <row r="464" spans="1:3" ht="14.5" x14ac:dyDescent="0.35">
      <c r="A464" s="15" t="s">
        <v>1058</v>
      </c>
      <c r="B464" s="15" t="s">
        <v>289</v>
      </c>
      <c r="C464" s="15" t="s">
        <v>307</v>
      </c>
    </row>
    <row r="465" spans="1:3" ht="14.5" x14ac:dyDescent="0.35">
      <c r="A465" s="15" t="s">
        <v>1059</v>
      </c>
      <c r="B465" s="15" t="s">
        <v>289</v>
      </c>
      <c r="C465" s="15" t="s">
        <v>1060</v>
      </c>
    </row>
    <row r="466" spans="1:3" ht="14.5" x14ac:dyDescent="0.35">
      <c r="A466" s="15" t="s">
        <v>1061</v>
      </c>
      <c r="B466" s="15" t="s">
        <v>289</v>
      </c>
      <c r="C466" s="15" t="s">
        <v>1062</v>
      </c>
    </row>
    <row r="467" spans="1:3" ht="14.5" x14ac:dyDescent="0.35">
      <c r="A467" s="15" t="s">
        <v>1063</v>
      </c>
      <c r="B467" s="15" t="s">
        <v>289</v>
      </c>
      <c r="C467" s="15" t="s">
        <v>1064</v>
      </c>
    </row>
    <row r="468" spans="1:3" ht="14.5" x14ac:dyDescent="0.35">
      <c r="A468" s="15" t="s">
        <v>1065</v>
      </c>
      <c r="B468" s="15" t="s">
        <v>289</v>
      </c>
      <c r="C468" s="15" t="s">
        <v>908</v>
      </c>
    </row>
    <row r="469" spans="1:3" ht="14.5" x14ac:dyDescent="0.35">
      <c r="A469" s="15" t="s">
        <v>1066</v>
      </c>
      <c r="B469" s="15" t="s">
        <v>294</v>
      </c>
      <c r="C469" s="15" t="s">
        <v>1067</v>
      </c>
    </row>
    <row r="470" spans="1:3" ht="14.5" x14ac:dyDescent="0.35">
      <c r="A470" s="15" t="s">
        <v>1068</v>
      </c>
      <c r="B470" s="15" t="s">
        <v>289</v>
      </c>
      <c r="C470" s="15" t="s">
        <v>1069</v>
      </c>
    </row>
    <row r="471" spans="1:3" ht="14.5" x14ac:dyDescent="0.35">
      <c r="A471" s="15" t="s">
        <v>1070</v>
      </c>
      <c r="B471" s="15" t="s">
        <v>289</v>
      </c>
      <c r="C471" s="15" t="s">
        <v>1071</v>
      </c>
    </row>
    <row r="472" spans="1:3" ht="14.5" x14ac:dyDescent="0.35">
      <c r="A472" s="15" t="s">
        <v>1072</v>
      </c>
      <c r="B472" s="15" t="s">
        <v>294</v>
      </c>
      <c r="C472" s="15" t="s">
        <v>880</v>
      </c>
    </row>
    <row r="473" spans="1:3" ht="14.5" x14ac:dyDescent="0.35">
      <c r="A473" s="15" t="s">
        <v>1073</v>
      </c>
      <c r="B473" s="15" t="s">
        <v>289</v>
      </c>
      <c r="C473" s="15" t="s">
        <v>1074</v>
      </c>
    </row>
    <row r="474" spans="1:3" ht="14.5" x14ac:dyDescent="0.35">
      <c r="A474" s="15" t="s">
        <v>1075</v>
      </c>
      <c r="B474" s="15" t="s">
        <v>289</v>
      </c>
      <c r="C474" s="15" t="s">
        <v>1076</v>
      </c>
    </row>
    <row r="475" spans="1:3" ht="14.5" x14ac:dyDescent="0.35">
      <c r="A475" s="15" t="s">
        <v>1077</v>
      </c>
      <c r="B475" s="15" t="s">
        <v>289</v>
      </c>
      <c r="C475" s="15" t="s">
        <v>307</v>
      </c>
    </row>
    <row r="476" spans="1:3" ht="14.5" x14ac:dyDescent="0.35">
      <c r="A476" s="15" t="s">
        <v>1078</v>
      </c>
      <c r="B476" s="15" t="s">
        <v>294</v>
      </c>
      <c r="C476" s="15" t="s">
        <v>1079</v>
      </c>
    </row>
    <row r="477" spans="1:3" ht="14.5" x14ac:dyDescent="0.35">
      <c r="A477" s="15" t="s">
        <v>1080</v>
      </c>
      <c r="B477" s="15" t="s">
        <v>294</v>
      </c>
      <c r="C477" s="15" t="s">
        <v>1081</v>
      </c>
    </row>
    <row r="478" spans="1:3" ht="14.5" x14ac:dyDescent="0.35">
      <c r="A478" s="15" t="s">
        <v>1082</v>
      </c>
      <c r="B478" s="15" t="s">
        <v>294</v>
      </c>
      <c r="C478" s="15" t="s">
        <v>1083</v>
      </c>
    </row>
    <row r="479" spans="1:3" ht="14.5" x14ac:dyDescent="0.35">
      <c r="A479" s="15" t="s">
        <v>1084</v>
      </c>
      <c r="B479" s="15" t="s">
        <v>294</v>
      </c>
      <c r="C479" s="15" t="s">
        <v>1085</v>
      </c>
    </row>
    <row r="480" spans="1:3" ht="14.5" x14ac:dyDescent="0.35">
      <c r="A480" s="15" t="s">
        <v>1086</v>
      </c>
      <c r="B480" s="15" t="s">
        <v>294</v>
      </c>
      <c r="C480" s="15" t="s">
        <v>1087</v>
      </c>
    </row>
    <row r="481" spans="1:3" ht="14.5" x14ac:dyDescent="0.35">
      <c r="A481" s="15" t="s">
        <v>1088</v>
      </c>
      <c r="B481" s="15" t="s">
        <v>294</v>
      </c>
      <c r="C481" s="15" t="s">
        <v>1089</v>
      </c>
    </row>
    <row r="482" spans="1:3" ht="14.5" x14ac:dyDescent="0.35">
      <c r="A482" s="15" t="s">
        <v>1090</v>
      </c>
      <c r="B482" s="15" t="s">
        <v>289</v>
      </c>
      <c r="C482" s="15" t="s">
        <v>1091</v>
      </c>
    </row>
    <row r="483" spans="1:3" ht="14.5" x14ac:dyDescent="0.35">
      <c r="A483" s="15" t="s">
        <v>1092</v>
      </c>
      <c r="B483" s="15" t="s">
        <v>294</v>
      </c>
      <c r="C483" s="15" t="s">
        <v>1093</v>
      </c>
    </row>
    <row r="484" spans="1:3" ht="14.5" x14ac:dyDescent="0.35">
      <c r="A484" s="15" t="s">
        <v>1094</v>
      </c>
      <c r="B484" s="15" t="s">
        <v>289</v>
      </c>
      <c r="C484" s="15" t="s">
        <v>1095</v>
      </c>
    </row>
    <row r="485" spans="1:3" ht="14.5" x14ac:dyDescent="0.35">
      <c r="A485" s="15" t="s">
        <v>1096</v>
      </c>
      <c r="B485" s="15" t="s">
        <v>294</v>
      </c>
      <c r="C485" s="15" t="s">
        <v>1097</v>
      </c>
    </row>
    <row r="486" spans="1:3" ht="14.5" x14ac:dyDescent="0.35">
      <c r="A486" s="15" t="s">
        <v>1098</v>
      </c>
      <c r="B486" s="15" t="s">
        <v>289</v>
      </c>
      <c r="C486" s="15" t="s">
        <v>1099</v>
      </c>
    </row>
    <row r="487" spans="1:3" ht="14.5" x14ac:dyDescent="0.35">
      <c r="A487" s="15" t="s">
        <v>1100</v>
      </c>
      <c r="B487" s="15" t="s">
        <v>294</v>
      </c>
      <c r="C487" s="15" t="s">
        <v>1101</v>
      </c>
    </row>
    <row r="488" spans="1:3" ht="14.5" x14ac:dyDescent="0.35">
      <c r="A488" s="15" t="s">
        <v>1102</v>
      </c>
      <c r="B488" s="15" t="s">
        <v>294</v>
      </c>
      <c r="C488" s="15" t="s">
        <v>1103</v>
      </c>
    </row>
    <row r="489" spans="1:3" ht="14.5" x14ac:dyDescent="0.35">
      <c r="A489" s="15" t="s">
        <v>1104</v>
      </c>
      <c r="B489" s="15" t="s">
        <v>294</v>
      </c>
      <c r="C489" s="15" t="s">
        <v>1105</v>
      </c>
    </row>
    <row r="490" spans="1:3" ht="14.5" x14ac:dyDescent="0.35">
      <c r="A490" s="15" t="s">
        <v>1106</v>
      </c>
      <c r="B490" s="15" t="s">
        <v>289</v>
      </c>
      <c r="C490" s="15" t="s">
        <v>307</v>
      </c>
    </row>
    <row r="491" spans="1:3" ht="14.5" x14ac:dyDescent="0.35">
      <c r="A491" s="15" t="s">
        <v>1107</v>
      </c>
      <c r="B491" s="15" t="s">
        <v>294</v>
      </c>
      <c r="C491" s="15" t="s">
        <v>1108</v>
      </c>
    </row>
    <row r="492" spans="1:3" ht="14.5" x14ac:dyDescent="0.35">
      <c r="A492" s="15" t="s">
        <v>1109</v>
      </c>
      <c r="B492" s="15" t="s">
        <v>289</v>
      </c>
      <c r="C492" s="15" t="s">
        <v>1110</v>
      </c>
    </row>
    <row r="493" spans="1:3" ht="14.5" x14ac:dyDescent="0.35">
      <c r="A493" s="15" t="s">
        <v>1111</v>
      </c>
      <c r="B493" s="15" t="s">
        <v>294</v>
      </c>
      <c r="C493" s="15" t="s">
        <v>1112</v>
      </c>
    </row>
    <row r="494" spans="1:3" ht="14.5" x14ac:dyDescent="0.35">
      <c r="A494" s="15" t="s">
        <v>1113</v>
      </c>
      <c r="B494" s="15" t="s">
        <v>289</v>
      </c>
      <c r="C494" s="15" t="s">
        <v>1114</v>
      </c>
    </row>
    <row r="495" spans="1:3" ht="14.5" x14ac:dyDescent="0.35">
      <c r="A495" s="15" t="s">
        <v>1115</v>
      </c>
      <c r="B495" s="15" t="s">
        <v>294</v>
      </c>
      <c r="C495" s="15" t="s">
        <v>1105</v>
      </c>
    </row>
    <row r="496" spans="1:3" ht="14.5" x14ac:dyDescent="0.35">
      <c r="A496" s="15" t="s">
        <v>1116</v>
      </c>
      <c r="B496" s="15" t="s">
        <v>289</v>
      </c>
      <c r="C496" s="15" t="s">
        <v>307</v>
      </c>
    </row>
    <row r="497" spans="1:3" ht="14.5" x14ac:dyDescent="0.35">
      <c r="A497" s="15" t="s">
        <v>1117</v>
      </c>
      <c r="B497" s="15" t="s">
        <v>294</v>
      </c>
      <c r="C497" s="15" t="s">
        <v>1118</v>
      </c>
    </row>
    <row r="498" spans="1:3" ht="14.5" x14ac:dyDescent="0.35">
      <c r="A498" s="15" t="s">
        <v>1119</v>
      </c>
      <c r="B498" s="15" t="s">
        <v>294</v>
      </c>
      <c r="C498" s="15" t="s">
        <v>1120</v>
      </c>
    </row>
    <row r="499" spans="1:3" ht="14.5" x14ac:dyDescent="0.35">
      <c r="A499" s="15" t="s">
        <v>1121</v>
      </c>
      <c r="B499" s="15" t="s">
        <v>289</v>
      </c>
      <c r="C499" s="15" t="s">
        <v>1122</v>
      </c>
    </row>
    <row r="500" spans="1:3" ht="14.5" x14ac:dyDescent="0.35">
      <c r="A500" s="15" t="s">
        <v>1123</v>
      </c>
      <c r="B500" s="15" t="s">
        <v>289</v>
      </c>
      <c r="C500" s="15" t="s">
        <v>1124</v>
      </c>
    </row>
    <row r="501" spans="1:3" ht="14.5" x14ac:dyDescent="0.35">
      <c r="A501" s="15" t="s">
        <v>1125</v>
      </c>
      <c r="B501" s="15" t="s">
        <v>294</v>
      </c>
      <c r="C501" s="15" t="s">
        <v>906</v>
      </c>
    </row>
    <row r="502" spans="1:3" ht="14.5" x14ac:dyDescent="0.35">
      <c r="A502" s="15" t="s">
        <v>1126</v>
      </c>
      <c r="B502" s="15" t="s">
        <v>294</v>
      </c>
      <c r="C502" s="15" t="s">
        <v>1127</v>
      </c>
    </row>
    <row r="503" spans="1:3" ht="14.5" x14ac:dyDescent="0.35">
      <c r="A503" s="15" t="s">
        <v>1128</v>
      </c>
      <c r="B503" s="15" t="s">
        <v>289</v>
      </c>
      <c r="C503" s="15" t="s">
        <v>307</v>
      </c>
    </row>
    <row r="504" spans="1:3" ht="14.5" x14ac:dyDescent="0.35">
      <c r="A504" s="15" t="s">
        <v>1129</v>
      </c>
      <c r="B504" s="15" t="s">
        <v>289</v>
      </c>
      <c r="C504" s="15" t="s">
        <v>1130</v>
      </c>
    </row>
    <row r="505" spans="1:3" ht="14.5" x14ac:dyDescent="0.35">
      <c r="A505" s="15" t="s">
        <v>1131</v>
      </c>
      <c r="B505" s="15" t="s">
        <v>289</v>
      </c>
      <c r="C505" s="15" t="s">
        <v>1132</v>
      </c>
    </row>
    <row r="506" spans="1:3" ht="14.5" x14ac:dyDescent="0.35">
      <c r="A506" s="15" t="s">
        <v>1133</v>
      </c>
      <c r="B506" s="15" t="s">
        <v>289</v>
      </c>
      <c r="C506" s="15" t="s">
        <v>1134</v>
      </c>
    </row>
    <row r="507" spans="1:3" ht="14.5" x14ac:dyDescent="0.35">
      <c r="A507" s="15" t="s">
        <v>1135</v>
      </c>
      <c r="B507" s="15" t="s">
        <v>289</v>
      </c>
      <c r="C507" s="15" t="s">
        <v>1136</v>
      </c>
    </row>
    <row r="508" spans="1:3" ht="14.5" x14ac:dyDescent="0.35">
      <c r="A508" s="15" t="s">
        <v>1137</v>
      </c>
      <c r="B508" s="15" t="s">
        <v>289</v>
      </c>
      <c r="C508" s="15" t="s">
        <v>1138</v>
      </c>
    </row>
    <row r="509" spans="1:3" ht="14.5" x14ac:dyDescent="0.35">
      <c r="A509" s="15" t="s">
        <v>1139</v>
      </c>
      <c r="B509" s="15" t="s">
        <v>294</v>
      </c>
      <c r="C509" s="15" t="s">
        <v>1140</v>
      </c>
    </row>
    <row r="510" spans="1:3" ht="14.5" x14ac:dyDescent="0.35">
      <c r="A510" s="15" t="s">
        <v>1141</v>
      </c>
      <c r="B510" s="15" t="s">
        <v>294</v>
      </c>
      <c r="C510" s="15" t="s">
        <v>1142</v>
      </c>
    </row>
    <row r="511" spans="1:3" ht="14.5" x14ac:dyDescent="0.35">
      <c r="A511" s="15" t="s">
        <v>1143</v>
      </c>
      <c r="B511" s="15" t="s">
        <v>294</v>
      </c>
      <c r="C511" s="15" t="s">
        <v>1144</v>
      </c>
    </row>
    <row r="512" spans="1:3" ht="14.5" x14ac:dyDescent="0.35">
      <c r="A512" s="15" t="s">
        <v>1145</v>
      </c>
      <c r="B512" s="15" t="s">
        <v>294</v>
      </c>
      <c r="C512" s="15" t="s">
        <v>1146</v>
      </c>
    </row>
    <row r="513" spans="1:3" ht="14.5" x14ac:dyDescent="0.35">
      <c r="A513" s="15" t="s">
        <v>1147</v>
      </c>
      <c r="B513" s="15" t="s">
        <v>294</v>
      </c>
      <c r="C513" s="15" t="s">
        <v>1148</v>
      </c>
    </row>
    <row r="514" spans="1:3" ht="14.5" x14ac:dyDescent="0.35">
      <c r="A514" s="15" t="s">
        <v>1149</v>
      </c>
      <c r="B514" s="15" t="s">
        <v>294</v>
      </c>
      <c r="C514" s="15" t="s">
        <v>1150</v>
      </c>
    </row>
    <row r="515" spans="1:3" ht="14.5" x14ac:dyDescent="0.35">
      <c r="A515" s="15" t="s">
        <v>1151</v>
      </c>
      <c r="B515" s="15" t="s">
        <v>289</v>
      </c>
      <c r="C515" s="15" t="s">
        <v>1152</v>
      </c>
    </row>
    <row r="516" spans="1:3" ht="14.5" x14ac:dyDescent="0.35">
      <c r="A516" s="15" t="s">
        <v>1153</v>
      </c>
      <c r="B516" s="15" t="s">
        <v>294</v>
      </c>
      <c r="C516" s="15" t="s">
        <v>1154</v>
      </c>
    </row>
    <row r="517" spans="1:3" ht="14.5" x14ac:dyDescent="0.35">
      <c r="A517" s="15" t="s">
        <v>1155</v>
      </c>
      <c r="B517" s="15" t="s">
        <v>289</v>
      </c>
      <c r="C517" s="15" t="s">
        <v>1156</v>
      </c>
    </row>
    <row r="518" spans="1:3" ht="14.5" x14ac:dyDescent="0.35">
      <c r="A518" s="15" t="s">
        <v>1157</v>
      </c>
      <c r="B518" s="15" t="s">
        <v>294</v>
      </c>
      <c r="C518" s="15" t="s">
        <v>1158</v>
      </c>
    </row>
    <row r="519" spans="1:3" ht="14.5" x14ac:dyDescent="0.35">
      <c r="A519" s="15" t="s">
        <v>1159</v>
      </c>
      <c r="B519" s="15" t="s">
        <v>289</v>
      </c>
      <c r="C519" s="15" t="s">
        <v>1160</v>
      </c>
    </row>
    <row r="520" spans="1:3" ht="14.5" x14ac:dyDescent="0.35">
      <c r="A520" s="15" t="s">
        <v>1161</v>
      </c>
      <c r="B520" s="15" t="s">
        <v>294</v>
      </c>
      <c r="C520" s="15" t="s">
        <v>1162</v>
      </c>
    </row>
    <row r="521" spans="1:3" ht="14.5" x14ac:dyDescent="0.35">
      <c r="A521" s="15" t="s">
        <v>1163</v>
      </c>
      <c r="B521" s="15" t="s">
        <v>294</v>
      </c>
      <c r="C521" s="15" t="s">
        <v>1164</v>
      </c>
    </row>
    <row r="522" spans="1:3" ht="14.5" x14ac:dyDescent="0.35">
      <c r="A522" s="15" t="s">
        <v>1165</v>
      </c>
      <c r="B522" s="15" t="s">
        <v>294</v>
      </c>
      <c r="C522" s="15" t="s">
        <v>1166</v>
      </c>
    </row>
    <row r="523" spans="1:3" ht="14.5" x14ac:dyDescent="0.35">
      <c r="A523" s="15" t="s">
        <v>1167</v>
      </c>
      <c r="B523" s="15" t="s">
        <v>289</v>
      </c>
      <c r="C523" s="15" t="s">
        <v>1168</v>
      </c>
    </row>
    <row r="524" spans="1:3" ht="14.5" x14ac:dyDescent="0.35">
      <c r="A524" s="15" t="s">
        <v>1169</v>
      </c>
      <c r="B524" s="15" t="s">
        <v>289</v>
      </c>
      <c r="C524" s="15" t="s">
        <v>307</v>
      </c>
    </row>
    <row r="525" spans="1:3" ht="14.5" x14ac:dyDescent="0.35">
      <c r="A525" s="15" t="s">
        <v>1170</v>
      </c>
      <c r="B525" s="15" t="s">
        <v>294</v>
      </c>
      <c r="C525" s="15" t="s">
        <v>1171</v>
      </c>
    </row>
    <row r="526" spans="1:3" ht="14.5" x14ac:dyDescent="0.35">
      <c r="A526" s="15" t="s">
        <v>1172</v>
      </c>
      <c r="B526" s="15" t="s">
        <v>294</v>
      </c>
      <c r="C526" s="15" t="s">
        <v>1173</v>
      </c>
    </row>
    <row r="527" spans="1:3" ht="14.5" x14ac:dyDescent="0.35">
      <c r="A527" s="15" t="s">
        <v>1174</v>
      </c>
      <c r="B527" s="15" t="s">
        <v>294</v>
      </c>
      <c r="C527" s="15" t="s">
        <v>1175</v>
      </c>
    </row>
    <row r="528" spans="1:3" ht="14.5" x14ac:dyDescent="0.35">
      <c r="A528" s="15" t="s">
        <v>1176</v>
      </c>
      <c r="B528" s="15" t="s">
        <v>294</v>
      </c>
      <c r="C528" s="15" t="s">
        <v>1177</v>
      </c>
    </row>
    <row r="529" spans="1:3" ht="14.5" x14ac:dyDescent="0.35">
      <c r="A529" s="15" t="s">
        <v>1178</v>
      </c>
      <c r="B529" s="15" t="s">
        <v>294</v>
      </c>
      <c r="C529" s="15" t="s">
        <v>1179</v>
      </c>
    </row>
    <row r="530" spans="1:3" ht="14.5" x14ac:dyDescent="0.35">
      <c r="A530" s="15" t="s">
        <v>1180</v>
      </c>
      <c r="B530" s="15" t="s">
        <v>294</v>
      </c>
      <c r="C530" s="15" t="s">
        <v>1181</v>
      </c>
    </row>
    <row r="531" spans="1:3" ht="14.5" x14ac:dyDescent="0.35">
      <c r="A531" s="15" t="s">
        <v>1182</v>
      </c>
      <c r="B531" s="15" t="s">
        <v>294</v>
      </c>
      <c r="C531" s="15" t="s">
        <v>1183</v>
      </c>
    </row>
    <row r="532" spans="1:3" ht="14.5" x14ac:dyDescent="0.35">
      <c r="A532" s="15" t="s">
        <v>1184</v>
      </c>
      <c r="B532" s="15" t="s">
        <v>294</v>
      </c>
      <c r="C532" s="15" t="s">
        <v>1185</v>
      </c>
    </row>
    <row r="533" spans="1:3" ht="14.5" x14ac:dyDescent="0.35">
      <c r="A533" s="15" t="s">
        <v>1186</v>
      </c>
      <c r="B533" s="15" t="s">
        <v>294</v>
      </c>
      <c r="C533" s="15" t="s">
        <v>1187</v>
      </c>
    </row>
    <row r="534" spans="1:3" ht="14.5" x14ac:dyDescent="0.35">
      <c r="A534" s="15" t="s">
        <v>1188</v>
      </c>
      <c r="B534" s="15" t="s">
        <v>294</v>
      </c>
      <c r="C534" s="15" t="s">
        <v>1189</v>
      </c>
    </row>
    <row r="535" spans="1:3" ht="14.5" x14ac:dyDescent="0.35">
      <c r="A535" s="15" t="s">
        <v>1190</v>
      </c>
      <c r="B535" s="15" t="s">
        <v>294</v>
      </c>
      <c r="C535" s="15" t="s">
        <v>1191</v>
      </c>
    </row>
    <row r="536" spans="1:3" ht="14.5" x14ac:dyDescent="0.35">
      <c r="A536" s="15" t="s">
        <v>1192</v>
      </c>
      <c r="B536" s="15" t="s">
        <v>294</v>
      </c>
      <c r="C536" s="15" t="s">
        <v>1193</v>
      </c>
    </row>
    <row r="537" spans="1:3" ht="14.5" x14ac:dyDescent="0.35">
      <c r="A537" s="15" t="s">
        <v>1194</v>
      </c>
      <c r="B537" s="15" t="s">
        <v>294</v>
      </c>
      <c r="C537" s="15" t="s">
        <v>1195</v>
      </c>
    </row>
    <row r="538" spans="1:3" ht="14.5" x14ac:dyDescent="0.35">
      <c r="A538" s="15" t="s">
        <v>1196</v>
      </c>
      <c r="B538" s="15" t="s">
        <v>294</v>
      </c>
      <c r="C538" s="15" t="s">
        <v>1197</v>
      </c>
    </row>
    <row r="539" spans="1:3" ht="14.5" x14ac:dyDescent="0.35">
      <c r="A539" s="15" t="s">
        <v>1198</v>
      </c>
      <c r="B539" s="15" t="s">
        <v>294</v>
      </c>
      <c r="C539" s="15" t="s">
        <v>1199</v>
      </c>
    </row>
    <row r="540" spans="1:3" ht="14.5" x14ac:dyDescent="0.35">
      <c r="A540" s="15" t="s">
        <v>1200</v>
      </c>
      <c r="B540" s="15" t="s">
        <v>294</v>
      </c>
      <c r="C540" s="15" t="s">
        <v>1201</v>
      </c>
    </row>
    <row r="541" spans="1:3" ht="14.5" x14ac:dyDescent="0.35">
      <c r="A541" s="15" t="s">
        <v>1202</v>
      </c>
      <c r="B541" s="15" t="s">
        <v>294</v>
      </c>
      <c r="C541" s="15" t="s">
        <v>1203</v>
      </c>
    </row>
    <row r="542" spans="1:3" ht="14.5" x14ac:dyDescent="0.35">
      <c r="A542" s="15" t="s">
        <v>1204</v>
      </c>
      <c r="B542" s="15" t="s">
        <v>294</v>
      </c>
      <c r="C542" s="15" t="s">
        <v>1205</v>
      </c>
    </row>
    <row r="543" spans="1:3" ht="14.5" x14ac:dyDescent="0.35">
      <c r="A543" s="15" t="s">
        <v>1206</v>
      </c>
      <c r="B543" s="15" t="s">
        <v>294</v>
      </c>
      <c r="C543" s="15" t="s">
        <v>1207</v>
      </c>
    </row>
    <row r="544" spans="1:3" ht="14.5" x14ac:dyDescent="0.35">
      <c r="A544" s="15" t="s">
        <v>1208</v>
      </c>
      <c r="B544" s="15" t="s">
        <v>294</v>
      </c>
      <c r="C544" s="15" t="s">
        <v>1209</v>
      </c>
    </row>
    <row r="545" spans="1:3" ht="14.5" x14ac:dyDescent="0.35">
      <c r="A545" s="15" t="s">
        <v>1210</v>
      </c>
      <c r="B545" s="15" t="s">
        <v>294</v>
      </c>
      <c r="C545" s="15" t="s">
        <v>1211</v>
      </c>
    </row>
    <row r="546" spans="1:3" ht="14.5" x14ac:dyDescent="0.35">
      <c r="A546" s="15" t="s">
        <v>1212</v>
      </c>
      <c r="B546" s="15" t="s">
        <v>294</v>
      </c>
      <c r="C546" s="15" t="s">
        <v>1213</v>
      </c>
    </row>
    <row r="547" spans="1:3" ht="14.5" x14ac:dyDescent="0.35">
      <c r="A547" s="15" t="s">
        <v>1214</v>
      </c>
      <c r="B547" s="15" t="s">
        <v>294</v>
      </c>
      <c r="C547" s="15" t="s">
        <v>1215</v>
      </c>
    </row>
    <row r="548" spans="1:3" ht="14.5" x14ac:dyDescent="0.35">
      <c r="A548" s="15" t="s">
        <v>1216</v>
      </c>
      <c r="B548" s="15" t="s">
        <v>294</v>
      </c>
      <c r="C548" s="15" t="s">
        <v>1217</v>
      </c>
    </row>
    <row r="549" spans="1:3" ht="14.5" x14ac:dyDescent="0.35">
      <c r="A549" s="15" t="s">
        <v>1218</v>
      </c>
      <c r="B549" s="15" t="s">
        <v>294</v>
      </c>
      <c r="C549" s="15" t="s">
        <v>1219</v>
      </c>
    </row>
    <row r="550" spans="1:3" ht="14.5" x14ac:dyDescent="0.35">
      <c r="A550" s="15" t="s">
        <v>1220</v>
      </c>
      <c r="B550" s="15" t="s">
        <v>294</v>
      </c>
      <c r="C550" s="15" t="s">
        <v>1221</v>
      </c>
    </row>
    <row r="551" spans="1:3" ht="14.5" x14ac:dyDescent="0.35">
      <c r="A551" s="15" t="s">
        <v>1222</v>
      </c>
      <c r="B551" s="15" t="s">
        <v>294</v>
      </c>
      <c r="C551" s="15" t="s">
        <v>1223</v>
      </c>
    </row>
    <row r="552" spans="1:3" ht="14.5" x14ac:dyDescent="0.35">
      <c r="A552" s="15" t="s">
        <v>1224</v>
      </c>
      <c r="B552" s="15" t="s">
        <v>294</v>
      </c>
      <c r="C552" s="15" t="s">
        <v>1225</v>
      </c>
    </row>
    <row r="553" spans="1:3" ht="14.5" x14ac:dyDescent="0.35">
      <c r="A553" s="15" t="s">
        <v>1226</v>
      </c>
      <c r="B553" s="15" t="s">
        <v>294</v>
      </c>
      <c r="C553" s="15" t="s">
        <v>1227</v>
      </c>
    </row>
    <row r="554" spans="1:3" ht="14.5" x14ac:dyDescent="0.35">
      <c r="A554" s="15" t="s">
        <v>1228</v>
      </c>
      <c r="B554" s="15" t="s">
        <v>294</v>
      </c>
      <c r="C554" s="15" t="s">
        <v>1229</v>
      </c>
    </row>
    <row r="555" spans="1:3" ht="14.5" x14ac:dyDescent="0.35">
      <c r="A555" s="15" t="s">
        <v>1230</v>
      </c>
      <c r="B555" s="15" t="s">
        <v>294</v>
      </c>
      <c r="C555" s="15" t="s">
        <v>1231</v>
      </c>
    </row>
    <row r="556" spans="1:3" ht="14.5" x14ac:dyDescent="0.35">
      <c r="A556" s="15" t="s">
        <v>1232</v>
      </c>
      <c r="B556" s="15" t="s">
        <v>294</v>
      </c>
      <c r="C556" s="15" t="s">
        <v>1233</v>
      </c>
    </row>
    <row r="557" spans="1:3" ht="14.5" x14ac:dyDescent="0.35">
      <c r="A557" s="15" t="s">
        <v>1234</v>
      </c>
      <c r="B557" s="15" t="s">
        <v>294</v>
      </c>
      <c r="C557" s="15" t="s">
        <v>1235</v>
      </c>
    </row>
    <row r="558" spans="1:3" ht="14.5" x14ac:dyDescent="0.35">
      <c r="A558" s="15" t="s">
        <v>1236</v>
      </c>
      <c r="B558" s="15" t="s">
        <v>294</v>
      </c>
      <c r="C558" s="15" t="s">
        <v>1237</v>
      </c>
    </row>
    <row r="559" spans="1:3" ht="14.5" x14ac:dyDescent="0.35">
      <c r="A559" s="15" t="s">
        <v>1238</v>
      </c>
      <c r="B559" s="15" t="s">
        <v>294</v>
      </c>
      <c r="C559" s="15" t="s">
        <v>1239</v>
      </c>
    </row>
    <row r="560" spans="1:3" ht="14.5" x14ac:dyDescent="0.35">
      <c r="A560" s="15" t="s">
        <v>1240</v>
      </c>
      <c r="B560" s="15" t="s">
        <v>294</v>
      </c>
      <c r="C560" s="15" t="s">
        <v>307</v>
      </c>
    </row>
    <row r="561" spans="1:3" ht="14.5" x14ac:dyDescent="0.35">
      <c r="A561" s="15" t="s">
        <v>1241</v>
      </c>
      <c r="B561" s="15" t="s">
        <v>294</v>
      </c>
      <c r="C561" s="15" t="s">
        <v>1242</v>
      </c>
    </row>
    <row r="562" spans="1:3" ht="14.5" x14ac:dyDescent="0.35">
      <c r="A562" s="15" t="s">
        <v>1243</v>
      </c>
      <c r="B562" s="15" t="s">
        <v>294</v>
      </c>
      <c r="C562" s="15" t="s">
        <v>1244</v>
      </c>
    </row>
    <row r="563" spans="1:3" ht="14.5" x14ac:dyDescent="0.35">
      <c r="A563" s="15" t="s">
        <v>1245</v>
      </c>
      <c r="B563" s="15" t="s">
        <v>294</v>
      </c>
      <c r="C563" s="15" t="s">
        <v>1246</v>
      </c>
    </row>
    <row r="564" spans="1:3" ht="14.5" x14ac:dyDescent="0.35">
      <c r="A564" s="15" t="s">
        <v>1247</v>
      </c>
      <c r="B564" s="15" t="s">
        <v>294</v>
      </c>
      <c r="C564" s="15" t="s">
        <v>1248</v>
      </c>
    </row>
    <row r="565" spans="1:3" ht="14.5" x14ac:dyDescent="0.35">
      <c r="A565" s="15" t="s">
        <v>1249</v>
      </c>
      <c r="B565" s="15" t="s">
        <v>294</v>
      </c>
      <c r="C565" s="15" t="s">
        <v>1250</v>
      </c>
    </row>
    <row r="566" spans="1:3" ht="14.5" x14ac:dyDescent="0.35">
      <c r="A566" s="15" t="s">
        <v>1251</v>
      </c>
      <c r="B566" s="15" t="s">
        <v>289</v>
      </c>
      <c r="C566" s="15" t="s">
        <v>1252</v>
      </c>
    </row>
    <row r="567" spans="1:3" ht="14.5" x14ac:dyDescent="0.35">
      <c r="A567" s="15" t="s">
        <v>1253</v>
      </c>
      <c r="B567" s="15" t="s">
        <v>289</v>
      </c>
      <c r="C567" s="15" t="s">
        <v>1254</v>
      </c>
    </row>
    <row r="568" spans="1:3" ht="14.5" x14ac:dyDescent="0.35">
      <c r="A568" s="15" t="s">
        <v>1255</v>
      </c>
      <c r="B568" s="15" t="s">
        <v>289</v>
      </c>
      <c r="C568" s="15" t="s">
        <v>1256</v>
      </c>
    </row>
    <row r="569" spans="1:3" ht="14.5" x14ac:dyDescent="0.35">
      <c r="A569" s="15" t="s">
        <v>1257</v>
      </c>
      <c r="B569" s="15" t="s">
        <v>289</v>
      </c>
      <c r="C569" s="15" t="s">
        <v>1258</v>
      </c>
    </row>
    <row r="570" spans="1:3" ht="14.5" x14ac:dyDescent="0.35">
      <c r="A570" s="15" t="s">
        <v>1259</v>
      </c>
      <c r="B570" s="15" t="s">
        <v>289</v>
      </c>
      <c r="C570" s="15" t="s">
        <v>1260</v>
      </c>
    </row>
    <row r="571" spans="1:3" ht="14.5" x14ac:dyDescent="0.35">
      <c r="A571" s="15" t="s">
        <v>1261</v>
      </c>
      <c r="B571" s="15" t="s">
        <v>289</v>
      </c>
      <c r="C571" s="15" t="s">
        <v>1262</v>
      </c>
    </row>
    <row r="572" spans="1:3" ht="14.5" x14ac:dyDescent="0.35">
      <c r="A572" s="15" t="s">
        <v>1263</v>
      </c>
      <c r="B572" s="15" t="s">
        <v>289</v>
      </c>
      <c r="C572" s="15" t="s">
        <v>1264</v>
      </c>
    </row>
    <row r="573" spans="1:3" ht="14.5" x14ac:dyDescent="0.35">
      <c r="A573" s="15" t="s">
        <v>1265</v>
      </c>
      <c r="B573" s="15" t="s">
        <v>289</v>
      </c>
      <c r="C573" s="15" t="s">
        <v>1266</v>
      </c>
    </row>
    <row r="574" spans="1:3" ht="14.5" x14ac:dyDescent="0.35">
      <c r="A574" s="15" t="s">
        <v>1267</v>
      </c>
      <c r="B574" s="15" t="s">
        <v>294</v>
      </c>
      <c r="C574" s="15" t="s">
        <v>1268</v>
      </c>
    </row>
    <row r="575" spans="1:3" ht="14.5" x14ac:dyDescent="0.35">
      <c r="A575" s="15" t="s">
        <v>1269</v>
      </c>
      <c r="B575" s="15" t="s">
        <v>294</v>
      </c>
      <c r="C575" s="15" t="s">
        <v>1270</v>
      </c>
    </row>
    <row r="576" spans="1:3" ht="14.5" x14ac:dyDescent="0.35">
      <c r="A576" s="15" t="s">
        <v>1271</v>
      </c>
      <c r="B576" s="15" t="s">
        <v>294</v>
      </c>
      <c r="C576" s="15" t="s">
        <v>1272</v>
      </c>
    </row>
    <row r="577" spans="1:3" ht="14.5" x14ac:dyDescent="0.35">
      <c r="A577" s="15" t="s">
        <v>1273</v>
      </c>
      <c r="B577" s="15" t="s">
        <v>289</v>
      </c>
      <c r="C577" s="15" t="s">
        <v>1274</v>
      </c>
    </row>
    <row r="578" spans="1:3" ht="14.5" x14ac:dyDescent="0.35">
      <c r="A578" s="15" t="s">
        <v>1275</v>
      </c>
      <c r="B578" s="15" t="s">
        <v>289</v>
      </c>
      <c r="C578" s="15" t="s">
        <v>1276</v>
      </c>
    </row>
    <row r="579" spans="1:3" ht="14.5" x14ac:dyDescent="0.35">
      <c r="A579" s="15" t="s">
        <v>1277</v>
      </c>
      <c r="B579" s="15" t="s">
        <v>294</v>
      </c>
      <c r="C579" s="15" t="s">
        <v>1278</v>
      </c>
    </row>
    <row r="580" spans="1:3" ht="14.5" x14ac:dyDescent="0.35">
      <c r="A580" s="15" t="s">
        <v>1279</v>
      </c>
      <c r="B580" s="15" t="s">
        <v>289</v>
      </c>
      <c r="C580" s="15" t="s">
        <v>1280</v>
      </c>
    </row>
    <row r="581" spans="1:3" ht="14.5" x14ac:dyDescent="0.35">
      <c r="A581" s="15" t="s">
        <v>1281</v>
      </c>
      <c r="B581" s="15" t="s">
        <v>294</v>
      </c>
      <c r="C581" s="15" t="s">
        <v>1282</v>
      </c>
    </row>
    <row r="582" spans="1:3" ht="14.5" x14ac:dyDescent="0.35">
      <c r="A582" s="15" t="s">
        <v>1283</v>
      </c>
      <c r="B582" s="15" t="s">
        <v>294</v>
      </c>
      <c r="C582" s="15" t="s">
        <v>1284</v>
      </c>
    </row>
    <row r="583" spans="1:3" ht="14.5" x14ac:dyDescent="0.35">
      <c r="A583" s="15" t="s">
        <v>1285</v>
      </c>
      <c r="B583" s="15" t="s">
        <v>294</v>
      </c>
      <c r="C583" s="15" t="s">
        <v>1286</v>
      </c>
    </row>
    <row r="584" spans="1:3" ht="14.5" x14ac:dyDescent="0.35">
      <c r="A584" s="15" t="s">
        <v>1287</v>
      </c>
      <c r="B584" s="15" t="s">
        <v>294</v>
      </c>
      <c r="C584" s="15" t="s">
        <v>1288</v>
      </c>
    </row>
    <row r="585" spans="1:3" ht="14.5" x14ac:dyDescent="0.35">
      <c r="A585" s="15" t="s">
        <v>1289</v>
      </c>
      <c r="B585" s="15" t="s">
        <v>294</v>
      </c>
      <c r="C585" s="15" t="s">
        <v>1290</v>
      </c>
    </row>
    <row r="586" spans="1:3" ht="14.5" x14ac:dyDescent="0.35">
      <c r="A586" s="15" t="s">
        <v>1291</v>
      </c>
      <c r="B586" s="15" t="s">
        <v>289</v>
      </c>
      <c r="C586" s="15" t="s">
        <v>1292</v>
      </c>
    </row>
    <row r="587" spans="1:3" ht="14.5" x14ac:dyDescent="0.35">
      <c r="A587" s="15" t="s">
        <v>1293</v>
      </c>
      <c r="B587" s="15" t="s">
        <v>294</v>
      </c>
      <c r="C587" s="15" t="s">
        <v>1294</v>
      </c>
    </row>
    <row r="588" spans="1:3" ht="14.5" x14ac:dyDescent="0.35">
      <c r="A588" s="15" t="s">
        <v>1295</v>
      </c>
      <c r="B588" s="15" t="s">
        <v>294</v>
      </c>
      <c r="C588" s="15" t="s">
        <v>1296</v>
      </c>
    </row>
    <row r="589" spans="1:3" ht="14.5" x14ac:dyDescent="0.35">
      <c r="A589" s="15" t="s">
        <v>1297</v>
      </c>
      <c r="B589" s="15" t="s">
        <v>289</v>
      </c>
      <c r="C589" s="15" t="s">
        <v>1298</v>
      </c>
    </row>
    <row r="590" spans="1:3" ht="14.5" x14ac:dyDescent="0.35">
      <c r="A590" s="15" t="s">
        <v>1299</v>
      </c>
      <c r="B590" s="15" t="s">
        <v>289</v>
      </c>
      <c r="C590" s="15" t="s">
        <v>1300</v>
      </c>
    </row>
    <row r="591" spans="1:3" ht="14.5" x14ac:dyDescent="0.35">
      <c r="A591" s="15" t="s">
        <v>1301</v>
      </c>
      <c r="B591" s="15" t="s">
        <v>289</v>
      </c>
      <c r="C591" s="15" t="s">
        <v>1302</v>
      </c>
    </row>
    <row r="592" spans="1:3" ht="14.5" x14ac:dyDescent="0.35">
      <c r="A592" s="15" t="s">
        <v>1303</v>
      </c>
      <c r="B592" s="15" t="s">
        <v>289</v>
      </c>
      <c r="C592" s="15" t="s">
        <v>1304</v>
      </c>
    </row>
    <row r="593" spans="1:3" ht="14.5" x14ac:dyDescent="0.35">
      <c r="A593" s="15" t="s">
        <v>1305</v>
      </c>
      <c r="B593" s="15" t="s">
        <v>289</v>
      </c>
      <c r="C593" s="15" t="s">
        <v>1306</v>
      </c>
    </row>
    <row r="594" spans="1:3" ht="14.5" x14ac:dyDescent="0.35">
      <c r="A594" s="15" t="s">
        <v>1307</v>
      </c>
      <c r="B594" s="15" t="s">
        <v>289</v>
      </c>
      <c r="C594" s="15" t="s">
        <v>1308</v>
      </c>
    </row>
    <row r="595" spans="1:3" ht="14.5" x14ac:dyDescent="0.35">
      <c r="A595" s="15" t="s">
        <v>1309</v>
      </c>
      <c r="B595" s="15" t="s">
        <v>294</v>
      </c>
      <c r="C595" s="15" t="s">
        <v>1310</v>
      </c>
    </row>
    <row r="596" spans="1:3" ht="14.5" x14ac:dyDescent="0.35">
      <c r="A596" s="15" t="s">
        <v>1311</v>
      </c>
      <c r="B596" s="15" t="s">
        <v>289</v>
      </c>
      <c r="C596" s="15" t="s">
        <v>1312</v>
      </c>
    </row>
    <row r="597" spans="1:3" ht="14.5" x14ac:dyDescent="0.35">
      <c r="A597" s="15" t="s">
        <v>1313</v>
      </c>
      <c r="B597" s="15" t="s">
        <v>289</v>
      </c>
      <c r="C597" s="15" t="s">
        <v>307</v>
      </c>
    </row>
    <row r="598" spans="1:3" ht="14.5" x14ac:dyDescent="0.35">
      <c r="A598" s="15" t="s">
        <v>1314</v>
      </c>
      <c r="B598" s="15" t="s">
        <v>294</v>
      </c>
      <c r="C598" s="15" t="s">
        <v>1315</v>
      </c>
    </row>
    <row r="599" spans="1:3" ht="14.5" x14ac:dyDescent="0.35">
      <c r="A599" s="15" t="s">
        <v>1316</v>
      </c>
      <c r="B599" s="15" t="s">
        <v>294</v>
      </c>
      <c r="C599" s="15" t="s">
        <v>1317</v>
      </c>
    </row>
    <row r="600" spans="1:3" ht="14.5" x14ac:dyDescent="0.35">
      <c r="A600" s="15" t="s">
        <v>1318</v>
      </c>
      <c r="B600" s="15" t="s">
        <v>294</v>
      </c>
      <c r="C600" s="15" t="s">
        <v>1319</v>
      </c>
    </row>
    <row r="601" spans="1:3" ht="14.5" x14ac:dyDescent="0.35">
      <c r="A601" s="15" t="s">
        <v>1320</v>
      </c>
      <c r="B601" s="15" t="s">
        <v>294</v>
      </c>
      <c r="C601" s="15" t="s">
        <v>1321</v>
      </c>
    </row>
    <row r="602" spans="1:3" ht="14.5" x14ac:dyDescent="0.35">
      <c r="A602" s="15" t="s">
        <v>1322</v>
      </c>
      <c r="B602" s="15" t="s">
        <v>294</v>
      </c>
      <c r="C602" s="15" t="s">
        <v>1323</v>
      </c>
    </row>
    <row r="603" spans="1:3" ht="14.5" x14ac:dyDescent="0.35">
      <c r="A603" s="15" t="s">
        <v>1324</v>
      </c>
      <c r="B603" s="15" t="s">
        <v>289</v>
      </c>
      <c r="C603" s="15" t="s">
        <v>1325</v>
      </c>
    </row>
    <row r="604" spans="1:3" ht="14.5" x14ac:dyDescent="0.35">
      <c r="A604" s="15" t="s">
        <v>1326</v>
      </c>
      <c r="B604" s="15" t="s">
        <v>294</v>
      </c>
      <c r="C604" s="15" t="s">
        <v>1327</v>
      </c>
    </row>
    <row r="605" spans="1:3" ht="14.5" x14ac:dyDescent="0.35">
      <c r="A605" s="15" t="s">
        <v>1328</v>
      </c>
      <c r="B605" s="15" t="s">
        <v>289</v>
      </c>
      <c r="C605" s="15" t="s">
        <v>1329</v>
      </c>
    </row>
    <row r="606" spans="1:3" ht="14.5" x14ac:dyDescent="0.35">
      <c r="A606" s="15" t="s">
        <v>1330</v>
      </c>
      <c r="B606" s="15" t="s">
        <v>294</v>
      </c>
      <c r="C606" s="15" t="s">
        <v>1331</v>
      </c>
    </row>
    <row r="607" spans="1:3" ht="14.5" x14ac:dyDescent="0.35">
      <c r="A607" s="15" t="s">
        <v>1332</v>
      </c>
      <c r="B607" s="15" t="s">
        <v>289</v>
      </c>
      <c r="C607" s="15" t="s">
        <v>1333</v>
      </c>
    </row>
    <row r="608" spans="1:3" ht="14.5" x14ac:dyDescent="0.35">
      <c r="A608" s="15" t="s">
        <v>1334</v>
      </c>
      <c r="B608" s="15" t="s">
        <v>294</v>
      </c>
      <c r="C608" s="15" t="s">
        <v>1335</v>
      </c>
    </row>
    <row r="609" spans="1:3" ht="14.5" x14ac:dyDescent="0.35">
      <c r="A609" s="15" t="s">
        <v>1336</v>
      </c>
      <c r="B609" s="15" t="s">
        <v>289</v>
      </c>
      <c r="C609" s="15" t="s">
        <v>1337</v>
      </c>
    </row>
    <row r="610" spans="1:3" ht="14.5" x14ac:dyDescent="0.35">
      <c r="A610" s="15" t="s">
        <v>1338</v>
      </c>
      <c r="B610" s="15" t="s">
        <v>294</v>
      </c>
      <c r="C610" s="15" t="s">
        <v>1339</v>
      </c>
    </row>
    <row r="611" spans="1:3" ht="14.5" x14ac:dyDescent="0.35">
      <c r="A611" s="15" t="s">
        <v>1340</v>
      </c>
      <c r="B611" s="15" t="s">
        <v>294</v>
      </c>
      <c r="C611" s="15" t="s">
        <v>1341</v>
      </c>
    </row>
    <row r="612" spans="1:3" ht="14.5" x14ac:dyDescent="0.35">
      <c r="A612" s="15" t="s">
        <v>1342</v>
      </c>
      <c r="B612" s="15" t="s">
        <v>294</v>
      </c>
      <c r="C612" s="15" t="s">
        <v>1343</v>
      </c>
    </row>
    <row r="613" spans="1:3" ht="14.5" x14ac:dyDescent="0.35">
      <c r="A613" s="15" t="s">
        <v>1344</v>
      </c>
      <c r="B613" s="15" t="s">
        <v>294</v>
      </c>
      <c r="C613" s="15" t="s">
        <v>1345</v>
      </c>
    </row>
    <row r="614" spans="1:3" ht="14.5" x14ac:dyDescent="0.35">
      <c r="A614" s="15" t="s">
        <v>1346</v>
      </c>
      <c r="B614" s="15" t="s">
        <v>289</v>
      </c>
      <c r="C614" s="15" t="s">
        <v>1347</v>
      </c>
    </row>
    <row r="615" spans="1:3" ht="14.5" x14ac:dyDescent="0.35">
      <c r="A615" s="15" t="s">
        <v>1348</v>
      </c>
      <c r="B615" s="15" t="s">
        <v>294</v>
      </c>
      <c r="C615" s="15" t="s">
        <v>1349</v>
      </c>
    </row>
    <row r="616" spans="1:3" ht="14.5" x14ac:dyDescent="0.35">
      <c r="A616" s="15" t="s">
        <v>1350</v>
      </c>
      <c r="B616" s="15" t="s">
        <v>294</v>
      </c>
      <c r="C616" s="15" t="s">
        <v>1351</v>
      </c>
    </row>
    <row r="617" spans="1:3" ht="14.5" x14ac:dyDescent="0.35">
      <c r="A617" s="15" t="s">
        <v>1352</v>
      </c>
      <c r="B617" s="15" t="s">
        <v>294</v>
      </c>
      <c r="C617" s="15" t="s">
        <v>1353</v>
      </c>
    </row>
    <row r="618" spans="1:3" ht="14.5" x14ac:dyDescent="0.35">
      <c r="A618" s="15" t="s">
        <v>1354</v>
      </c>
      <c r="B618" s="15" t="s">
        <v>289</v>
      </c>
      <c r="C618" s="15" t="s">
        <v>1355</v>
      </c>
    </row>
    <row r="619" spans="1:3" ht="14.5" x14ac:dyDescent="0.35">
      <c r="A619" s="15" t="s">
        <v>1356</v>
      </c>
      <c r="B619" s="15" t="s">
        <v>294</v>
      </c>
      <c r="C619" s="15" t="s">
        <v>1357</v>
      </c>
    </row>
    <row r="620" spans="1:3" ht="14.5" x14ac:dyDescent="0.35">
      <c r="A620" s="15" t="s">
        <v>1358</v>
      </c>
      <c r="B620" s="15" t="s">
        <v>294</v>
      </c>
      <c r="C620" s="15" t="s">
        <v>1359</v>
      </c>
    </row>
    <row r="621" spans="1:3" ht="14.5" x14ac:dyDescent="0.35">
      <c r="A621" s="15" t="s">
        <v>1360</v>
      </c>
      <c r="B621" s="15" t="s">
        <v>294</v>
      </c>
      <c r="C621" s="15" t="s">
        <v>1361</v>
      </c>
    </row>
    <row r="622" spans="1:3" ht="14.5" x14ac:dyDescent="0.35">
      <c r="A622" s="15" t="s">
        <v>1362</v>
      </c>
      <c r="B622" s="15" t="s">
        <v>289</v>
      </c>
      <c r="C622" s="15" t="s">
        <v>1363</v>
      </c>
    </row>
    <row r="623" spans="1:3" ht="14.5" x14ac:dyDescent="0.35">
      <c r="A623" s="15" t="s">
        <v>1364</v>
      </c>
      <c r="B623" s="15" t="s">
        <v>289</v>
      </c>
      <c r="C623" s="15" t="s">
        <v>1365</v>
      </c>
    </row>
    <row r="624" spans="1:3" ht="14.5" x14ac:dyDescent="0.35">
      <c r="A624" s="15" t="s">
        <v>1366</v>
      </c>
      <c r="B624" s="15" t="s">
        <v>294</v>
      </c>
      <c r="C624" s="15" t="s">
        <v>1367</v>
      </c>
    </row>
    <row r="625" spans="1:3" ht="14.5" x14ac:dyDescent="0.35">
      <c r="A625" s="15" t="s">
        <v>1368</v>
      </c>
      <c r="B625" s="15" t="s">
        <v>294</v>
      </c>
      <c r="C625" s="15" t="s">
        <v>1369</v>
      </c>
    </row>
    <row r="626" spans="1:3" ht="14.5" x14ac:dyDescent="0.35">
      <c r="A626" s="15" t="s">
        <v>1370</v>
      </c>
      <c r="B626" s="15" t="s">
        <v>294</v>
      </c>
      <c r="C626" s="15" t="s">
        <v>1371</v>
      </c>
    </row>
    <row r="627" spans="1:3" ht="14.5" x14ac:dyDescent="0.35">
      <c r="A627" s="15" t="s">
        <v>1372</v>
      </c>
      <c r="B627" s="15" t="s">
        <v>289</v>
      </c>
      <c r="C627" s="15" t="s">
        <v>307</v>
      </c>
    </row>
    <row r="628" spans="1:3" ht="14.5" x14ac:dyDescent="0.35">
      <c r="A628" s="15" t="s">
        <v>1373</v>
      </c>
      <c r="B628" s="15" t="s">
        <v>289</v>
      </c>
      <c r="C628" s="15" t="s">
        <v>1374</v>
      </c>
    </row>
    <row r="629" spans="1:3" ht="14.5" x14ac:dyDescent="0.35">
      <c r="A629" s="15" t="s">
        <v>1375</v>
      </c>
      <c r="B629" s="15" t="s">
        <v>294</v>
      </c>
      <c r="C629" s="15" t="s">
        <v>1376</v>
      </c>
    </row>
    <row r="630" spans="1:3" ht="14.5" x14ac:dyDescent="0.35">
      <c r="A630" s="15" t="s">
        <v>1377</v>
      </c>
      <c r="B630" s="15" t="s">
        <v>289</v>
      </c>
      <c r="C630" s="15" t="s">
        <v>1378</v>
      </c>
    </row>
    <row r="631" spans="1:3" ht="14.5" x14ac:dyDescent="0.35">
      <c r="A631" s="15" t="s">
        <v>1379</v>
      </c>
      <c r="B631" s="15" t="s">
        <v>289</v>
      </c>
      <c r="C631" s="15" t="s">
        <v>1380</v>
      </c>
    </row>
    <row r="632" spans="1:3" ht="14.5" x14ac:dyDescent="0.35">
      <c r="A632" s="15" t="s">
        <v>1381</v>
      </c>
      <c r="B632" s="15" t="s">
        <v>294</v>
      </c>
      <c r="C632" s="15" t="s">
        <v>1382</v>
      </c>
    </row>
    <row r="633" spans="1:3" ht="14.5" x14ac:dyDescent="0.35">
      <c r="A633" s="15" t="s">
        <v>1383</v>
      </c>
      <c r="B633" s="15" t="s">
        <v>294</v>
      </c>
      <c r="C633" s="15" t="s">
        <v>1384</v>
      </c>
    </row>
    <row r="634" spans="1:3" ht="14.5" x14ac:dyDescent="0.35">
      <c r="A634" s="15" t="s">
        <v>1385</v>
      </c>
      <c r="B634" s="15" t="s">
        <v>294</v>
      </c>
      <c r="C634" s="15" t="s">
        <v>1386</v>
      </c>
    </row>
    <row r="635" spans="1:3" ht="14.5" x14ac:dyDescent="0.35">
      <c r="A635" s="15" t="s">
        <v>1387</v>
      </c>
      <c r="B635" s="15" t="s">
        <v>294</v>
      </c>
      <c r="C635" s="15" t="s">
        <v>1388</v>
      </c>
    </row>
    <row r="636" spans="1:3" ht="14.5" x14ac:dyDescent="0.35">
      <c r="A636" s="15" t="s">
        <v>1389</v>
      </c>
      <c r="B636" s="15" t="s">
        <v>294</v>
      </c>
      <c r="C636" s="15" t="s">
        <v>1390</v>
      </c>
    </row>
    <row r="637" spans="1:3" ht="14.5" x14ac:dyDescent="0.35">
      <c r="A637" s="15" t="s">
        <v>1391</v>
      </c>
      <c r="B637" s="15" t="s">
        <v>294</v>
      </c>
      <c r="C637" s="15" t="s">
        <v>1392</v>
      </c>
    </row>
    <row r="638" spans="1:3" ht="14.5" x14ac:dyDescent="0.35">
      <c r="A638" s="15" t="s">
        <v>1393</v>
      </c>
      <c r="B638" s="15" t="s">
        <v>294</v>
      </c>
      <c r="C638" s="15" t="s">
        <v>1394</v>
      </c>
    </row>
    <row r="639" spans="1:3" ht="14.5" x14ac:dyDescent="0.35">
      <c r="A639" s="15" t="s">
        <v>1395</v>
      </c>
      <c r="B639" s="15" t="s">
        <v>294</v>
      </c>
      <c r="C639" s="15" t="s">
        <v>1396</v>
      </c>
    </row>
    <row r="640" spans="1:3" ht="14.5" x14ac:dyDescent="0.35">
      <c r="A640" s="15" t="s">
        <v>1397</v>
      </c>
      <c r="B640" s="15" t="s">
        <v>289</v>
      </c>
      <c r="C640" s="15" t="s">
        <v>1398</v>
      </c>
    </row>
    <row r="641" spans="1:3" ht="14.5" x14ac:dyDescent="0.35">
      <c r="A641" s="15" t="s">
        <v>1399</v>
      </c>
      <c r="B641" s="15" t="s">
        <v>294</v>
      </c>
      <c r="C641" s="15" t="s">
        <v>1400</v>
      </c>
    </row>
    <row r="642" spans="1:3" ht="14.5" x14ac:dyDescent="0.35">
      <c r="A642" s="15" t="s">
        <v>1401</v>
      </c>
      <c r="B642" s="15" t="s">
        <v>289</v>
      </c>
      <c r="C642" s="15" t="s">
        <v>1402</v>
      </c>
    </row>
    <row r="643" spans="1:3" ht="14.5" x14ac:dyDescent="0.35">
      <c r="A643" s="15" t="s">
        <v>1403</v>
      </c>
      <c r="B643" s="15" t="s">
        <v>294</v>
      </c>
      <c r="C643" s="15" t="s">
        <v>1404</v>
      </c>
    </row>
    <row r="644" spans="1:3" ht="14.5" x14ac:dyDescent="0.35">
      <c r="A644" s="15" t="s">
        <v>1405</v>
      </c>
      <c r="B644" s="15" t="s">
        <v>289</v>
      </c>
      <c r="C644" s="15" t="s">
        <v>1406</v>
      </c>
    </row>
    <row r="645" spans="1:3" ht="14.5" x14ac:dyDescent="0.35">
      <c r="A645" s="15" t="s">
        <v>1407</v>
      </c>
      <c r="B645" s="15" t="s">
        <v>294</v>
      </c>
      <c r="C645" s="15" t="s">
        <v>1408</v>
      </c>
    </row>
    <row r="646" spans="1:3" ht="14.5" x14ac:dyDescent="0.35">
      <c r="A646" s="15" t="s">
        <v>1409</v>
      </c>
      <c r="B646" s="15" t="s">
        <v>289</v>
      </c>
      <c r="C646" s="15" t="s">
        <v>1410</v>
      </c>
    </row>
    <row r="647" spans="1:3" ht="14.5" x14ac:dyDescent="0.35">
      <c r="A647" s="15" t="s">
        <v>1411</v>
      </c>
      <c r="B647" s="15" t="s">
        <v>294</v>
      </c>
      <c r="C647" s="15" t="s">
        <v>1412</v>
      </c>
    </row>
    <row r="648" spans="1:3" ht="14.5" x14ac:dyDescent="0.35">
      <c r="A648" s="15" t="s">
        <v>1413</v>
      </c>
      <c r="B648" s="15" t="s">
        <v>289</v>
      </c>
      <c r="C648" s="15" t="s">
        <v>1414</v>
      </c>
    </row>
    <row r="649" spans="1:3" ht="14.5" x14ac:dyDescent="0.35">
      <c r="A649" s="15" t="s">
        <v>1415</v>
      </c>
      <c r="B649" s="15" t="s">
        <v>289</v>
      </c>
      <c r="C649" s="15" t="s">
        <v>1416</v>
      </c>
    </row>
    <row r="650" spans="1:3" ht="14.5" x14ac:dyDescent="0.35">
      <c r="A650" s="15" t="s">
        <v>1417</v>
      </c>
      <c r="B650" s="15" t="s">
        <v>289</v>
      </c>
      <c r="C650" s="15" t="s">
        <v>1418</v>
      </c>
    </row>
    <row r="651" spans="1:3" ht="14.5" x14ac:dyDescent="0.35">
      <c r="A651" s="15" t="s">
        <v>1419</v>
      </c>
      <c r="B651" s="15" t="s">
        <v>289</v>
      </c>
      <c r="C651" s="15" t="s">
        <v>1420</v>
      </c>
    </row>
    <row r="652" spans="1:3" ht="14.5" x14ac:dyDescent="0.35">
      <c r="A652" s="15" t="s">
        <v>1421</v>
      </c>
      <c r="B652" s="15" t="s">
        <v>294</v>
      </c>
      <c r="C652" s="15" t="s">
        <v>1422</v>
      </c>
    </row>
    <row r="653" spans="1:3" ht="14.5" x14ac:dyDescent="0.35">
      <c r="A653" s="15" t="s">
        <v>206</v>
      </c>
      <c r="B653" s="15" t="s">
        <v>289</v>
      </c>
      <c r="C653" s="15" t="s">
        <v>1423</v>
      </c>
    </row>
    <row r="654" spans="1:3" ht="14.5" x14ac:dyDescent="0.35">
      <c r="A654" s="15" t="s">
        <v>240</v>
      </c>
      <c r="B654" s="15" t="s">
        <v>289</v>
      </c>
      <c r="C654" s="15" t="s">
        <v>265</v>
      </c>
    </row>
    <row r="655" spans="1:3" ht="14.5" x14ac:dyDescent="0.35">
      <c r="A655" s="15" t="s">
        <v>1424</v>
      </c>
      <c r="B655" s="15" t="s">
        <v>289</v>
      </c>
      <c r="C655" s="15" t="s">
        <v>1308</v>
      </c>
    </row>
    <row r="656" spans="1:3" ht="14.5" x14ac:dyDescent="0.35">
      <c r="A656" s="15" t="s">
        <v>1425</v>
      </c>
      <c r="B656" s="15" t="s">
        <v>289</v>
      </c>
      <c r="C656" s="15" t="s">
        <v>1426</v>
      </c>
    </row>
    <row r="657" spans="1:3" ht="14.5" x14ac:dyDescent="0.35">
      <c r="A657" s="15" t="s">
        <v>1427</v>
      </c>
      <c r="B657" s="15" t="s">
        <v>294</v>
      </c>
      <c r="C657" s="15" t="s">
        <v>1428</v>
      </c>
    </row>
    <row r="658" spans="1:3" ht="14.5" x14ac:dyDescent="0.35">
      <c r="A658" s="15" t="s">
        <v>1429</v>
      </c>
      <c r="B658" s="15" t="s">
        <v>294</v>
      </c>
      <c r="C658" s="15" t="s">
        <v>1430</v>
      </c>
    </row>
    <row r="659" spans="1:3" ht="14.5" x14ac:dyDescent="0.35">
      <c r="A659" s="15" t="s">
        <v>1431</v>
      </c>
      <c r="B659" s="15" t="s">
        <v>289</v>
      </c>
      <c r="C659" s="15" t="s">
        <v>1432</v>
      </c>
    </row>
    <row r="660" spans="1:3" ht="14.5" x14ac:dyDescent="0.35">
      <c r="A660" s="15" t="s">
        <v>1433</v>
      </c>
      <c r="B660" s="15" t="s">
        <v>294</v>
      </c>
      <c r="C660" s="15" t="s">
        <v>1434</v>
      </c>
    </row>
    <row r="661" spans="1:3" ht="14.5" x14ac:dyDescent="0.35">
      <c r="A661" s="15" t="s">
        <v>1435</v>
      </c>
      <c r="B661" s="15" t="s">
        <v>289</v>
      </c>
      <c r="C661" s="15" t="s">
        <v>1436</v>
      </c>
    </row>
    <row r="662" spans="1:3" ht="14.5" x14ac:dyDescent="0.35">
      <c r="A662" s="15" t="s">
        <v>1437</v>
      </c>
      <c r="B662" s="15" t="s">
        <v>289</v>
      </c>
      <c r="C662" s="15" t="s">
        <v>1438</v>
      </c>
    </row>
    <row r="663" spans="1:3" ht="14.5" x14ac:dyDescent="0.35">
      <c r="A663" s="15" t="s">
        <v>1439</v>
      </c>
      <c r="B663" s="15" t="s">
        <v>289</v>
      </c>
      <c r="C663" s="15" t="s">
        <v>1440</v>
      </c>
    </row>
    <row r="664" spans="1:3" ht="14.5" x14ac:dyDescent="0.35">
      <c r="A664" s="15" t="s">
        <v>1441</v>
      </c>
      <c r="B664" s="15" t="s">
        <v>289</v>
      </c>
      <c r="C664" s="15" t="s">
        <v>1442</v>
      </c>
    </row>
    <row r="665" spans="1:3" ht="14.5" x14ac:dyDescent="0.35">
      <c r="A665" s="15" t="s">
        <v>1443</v>
      </c>
      <c r="B665" s="15" t="s">
        <v>289</v>
      </c>
      <c r="C665" s="15" t="s">
        <v>1444</v>
      </c>
    </row>
    <row r="666" spans="1:3" ht="14.5" x14ac:dyDescent="0.35">
      <c r="A666" s="15" t="s">
        <v>1445</v>
      </c>
      <c r="B666" s="15" t="s">
        <v>289</v>
      </c>
      <c r="C666" s="15" t="s">
        <v>1446</v>
      </c>
    </row>
    <row r="667" spans="1:3" ht="14.5" x14ac:dyDescent="0.35">
      <c r="A667" s="15" t="s">
        <v>1447</v>
      </c>
      <c r="B667" s="15" t="s">
        <v>289</v>
      </c>
      <c r="C667" s="15" t="s">
        <v>1448</v>
      </c>
    </row>
    <row r="668" spans="1:3" ht="14.5" x14ac:dyDescent="0.35">
      <c r="A668" s="15" t="s">
        <v>1449</v>
      </c>
      <c r="B668" s="15" t="s">
        <v>294</v>
      </c>
      <c r="C668" s="15" t="s">
        <v>1450</v>
      </c>
    </row>
    <row r="669" spans="1:3" ht="14.5" x14ac:dyDescent="0.35">
      <c r="A669" s="15" t="s">
        <v>1451</v>
      </c>
      <c r="B669" s="15" t="s">
        <v>294</v>
      </c>
      <c r="C669" s="15" t="s">
        <v>1452</v>
      </c>
    </row>
    <row r="670" spans="1:3" ht="14.5" x14ac:dyDescent="0.35">
      <c r="A670" s="15" t="s">
        <v>1453</v>
      </c>
      <c r="B670" s="15" t="s">
        <v>289</v>
      </c>
      <c r="C670" s="15" t="s">
        <v>1454</v>
      </c>
    </row>
    <row r="671" spans="1:3" ht="14.5" x14ac:dyDescent="0.35">
      <c r="A671" s="15" t="s">
        <v>1455</v>
      </c>
      <c r="B671" s="15" t="s">
        <v>294</v>
      </c>
      <c r="C671" s="15" t="s">
        <v>1456</v>
      </c>
    </row>
    <row r="672" spans="1:3" ht="14.5" x14ac:dyDescent="0.35">
      <c r="A672" s="15" t="s">
        <v>1457</v>
      </c>
      <c r="B672" s="15" t="s">
        <v>289</v>
      </c>
      <c r="C672" s="15" t="s">
        <v>1458</v>
      </c>
    </row>
    <row r="673" spans="1:3" ht="14.5" x14ac:dyDescent="0.35">
      <c r="A673" s="15" t="s">
        <v>1459</v>
      </c>
      <c r="B673" s="15" t="s">
        <v>294</v>
      </c>
      <c r="C673" s="15" t="s">
        <v>1460</v>
      </c>
    </row>
    <row r="674" spans="1:3" ht="14.5" x14ac:dyDescent="0.35">
      <c r="A674" s="15" t="s">
        <v>1461</v>
      </c>
      <c r="B674" s="15" t="s">
        <v>289</v>
      </c>
      <c r="C674" s="15" t="s">
        <v>1462</v>
      </c>
    </row>
    <row r="675" spans="1:3" ht="14.5" x14ac:dyDescent="0.35">
      <c r="A675" s="15" t="s">
        <v>1463</v>
      </c>
      <c r="B675" s="15" t="s">
        <v>294</v>
      </c>
      <c r="C675" s="15" t="s">
        <v>1464</v>
      </c>
    </row>
    <row r="676" spans="1:3" ht="14.5" x14ac:dyDescent="0.35">
      <c r="A676" s="15" t="s">
        <v>1465</v>
      </c>
      <c r="B676" s="15" t="s">
        <v>289</v>
      </c>
      <c r="C676" s="15" t="s">
        <v>1466</v>
      </c>
    </row>
    <row r="677" spans="1:3" ht="14.5" x14ac:dyDescent="0.35">
      <c r="A677" s="15" t="s">
        <v>1467</v>
      </c>
      <c r="B677" s="15" t="s">
        <v>294</v>
      </c>
      <c r="C677" s="15" t="s">
        <v>1468</v>
      </c>
    </row>
    <row r="678" spans="1:3" ht="14.5" x14ac:dyDescent="0.35">
      <c r="A678" s="15" t="s">
        <v>1469</v>
      </c>
      <c r="B678" s="15" t="s">
        <v>294</v>
      </c>
      <c r="C678" s="15" t="s">
        <v>1470</v>
      </c>
    </row>
    <row r="679" spans="1:3" ht="14.5" x14ac:dyDescent="0.35">
      <c r="A679" s="15" t="s">
        <v>1471</v>
      </c>
      <c r="B679" s="15" t="s">
        <v>289</v>
      </c>
      <c r="C679" s="15" t="s">
        <v>1472</v>
      </c>
    </row>
    <row r="680" spans="1:3" ht="14.5" x14ac:dyDescent="0.35">
      <c r="A680" s="15" t="s">
        <v>1473</v>
      </c>
      <c r="B680" s="15" t="s">
        <v>294</v>
      </c>
      <c r="C680" s="15" t="s">
        <v>1474</v>
      </c>
    </row>
    <row r="681" spans="1:3" ht="14.5" x14ac:dyDescent="0.35">
      <c r="A681" s="15" t="s">
        <v>1475</v>
      </c>
      <c r="B681" s="15" t="s">
        <v>294</v>
      </c>
      <c r="C681" s="15" t="s">
        <v>1476</v>
      </c>
    </row>
    <row r="682" spans="1:3" ht="14.5" x14ac:dyDescent="0.35">
      <c r="A682" s="15" t="s">
        <v>1477</v>
      </c>
      <c r="B682" s="15" t="s">
        <v>289</v>
      </c>
      <c r="C682" s="15" t="s">
        <v>1478</v>
      </c>
    </row>
    <row r="683" spans="1:3" ht="14.5" x14ac:dyDescent="0.35">
      <c r="A683" s="15" t="s">
        <v>1479</v>
      </c>
      <c r="B683" s="15" t="s">
        <v>294</v>
      </c>
      <c r="C683" s="15" t="s">
        <v>1480</v>
      </c>
    </row>
    <row r="684" spans="1:3" ht="14.5" x14ac:dyDescent="0.35">
      <c r="A684" s="15" t="s">
        <v>1481</v>
      </c>
      <c r="B684" s="15" t="s">
        <v>294</v>
      </c>
      <c r="C684" s="15" t="s">
        <v>1482</v>
      </c>
    </row>
    <row r="685" spans="1:3" ht="14.5" x14ac:dyDescent="0.35">
      <c r="A685" s="15" t="s">
        <v>1483</v>
      </c>
      <c r="B685" s="15" t="s">
        <v>294</v>
      </c>
      <c r="C685" s="15" t="s">
        <v>1484</v>
      </c>
    </row>
    <row r="686" spans="1:3" ht="14.5" x14ac:dyDescent="0.35">
      <c r="A686" s="15" t="s">
        <v>219</v>
      </c>
      <c r="B686" s="15" t="s">
        <v>289</v>
      </c>
      <c r="C686" s="15" t="s">
        <v>1485</v>
      </c>
    </row>
    <row r="687" spans="1:3" ht="14.5" x14ac:dyDescent="0.35">
      <c r="A687" s="15" t="s">
        <v>1486</v>
      </c>
      <c r="B687" s="15" t="s">
        <v>289</v>
      </c>
      <c r="C687" s="15" t="s">
        <v>1487</v>
      </c>
    </row>
    <row r="688" spans="1:3" ht="14.5" x14ac:dyDescent="0.35">
      <c r="A688" s="15" t="s">
        <v>1488</v>
      </c>
      <c r="B688" s="15" t="s">
        <v>289</v>
      </c>
      <c r="C688" s="15" t="s">
        <v>1489</v>
      </c>
    </row>
    <row r="689" spans="1:3" ht="14.5" x14ac:dyDescent="0.35">
      <c r="A689" s="15" t="s">
        <v>1490</v>
      </c>
      <c r="B689" s="15" t="s">
        <v>294</v>
      </c>
      <c r="C689" s="15" t="s">
        <v>1491</v>
      </c>
    </row>
    <row r="690" spans="1:3" ht="14.5" x14ac:dyDescent="0.35">
      <c r="A690" s="15" t="s">
        <v>1492</v>
      </c>
      <c r="B690" s="15" t="s">
        <v>289</v>
      </c>
      <c r="C690" s="15" t="s">
        <v>1493</v>
      </c>
    </row>
    <row r="691" spans="1:3" ht="14.5" x14ac:dyDescent="0.35">
      <c r="A691" s="15" t="s">
        <v>1494</v>
      </c>
      <c r="B691" s="15" t="s">
        <v>294</v>
      </c>
      <c r="C691" s="15" t="s">
        <v>1495</v>
      </c>
    </row>
    <row r="692" spans="1:3" ht="14.5" x14ac:dyDescent="0.35">
      <c r="A692" s="15" t="s">
        <v>1496</v>
      </c>
      <c r="B692" s="15" t="s">
        <v>289</v>
      </c>
      <c r="C692" s="15" t="s">
        <v>1497</v>
      </c>
    </row>
    <row r="693" spans="1:3" ht="14.5" x14ac:dyDescent="0.35">
      <c r="A693" s="15" t="s">
        <v>1498</v>
      </c>
      <c r="B693" s="15" t="s">
        <v>294</v>
      </c>
      <c r="C693" s="15" t="s">
        <v>1499</v>
      </c>
    </row>
    <row r="694" spans="1:3" ht="14.5" x14ac:dyDescent="0.35">
      <c r="A694" s="15" t="s">
        <v>1500</v>
      </c>
      <c r="B694" s="15" t="s">
        <v>289</v>
      </c>
      <c r="C694" s="15" t="s">
        <v>1501</v>
      </c>
    </row>
    <row r="695" spans="1:3" ht="14.5" x14ac:dyDescent="0.35">
      <c r="A695" s="15" t="s">
        <v>1502</v>
      </c>
      <c r="B695" s="15" t="s">
        <v>294</v>
      </c>
      <c r="C695" s="15" t="s">
        <v>1503</v>
      </c>
    </row>
    <row r="696" spans="1:3" ht="14.5" x14ac:dyDescent="0.35">
      <c r="A696" s="15" t="s">
        <v>1504</v>
      </c>
      <c r="B696" s="15" t="s">
        <v>289</v>
      </c>
      <c r="C696" s="15" t="s">
        <v>1505</v>
      </c>
    </row>
    <row r="697" spans="1:3" ht="14.5" x14ac:dyDescent="0.35">
      <c r="A697" s="15" t="s">
        <v>1506</v>
      </c>
      <c r="B697" s="15" t="s">
        <v>294</v>
      </c>
      <c r="C697" s="15" t="s">
        <v>1491</v>
      </c>
    </row>
    <row r="698" spans="1:3" ht="14.5" x14ac:dyDescent="0.35">
      <c r="A698" s="15" t="s">
        <v>1507</v>
      </c>
      <c r="B698" s="15" t="s">
        <v>289</v>
      </c>
      <c r="C698" s="15" t="s">
        <v>1508</v>
      </c>
    </row>
    <row r="699" spans="1:3" ht="14.5" x14ac:dyDescent="0.35">
      <c r="A699" s="15" t="s">
        <v>1509</v>
      </c>
      <c r="B699" s="15" t="s">
        <v>294</v>
      </c>
      <c r="C699" s="15" t="s">
        <v>1495</v>
      </c>
    </row>
    <row r="700" spans="1:3" ht="14.5" x14ac:dyDescent="0.35">
      <c r="A700" s="15" t="s">
        <v>1510</v>
      </c>
      <c r="B700" s="15" t="s">
        <v>289</v>
      </c>
      <c r="C700" s="15" t="s">
        <v>1511</v>
      </c>
    </row>
    <row r="701" spans="1:3" ht="14.5" x14ac:dyDescent="0.35">
      <c r="A701" s="15" t="s">
        <v>1512</v>
      </c>
      <c r="B701" s="15" t="s">
        <v>294</v>
      </c>
      <c r="C701" s="15" t="s">
        <v>1499</v>
      </c>
    </row>
    <row r="702" spans="1:3" ht="14.5" x14ac:dyDescent="0.35">
      <c r="A702" s="15" t="s">
        <v>1513</v>
      </c>
      <c r="B702" s="15" t="s">
        <v>289</v>
      </c>
      <c r="C702" s="15" t="s">
        <v>1514</v>
      </c>
    </row>
    <row r="703" spans="1:3" ht="14.5" x14ac:dyDescent="0.35">
      <c r="A703" s="15" t="s">
        <v>1515</v>
      </c>
      <c r="B703" s="15" t="s">
        <v>289</v>
      </c>
      <c r="C703" s="15" t="s">
        <v>1516</v>
      </c>
    </row>
    <row r="704" spans="1:3" ht="14.5" x14ac:dyDescent="0.35">
      <c r="A704" s="15" t="s">
        <v>1517</v>
      </c>
      <c r="B704" s="15" t="s">
        <v>294</v>
      </c>
      <c r="C704" s="15" t="s">
        <v>1518</v>
      </c>
    </row>
    <row r="705" spans="1:3" ht="14.5" x14ac:dyDescent="0.35">
      <c r="A705" s="15" t="s">
        <v>1519</v>
      </c>
      <c r="B705" s="15" t="s">
        <v>294</v>
      </c>
      <c r="C705" s="15" t="s">
        <v>1520</v>
      </c>
    </row>
    <row r="706" spans="1:3" ht="14.5" x14ac:dyDescent="0.35">
      <c r="A706" s="15" t="s">
        <v>1521</v>
      </c>
      <c r="B706" s="15" t="s">
        <v>294</v>
      </c>
      <c r="C706" s="15" t="s">
        <v>906</v>
      </c>
    </row>
    <row r="707" spans="1:3" ht="14.5" x14ac:dyDescent="0.35">
      <c r="A707" s="15" t="s">
        <v>1522</v>
      </c>
      <c r="B707" s="15" t="s">
        <v>294</v>
      </c>
      <c r="C707" s="15" t="s">
        <v>1523</v>
      </c>
    </row>
    <row r="708" spans="1:3" ht="14.5" x14ac:dyDescent="0.35">
      <c r="A708" s="15" t="s">
        <v>1524</v>
      </c>
      <c r="B708" s="15" t="s">
        <v>294</v>
      </c>
      <c r="C708" s="15" t="s">
        <v>1525</v>
      </c>
    </row>
    <row r="709" spans="1:3" ht="14.5" x14ac:dyDescent="0.35">
      <c r="A709" s="15" t="s">
        <v>1526</v>
      </c>
      <c r="B709" s="15" t="s">
        <v>289</v>
      </c>
      <c r="C709" s="15" t="s">
        <v>1527</v>
      </c>
    </row>
    <row r="710" spans="1:3" ht="14.5" x14ac:dyDescent="0.35">
      <c r="A710" s="15" t="s">
        <v>1528</v>
      </c>
      <c r="B710" s="15" t="s">
        <v>294</v>
      </c>
      <c r="C710" s="15" t="s">
        <v>1529</v>
      </c>
    </row>
    <row r="711" spans="1:3" ht="14.5" x14ac:dyDescent="0.35">
      <c r="A711" s="15" t="s">
        <v>1530</v>
      </c>
      <c r="B711" s="15" t="s">
        <v>289</v>
      </c>
      <c r="C711" s="15" t="s">
        <v>1531</v>
      </c>
    </row>
    <row r="712" spans="1:3" ht="14.5" x14ac:dyDescent="0.35">
      <c r="A712" s="15" t="s">
        <v>1532</v>
      </c>
      <c r="B712" s="15" t="s">
        <v>294</v>
      </c>
      <c r="C712" s="15" t="s">
        <v>1533</v>
      </c>
    </row>
    <row r="713" spans="1:3" ht="14.5" x14ac:dyDescent="0.35">
      <c r="A713" s="15" t="s">
        <v>1534</v>
      </c>
      <c r="B713" s="15" t="s">
        <v>289</v>
      </c>
      <c r="C713" s="15" t="s">
        <v>1535</v>
      </c>
    </row>
    <row r="714" spans="1:3" ht="14.5" x14ac:dyDescent="0.35">
      <c r="A714" s="15" t="s">
        <v>1536</v>
      </c>
      <c r="B714" s="15" t="s">
        <v>294</v>
      </c>
      <c r="C714" s="15" t="s">
        <v>1537</v>
      </c>
    </row>
    <row r="715" spans="1:3" ht="14.5" x14ac:dyDescent="0.35">
      <c r="A715" s="15" t="s">
        <v>1538</v>
      </c>
      <c r="B715" s="15" t="s">
        <v>289</v>
      </c>
      <c r="C715" s="15" t="s">
        <v>1539</v>
      </c>
    </row>
    <row r="716" spans="1:3" ht="14.5" x14ac:dyDescent="0.35">
      <c r="A716" s="15" t="s">
        <v>1540</v>
      </c>
      <c r="B716" s="15" t="s">
        <v>289</v>
      </c>
      <c r="C716" s="15" t="s">
        <v>826</v>
      </c>
    </row>
    <row r="717" spans="1:3" ht="14.5" x14ac:dyDescent="0.35">
      <c r="A717" s="15" t="s">
        <v>1541</v>
      </c>
      <c r="B717" s="15" t="s">
        <v>289</v>
      </c>
      <c r="C717" s="15" t="s">
        <v>307</v>
      </c>
    </row>
    <row r="718" spans="1:3" ht="14.5" x14ac:dyDescent="0.35">
      <c r="A718" s="15" t="s">
        <v>1542</v>
      </c>
      <c r="B718" s="15" t="s">
        <v>289</v>
      </c>
      <c r="C718" s="15" t="s">
        <v>1543</v>
      </c>
    </row>
    <row r="719" spans="1:3" ht="14.5" x14ac:dyDescent="0.35">
      <c r="A719" s="15" t="s">
        <v>1544</v>
      </c>
      <c r="B719" s="15" t="s">
        <v>294</v>
      </c>
      <c r="C719" s="15" t="s">
        <v>1545</v>
      </c>
    </row>
    <row r="720" spans="1:3" ht="14.5" x14ac:dyDescent="0.35">
      <c r="A720" s="15" t="s">
        <v>1546</v>
      </c>
      <c r="B720" s="15" t="s">
        <v>294</v>
      </c>
      <c r="C720" s="15" t="s">
        <v>1547</v>
      </c>
    </row>
    <row r="721" spans="1:3" ht="14.5" x14ac:dyDescent="0.35">
      <c r="A721" s="15" t="s">
        <v>1548</v>
      </c>
      <c r="B721" s="15" t="s">
        <v>289</v>
      </c>
      <c r="C721" s="15" t="s">
        <v>1549</v>
      </c>
    </row>
    <row r="722" spans="1:3" ht="14.5" x14ac:dyDescent="0.35">
      <c r="A722" s="15" t="s">
        <v>1550</v>
      </c>
      <c r="B722" s="15" t="s">
        <v>294</v>
      </c>
      <c r="C722" s="15" t="s">
        <v>1551</v>
      </c>
    </row>
    <row r="723" spans="1:3" ht="14.5" x14ac:dyDescent="0.35">
      <c r="A723" s="15" t="s">
        <v>1552</v>
      </c>
      <c r="B723" s="15" t="s">
        <v>294</v>
      </c>
      <c r="C723" s="15" t="s">
        <v>1553</v>
      </c>
    </row>
    <row r="724" spans="1:3" ht="14.5" x14ac:dyDescent="0.35">
      <c r="A724" s="15" t="s">
        <v>1554</v>
      </c>
      <c r="B724" s="15" t="s">
        <v>294</v>
      </c>
      <c r="C724" s="15" t="s">
        <v>1555</v>
      </c>
    </row>
    <row r="725" spans="1:3" ht="14.5" x14ac:dyDescent="0.35">
      <c r="A725" s="15" t="s">
        <v>1556</v>
      </c>
      <c r="B725" s="15" t="s">
        <v>289</v>
      </c>
      <c r="C725" s="15" t="s">
        <v>1557</v>
      </c>
    </row>
    <row r="726" spans="1:3" ht="14.5" x14ac:dyDescent="0.35">
      <c r="A726" s="15" t="s">
        <v>1558</v>
      </c>
      <c r="B726" s="15" t="s">
        <v>294</v>
      </c>
      <c r="C726" s="15" t="s">
        <v>1105</v>
      </c>
    </row>
    <row r="727" spans="1:3" ht="14.5" x14ac:dyDescent="0.35">
      <c r="A727" s="15" t="s">
        <v>1559</v>
      </c>
      <c r="B727" s="15" t="s">
        <v>289</v>
      </c>
      <c r="C727" s="15" t="s">
        <v>307</v>
      </c>
    </row>
    <row r="728" spans="1:3" ht="14.5" x14ac:dyDescent="0.35">
      <c r="A728" s="15" t="s">
        <v>1560</v>
      </c>
      <c r="B728" s="15" t="s">
        <v>294</v>
      </c>
      <c r="C728" s="15" t="s">
        <v>1561</v>
      </c>
    </row>
    <row r="729" spans="1:3" ht="14.5" x14ac:dyDescent="0.35">
      <c r="A729" s="15" t="s">
        <v>1562</v>
      </c>
      <c r="B729" s="15" t="s">
        <v>289</v>
      </c>
      <c r="C729" s="15" t="s">
        <v>1563</v>
      </c>
    </row>
    <row r="730" spans="1:3" ht="14.5" x14ac:dyDescent="0.35">
      <c r="A730" s="15" t="s">
        <v>1564</v>
      </c>
      <c r="B730" s="15" t="s">
        <v>294</v>
      </c>
      <c r="C730" s="15" t="s">
        <v>1565</v>
      </c>
    </row>
    <row r="731" spans="1:3" ht="14.5" x14ac:dyDescent="0.35">
      <c r="A731" s="15" t="s">
        <v>1566</v>
      </c>
      <c r="B731" s="15" t="s">
        <v>289</v>
      </c>
      <c r="C731" s="15" t="s">
        <v>1567</v>
      </c>
    </row>
    <row r="732" spans="1:3" ht="14.5" x14ac:dyDescent="0.35">
      <c r="A732" s="15" t="s">
        <v>1568</v>
      </c>
      <c r="B732" s="15" t="s">
        <v>289</v>
      </c>
      <c r="C732" s="15" t="s">
        <v>1569</v>
      </c>
    </row>
    <row r="733" spans="1:3" ht="14.5" x14ac:dyDescent="0.35">
      <c r="A733" s="15" t="s">
        <v>1570</v>
      </c>
      <c r="B733" s="15" t="s">
        <v>294</v>
      </c>
      <c r="C733" s="15" t="s">
        <v>1571</v>
      </c>
    </row>
    <row r="734" spans="1:3" ht="14.5" x14ac:dyDescent="0.35">
      <c r="A734" s="15" t="s">
        <v>1572</v>
      </c>
      <c r="B734" s="15" t="s">
        <v>294</v>
      </c>
      <c r="C734" s="15" t="s">
        <v>1573</v>
      </c>
    </row>
    <row r="735" spans="1:3" ht="14.5" x14ac:dyDescent="0.35">
      <c r="A735" s="15" t="s">
        <v>1574</v>
      </c>
      <c r="B735" s="15" t="s">
        <v>289</v>
      </c>
      <c r="C735" s="15" t="s">
        <v>1575</v>
      </c>
    </row>
    <row r="736" spans="1:3" ht="14.5" x14ac:dyDescent="0.35">
      <c r="A736" s="15" t="s">
        <v>1576</v>
      </c>
      <c r="B736" s="15" t="s">
        <v>289</v>
      </c>
      <c r="C736" s="15" t="s">
        <v>1577</v>
      </c>
    </row>
    <row r="737" spans="1:3" ht="14.5" x14ac:dyDescent="0.35">
      <c r="A737" s="15" t="s">
        <v>1578</v>
      </c>
      <c r="B737" s="15" t="s">
        <v>289</v>
      </c>
      <c r="C737" s="15" t="s">
        <v>1579</v>
      </c>
    </row>
    <row r="738" spans="1:3" ht="14.5" x14ac:dyDescent="0.35">
      <c r="A738" s="15" t="s">
        <v>1580</v>
      </c>
      <c r="B738" s="15" t="s">
        <v>289</v>
      </c>
      <c r="C738" s="15" t="s">
        <v>1581</v>
      </c>
    </row>
    <row r="739" spans="1:3" ht="14.5" x14ac:dyDescent="0.35">
      <c r="A739" s="15" t="s">
        <v>1582</v>
      </c>
      <c r="B739" s="15" t="s">
        <v>289</v>
      </c>
      <c r="C739" s="15" t="s">
        <v>307</v>
      </c>
    </row>
    <row r="740" spans="1:3" ht="14.5" x14ac:dyDescent="0.35">
      <c r="A740" s="15" t="s">
        <v>1583</v>
      </c>
      <c r="B740" s="15" t="s">
        <v>289</v>
      </c>
      <c r="C740" s="15" t="s">
        <v>1584</v>
      </c>
    </row>
    <row r="741" spans="1:3" ht="14.5" x14ac:dyDescent="0.35">
      <c r="A741" s="15" t="s">
        <v>1585</v>
      </c>
      <c r="B741" s="15" t="s">
        <v>289</v>
      </c>
      <c r="C741" s="15" t="s">
        <v>1586</v>
      </c>
    </row>
    <row r="742" spans="1:3" ht="14.5" x14ac:dyDescent="0.35">
      <c r="A742" s="15" t="s">
        <v>1587</v>
      </c>
      <c r="B742" s="15" t="s">
        <v>289</v>
      </c>
      <c r="C742" s="15" t="s">
        <v>1588</v>
      </c>
    </row>
    <row r="743" spans="1:3" ht="14.5" x14ac:dyDescent="0.35">
      <c r="A743" s="15" t="s">
        <v>1589</v>
      </c>
      <c r="B743" s="15" t="s">
        <v>289</v>
      </c>
      <c r="C743" s="15" t="s">
        <v>1590</v>
      </c>
    </row>
    <row r="744" spans="1:3" ht="14.5" x14ac:dyDescent="0.35">
      <c r="A744" s="15" t="s">
        <v>1591</v>
      </c>
      <c r="B744" s="15" t="s">
        <v>289</v>
      </c>
      <c r="C744" s="15" t="s">
        <v>307</v>
      </c>
    </row>
    <row r="745" spans="1:3" ht="14.5" x14ac:dyDescent="0.35">
      <c r="A745" s="15" t="s">
        <v>1592</v>
      </c>
      <c r="B745" s="15" t="s">
        <v>294</v>
      </c>
      <c r="C745" s="15" t="s">
        <v>1593</v>
      </c>
    </row>
    <row r="746" spans="1:3" ht="14.5" x14ac:dyDescent="0.35">
      <c r="A746" s="15" t="s">
        <v>1594</v>
      </c>
      <c r="B746" s="15" t="s">
        <v>289</v>
      </c>
      <c r="C746" s="15" t="s">
        <v>1595</v>
      </c>
    </row>
    <row r="747" spans="1:3" ht="14.5" x14ac:dyDescent="0.35">
      <c r="A747" s="15" t="s">
        <v>1596</v>
      </c>
      <c r="B747" s="15" t="s">
        <v>289</v>
      </c>
      <c r="C747" s="15" t="s">
        <v>1597</v>
      </c>
    </row>
    <row r="748" spans="1:3" ht="14.5" x14ac:dyDescent="0.35">
      <c r="A748" s="15" t="s">
        <v>1598</v>
      </c>
      <c r="B748" s="15" t="s">
        <v>289</v>
      </c>
      <c r="C748" s="15" t="s">
        <v>1599</v>
      </c>
    </row>
    <row r="749" spans="1:3" ht="14.5" x14ac:dyDescent="0.35">
      <c r="A749" s="15" t="s">
        <v>1600</v>
      </c>
      <c r="B749" s="15" t="s">
        <v>289</v>
      </c>
      <c r="C749" s="15" t="s">
        <v>1601</v>
      </c>
    </row>
    <row r="750" spans="1:3" ht="14.5" x14ac:dyDescent="0.35">
      <c r="A750" s="15" t="s">
        <v>1602</v>
      </c>
      <c r="B750" s="15" t="s">
        <v>294</v>
      </c>
      <c r="C750" s="15" t="s">
        <v>1103</v>
      </c>
    </row>
    <row r="751" spans="1:3" ht="14.5" x14ac:dyDescent="0.35">
      <c r="A751" s="15" t="s">
        <v>1603</v>
      </c>
      <c r="B751" s="15" t="s">
        <v>294</v>
      </c>
      <c r="C751" s="15" t="s">
        <v>1604</v>
      </c>
    </row>
    <row r="752" spans="1:3" ht="14.5" x14ac:dyDescent="0.35">
      <c r="A752" s="15" t="s">
        <v>1605</v>
      </c>
      <c r="B752" s="15" t="s">
        <v>294</v>
      </c>
      <c r="C752" s="15" t="s">
        <v>1606</v>
      </c>
    </row>
    <row r="753" spans="1:3" ht="14.5" x14ac:dyDescent="0.35">
      <c r="A753" s="15" t="s">
        <v>1607</v>
      </c>
      <c r="B753" s="15" t="s">
        <v>289</v>
      </c>
      <c r="C753" s="15" t="s">
        <v>1608</v>
      </c>
    </row>
    <row r="754" spans="1:3" ht="14.5" x14ac:dyDescent="0.35">
      <c r="A754" s="15" t="s">
        <v>1609</v>
      </c>
      <c r="B754" s="15" t="s">
        <v>294</v>
      </c>
      <c r="C754" s="15" t="s">
        <v>1610</v>
      </c>
    </row>
    <row r="755" spans="1:3" ht="14.5" x14ac:dyDescent="0.35">
      <c r="A755" s="15" t="s">
        <v>1611</v>
      </c>
      <c r="B755" s="15" t="s">
        <v>294</v>
      </c>
      <c r="C755" s="15" t="s">
        <v>1612</v>
      </c>
    </row>
    <row r="756" spans="1:3" ht="14.5" x14ac:dyDescent="0.35">
      <c r="A756" s="15" t="s">
        <v>1613</v>
      </c>
      <c r="B756" s="15" t="s">
        <v>289</v>
      </c>
      <c r="C756" s="15" t="s">
        <v>1614</v>
      </c>
    </row>
    <row r="757" spans="1:3" ht="14.5" x14ac:dyDescent="0.35">
      <c r="A757" s="15" t="s">
        <v>1615</v>
      </c>
      <c r="B757" s="15" t="s">
        <v>294</v>
      </c>
      <c r="C757" s="15" t="s">
        <v>1616</v>
      </c>
    </row>
    <row r="758" spans="1:3" ht="14.5" x14ac:dyDescent="0.35">
      <c r="A758" s="15" t="s">
        <v>1617</v>
      </c>
      <c r="B758" s="15" t="s">
        <v>289</v>
      </c>
      <c r="C758" s="15" t="s">
        <v>1618</v>
      </c>
    </row>
    <row r="759" spans="1:3" ht="14.5" x14ac:dyDescent="0.35">
      <c r="A759" s="15" t="s">
        <v>1619</v>
      </c>
      <c r="B759" s="15" t="s">
        <v>289</v>
      </c>
      <c r="C759" s="15" t="s">
        <v>307</v>
      </c>
    </row>
    <row r="760" spans="1:3" ht="14.5" x14ac:dyDescent="0.35">
      <c r="A760" s="15" t="s">
        <v>1620</v>
      </c>
      <c r="B760" s="15" t="s">
        <v>289</v>
      </c>
      <c r="C760" s="15" t="s">
        <v>1621</v>
      </c>
    </row>
    <row r="761" spans="1:3" ht="14.5" x14ac:dyDescent="0.35">
      <c r="A761" s="15" t="s">
        <v>1622</v>
      </c>
      <c r="B761" s="15" t="s">
        <v>289</v>
      </c>
      <c r="C761" s="15" t="s">
        <v>1623</v>
      </c>
    </row>
    <row r="762" spans="1:3" ht="14.5" x14ac:dyDescent="0.35">
      <c r="A762" s="15" t="s">
        <v>1624</v>
      </c>
      <c r="B762" s="15" t="s">
        <v>289</v>
      </c>
      <c r="C762" s="15" t="s">
        <v>1625</v>
      </c>
    </row>
    <row r="763" spans="1:3" ht="14.5" x14ac:dyDescent="0.35">
      <c r="A763" s="15" t="s">
        <v>1626</v>
      </c>
      <c r="B763" s="15" t="s">
        <v>289</v>
      </c>
      <c r="C763" s="15" t="s">
        <v>1627</v>
      </c>
    </row>
    <row r="764" spans="1:3" ht="14.5" x14ac:dyDescent="0.35">
      <c r="A764" s="15" t="s">
        <v>1628</v>
      </c>
      <c r="B764" s="15" t="s">
        <v>289</v>
      </c>
      <c r="C764" s="15" t="s">
        <v>1103</v>
      </c>
    </row>
    <row r="765" spans="1:3" ht="14.5" x14ac:dyDescent="0.35">
      <c r="A765" s="15" t="s">
        <v>1629</v>
      </c>
      <c r="B765" s="15" t="s">
        <v>289</v>
      </c>
      <c r="C765" s="15" t="s">
        <v>1604</v>
      </c>
    </row>
    <row r="766" spans="1:3" ht="14.5" x14ac:dyDescent="0.35">
      <c r="A766" s="15" t="s">
        <v>1630</v>
      </c>
      <c r="B766" s="15" t="s">
        <v>289</v>
      </c>
      <c r="C766" s="15" t="s">
        <v>307</v>
      </c>
    </row>
    <row r="767" spans="1:3" ht="14.5" x14ac:dyDescent="0.35">
      <c r="A767" s="15" t="s">
        <v>1631</v>
      </c>
      <c r="B767" s="15" t="s">
        <v>289</v>
      </c>
      <c r="C767" s="15" t="s">
        <v>1632</v>
      </c>
    </row>
    <row r="768" spans="1:3" ht="14.5" x14ac:dyDescent="0.35">
      <c r="A768" s="15" t="s">
        <v>1633</v>
      </c>
      <c r="B768" s="15" t="s">
        <v>289</v>
      </c>
      <c r="C768" s="15" t="s">
        <v>1634</v>
      </c>
    </row>
    <row r="769" spans="1:3" ht="14.5" x14ac:dyDescent="0.35">
      <c r="A769" s="15" t="s">
        <v>1635</v>
      </c>
      <c r="B769" s="15" t="s">
        <v>294</v>
      </c>
      <c r="C769" s="15" t="s">
        <v>1636</v>
      </c>
    </row>
    <row r="770" spans="1:3" ht="14.5" x14ac:dyDescent="0.35">
      <c r="A770" s="15" t="s">
        <v>1637</v>
      </c>
      <c r="B770" s="15" t="s">
        <v>289</v>
      </c>
      <c r="C770" s="15" t="s">
        <v>1638</v>
      </c>
    </row>
    <row r="771" spans="1:3" ht="14.5" x14ac:dyDescent="0.35">
      <c r="A771" s="15" t="s">
        <v>1639</v>
      </c>
      <c r="B771" s="15" t="s">
        <v>294</v>
      </c>
      <c r="C771" s="15" t="s">
        <v>1640</v>
      </c>
    </row>
    <row r="772" spans="1:3" ht="14.5" x14ac:dyDescent="0.35">
      <c r="A772" s="15" t="s">
        <v>1641</v>
      </c>
      <c r="B772" s="15" t="s">
        <v>289</v>
      </c>
      <c r="C772" s="15" t="s">
        <v>1642</v>
      </c>
    </row>
    <row r="773" spans="1:3" ht="14.5" x14ac:dyDescent="0.35">
      <c r="A773" s="15" t="s">
        <v>1643</v>
      </c>
      <c r="B773" s="15" t="s">
        <v>294</v>
      </c>
      <c r="C773" s="15" t="s">
        <v>493</v>
      </c>
    </row>
    <row r="774" spans="1:3" ht="14.5" x14ac:dyDescent="0.35">
      <c r="A774" s="15" t="s">
        <v>1644</v>
      </c>
      <c r="B774" s="15" t="s">
        <v>294</v>
      </c>
      <c r="C774" s="15" t="s">
        <v>478</v>
      </c>
    </row>
    <row r="775" spans="1:3" ht="14.5" x14ac:dyDescent="0.35">
      <c r="A775" s="15" t="s">
        <v>1645</v>
      </c>
      <c r="B775" s="15" t="s">
        <v>294</v>
      </c>
      <c r="C775" s="15" t="s">
        <v>1646</v>
      </c>
    </row>
    <row r="776" spans="1:3" ht="14.5" x14ac:dyDescent="0.35">
      <c r="A776" s="15" t="s">
        <v>1647</v>
      </c>
      <c r="B776" s="15" t="s">
        <v>294</v>
      </c>
      <c r="C776" s="15" t="s">
        <v>485</v>
      </c>
    </row>
    <row r="777" spans="1:3" ht="14.5" x14ac:dyDescent="0.35">
      <c r="A777" s="15" t="s">
        <v>1648</v>
      </c>
      <c r="B777" s="15" t="s">
        <v>294</v>
      </c>
      <c r="C777" s="15" t="s">
        <v>459</v>
      </c>
    </row>
    <row r="778" spans="1:3" ht="14.5" x14ac:dyDescent="0.35">
      <c r="A778" s="15" t="s">
        <v>1649</v>
      </c>
      <c r="B778" s="15" t="s">
        <v>289</v>
      </c>
      <c r="C778" s="15" t="s">
        <v>1650</v>
      </c>
    </row>
    <row r="779" spans="1:3" ht="14.5" x14ac:dyDescent="0.35">
      <c r="A779" s="15" t="s">
        <v>1651</v>
      </c>
      <c r="B779" s="15" t="s">
        <v>294</v>
      </c>
      <c r="C779" s="15" t="s">
        <v>1652</v>
      </c>
    </row>
    <row r="780" spans="1:3" ht="14.5" x14ac:dyDescent="0.35">
      <c r="A780" s="15" t="s">
        <v>1653</v>
      </c>
      <c r="B780" s="15" t="s">
        <v>289</v>
      </c>
      <c r="C780" s="15" t="s">
        <v>307</v>
      </c>
    </row>
    <row r="781" spans="1:3" ht="14.5" x14ac:dyDescent="0.35">
      <c r="A781" s="15" t="s">
        <v>1654</v>
      </c>
      <c r="B781" s="15" t="s">
        <v>289</v>
      </c>
      <c r="C781" s="15" t="s">
        <v>1655</v>
      </c>
    </row>
    <row r="782" spans="1:3" ht="14.5" x14ac:dyDescent="0.35">
      <c r="A782" s="15" t="s">
        <v>1656</v>
      </c>
      <c r="B782" s="15" t="s">
        <v>289</v>
      </c>
      <c r="C782" s="15" t="s">
        <v>1302</v>
      </c>
    </row>
    <row r="783" spans="1:3" ht="14.5" x14ac:dyDescent="0.35">
      <c r="A783" s="15" t="s">
        <v>1657</v>
      </c>
      <c r="B783" s="15" t="s">
        <v>289</v>
      </c>
      <c r="C783" s="15" t="s">
        <v>1304</v>
      </c>
    </row>
    <row r="784" spans="1:3" ht="14.5" x14ac:dyDescent="0.35">
      <c r="A784" s="15" t="s">
        <v>1658</v>
      </c>
      <c r="B784" s="15" t="s">
        <v>289</v>
      </c>
      <c r="C784" s="15" t="s">
        <v>1659</v>
      </c>
    </row>
    <row r="785" spans="1:3" ht="14.5" x14ac:dyDescent="0.35">
      <c r="A785" s="15" t="s">
        <v>1660</v>
      </c>
      <c r="B785" s="15" t="s">
        <v>289</v>
      </c>
      <c r="C785" s="15" t="s">
        <v>1308</v>
      </c>
    </row>
    <row r="786" spans="1:3" ht="14.5" x14ac:dyDescent="0.35">
      <c r="A786" s="15" t="s">
        <v>1661</v>
      </c>
      <c r="B786" s="15" t="s">
        <v>294</v>
      </c>
      <c r="C786" s="15" t="s">
        <v>1662</v>
      </c>
    </row>
    <row r="787" spans="1:3" ht="14.5" x14ac:dyDescent="0.35">
      <c r="A787" s="15" t="s">
        <v>263</v>
      </c>
      <c r="B787" s="15" t="s">
        <v>289</v>
      </c>
      <c r="C787" s="15" t="s">
        <v>1663</v>
      </c>
    </row>
    <row r="788" spans="1:3" ht="14.5" x14ac:dyDescent="0.35">
      <c r="A788" s="15" t="s">
        <v>1664</v>
      </c>
      <c r="B788" s="15" t="s">
        <v>289</v>
      </c>
      <c r="C788" s="15" t="s">
        <v>1665</v>
      </c>
    </row>
    <row r="789" spans="1:3" ht="14.5" x14ac:dyDescent="0.35">
      <c r="A789" s="15" t="s">
        <v>1666</v>
      </c>
      <c r="B789" s="15" t="s">
        <v>289</v>
      </c>
      <c r="C789" s="15" t="s">
        <v>1667</v>
      </c>
    </row>
    <row r="790" spans="1:3" ht="14.5" x14ac:dyDescent="0.35">
      <c r="A790" s="15" t="s">
        <v>1668</v>
      </c>
      <c r="B790" s="15" t="s">
        <v>289</v>
      </c>
      <c r="C790" s="15" t="s">
        <v>1669</v>
      </c>
    </row>
    <row r="791" spans="1:3" ht="14.5" x14ac:dyDescent="0.35">
      <c r="A791" s="15" t="s">
        <v>1670</v>
      </c>
      <c r="B791" s="15" t="s">
        <v>294</v>
      </c>
      <c r="C791" s="15" t="s">
        <v>1671</v>
      </c>
    </row>
    <row r="792" spans="1:3" ht="14.5" x14ac:dyDescent="0.35">
      <c r="A792" s="15" t="s">
        <v>1672</v>
      </c>
      <c r="B792" s="15" t="s">
        <v>289</v>
      </c>
      <c r="C792" s="15" t="s">
        <v>1673</v>
      </c>
    </row>
    <row r="793" spans="1:3" ht="14.5" x14ac:dyDescent="0.35">
      <c r="A793" s="15" t="s">
        <v>1674</v>
      </c>
      <c r="B793" s="15" t="s">
        <v>294</v>
      </c>
      <c r="C793" s="15" t="s">
        <v>1675</v>
      </c>
    </row>
    <row r="794" spans="1:3" ht="14.5" x14ac:dyDescent="0.35">
      <c r="A794" s="15" t="s">
        <v>1676</v>
      </c>
      <c r="B794" s="15" t="s">
        <v>289</v>
      </c>
      <c r="C794" s="15" t="s">
        <v>1677</v>
      </c>
    </row>
    <row r="795" spans="1:3" ht="14.5" x14ac:dyDescent="0.35">
      <c r="A795" s="15" t="s">
        <v>1678</v>
      </c>
      <c r="B795" s="15" t="s">
        <v>294</v>
      </c>
      <c r="C795" s="15" t="s">
        <v>1679</v>
      </c>
    </row>
    <row r="796" spans="1:3" ht="14.5" x14ac:dyDescent="0.35">
      <c r="A796" s="15" t="s">
        <v>1680</v>
      </c>
      <c r="B796" s="15" t="s">
        <v>289</v>
      </c>
      <c r="C796" s="15" t="s">
        <v>1681</v>
      </c>
    </row>
    <row r="797" spans="1:3" ht="14.5" x14ac:dyDescent="0.35">
      <c r="A797" s="15" t="s">
        <v>1682</v>
      </c>
      <c r="B797" s="15" t="s">
        <v>294</v>
      </c>
      <c r="C797" s="15" t="s">
        <v>1683</v>
      </c>
    </row>
    <row r="798" spans="1:3" ht="14.5" x14ac:dyDescent="0.35">
      <c r="A798" s="15" t="s">
        <v>1684</v>
      </c>
      <c r="B798" s="15" t="s">
        <v>289</v>
      </c>
      <c r="C798" s="15" t="s">
        <v>1685</v>
      </c>
    </row>
    <row r="799" spans="1:3" ht="14.5" x14ac:dyDescent="0.35">
      <c r="A799" s="15" t="s">
        <v>0</v>
      </c>
      <c r="B799" s="15" t="s">
        <v>294</v>
      </c>
      <c r="C799" s="15" t="s">
        <v>1</v>
      </c>
    </row>
    <row r="800" spans="1:3" ht="14.5" x14ac:dyDescent="0.35">
      <c r="A800" s="15" t="s">
        <v>2</v>
      </c>
      <c r="B800" s="15" t="s">
        <v>289</v>
      </c>
      <c r="C800" s="15" t="s">
        <v>3</v>
      </c>
    </row>
    <row r="801" spans="1:3" ht="14.5" x14ac:dyDescent="0.35">
      <c r="A801" s="15" t="s">
        <v>4</v>
      </c>
      <c r="B801" s="15" t="s">
        <v>289</v>
      </c>
      <c r="C801" s="15" t="s">
        <v>1655</v>
      </c>
    </row>
    <row r="802" spans="1:3" ht="14.5" x14ac:dyDescent="0.35">
      <c r="A802" s="15" t="s">
        <v>5</v>
      </c>
      <c r="B802" s="15" t="s">
        <v>289</v>
      </c>
      <c r="C802" s="15" t="s">
        <v>1308</v>
      </c>
    </row>
    <row r="803" spans="1:3" ht="14.5" x14ac:dyDescent="0.35">
      <c r="A803" s="15" t="s">
        <v>6</v>
      </c>
      <c r="B803" s="15" t="s">
        <v>289</v>
      </c>
      <c r="C803" s="15" t="s">
        <v>7</v>
      </c>
    </row>
    <row r="804" spans="1:3" ht="14.5" x14ac:dyDescent="0.35">
      <c r="A804" s="15" t="s">
        <v>8</v>
      </c>
      <c r="B804" s="15" t="s">
        <v>289</v>
      </c>
      <c r="C804" s="15" t="s">
        <v>9</v>
      </c>
    </row>
    <row r="805" spans="1:3" ht="14.5" x14ac:dyDescent="0.35">
      <c r="A805" s="15" t="s">
        <v>10</v>
      </c>
      <c r="B805" s="15" t="s">
        <v>289</v>
      </c>
      <c r="C805" s="15" t="s">
        <v>1665</v>
      </c>
    </row>
    <row r="806" spans="1:3" ht="14.5" x14ac:dyDescent="0.35">
      <c r="A806" s="15" t="s">
        <v>11</v>
      </c>
      <c r="B806" s="15" t="s">
        <v>294</v>
      </c>
      <c r="C806" s="15" t="s">
        <v>12</v>
      </c>
    </row>
    <row r="807" spans="1:3" ht="14.5" x14ac:dyDescent="0.35">
      <c r="A807" s="15" t="s">
        <v>13</v>
      </c>
      <c r="B807" s="15" t="s">
        <v>294</v>
      </c>
      <c r="C807" s="15" t="s">
        <v>14</v>
      </c>
    </row>
    <row r="808" spans="1:3" ht="14.5" x14ac:dyDescent="0.35">
      <c r="A808" s="15" t="s">
        <v>15</v>
      </c>
      <c r="B808" s="15" t="s">
        <v>294</v>
      </c>
      <c r="C808" s="15" t="s">
        <v>16</v>
      </c>
    </row>
    <row r="809" spans="1:3" ht="14.5" x14ac:dyDescent="0.35">
      <c r="A809" s="15" t="s">
        <v>17</v>
      </c>
      <c r="B809" s="15" t="s">
        <v>294</v>
      </c>
      <c r="C809" s="15" t="s">
        <v>18</v>
      </c>
    </row>
    <row r="810" spans="1:3" ht="14.5" x14ac:dyDescent="0.35">
      <c r="A810" s="15" t="s">
        <v>19</v>
      </c>
      <c r="B810" s="15" t="s">
        <v>294</v>
      </c>
      <c r="C810" s="15" t="s">
        <v>20</v>
      </c>
    </row>
    <row r="811" spans="1:3" ht="14.5" x14ac:dyDescent="0.35">
      <c r="A811" s="15" t="s">
        <v>21</v>
      </c>
      <c r="B811" s="15" t="s">
        <v>294</v>
      </c>
      <c r="C811" s="15" t="s">
        <v>22</v>
      </c>
    </row>
    <row r="812" spans="1:3" ht="14.5" x14ac:dyDescent="0.35">
      <c r="A812" s="15" t="s">
        <v>23</v>
      </c>
      <c r="B812" s="15" t="s">
        <v>294</v>
      </c>
      <c r="C812" s="15" t="s">
        <v>24</v>
      </c>
    </row>
    <row r="813" spans="1:3" ht="14.5" x14ac:dyDescent="0.35">
      <c r="A813" s="15" t="s">
        <v>25</v>
      </c>
      <c r="B813" s="15" t="s">
        <v>289</v>
      </c>
      <c r="C813" s="15" t="s">
        <v>26</v>
      </c>
    </row>
    <row r="814" spans="1:3" ht="14.5" x14ac:dyDescent="0.35">
      <c r="A814" s="15" t="s">
        <v>27</v>
      </c>
      <c r="B814" s="15" t="s">
        <v>294</v>
      </c>
      <c r="C814" s="15" t="s">
        <v>28</v>
      </c>
    </row>
    <row r="815" spans="1:3" ht="14.5" x14ac:dyDescent="0.35">
      <c r="A815" s="15" t="s">
        <v>29</v>
      </c>
      <c r="B815" s="15" t="s">
        <v>294</v>
      </c>
      <c r="C815" s="15" t="s">
        <v>30</v>
      </c>
    </row>
    <row r="816" spans="1:3" ht="14.5" x14ac:dyDescent="0.35">
      <c r="A816" s="15" t="s">
        <v>31</v>
      </c>
      <c r="B816" s="15" t="s">
        <v>289</v>
      </c>
      <c r="C816" s="15" t="s">
        <v>32</v>
      </c>
    </row>
    <row r="817" spans="1:3" ht="14.5" x14ac:dyDescent="0.35">
      <c r="A817" s="15" t="s">
        <v>33</v>
      </c>
      <c r="B817" s="15" t="s">
        <v>294</v>
      </c>
      <c r="C817" s="15" t="s">
        <v>34</v>
      </c>
    </row>
    <row r="818" spans="1:3" ht="14.5" x14ac:dyDescent="0.35">
      <c r="A818" s="15" t="s">
        <v>35</v>
      </c>
      <c r="B818" s="15" t="s">
        <v>289</v>
      </c>
      <c r="C818" s="15" t="s">
        <v>36</v>
      </c>
    </row>
    <row r="819" spans="1:3" ht="14.5" x14ac:dyDescent="0.35">
      <c r="A819" s="15" t="s">
        <v>37</v>
      </c>
      <c r="B819" s="15" t="s">
        <v>294</v>
      </c>
      <c r="C819" s="15" t="s">
        <v>1499</v>
      </c>
    </row>
    <row r="820" spans="1:3" ht="14.5" x14ac:dyDescent="0.35">
      <c r="A820" s="15" t="s">
        <v>38</v>
      </c>
      <c r="B820" s="15" t="s">
        <v>289</v>
      </c>
      <c r="C820" s="15" t="s">
        <v>39</v>
      </c>
    </row>
    <row r="821" spans="1:3" ht="14.5" x14ac:dyDescent="0.35">
      <c r="A821" s="15" t="s">
        <v>40</v>
      </c>
      <c r="B821" s="15" t="s">
        <v>294</v>
      </c>
      <c r="C821" s="15" t="s">
        <v>41</v>
      </c>
    </row>
    <row r="822" spans="1:3" ht="14.5" x14ac:dyDescent="0.35">
      <c r="A822" s="15" t="s">
        <v>42</v>
      </c>
      <c r="B822" s="15" t="s">
        <v>289</v>
      </c>
      <c r="C822" s="15" t="s">
        <v>43</v>
      </c>
    </row>
    <row r="823" spans="1:3" ht="14.5" x14ac:dyDescent="0.35">
      <c r="A823" s="15" t="s">
        <v>44</v>
      </c>
      <c r="B823" s="15" t="s">
        <v>294</v>
      </c>
      <c r="C823" s="15" t="s">
        <v>45</v>
      </c>
    </row>
    <row r="824" spans="1:3" ht="14.5" x14ac:dyDescent="0.35">
      <c r="A824" s="15" t="s">
        <v>46</v>
      </c>
      <c r="B824" s="15" t="s">
        <v>289</v>
      </c>
      <c r="C824" s="15" t="s">
        <v>47</v>
      </c>
    </row>
    <row r="825" spans="1:3" ht="14.5" x14ac:dyDescent="0.35">
      <c r="A825" s="15" t="s">
        <v>48</v>
      </c>
      <c r="B825" s="15" t="s">
        <v>294</v>
      </c>
      <c r="C825" s="15" t="s">
        <v>1662</v>
      </c>
    </row>
    <row r="826" spans="1:3" ht="14.5" x14ac:dyDescent="0.35">
      <c r="A826" s="15" t="s">
        <v>49</v>
      </c>
      <c r="B826" s="15" t="s">
        <v>289</v>
      </c>
      <c r="C826" s="15" t="s">
        <v>50</v>
      </c>
    </row>
    <row r="827" spans="1:3" ht="14.5" x14ac:dyDescent="0.35">
      <c r="A827" s="15" t="s">
        <v>51</v>
      </c>
      <c r="B827" s="15" t="s">
        <v>289</v>
      </c>
      <c r="C827" s="15" t="s">
        <v>1306</v>
      </c>
    </row>
    <row r="828" spans="1:3" ht="14.5" x14ac:dyDescent="0.35">
      <c r="A828" s="15" t="s">
        <v>52</v>
      </c>
      <c r="B828" s="15" t="s">
        <v>289</v>
      </c>
      <c r="C828" s="15" t="s">
        <v>53</v>
      </c>
    </row>
    <row r="829" spans="1:3" ht="14.5" x14ac:dyDescent="0.35">
      <c r="A829" s="15" t="s">
        <v>54</v>
      </c>
      <c r="B829" s="15" t="s">
        <v>289</v>
      </c>
      <c r="C829" s="15" t="s">
        <v>55</v>
      </c>
    </row>
    <row r="830" spans="1:3" ht="14.5" x14ac:dyDescent="0.35">
      <c r="A830" s="15" t="s">
        <v>56</v>
      </c>
      <c r="B830" s="15" t="s">
        <v>289</v>
      </c>
      <c r="C830" s="15" t="s">
        <v>57</v>
      </c>
    </row>
    <row r="831" spans="1:3" ht="14.5" x14ac:dyDescent="0.35">
      <c r="A831" s="15" t="s">
        <v>58</v>
      </c>
      <c r="B831" s="15" t="s">
        <v>289</v>
      </c>
      <c r="C831" s="15" t="s">
        <v>59</v>
      </c>
    </row>
    <row r="832" spans="1:3" ht="14.5" x14ac:dyDescent="0.35">
      <c r="A832" s="15" t="s">
        <v>60</v>
      </c>
      <c r="B832" s="15" t="s">
        <v>289</v>
      </c>
      <c r="C832" s="15" t="s">
        <v>61</v>
      </c>
    </row>
    <row r="833" spans="1:3" ht="14.5" x14ac:dyDescent="0.35">
      <c r="A833" s="15" t="s">
        <v>62</v>
      </c>
      <c r="B833" s="15" t="s">
        <v>289</v>
      </c>
      <c r="C833" s="15" t="s">
        <v>63</v>
      </c>
    </row>
    <row r="834" spans="1:3" ht="14.5" x14ac:dyDescent="0.35">
      <c r="A834" s="15" t="s">
        <v>64</v>
      </c>
      <c r="B834" s="15" t="s">
        <v>289</v>
      </c>
      <c r="C834" s="15" t="s">
        <v>65</v>
      </c>
    </row>
    <row r="835" spans="1:3" ht="14.5" x14ac:dyDescent="0.35">
      <c r="A835" s="15" t="s">
        <v>66</v>
      </c>
      <c r="B835" s="15" t="s">
        <v>289</v>
      </c>
      <c r="C835" s="15" t="s">
        <v>67</v>
      </c>
    </row>
    <row r="836" spans="1:3" ht="14.5" x14ac:dyDescent="0.35">
      <c r="A836" s="15" t="s">
        <v>68</v>
      </c>
      <c r="B836" s="15" t="s">
        <v>289</v>
      </c>
      <c r="C836" s="15" t="s">
        <v>69</v>
      </c>
    </row>
    <row r="837" spans="1:3" ht="14.5" x14ac:dyDescent="0.35">
      <c r="A837" s="15" t="s">
        <v>70</v>
      </c>
      <c r="B837" s="15" t="s">
        <v>289</v>
      </c>
      <c r="C837" s="15" t="s">
        <v>71</v>
      </c>
    </row>
    <row r="838" spans="1:3" ht="14.5" x14ac:dyDescent="0.35">
      <c r="A838" s="15" t="s">
        <v>72</v>
      </c>
      <c r="B838" s="15" t="s">
        <v>289</v>
      </c>
      <c r="C838" s="15" t="s">
        <v>73</v>
      </c>
    </row>
    <row r="839" spans="1:3" ht="14.5" x14ac:dyDescent="0.35">
      <c r="A839" s="15" t="s">
        <v>74</v>
      </c>
      <c r="B839" s="15" t="s">
        <v>289</v>
      </c>
      <c r="C839" s="15" t="s">
        <v>75</v>
      </c>
    </row>
    <row r="840" spans="1:3" ht="14.5" x14ac:dyDescent="0.35">
      <c r="A840" s="15" t="s">
        <v>76</v>
      </c>
      <c r="B840" s="15" t="s">
        <v>289</v>
      </c>
      <c r="C840" s="15" t="s">
        <v>77</v>
      </c>
    </row>
  </sheetData>
  <sheetProtection password="8F37" sheet="1" objects="1" scenarios="1" selectLockedCells="1" selectUnlockedCells="1"/>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E5144-8EB6-4AB1-8EAA-21E0ECCE91C2}">
  <dimension ref="A1:K144"/>
  <sheetViews>
    <sheetView tabSelected="1" workbookViewId="0">
      <selection sqref="A1:XFD1048576"/>
    </sheetView>
  </sheetViews>
  <sheetFormatPr defaultColWidth="9.08984375" defaultRowHeight="12.5" x14ac:dyDescent="0.25"/>
  <cols>
    <col min="1" max="1" width="7" bestFit="1" customWidth="1"/>
    <col min="2" max="2" width="123.90625" bestFit="1" customWidth="1"/>
    <col min="3" max="3" width="3.6328125" bestFit="1" customWidth="1"/>
    <col min="4" max="4" width="13.08984375" bestFit="1" customWidth="1"/>
    <col min="5" max="5" width="6.36328125" bestFit="1" customWidth="1"/>
    <col min="6" max="6" width="14.08984375" bestFit="1" customWidth="1"/>
    <col min="7" max="7" width="6.36328125" bestFit="1" customWidth="1"/>
  </cols>
  <sheetData>
    <row r="1" spans="1:7" ht="13.5" customHeight="1" thickBot="1" x14ac:dyDescent="0.3">
      <c r="A1" s="147"/>
      <c r="B1" s="126"/>
      <c r="C1" s="126"/>
      <c r="D1" s="126"/>
      <c r="E1" s="126"/>
      <c r="F1" s="126"/>
      <c r="G1" s="127"/>
    </row>
    <row r="2" spans="1:7" ht="13" x14ac:dyDescent="0.25">
      <c r="A2" s="148"/>
      <c r="B2" s="149"/>
      <c r="C2" s="149"/>
      <c r="D2" s="149"/>
      <c r="E2" s="149"/>
      <c r="F2" s="149"/>
      <c r="G2" s="150"/>
    </row>
    <row r="3" spans="1:7" ht="12.75" customHeight="1" x14ac:dyDescent="0.25">
      <c r="A3" s="151"/>
      <c r="B3" s="152"/>
      <c r="C3" s="152"/>
      <c r="D3" s="152"/>
      <c r="E3" s="152"/>
      <c r="F3" s="152"/>
      <c r="G3" s="153"/>
    </row>
    <row r="4" spans="1:7" ht="12.75" customHeight="1" x14ac:dyDescent="0.25">
      <c r="A4" s="130"/>
      <c r="B4" s="131"/>
      <c r="C4" s="131"/>
      <c r="D4" s="131"/>
      <c r="E4" s="131"/>
      <c r="F4" s="128"/>
      <c r="G4" s="129"/>
    </row>
    <row r="5" spans="1:7" ht="13.5" customHeight="1" x14ac:dyDescent="0.25">
      <c r="A5" s="130"/>
      <c r="B5" s="131"/>
      <c r="C5" s="131"/>
      <c r="D5" s="132"/>
      <c r="E5" s="132"/>
      <c r="F5" s="128"/>
      <c r="G5" s="129"/>
    </row>
    <row r="6" spans="1:7" ht="13" x14ac:dyDescent="0.25">
      <c r="A6" s="154"/>
      <c r="B6" s="128"/>
      <c r="C6" s="128"/>
      <c r="D6" s="128"/>
      <c r="E6" s="128"/>
      <c r="F6" s="128"/>
      <c r="G6" s="129"/>
    </row>
    <row r="7" spans="1:7" ht="12.75" customHeight="1" x14ac:dyDescent="0.25">
      <c r="A7" s="133"/>
      <c r="B7" s="134"/>
      <c r="C7" s="134"/>
      <c r="D7" s="135"/>
      <c r="E7" s="128"/>
      <c r="F7" s="128"/>
      <c r="G7" s="129"/>
    </row>
    <row r="8" spans="1:7" ht="12.75" customHeight="1" x14ac:dyDescent="0.25">
      <c r="A8" s="133"/>
      <c r="B8" s="134"/>
      <c r="C8" s="134"/>
      <c r="D8" s="135"/>
      <c r="E8" s="128"/>
      <c r="F8" s="128"/>
      <c r="G8" s="129"/>
    </row>
    <row r="9" spans="1:7" ht="13" x14ac:dyDescent="0.25">
      <c r="A9" s="133"/>
      <c r="B9" s="134"/>
      <c r="C9" s="134"/>
      <c r="D9" s="136"/>
      <c r="E9" s="128"/>
      <c r="F9" s="128"/>
      <c r="G9" s="129"/>
    </row>
    <row r="10" spans="1:7" ht="13" x14ac:dyDescent="0.25">
      <c r="A10" s="133"/>
      <c r="B10" s="134"/>
      <c r="C10" s="134"/>
      <c r="D10" s="135"/>
      <c r="E10" s="128"/>
      <c r="F10" s="128"/>
      <c r="G10" s="129"/>
    </row>
    <row r="11" spans="1:7" ht="13" x14ac:dyDescent="0.25">
      <c r="A11" s="133"/>
      <c r="B11" s="134"/>
      <c r="C11" s="134"/>
      <c r="D11" s="135"/>
      <c r="E11" s="128"/>
      <c r="F11" s="128"/>
      <c r="G11" s="129"/>
    </row>
    <row r="12" spans="1:7" ht="13" x14ac:dyDescent="0.25">
      <c r="A12" s="133"/>
      <c r="B12" s="134"/>
      <c r="C12" s="134"/>
      <c r="D12" s="135"/>
      <c r="E12" s="128"/>
      <c r="F12" s="128"/>
      <c r="G12" s="129"/>
    </row>
    <row r="13" spans="1:7" ht="13" x14ac:dyDescent="0.25">
      <c r="A13" s="133"/>
      <c r="B13" s="134"/>
      <c r="C13" s="134"/>
      <c r="D13" s="135"/>
      <c r="E13" s="128"/>
      <c r="F13" s="128"/>
      <c r="G13" s="129"/>
    </row>
    <row r="14" spans="1:7" ht="13" x14ac:dyDescent="0.25">
      <c r="A14" s="133"/>
      <c r="B14" s="134"/>
      <c r="C14" s="134"/>
      <c r="D14" s="135"/>
      <c r="E14" s="128"/>
      <c r="F14" s="128"/>
      <c r="G14" s="129"/>
    </row>
    <row r="15" spans="1:7" ht="13" x14ac:dyDescent="0.25">
      <c r="A15" s="133"/>
      <c r="B15" s="134"/>
      <c r="C15" s="134"/>
      <c r="D15" s="135"/>
      <c r="E15" s="128"/>
      <c r="F15" s="128"/>
      <c r="G15" s="129"/>
    </row>
    <row r="16" spans="1:7" ht="13" x14ac:dyDescent="0.25">
      <c r="A16" s="133"/>
      <c r="B16" s="134"/>
      <c r="C16" s="134"/>
      <c r="D16" s="136"/>
      <c r="E16" s="128"/>
      <c r="F16" s="128"/>
      <c r="G16" s="129"/>
    </row>
    <row r="17" spans="1:11" ht="13" x14ac:dyDescent="0.25">
      <c r="A17" s="133"/>
      <c r="B17" s="134"/>
      <c r="C17" s="134"/>
      <c r="D17" s="135"/>
      <c r="E17" s="128"/>
      <c r="F17" s="128"/>
      <c r="G17" s="129"/>
    </row>
    <row r="18" spans="1:11" ht="12.75" customHeight="1" x14ac:dyDescent="0.25">
      <c r="A18" s="133"/>
      <c r="B18" s="134"/>
      <c r="C18" s="134"/>
      <c r="D18" s="135"/>
      <c r="E18" s="128"/>
      <c r="F18" s="128"/>
      <c r="G18" s="129"/>
    </row>
    <row r="19" spans="1:11" ht="12.75" customHeight="1" x14ac:dyDescent="0.25">
      <c r="A19" s="133"/>
      <c r="B19" s="134"/>
      <c r="C19" s="134"/>
      <c r="D19" s="135"/>
      <c r="E19" s="135"/>
      <c r="F19" s="128"/>
      <c r="G19" s="129"/>
    </row>
    <row r="20" spans="1:11" ht="13" x14ac:dyDescent="0.25">
      <c r="A20" s="133"/>
      <c r="B20" s="134"/>
      <c r="C20" s="134"/>
      <c r="D20" s="135"/>
      <c r="E20" s="128"/>
      <c r="F20" s="128"/>
      <c r="G20" s="129"/>
    </row>
    <row r="21" spans="1:11" ht="13" x14ac:dyDescent="0.25">
      <c r="A21" s="133"/>
      <c r="B21" s="134"/>
      <c r="C21" s="134"/>
      <c r="D21" s="135"/>
      <c r="E21" s="128"/>
      <c r="F21" s="128"/>
      <c r="G21" s="129"/>
    </row>
    <row r="22" spans="1:11" ht="13" x14ac:dyDescent="0.25">
      <c r="A22" s="133"/>
      <c r="B22" s="134"/>
      <c r="C22" s="134"/>
      <c r="D22" s="135"/>
      <c r="E22" s="128"/>
      <c r="F22" s="128"/>
      <c r="G22" s="129"/>
    </row>
    <row r="23" spans="1:11" ht="12.75" customHeight="1" x14ac:dyDescent="0.25">
      <c r="A23" s="133"/>
      <c r="B23" s="134"/>
      <c r="C23" s="134"/>
      <c r="D23" s="135"/>
      <c r="E23" s="128"/>
      <c r="F23" s="128"/>
      <c r="G23" s="129"/>
      <c r="H23" s="137"/>
      <c r="I23" s="137"/>
      <c r="J23" s="137"/>
      <c r="K23" s="137"/>
    </row>
    <row r="24" spans="1:11" ht="12.75" customHeight="1" x14ac:dyDescent="0.25">
      <c r="A24" s="133"/>
      <c r="B24" s="134"/>
      <c r="C24" s="134"/>
      <c r="D24" s="135"/>
      <c r="E24" s="128"/>
      <c r="F24" s="128"/>
      <c r="G24" s="129"/>
      <c r="H24" s="137"/>
      <c r="I24" s="137"/>
      <c r="J24" s="137"/>
      <c r="K24" s="137"/>
    </row>
    <row r="25" spans="1:11" ht="13" x14ac:dyDescent="0.25">
      <c r="A25" s="133"/>
      <c r="B25" s="134"/>
      <c r="C25" s="134"/>
      <c r="D25" s="135"/>
      <c r="E25" s="128"/>
      <c r="F25" s="128"/>
      <c r="G25" s="129"/>
    </row>
    <row r="26" spans="1:11" ht="13" x14ac:dyDescent="0.25">
      <c r="A26" s="133"/>
      <c r="B26" s="134"/>
      <c r="C26" s="134"/>
      <c r="D26" s="135"/>
      <c r="E26" s="128"/>
      <c r="F26" s="128"/>
      <c r="G26" s="129"/>
    </row>
    <row r="27" spans="1:11" ht="13" x14ac:dyDescent="0.25">
      <c r="A27" s="133"/>
      <c r="B27" s="134"/>
      <c r="C27" s="134"/>
      <c r="D27" s="135"/>
      <c r="E27" s="128"/>
      <c r="F27" s="128"/>
      <c r="G27" s="129"/>
    </row>
    <row r="28" spans="1:11" ht="12.75" customHeight="1" x14ac:dyDescent="0.25">
      <c r="A28" s="133"/>
      <c r="B28" s="134"/>
      <c r="C28" s="134"/>
      <c r="D28" s="135"/>
      <c r="E28" s="128"/>
      <c r="F28" s="128"/>
      <c r="G28" s="129"/>
    </row>
    <row r="29" spans="1:11" ht="12.75" customHeight="1" x14ac:dyDescent="0.25">
      <c r="A29" s="133"/>
      <c r="B29" s="134"/>
      <c r="C29" s="134"/>
      <c r="D29" s="135"/>
      <c r="E29" s="128"/>
      <c r="F29" s="128"/>
      <c r="G29" s="129"/>
    </row>
    <row r="30" spans="1:11" ht="13" x14ac:dyDescent="0.25">
      <c r="A30" s="133"/>
      <c r="B30" s="134"/>
      <c r="C30" s="134"/>
      <c r="D30" s="135"/>
      <c r="E30" s="128"/>
      <c r="F30" s="128"/>
      <c r="G30" s="129"/>
    </row>
    <row r="31" spans="1:11" ht="13" x14ac:dyDescent="0.25">
      <c r="A31" s="133"/>
      <c r="B31" s="134"/>
      <c r="C31" s="134"/>
      <c r="D31" s="136"/>
      <c r="E31" s="128"/>
      <c r="F31" s="128"/>
      <c r="G31" s="129"/>
    </row>
    <row r="32" spans="1:11" ht="13" x14ac:dyDescent="0.25">
      <c r="A32" s="133"/>
      <c r="B32" s="134"/>
      <c r="C32" s="134"/>
      <c r="D32" s="135"/>
      <c r="E32" s="128"/>
      <c r="F32" s="128"/>
      <c r="G32" s="129"/>
    </row>
    <row r="33" spans="1:7" ht="12.75" customHeight="1" x14ac:dyDescent="0.25">
      <c r="A33" s="133"/>
      <c r="B33" s="134"/>
      <c r="C33" s="134"/>
      <c r="D33" s="135"/>
      <c r="E33" s="128"/>
      <c r="F33" s="128"/>
      <c r="G33" s="129"/>
    </row>
    <row r="34" spans="1:7" ht="12.75" customHeight="1" x14ac:dyDescent="0.25">
      <c r="A34" s="133"/>
      <c r="B34" s="134"/>
      <c r="C34" s="134"/>
      <c r="D34" s="135"/>
      <c r="E34" s="128"/>
      <c r="F34" s="128"/>
      <c r="G34" s="129"/>
    </row>
    <row r="35" spans="1:7" ht="13" x14ac:dyDescent="0.25">
      <c r="A35" s="133"/>
      <c r="B35" s="134"/>
      <c r="C35" s="134"/>
      <c r="D35" s="135"/>
      <c r="E35" s="128"/>
      <c r="F35" s="128"/>
      <c r="G35" s="129"/>
    </row>
    <row r="36" spans="1:7" ht="13" x14ac:dyDescent="0.25">
      <c r="A36" s="133"/>
      <c r="B36" s="134"/>
      <c r="C36" s="134"/>
      <c r="D36" s="135"/>
      <c r="E36" s="128"/>
      <c r="F36" s="128"/>
      <c r="G36" s="129"/>
    </row>
    <row r="37" spans="1:7" ht="13" x14ac:dyDescent="0.25">
      <c r="A37" s="133"/>
      <c r="B37" s="134"/>
      <c r="C37" s="134"/>
      <c r="D37" s="135"/>
      <c r="E37" s="128"/>
      <c r="F37" s="128"/>
      <c r="G37" s="129"/>
    </row>
    <row r="38" spans="1:7" ht="13" x14ac:dyDescent="0.25">
      <c r="A38" s="133"/>
      <c r="B38" s="134"/>
      <c r="C38" s="134"/>
      <c r="D38" s="135"/>
      <c r="E38" s="128"/>
      <c r="F38" s="128"/>
      <c r="G38" s="129"/>
    </row>
    <row r="39" spans="1:7" ht="12.75" customHeight="1" x14ac:dyDescent="0.25">
      <c r="A39" s="133"/>
      <c r="B39" s="134"/>
      <c r="C39" s="134"/>
      <c r="D39" s="135"/>
      <c r="E39" s="128"/>
      <c r="F39" s="128"/>
      <c r="G39" s="129"/>
    </row>
    <row r="40" spans="1:7" ht="13.5" customHeight="1" x14ac:dyDescent="0.25">
      <c r="A40" s="133"/>
      <c r="B40" s="134"/>
      <c r="C40" s="134"/>
      <c r="D40" s="135"/>
      <c r="E40" s="128"/>
      <c r="F40" s="128"/>
      <c r="G40" s="129"/>
    </row>
    <row r="41" spans="1:7" ht="13.5" customHeight="1" x14ac:dyDescent="0.25">
      <c r="A41" s="133"/>
      <c r="B41" s="134"/>
      <c r="C41" s="134"/>
      <c r="D41" s="135"/>
      <c r="E41" s="128"/>
      <c r="F41" s="128"/>
      <c r="G41" s="129"/>
    </row>
    <row r="42" spans="1:7" ht="13" x14ac:dyDescent="0.25">
      <c r="A42" s="133"/>
      <c r="B42" s="134"/>
      <c r="C42" s="134"/>
      <c r="D42" s="135"/>
      <c r="E42" s="128"/>
      <c r="F42" s="128"/>
      <c r="G42" s="129"/>
    </row>
    <row r="43" spans="1:7" ht="12.75" customHeight="1" x14ac:dyDescent="0.25">
      <c r="A43" s="133"/>
      <c r="B43" s="134"/>
      <c r="C43" s="134"/>
      <c r="D43" s="135"/>
      <c r="E43" s="128"/>
      <c r="F43" s="128"/>
      <c r="G43" s="129"/>
    </row>
    <row r="44" spans="1:7" ht="12.75" customHeight="1" x14ac:dyDescent="0.25">
      <c r="A44" s="133"/>
      <c r="B44" s="134"/>
      <c r="C44" s="134"/>
      <c r="D44" s="135"/>
      <c r="E44" s="128"/>
      <c r="F44" s="128"/>
      <c r="G44" s="129"/>
    </row>
    <row r="45" spans="1:7" ht="13" x14ac:dyDescent="0.25">
      <c r="A45" s="133"/>
      <c r="B45" s="134"/>
      <c r="C45" s="134"/>
      <c r="D45" s="135"/>
      <c r="E45" s="128"/>
      <c r="F45" s="128"/>
      <c r="G45" s="129"/>
    </row>
    <row r="46" spans="1:7" ht="13" x14ac:dyDescent="0.25">
      <c r="A46" s="133"/>
      <c r="B46" s="134"/>
      <c r="C46" s="134"/>
      <c r="D46" s="136"/>
      <c r="E46" s="128"/>
      <c r="F46" s="128"/>
      <c r="G46" s="129"/>
    </row>
    <row r="47" spans="1:7" ht="13" x14ac:dyDescent="0.25">
      <c r="A47" s="133"/>
      <c r="B47" s="134"/>
      <c r="C47" s="134"/>
      <c r="D47" s="135"/>
      <c r="E47" s="128"/>
      <c r="F47" s="128"/>
      <c r="G47" s="129"/>
    </row>
    <row r="48" spans="1:7" ht="13" x14ac:dyDescent="0.25">
      <c r="A48" s="133"/>
      <c r="B48" s="134"/>
      <c r="C48" s="134"/>
      <c r="D48" s="135"/>
      <c r="E48" s="128"/>
      <c r="F48" s="128"/>
      <c r="G48" s="129"/>
    </row>
    <row r="49" spans="1:7" ht="13" x14ac:dyDescent="0.25">
      <c r="A49" s="133"/>
      <c r="B49" s="134"/>
      <c r="C49" s="134"/>
      <c r="D49" s="135"/>
      <c r="E49" s="128"/>
      <c r="F49" s="128"/>
      <c r="G49" s="129"/>
    </row>
    <row r="50" spans="1:7" ht="13" x14ac:dyDescent="0.25">
      <c r="A50" s="133"/>
      <c r="B50" s="134"/>
      <c r="C50" s="134"/>
      <c r="D50" s="135"/>
      <c r="E50" s="128"/>
      <c r="F50" s="128"/>
      <c r="G50" s="129"/>
    </row>
    <row r="51" spans="1:7" ht="13" x14ac:dyDescent="0.25">
      <c r="A51" s="133"/>
      <c r="B51" s="134"/>
      <c r="C51" s="134"/>
      <c r="D51" s="135"/>
      <c r="E51" s="128"/>
      <c r="F51" s="128"/>
      <c r="G51" s="129"/>
    </row>
    <row r="52" spans="1:7" ht="13" x14ac:dyDescent="0.25">
      <c r="A52" s="133"/>
      <c r="B52" s="134"/>
      <c r="C52" s="134"/>
      <c r="D52" s="135"/>
      <c r="E52" s="128"/>
      <c r="F52" s="128"/>
      <c r="G52" s="129"/>
    </row>
    <row r="53" spans="1:7" ht="13" x14ac:dyDescent="0.25">
      <c r="A53" s="133"/>
      <c r="B53" s="134"/>
      <c r="C53" s="134"/>
      <c r="D53" s="135"/>
      <c r="E53" s="128"/>
      <c r="F53" s="128"/>
      <c r="G53" s="129"/>
    </row>
    <row r="54" spans="1:7" ht="13" x14ac:dyDescent="0.25">
      <c r="A54" s="133"/>
      <c r="B54" s="134"/>
      <c r="C54" s="134"/>
      <c r="D54" s="135"/>
      <c r="E54" s="128"/>
      <c r="F54" s="128"/>
      <c r="G54" s="129"/>
    </row>
    <row r="55" spans="1:7" ht="13" x14ac:dyDescent="0.25">
      <c r="A55" s="133"/>
      <c r="B55" s="134"/>
      <c r="C55" s="134"/>
      <c r="D55" s="135"/>
      <c r="E55" s="128"/>
      <c r="F55" s="128"/>
      <c r="G55" s="129"/>
    </row>
    <row r="56" spans="1:7" ht="13" x14ac:dyDescent="0.25">
      <c r="A56" s="133"/>
      <c r="B56" s="134"/>
      <c r="C56" s="134"/>
      <c r="D56" s="135"/>
      <c r="E56" s="128"/>
      <c r="F56" s="128"/>
      <c r="G56" s="129"/>
    </row>
    <row r="57" spans="1:7" ht="13" x14ac:dyDescent="0.25">
      <c r="A57" s="155"/>
      <c r="B57" s="140"/>
      <c r="C57" s="140"/>
      <c r="D57" s="138"/>
      <c r="E57" s="128"/>
      <c r="F57" s="128"/>
      <c r="G57" s="129"/>
    </row>
    <row r="58" spans="1:7" ht="13" x14ac:dyDescent="0.25">
      <c r="A58" s="154"/>
      <c r="B58" s="128"/>
      <c r="C58" s="128"/>
      <c r="D58" s="128"/>
      <c r="E58" s="128"/>
      <c r="F58" s="128"/>
      <c r="G58" s="129"/>
    </row>
    <row r="59" spans="1:7" ht="13" x14ac:dyDescent="0.25">
      <c r="A59" s="154"/>
      <c r="B59" s="128"/>
      <c r="C59" s="128"/>
      <c r="D59" s="128"/>
      <c r="E59" s="128"/>
      <c r="F59" s="128"/>
      <c r="G59" s="129"/>
    </row>
    <row r="60" spans="1:7" ht="13.25" customHeight="1" x14ac:dyDescent="0.25">
      <c r="A60" s="151"/>
      <c r="B60" s="152"/>
      <c r="C60" s="152"/>
      <c r="D60" s="152"/>
      <c r="E60" s="152"/>
      <c r="F60" s="152"/>
      <c r="G60" s="153"/>
    </row>
    <row r="61" spans="1:7" ht="13.25" customHeight="1" x14ac:dyDescent="0.25">
      <c r="A61" s="130"/>
      <c r="B61" s="131"/>
      <c r="C61" s="131"/>
      <c r="D61" s="131"/>
      <c r="E61" s="131"/>
      <c r="F61" s="131"/>
      <c r="G61" s="156"/>
    </row>
    <row r="62" spans="1:7" x14ac:dyDescent="0.25">
      <c r="A62" s="130"/>
      <c r="B62" s="131"/>
      <c r="C62" s="131"/>
      <c r="D62" s="132"/>
      <c r="E62" s="132"/>
      <c r="F62" s="132"/>
      <c r="G62" s="139"/>
    </row>
    <row r="63" spans="1:7" ht="12.75" customHeight="1" x14ac:dyDescent="0.25">
      <c r="A63" s="133"/>
      <c r="B63" s="134"/>
      <c r="C63" s="134"/>
      <c r="D63" s="135"/>
      <c r="E63" s="128"/>
      <c r="F63" s="128"/>
      <c r="G63" s="129"/>
    </row>
    <row r="64" spans="1:7" ht="12.75" customHeight="1" x14ac:dyDescent="0.25">
      <c r="A64" s="133"/>
      <c r="B64" s="134"/>
      <c r="C64" s="134"/>
      <c r="D64" s="135"/>
      <c r="E64" s="128"/>
      <c r="F64" s="128"/>
      <c r="G64" s="129"/>
    </row>
    <row r="65" spans="1:7" ht="13" x14ac:dyDescent="0.25">
      <c r="A65" s="133"/>
      <c r="B65" s="134"/>
      <c r="C65" s="134"/>
      <c r="D65" s="135"/>
      <c r="E65" s="128"/>
      <c r="F65" s="128"/>
      <c r="G65" s="129"/>
    </row>
    <row r="66" spans="1:7" ht="13" x14ac:dyDescent="0.25">
      <c r="A66" s="133"/>
      <c r="B66" s="134"/>
      <c r="C66" s="134"/>
      <c r="D66" s="135"/>
      <c r="E66" s="128"/>
      <c r="F66" s="128"/>
      <c r="G66" s="129"/>
    </row>
    <row r="67" spans="1:7" ht="13" x14ac:dyDescent="0.25">
      <c r="A67" s="133"/>
      <c r="B67" s="134"/>
      <c r="C67" s="134"/>
      <c r="D67" s="135"/>
      <c r="E67" s="135"/>
      <c r="F67" s="128"/>
      <c r="G67" s="129"/>
    </row>
    <row r="68" spans="1:7" ht="12.75" customHeight="1" x14ac:dyDescent="0.25">
      <c r="A68" s="133"/>
      <c r="B68" s="134"/>
      <c r="C68" s="134"/>
      <c r="D68" s="135"/>
      <c r="E68" s="128"/>
      <c r="F68" s="128"/>
      <c r="G68" s="129"/>
    </row>
    <row r="69" spans="1:7" ht="12.75" customHeight="1" x14ac:dyDescent="0.25">
      <c r="A69" s="133"/>
      <c r="B69" s="134"/>
      <c r="C69" s="134"/>
      <c r="D69" s="136"/>
      <c r="E69" s="128"/>
      <c r="F69" s="128"/>
      <c r="G69" s="129"/>
    </row>
    <row r="70" spans="1:7" ht="13" x14ac:dyDescent="0.25">
      <c r="A70" s="133"/>
      <c r="B70" s="134"/>
      <c r="C70" s="134"/>
      <c r="D70" s="135"/>
      <c r="E70" s="128"/>
      <c r="F70" s="128"/>
      <c r="G70" s="129"/>
    </row>
    <row r="71" spans="1:7" ht="13" x14ac:dyDescent="0.25">
      <c r="A71" s="133"/>
      <c r="B71" s="134"/>
      <c r="C71" s="134"/>
      <c r="D71" s="135"/>
      <c r="E71" s="128"/>
      <c r="F71" s="128"/>
      <c r="G71" s="129"/>
    </row>
    <row r="72" spans="1:7" ht="13" x14ac:dyDescent="0.25">
      <c r="A72" s="133"/>
      <c r="B72" s="134"/>
      <c r="C72" s="134"/>
      <c r="D72" s="135"/>
      <c r="E72" s="128"/>
      <c r="F72" s="128"/>
      <c r="G72" s="129"/>
    </row>
    <row r="73" spans="1:7" ht="12.75" customHeight="1" x14ac:dyDescent="0.25">
      <c r="A73" s="133"/>
      <c r="B73" s="134"/>
      <c r="C73" s="134"/>
      <c r="D73" s="135"/>
      <c r="E73" s="128"/>
      <c r="F73" s="128"/>
      <c r="G73" s="129"/>
    </row>
    <row r="74" spans="1:7" ht="12.75" customHeight="1" x14ac:dyDescent="0.25">
      <c r="A74" s="133"/>
      <c r="B74" s="134"/>
      <c r="C74" s="134"/>
      <c r="D74" s="136"/>
      <c r="E74" s="128"/>
      <c r="F74" s="128"/>
      <c r="G74" s="129"/>
    </row>
    <row r="75" spans="1:7" ht="13" x14ac:dyDescent="0.25">
      <c r="A75" s="133"/>
      <c r="B75" s="134"/>
      <c r="C75" s="134"/>
      <c r="D75" s="135"/>
      <c r="E75" s="128"/>
      <c r="F75" s="128"/>
      <c r="G75" s="129"/>
    </row>
    <row r="76" spans="1:7" ht="13" x14ac:dyDescent="0.25">
      <c r="A76" s="133"/>
      <c r="B76" s="134"/>
      <c r="C76" s="134"/>
      <c r="D76" s="135"/>
      <c r="E76" s="128"/>
      <c r="F76" s="128"/>
      <c r="G76" s="129"/>
    </row>
    <row r="77" spans="1:7" ht="13" x14ac:dyDescent="0.25">
      <c r="A77" s="133"/>
      <c r="B77" s="134"/>
      <c r="C77" s="134"/>
      <c r="D77" s="135"/>
      <c r="E77" s="128"/>
      <c r="F77" s="128"/>
      <c r="G77" s="129"/>
    </row>
    <row r="78" spans="1:7" ht="13" x14ac:dyDescent="0.25">
      <c r="A78" s="133"/>
      <c r="B78" s="134"/>
      <c r="C78" s="134"/>
      <c r="D78" s="135"/>
      <c r="E78" s="128"/>
      <c r="F78" s="128"/>
      <c r="G78" s="129"/>
    </row>
    <row r="79" spans="1:7" ht="12.75" customHeight="1" x14ac:dyDescent="0.25">
      <c r="A79" s="133"/>
      <c r="B79" s="134"/>
      <c r="C79" s="134"/>
      <c r="D79" s="135"/>
      <c r="E79" s="128"/>
      <c r="F79" s="128"/>
      <c r="G79" s="129"/>
    </row>
    <row r="80" spans="1:7" ht="13.5" customHeight="1" x14ac:dyDescent="0.25">
      <c r="A80" s="133"/>
      <c r="B80" s="134"/>
      <c r="C80" s="134"/>
      <c r="D80" s="135"/>
      <c r="E80" s="128"/>
      <c r="F80" s="128"/>
      <c r="G80" s="129"/>
    </row>
    <row r="81" spans="1:7" ht="13" x14ac:dyDescent="0.25">
      <c r="A81" s="133"/>
      <c r="B81" s="134"/>
      <c r="C81" s="134"/>
      <c r="D81" s="135"/>
      <c r="E81" s="128"/>
      <c r="F81" s="128"/>
      <c r="G81" s="129"/>
    </row>
    <row r="82" spans="1:7" ht="13" x14ac:dyDescent="0.25">
      <c r="A82" s="133"/>
      <c r="B82" s="134"/>
      <c r="C82" s="134"/>
      <c r="D82" s="135"/>
      <c r="E82" s="128"/>
      <c r="F82" s="128"/>
      <c r="G82" s="129"/>
    </row>
    <row r="83" spans="1:7" ht="13" x14ac:dyDescent="0.25">
      <c r="A83" s="133"/>
      <c r="B83" s="134"/>
      <c r="C83" s="134"/>
      <c r="D83" s="135"/>
      <c r="E83" s="128"/>
      <c r="F83" s="128"/>
      <c r="G83" s="129"/>
    </row>
    <row r="84" spans="1:7" ht="13" x14ac:dyDescent="0.25">
      <c r="A84" s="133"/>
      <c r="B84" s="134"/>
      <c r="C84" s="134"/>
      <c r="D84" s="135"/>
      <c r="E84" s="128"/>
      <c r="F84" s="128"/>
      <c r="G84" s="129"/>
    </row>
    <row r="85" spans="1:7" ht="13" x14ac:dyDescent="0.25">
      <c r="A85" s="133"/>
      <c r="B85" s="134"/>
      <c r="C85" s="134"/>
      <c r="D85" s="135"/>
      <c r="E85" s="128"/>
      <c r="F85" s="128"/>
      <c r="G85" s="129"/>
    </row>
    <row r="86" spans="1:7" ht="13" x14ac:dyDescent="0.25">
      <c r="A86" s="155"/>
      <c r="B86" s="140"/>
      <c r="C86" s="140"/>
      <c r="D86" s="138"/>
      <c r="E86" s="128"/>
      <c r="F86" s="140"/>
      <c r="G86" s="129"/>
    </row>
    <row r="87" spans="1:7" ht="13.25" customHeight="1" x14ac:dyDescent="0.25">
      <c r="A87" s="151"/>
      <c r="B87" s="152"/>
      <c r="C87" s="152"/>
      <c r="D87" s="152"/>
      <c r="E87" s="152"/>
      <c r="F87" s="152"/>
      <c r="G87" s="153"/>
    </row>
    <row r="88" spans="1:7" ht="13.25" customHeight="1" x14ac:dyDescent="0.25">
      <c r="A88" s="130"/>
      <c r="B88" s="131"/>
      <c r="C88" s="131"/>
      <c r="D88" s="131"/>
      <c r="E88" s="131"/>
      <c r="F88" s="131"/>
      <c r="G88" s="156"/>
    </row>
    <row r="89" spans="1:7" x14ac:dyDescent="0.25">
      <c r="A89" s="130"/>
      <c r="B89" s="131"/>
      <c r="C89" s="131"/>
      <c r="D89" s="132"/>
      <c r="E89" s="132"/>
      <c r="F89" s="132"/>
      <c r="G89" s="139"/>
    </row>
    <row r="90" spans="1:7" ht="13" x14ac:dyDescent="0.25">
      <c r="A90" s="133"/>
      <c r="B90" s="134"/>
      <c r="C90" s="134"/>
      <c r="D90" s="135"/>
      <c r="E90" s="128"/>
      <c r="F90" s="128"/>
      <c r="G90" s="129"/>
    </row>
    <row r="91" spans="1:7" ht="13" x14ac:dyDescent="0.25">
      <c r="A91" s="133"/>
      <c r="B91" s="134"/>
      <c r="C91" s="134"/>
      <c r="D91" s="135"/>
      <c r="E91" s="128"/>
      <c r="F91" s="128"/>
      <c r="G91" s="129"/>
    </row>
    <row r="92" spans="1:7" ht="13" x14ac:dyDescent="0.25">
      <c r="A92" s="133"/>
      <c r="B92" s="134"/>
      <c r="C92" s="134"/>
      <c r="D92" s="135"/>
      <c r="E92" s="128"/>
      <c r="F92" s="128"/>
      <c r="G92" s="129"/>
    </row>
    <row r="93" spans="1:7" ht="13" x14ac:dyDescent="0.25">
      <c r="A93" s="133"/>
      <c r="B93" s="134"/>
      <c r="C93" s="134"/>
      <c r="D93" s="135"/>
      <c r="E93" s="128"/>
      <c r="F93" s="128"/>
      <c r="G93" s="129"/>
    </row>
    <row r="94" spans="1:7" ht="13" x14ac:dyDescent="0.25">
      <c r="A94" s="133"/>
      <c r="B94" s="134"/>
      <c r="C94" s="134"/>
      <c r="D94" s="135"/>
      <c r="E94" s="128"/>
      <c r="F94" s="128"/>
      <c r="G94" s="129"/>
    </row>
    <row r="95" spans="1:7" ht="13" x14ac:dyDescent="0.25">
      <c r="A95" s="133"/>
      <c r="B95" s="134"/>
      <c r="C95" s="134"/>
      <c r="D95" s="135"/>
      <c r="E95" s="128"/>
      <c r="F95" s="128"/>
      <c r="G95" s="129"/>
    </row>
    <row r="96" spans="1:7" ht="13" x14ac:dyDescent="0.25">
      <c r="A96" s="133"/>
      <c r="B96" s="134"/>
      <c r="C96" s="134"/>
      <c r="D96" s="135"/>
      <c r="E96" s="128"/>
      <c r="F96" s="128"/>
      <c r="G96" s="129"/>
    </row>
    <row r="97" spans="1:7" ht="13" x14ac:dyDescent="0.25">
      <c r="A97" s="133"/>
      <c r="B97" s="134"/>
      <c r="C97" s="134"/>
      <c r="D97" s="135"/>
      <c r="E97" s="135"/>
      <c r="F97" s="128"/>
      <c r="G97" s="129"/>
    </row>
    <row r="98" spans="1:7" ht="13" x14ac:dyDescent="0.25">
      <c r="A98" s="133"/>
      <c r="B98" s="134"/>
      <c r="C98" s="134"/>
      <c r="D98" s="135"/>
      <c r="E98" s="128"/>
      <c r="F98" s="128"/>
      <c r="G98" s="129"/>
    </row>
    <row r="99" spans="1:7" ht="13" x14ac:dyDescent="0.25">
      <c r="A99" s="133"/>
      <c r="B99" s="134"/>
      <c r="C99" s="134"/>
      <c r="D99" s="135"/>
      <c r="E99" s="128"/>
      <c r="F99" s="128"/>
      <c r="G99" s="129"/>
    </row>
    <row r="100" spans="1:7" ht="13" x14ac:dyDescent="0.25">
      <c r="A100" s="133"/>
      <c r="B100" s="134"/>
      <c r="C100" s="134"/>
      <c r="D100" s="135"/>
      <c r="E100" s="128"/>
      <c r="F100" s="128"/>
      <c r="G100" s="129"/>
    </row>
    <row r="101" spans="1:7" ht="13" x14ac:dyDescent="0.25">
      <c r="A101" s="133"/>
      <c r="B101" s="134"/>
      <c r="C101" s="134"/>
      <c r="D101" s="135"/>
      <c r="E101" s="128"/>
      <c r="F101" s="128"/>
      <c r="G101" s="129"/>
    </row>
    <row r="102" spans="1:7" ht="13" x14ac:dyDescent="0.25">
      <c r="A102" s="133"/>
      <c r="B102" s="134"/>
      <c r="C102" s="134"/>
      <c r="D102" s="135"/>
      <c r="E102" s="128"/>
      <c r="F102" s="128"/>
      <c r="G102" s="129"/>
    </row>
    <row r="103" spans="1:7" ht="13" x14ac:dyDescent="0.25">
      <c r="A103" s="133"/>
      <c r="B103" s="134"/>
      <c r="C103" s="134"/>
      <c r="D103" s="135"/>
      <c r="E103" s="128"/>
      <c r="F103" s="128"/>
      <c r="G103" s="129"/>
    </row>
    <row r="104" spans="1:7" ht="13" x14ac:dyDescent="0.25">
      <c r="A104" s="133"/>
      <c r="B104" s="134"/>
      <c r="C104" s="134"/>
      <c r="D104" s="135"/>
      <c r="E104" s="128"/>
      <c r="F104" s="128"/>
      <c r="G104" s="129"/>
    </row>
    <row r="105" spans="1:7" ht="13" x14ac:dyDescent="0.25">
      <c r="A105" s="133"/>
      <c r="B105" s="134"/>
      <c r="C105" s="134"/>
      <c r="D105" s="135"/>
      <c r="E105" s="128"/>
      <c r="F105" s="128"/>
      <c r="G105" s="129"/>
    </row>
    <row r="106" spans="1:7" ht="13" x14ac:dyDescent="0.25">
      <c r="A106" s="155"/>
      <c r="B106" s="140"/>
      <c r="C106" s="140"/>
      <c r="D106" s="140"/>
      <c r="E106" s="128"/>
      <c r="F106" s="140"/>
      <c r="G106" s="129"/>
    </row>
    <row r="107" spans="1:7" ht="13.25" customHeight="1" x14ac:dyDescent="0.25">
      <c r="A107" s="151"/>
      <c r="B107" s="152"/>
      <c r="C107" s="152"/>
      <c r="D107" s="152"/>
      <c r="E107" s="152"/>
      <c r="F107" s="152"/>
      <c r="G107" s="153"/>
    </row>
    <row r="108" spans="1:7" ht="13.25" customHeight="1" x14ac:dyDescent="0.25">
      <c r="A108" s="130"/>
      <c r="B108" s="131"/>
      <c r="C108" s="131"/>
      <c r="D108" s="131"/>
      <c r="E108" s="131"/>
      <c r="F108" s="131"/>
      <c r="G108" s="156"/>
    </row>
    <row r="109" spans="1:7" x14ac:dyDescent="0.25">
      <c r="A109" s="130"/>
      <c r="B109" s="131"/>
      <c r="C109" s="131"/>
      <c r="D109" s="132"/>
      <c r="E109" s="132"/>
      <c r="F109" s="132"/>
      <c r="G109" s="139"/>
    </row>
    <row r="110" spans="1:7" ht="13" x14ac:dyDescent="0.25">
      <c r="A110" s="133"/>
      <c r="B110" s="134"/>
      <c r="C110" s="134"/>
      <c r="D110" s="135"/>
      <c r="E110" s="128"/>
      <c r="F110" s="128"/>
      <c r="G110" s="129"/>
    </row>
    <row r="111" spans="1:7" ht="13" x14ac:dyDescent="0.25">
      <c r="A111" s="133"/>
      <c r="B111" s="134"/>
      <c r="C111" s="134"/>
      <c r="D111" s="135"/>
      <c r="E111" s="128"/>
      <c r="F111" s="128"/>
      <c r="G111" s="129"/>
    </row>
    <row r="112" spans="1:7" ht="13" x14ac:dyDescent="0.25">
      <c r="A112" s="133"/>
      <c r="B112" s="134"/>
      <c r="C112" s="134"/>
      <c r="D112" s="135"/>
      <c r="E112" s="128"/>
      <c r="F112" s="128"/>
      <c r="G112" s="129"/>
    </row>
    <row r="113" spans="1:7" ht="13" x14ac:dyDescent="0.25">
      <c r="A113" s="133"/>
      <c r="B113" s="134"/>
      <c r="C113" s="134"/>
      <c r="D113" s="135"/>
      <c r="E113" s="128"/>
      <c r="F113" s="128"/>
      <c r="G113" s="129"/>
    </row>
    <row r="114" spans="1:7" ht="13" x14ac:dyDescent="0.25">
      <c r="A114" s="133"/>
      <c r="B114" s="134"/>
      <c r="C114" s="134"/>
      <c r="D114" s="135"/>
      <c r="E114" s="128"/>
      <c r="F114" s="128"/>
      <c r="G114" s="129"/>
    </row>
    <row r="115" spans="1:7" ht="13" x14ac:dyDescent="0.25">
      <c r="A115" s="133"/>
      <c r="B115" s="134"/>
      <c r="C115" s="134"/>
      <c r="D115" s="135"/>
      <c r="E115" s="128"/>
      <c r="F115" s="128"/>
      <c r="G115" s="129"/>
    </row>
    <row r="116" spans="1:7" ht="13" x14ac:dyDescent="0.25">
      <c r="A116" s="133"/>
      <c r="B116" s="134"/>
      <c r="C116" s="134"/>
      <c r="D116" s="135"/>
      <c r="E116" s="128"/>
      <c r="F116" s="128"/>
      <c r="G116" s="129"/>
    </row>
    <row r="117" spans="1:7" ht="13" x14ac:dyDescent="0.25">
      <c r="A117" s="133"/>
      <c r="B117" s="134"/>
      <c r="C117" s="134"/>
      <c r="D117" s="135"/>
      <c r="E117" s="128"/>
      <c r="F117" s="128"/>
      <c r="G117" s="129"/>
    </row>
    <row r="118" spans="1:7" ht="13" x14ac:dyDescent="0.25">
      <c r="A118" s="133"/>
      <c r="B118" s="134"/>
      <c r="C118" s="134"/>
      <c r="D118" s="135"/>
      <c r="E118" s="128"/>
      <c r="F118" s="128"/>
      <c r="G118" s="129"/>
    </row>
    <row r="119" spans="1:7" ht="13" x14ac:dyDescent="0.25">
      <c r="A119" s="133"/>
      <c r="B119" s="134"/>
      <c r="C119" s="134"/>
      <c r="D119" s="135"/>
      <c r="E119" s="128"/>
      <c r="F119" s="128"/>
      <c r="G119" s="129"/>
    </row>
    <row r="120" spans="1:7" ht="13" x14ac:dyDescent="0.25">
      <c r="A120" s="155"/>
      <c r="B120" s="140"/>
      <c r="C120" s="140"/>
      <c r="D120" s="140"/>
      <c r="E120" s="128"/>
      <c r="F120" s="140"/>
      <c r="G120" s="129"/>
    </row>
    <row r="121" spans="1:7" ht="13.25" customHeight="1" x14ac:dyDescent="0.25">
      <c r="A121" s="133"/>
      <c r="B121" s="134"/>
      <c r="C121" s="134"/>
      <c r="D121" s="134"/>
      <c r="E121" s="134"/>
      <c r="F121" s="134"/>
      <c r="G121" s="157"/>
    </row>
    <row r="122" spans="1:7" ht="13.75" customHeight="1" thickBot="1" x14ac:dyDescent="0.3">
      <c r="A122" s="158"/>
      <c r="B122" s="159"/>
      <c r="C122" s="159"/>
      <c r="D122" s="159"/>
      <c r="E122" s="159"/>
      <c r="F122" s="159"/>
      <c r="G122" s="160"/>
    </row>
    <row r="123" spans="1:7" ht="13" x14ac:dyDescent="0.25">
      <c r="A123" s="141"/>
      <c r="B123" s="141"/>
      <c r="C123" s="141"/>
      <c r="D123" s="142"/>
      <c r="E123" s="143"/>
      <c r="F123" s="143"/>
      <c r="G123" s="143"/>
    </row>
    <row r="124" spans="1:7" ht="13" x14ac:dyDescent="0.25">
      <c r="A124" s="141"/>
      <c r="B124" s="141"/>
      <c r="C124" s="141"/>
      <c r="D124" s="142"/>
      <c r="E124" s="142"/>
      <c r="F124" s="143"/>
      <c r="G124" s="143"/>
    </row>
    <row r="125" spans="1:7" ht="13" x14ac:dyDescent="0.25">
      <c r="A125" s="141"/>
      <c r="B125" s="141"/>
      <c r="C125" s="141"/>
      <c r="D125" s="142"/>
      <c r="E125" s="143"/>
      <c r="F125" s="143"/>
      <c r="G125" s="143"/>
    </row>
    <row r="126" spans="1:7" ht="13" x14ac:dyDescent="0.25">
      <c r="A126" s="141"/>
      <c r="B126" s="141"/>
      <c r="C126" s="141"/>
      <c r="D126" s="142"/>
      <c r="E126" s="143"/>
      <c r="F126" s="143"/>
      <c r="G126" s="143"/>
    </row>
    <row r="127" spans="1:7" ht="13" x14ac:dyDescent="0.25">
      <c r="A127" s="141"/>
      <c r="B127" s="141"/>
      <c r="C127" s="141"/>
      <c r="D127" s="142"/>
      <c r="E127" s="143"/>
      <c r="F127" s="143"/>
      <c r="G127" s="143"/>
    </row>
    <row r="128" spans="1:7" ht="13" x14ac:dyDescent="0.25">
      <c r="A128" s="141"/>
      <c r="B128" s="141"/>
      <c r="C128" s="141"/>
      <c r="D128" s="142"/>
      <c r="E128" s="143"/>
      <c r="F128" s="143"/>
      <c r="G128" s="143"/>
    </row>
    <row r="129" spans="1:7" ht="13" x14ac:dyDescent="0.25">
      <c r="A129" s="141"/>
      <c r="B129" s="141"/>
      <c r="C129" s="141"/>
      <c r="D129" s="142"/>
      <c r="E129" s="143"/>
      <c r="F129" s="143"/>
      <c r="G129" s="143"/>
    </row>
    <row r="130" spans="1:7" ht="13" x14ac:dyDescent="0.25">
      <c r="A130" s="141"/>
      <c r="B130" s="141"/>
      <c r="C130" s="141"/>
      <c r="D130" s="142"/>
      <c r="E130" s="143"/>
      <c r="F130" s="143"/>
      <c r="G130" s="143"/>
    </row>
    <row r="131" spans="1:7" ht="13" x14ac:dyDescent="0.25">
      <c r="A131" s="141"/>
      <c r="B131" s="141"/>
      <c r="C131" s="141"/>
      <c r="D131" s="142"/>
      <c r="E131" s="143"/>
      <c r="F131" s="143"/>
      <c r="G131" s="143"/>
    </row>
    <row r="132" spans="1:7" ht="13" x14ac:dyDescent="0.25">
      <c r="A132" s="141"/>
      <c r="B132" s="141"/>
      <c r="C132" s="141"/>
      <c r="D132" s="142"/>
      <c r="E132" s="143"/>
      <c r="F132" s="143"/>
      <c r="G132" s="143"/>
    </row>
    <row r="133" spans="1:7" ht="13" x14ac:dyDescent="0.25">
      <c r="A133" s="141"/>
      <c r="B133" s="141"/>
      <c r="C133" s="141"/>
      <c r="D133" s="142"/>
      <c r="E133" s="143"/>
      <c r="F133" s="143"/>
      <c r="G133" s="143"/>
    </row>
    <row r="134" spans="1:7" ht="13" x14ac:dyDescent="0.25">
      <c r="A134" s="141"/>
      <c r="B134" s="141"/>
      <c r="C134" s="141"/>
      <c r="D134" s="142"/>
      <c r="E134" s="143"/>
      <c r="F134" s="143"/>
      <c r="G134" s="143"/>
    </row>
    <row r="135" spans="1:7" ht="13" x14ac:dyDescent="0.25">
      <c r="A135" s="141"/>
      <c r="B135" s="141"/>
      <c r="C135" s="141"/>
      <c r="D135" s="142"/>
      <c r="E135" s="143"/>
      <c r="F135" s="143"/>
      <c r="G135" s="143"/>
    </row>
    <row r="136" spans="1:7" ht="13" x14ac:dyDescent="0.25">
      <c r="A136" s="141"/>
      <c r="B136" s="141"/>
      <c r="C136" s="141"/>
      <c r="D136" s="142"/>
      <c r="E136" s="143"/>
      <c r="F136" s="143"/>
      <c r="G136" s="143"/>
    </row>
    <row r="137" spans="1:7" ht="13" x14ac:dyDescent="0.25">
      <c r="A137" s="141"/>
      <c r="B137" s="141"/>
      <c r="C137" s="141"/>
      <c r="D137" s="142"/>
      <c r="E137" s="143"/>
      <c r="F137" s="143"/>
      <c r="G137" s="143"/>
    </row>
    <row r="138" spans="1:7" ht="13" x14ac:dyDescent="0.25">
      <c r="A138" s="141"/>
      <c r="B138" s="141"/>
      <c r="C138" s="141"/>
      <c r="D138" s="142"/>
      <c r="E138" s="143"/>
      <c r="F138" s="143"/>
      <c r="G138" s="143"/>
    </row>
    <row r="139" spans="1:7" ht="13" x14ac:dyDescent="0.25">
      <c r="A139" s="141"/>
      <c r="B139" s="141"/>
      <c r="C139" s="141"/>
      <c r="D139" s="142"/>
      <c r="E139" s="143"/>
      <c r="F139" s="143"/>
      <c r="G139" s="143"/>
    </row>
    <row r="140" spans="1:7" ht="13" x14ac:dyDescent="0.25">
      <c r="A140" s="141"/>
      <c r="B140" s="141"/>
      <c r="C140" s="141"/>
      <c r="D140" s="142"/>
      <c r="E140" s="143"/>
      <c r="F140" s="143"/>
      <c r="G140" s="143"/>
    </row>
    <row r="141" spans="1:7" ht="13" x14ac:dyDescent="0.25">
      <c r="A141" s="144"/>
      <c r="B141" s="144"/>
      <c r="C141" s="144"/>
      <c r="D141" s="145"/>
      <c r="E141" s="143"/>
      <c r="F141" s="145"/>
      <c r="G141" s="143"/>
    </row>
    <row r="142" spans="1:7" x14ac:dyDescent="0.25">
      <c r="A142" s="141"/>
      <c r="B142" s="141"/>
      <c r="C142" s="141"/>
      <c r="D142" s="141"/>
      <c r="E142" s="141"/>
      <c r="F142" s="141"/>
      <c r="G142" s="141"/>
    </row>
    <row r="143" spans="1:7" x14ac:dyDescent="0.25">
      <c r="A143" s="141"/>
      <c r="B143" s="141"/>
      <c r="C143" s="141"/>
      <c r="D143" s="141"/>
      <c r="E143" s="141"/>
      <c r="F143" s="141"/>
      <c r="G143" s="141"/>
    </row>
    <row r="144" spans="1:7" ht="15.5" x14ac:dyDescent="0.25">
      <c r="A144" s="14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CB1D-50F9-4DBD-A8CA-5628562BFD52}">
  <sheetPr>
    <pageSetUpPr fitToPage="1"/>
  </sheetPr>
  <dimension ref="A1:BA3"/>
  <sheetViews>
    <sheetView workbookViewId="0">
      <selection activeCell="A13" sqref="A13"/>
    </sheetView>
  </sheetViews>
  <sheetFormatPr defaultRowHeight="12.5" x14ac:dyDescent="0.25"/>
  <cols>
    <col min="1" max="1" width="46.453125" customWidth="1"/>
    <col min="2" max="2" width="21" customWidth="1"/>
    <col min="3" max="3" width="22.453125" customWidth="1"/>
    <col min="4" max="4" width="27" customWidth="1"/>
    <col min="5" max="5" width="24" customWidth="1"/>
    <col min="6" max="6" width="21" customWidth="1"/>
    <col min="7" max="7" width="39" customWidth="1"/>
    <col min="8" max="8" width="45" customWidth="1"/>
    <col min="9" max="9" width="40.453125" customWidth="1"/>
    <col min="10" max="10" width="37.453125" customWidth="1"/>
    <col min="11" max="11" width="64.453125" customWidth="1"/>
    <col min="12" max="12" width="24" customWidth="1"/>
    <col min="13" max="13" width="46.453125" customWidth="1"/>
    <col min="14" max="14" width="21" customWidth="1"/>
    <col min="15" max="15" width="42" customWidth="1"/>
    <col min="16" max="16" width="46.453125" customWidth="1"/>
    <col min="17" max="17" width="43.453125" customWidth="1"/>
    <col min="18" max="18" width="25.453125" customWidth="1"/>
    <col min="19" max="19" width="22.453125" customWidth="1"/>
    <col min="20" max="20" width="28.453125" customWidth="1"/>
    <col min="21" max="21" width="19.453125" customWidth="1"/>
    <col min="22" max="22" width="13.453125" customWidth="1"/>
    <col min="23" max="23" width="33" customWidth="1"/>
    <col min="24" max="24" width="42" customWidth="1"/>
    <col min="25" max="25" width="27" customWidth="1"/>
    <col min="26" max="26" width="46.453125" customWidth="1"/>
    <col min="27" max="27" width="34.453125" customWidth="1"/>
    <col min="28" max="28" width="33" customWidth="1"/>
    <col min="29" max="29" width="36" customWidth="1"/>
    <col min="30" max="30" width="34.453125" customWidth="1"/>
    <col min="31" max="31" width="31.453125" customWidth="1"/>
    <col min="32" max="32" width="30" customWidth="1"/>
    <col min="33" max="33" width="31.453125" customWidth="1"/>
    <col min="34" max="34" width="30" customWidth="1"/>
    <col min="35" max="35" width="28.453125" customWidth="1"/>
    <col min="36" max="36" width="27" customWidth="1"/>
    <col min="37" max="37" width="31.453125" customWidth="1"/>
    <col min="38" max="38" width="28.453125" customWidth="1"/>
    <col min="39" max="39" width="30" customWidth="1"/>
    <col min="40" max="40" width="28.453125" customWidth="1"/>
    <col min="41" max="41" width="36" customWidth="1"/>
    <col min="42" max="42" width="34.453125" customWidth="1"/>
    <col min="43" max="43" width="37.453125" customWidth="1"/>
    <col min="44" max="44" width="36" customWidth="1"/>
    <col min="45" max="45" width="34.453125" customWidth="1"/>
    <col min="46" max="46" width="33" customWidth="1"/>
    <col min="47" max="47" width="36" customWidth="1"/>
    <col min="48" max="48" width="34.453125" customWidth="1"/>
    <col min="49" max="49" width="36" customWidth="1"/>
    <col min="50" max="50" width="34.453125" customWidth="1"/>
    <col min="51" max="51" width="33" customWidth="1"/>
    <col min="52" max="52" width="31.453125" customWidth="1"/>
    <col min="53" max="53" width="6" customWidth="1"/>
  </cols>
  <sheetData>
    <row r="1" spans="1:53" ht="13" x14ac:dyDescent="0.3">
      <c r="A1" s="81"/>
    </row>
    <row r="3" spans="1:53" ht="13" x14ac:dyDescent="0.3">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row>
  </sheetData>
  <phoneticPr fontId="0" type="noConversion"/>
  <pageMargins left="0.75" right="0.75" top="1" bottom="1" header="0.5" footer="0.5"/>
  <pageSetup scale="12"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0A1AD-D648-41A9-B9D4-A4C63F666C68}">
  <sheetPr>
    <pageSetUpPr fitToPage="1"/>
  </sheetPr>
  <dimension ref="A1:BC210"/>
  <sheetViews>
    <sheetView zoomScaleNormal="100" workbookViewId="0">
      <pane xSplit="4" ySplit="10" topLeftCell="E11" activePane="bottomRight" state="frozen"/>
      <selection pane="topRight" activeCell="E1" sqref="E1"/>
      <selection pane="bottomLeft" activeCell="A11" sqref="A11"/>
      <selection pane="bottomRight" activeCell="A11" sqref="A11"/>
    </sheetView>
  </sheetViews>
  <sheetFormatPr defaultColWidth="0" defaultRowHeight="10.5" customHeight="1" x14ac:dyDescent="0.25"/>
  <cols>
    <col min="1" max="1" width="12.90625" style="9" customWidth="1"/>
    <col min="2" max="2" width="13.90625" style="8" customWidth="1"/>
    <col min="3" max="3" width="64.6328125" style="9" customWidth="1"/>
    <col min="4" max="4" width="3.36328125" style="9" customWidth="1"/>
    <col min="5" max="5" width="30.90625" style="89" customWidth="1"/>
    <col min="6" max="55" width="7.6328125" style="8" customWidth="1"/>
  </cols>
  <sheetData>
    <row r="1" spans="1:55" ht="10.5" customHeight="1" x14ac:dyDescent="0.25">
      <c r="A1" s="169" t="s">
        <v>1686</v>
      </c>
      <c r="B1" s="170"/>
      <c r="C1" s="58"/>
      <c r="D1" s="41"/>
      <c r="E1" s="83"/>
      <c r="F1" s="56" t="s">
        <v>284</v>
      </c>
      <c r="G1" s="57"/>
      <c r="H1" s="57"/>
      <c r="I1" s="57"/>
      <c r="J1" s="57"/>
      <c r="K1" s="57"/>
      <c r="L1" s="57"/>
      <c r="M1" s="57"/>
      <c r="N1" s="57"/>
      <c r="O1" s="57"/>
      <c r="P1" s="57"/>
      <c r="Q1" s="57"/>
      <c r="R1" s="57"/>
      <c r="S1" s="57"/>
      <c r="T1" s="57"/>
      <c r="U1" s="57"/>
      <c r="V1" s="57"/>
      <c r="W1" s="57"/>
      <c r="X1" s="57"/>
      <c r="Y1" s="57"/>
      <c r="Z1" s="32"/>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row>
    <row r="2" spans="1:55" ht="10.5" customHeight="1" x14ac:dyDescent="0.25">
      <c r="A2" s="171"/>
      <c r="B2" s="172"/>
      <c r="C2" s="59"/>
      <c r="D2" s="35"/>
      <c r="E2" s="83"/>
      <c r="F2" s="163" t="str">
        <f>IF(F9="","",CONCATENATE(F9," - ",VLOOKUP(F9,Bewerkingscodes!$A$1:$B$31,2)))</f>
        <v/>
      </c>
      <c r="G2" s="163" t="str">
        <f>IF(G9="","",CONCATENATE(G9," - ",VLOOKUP(G9,Bewerkingscodes!$A$1:$B$31,2)))</f>
        <v/>
      </c>
      <c r="H2" s="163" t="str">
        <f>IF(H9="","",CONCATENATE(H9," - ",VLOOKUP(H9,Bewerkingscodes!$A$1:$B$31,2)))</f>
        <v/>
      </c>
      <c r="I2" s="163" t="str">
        <f>IF(I9="","",CONCATENATE(I9," - ",VLOOKUP(I9,Bewerkingscodes!$A$1:$B$31,2)))</f>
        <v/>
      </c>
      <c r="J2" s="163" t="str">
        <f>IF(J9="","",CONCATENATE(J9," - ",VLOOKUP(J9,Bewerkingscodes!$A$1:$B$31,2)))</f>
        <v/>
      </c>
      <c r="K2" s="163" t="str">
        <f>IF(K9="","",CONCATENATE(K9," - ",VLOOKUP(K9,Bewerkingscodes!$A$1:$B$31,2)))</f>
        <v/>
      </c>
      <c r="L2" s="163" t="str">
        <f>IF(L9="","",CONCATENATE(L9," - ",VLOOKUP(L9,Bewerkingscodes!$A$1:$B$31,2)))</f>
        <v/>
      </c>
      <c r="M2" s="163" t="str">
        <f>IF(M9="","",CONCATENATE(M9," - ",VLOOKUP(M9,Bewerkingscodes!$A$1:$B$31,2)))</f>
        <v/>
      </c>
      <c r="N2" s="163" t="str">
        <f>IF(N9="","",CONCATENATE(N9," - ",VLOOKUP(N9,Bewerkingscodes!$A$1:$B$31,2)))</f>
        <v/>
      </c>
      <c r="O2" s="163" t="str">
        <f>IF(O9="","",CONCATENATE(O9," - ",VLOOKUP(O9,Bewerkingscodes!$A$1:$B$31,2)))</f>
        <v/>
      </c>
      <c r="P2" s="163" t="str">
        <f>IF(P9="","",CONCATENATE(P9," - ",VLOOKUP(P9,Bewerkingscodes!$A$1:$B$31,2)))</f>
        <v/>
      </c>
      <c r="Q2" s="163" t="str">
        <f>IF(Q9="","",CONCATENATE(Q9," - ",VLOOKUP(Q9,Bewerkingscodes!$A$1:$B$31,2)))</f>
        <v/>
      </c>
      <c r="R2" s="163" t="str">
        <f>IF(R9="","",CONCATENATE(R9," - ",VLOOKUP(R9,Bewerkingscodes!$A$1:$B$31,2)))</f>
        <v/>
      </c>
      <c r="S2" s="163" t="str">
        <f>IF(S9="","",CONCATENATE(S9," - ",VLOOKUP(S9,Bewerkingscodes!$A$1:$B$31,2)))</f>
        <v/>
      </c>
      <c r="T2" s="163" t="str">
        <f>IF(T9="","",CONCATENATE(T9," - ",VLOOKUP(T9,Bewerkingscodes!$A$1:$B$31,2)))</f>
        <v/>
      </c>
      <c r="U2" s="163" t="str">
        <f>IF(U9="","",CONCATENATE(U9," - ",VLOOKUP(U9,Bewerkingscodes!$A$1:$B$31,2)))</f>
        <v/>
      </c>
      <c r="V2" s="163" t="str">
        <f>IF(V9="","",CONCATENATE(V9," - ",VLOOKUP(V9,Bewerkingscodes!$A$1:$B$31,2)))</f>
        <v/>
      </c>
      <c r="W2" s="163" t="str">
        <f>IF(W9="","",CONCATENATE(W9," - ",VLOOKUP(W9,Bewerkingscodes!$A$1:$B$31,2)))</f>
        <v/>
      </c>
      <c r="X2" s="163" t="str">
        <f>IF(X9="","",CONCATENATE(X9," - ",VLOOKUP(X9,Bewerkingscodes!$A$1:$B$31,2)))</f>
        <v/>
      </c>
      <c r="Y2" s="163" t="str">
        <f>IF(Y9="","",CONCATENATE(Y9," - ",VLOOKUP(Y9,Bewerkingscodes!$A$1:$B$31,2)))</f>
        <v/>
      </c>
      <c r="Z2" s="165" t="str">
        <f>IF(Z9="","",CONCATENATE(Z9," - ",VLOOKUP(Z9,Bewerkingscodes!$A$1:$B$31,2)))</f>
        <v/>
      </c>
      <c r="AA2" s="163" t="str">
        <f>IF(AA9="","",CONCATENATE(AA9," - ",VLOOKUP(AA9,Bewerkingscodes!$A$1:$B$31,2)))</f>
        <v/>
      </c>
      <c r="AB2" s="163" t="str">
        <f>IF(AB9="","",CONCATENATE(AB9," - ",VLOOKUP(AB9,Bewerkingscodes!$A$1:$B$31,2)))</f>
        <v/>
      </c>
      <c r="AC2" s="163" t="str">
        <f>IF(AC9="","",CONCATENATE(AC9," - ",VLOOKUP(AC9,Bewerkingscodes!$A$1:$B$31,2)))</f>
        <v/>
      </c>
      <c r="AD2" s="163" t="str">
        <f>IF(AD9="","",CONCATENATE(AD9," - ",VLOOKUP(AD9,Bewerkingscodes!$A$1:$B$31,2)))</f>
        <v/>
      </c>
      <c r="AE2" s="163" t="str">
        <f>IF(AE9="","",CONCATENATE(AE9," - ",VLOOKUP(AE9,Bewerkingscodes!$A$1:$B$31,2)))</f>
        <v/>
      </c>
      <c r="AF2" s="163" t="str">
        <f>IF(AF9="","",CONCATENATE(AF9," - ",VLOOKUP(AF9,Bewerkingscodes!$A$1:$B$31,2)))</f>
        <v/>
      </c>
      <c r="AG2" s="163" t="str">
        <f>IF(AG9="","",CONCATENATE(AG9," - ",VLOOKUP(AG9,Bewerkingscodes!$A$1:$B$31,2)))</f>
        <v/>
      </c>
      <c r="AH2" s="163" t="str">
        <f>IF(AH9="","",CONCATENATE(AH9," - ",VLOOKUP(AH9,Bewerkingscodes!$A$1:$B$31,2)))</f>
        <v/>
      </c>
      <c r="AI2" s="163" t="str">
        <f>IF(AI9="","",CONCATENATE(AI9," - ",VLOOKUP(AI9,Bewerkingscodes!$A$1:$B$31,2)))</f>
        <v/>
      </c>
      <c r="AJ2" s="163" t="str">
        <f>IF(AJ9="","",CONCATENATE(AJ9," - ",VLOOKUP(AJ9,Bewerkingscodes!$A$1:$B$31,2)))</f>
        <v/>
      </c>
      <c r="AK2" s="163" t="str">
        <f>IF(AK9="","",CONCATENATE(AK9," - ",VLOOKUP(AK9,Bewerkingscodes!$A$1:$B$31,2)))</f>
        <v/>
      </c>
      <c r="AL2" s="163" t="str">
        <f>IF(AL9="","",CONCATENATE(AL9," - ",VLOOKUP(AL9,Bewerkingscodes!$A$1:$B$31,2)))</f>
        <v/>
      </c>
      <c r="AM2" s="163" t="str">
        <f>IF(AM9="","",CONCATENATE(AM9," - ",VLOOKUP(AM9,Bewerkingscodes!$A$1:$B$31,2)))</f>
        <v/>
      </c>
      <c r="AN2" s="163" t="str">
        <f>IF(AN9="","",CONCATENATE(AN9," - ",VLOOKUP(AN9,Bewerkingscodes!$A$1:$B$31,2)))</f>
        <v/>
      </c>
      <c r="AO2" s="163" t="str">
        <f>IF(AO9="","",CONCATENATE(AO9," - ",VLOOKUP(AO9,Bewerkingscodes!$A$1:$B$31,2)))</f>
        <v/>
      </c>
      <c r="AP2" s="163" t="str">
        <f>IF(AP9="","",CONCATENATE(AP9," - ",VLOOKUP(AP9,Bewerkingscodes!$A$1:$B$31,2)))</f>
        <v/>
      </c>
      <c r="AQ2" s="163" t="str">
        <f>IF(AQ9="","",CONCATENATE(AQ9," - ",VLOOKUP(AQ9,Bewerkingscodes!$A$1:$B$31,2)))</f>
        <v/>
      </c>
      <c r="AR2" s="163" t="str">
        <f>IF(AR9="","",CONCATENATE(AR9," - ",VLOOKUP(AR9,Bewerkingscodes!$A$1:$B$31,2)))</f>
        <v/>
      </c>
      <c r="AS2" s="163" t="str">
        <f>IF(AS9="","",CONCATENATE(AS9," - ",VLOOKUP(AS9,Bewerkingscodes!$A$1:$B$31,2)))</f>
        <v/>
      </c>
      <c r="AT2" s="163" t="str">
        <f>IF(AT9="","",CONCATENATE(AT9," - ",VLOOKUP(AT9,Bewerkingscodes!$A$1:$B$31,2)))</f>
        <v/>
      </c>
      <c r="AU2" s="163" t="str">
        <f>IF(AU9="","",CONCATENATE(AU9," - ",VLOOKUP(AU9,Bewerkingscodes!$A$1:$B$31,2)))</f>
        <v/>
      </c>
      <c r="AV2" s="163" t="str">
        <f>IF(AV9="","",CONCATENATE(AV9," - ",VLOOKUP(AV9,Bewerkingscodes!$A$1:$B$31,2)))</f>
        <v/>
      </c>
      <c r="AW2" s="163" t="str">
        <f>IF(AW9="","",CONCATENATE(AW9," - ",VLOOKUP(AW9,Bewerkingscodes!$A$1:$B$31,2)))</f>
        <v/>
      </c>
      <c r="AX2" s="163" t="str">
        <f>IF(AX9="","",CONCATENATE(AX9," - ",VLOOKUP(AX9,Bewerkingscodes!$A$1:$B$31,2)))</f>
        <v/>
      </c>
      <c r="AY2" s="163" t="str">
        <f>IF(AY9="","",CONCATENATE(AY9," - ",VLOOKUP(AY9,Bewerkingscodes!$A$1:$B$31,2)))</f>
        <v/>
      </c>
      <c r="AZ2" s="163" t="str">
        <f>IF(AZ9="","",CONCATENATE(AZ9," - ",VLOOKUP(AZ9,Bewerkingscodes!$A$1:$B$31,2)))</f>
        <v/>
      </c>
      <c r="BA2" s="163" t="str">
        <f>IF(BA9="","",CONCATENATE(BA9," - ",VLOOKUP(BA9,Bewerkingscodes!$A$1:$B$31,2)))</f>
        <v/>
      </c>
      <c r="BB2" s="163" t="str">
        <f>IF(BB9="","",CONCATENATE(BB9," - ",VLOOKUP(BB9,Bewerkingscodes!$A$1:$B$31,2)))</f>
        <v/>
      </c>
      <c r="BC2" s="167" t="e">
        <f>IF(BC9="","",CONCATENATE(BC9," - ",VLOOKUP(BC9,Bewerkingscodes!$A$1:$B$31,2)))</f>
        <v>#N/A</v>
      </c>
    </row>
    <row r="3" spans="1:55" ht="10.5" customHeight="1" x14ac:dyDescent="0.25">
      <c r="A3" s="173"/>
      <c r="B3" s="174"/>
      <c r="C3" s="60"/>
      <c r="D3" s="35"/>
      <c r="E3" s="83"/>
      <c r="F3" s="163"/>
      <c r="G3" s="163"/>
      <c r="H3" s="163"/>
      <c r="I3" s="163"/>
      <c r="J3" s="163"/>
      <c r="K3" s="163"/>
      <c r="L3" s="163"/>
      <c r="M3" s="163"/>
      <c r="N3" s="163"/>
      <c r="O3" s="163"/>
      <c r="P3" s="163"/>
      <c r="Q3" s="163"/>
      <c r="R3" s="163"/>
      <c r="S3" s="163"/>
      <c r="T3" s="163"/>
      <c r="U3" s="163"/>
      <c r="V3" s="163"/>
      <c r="W3" s="163"/>
      <c r="X3" s="163"/>
      <c r="Y3" s="163"/>
      <c r="Z3" s="165"/>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7"/>
    </row>
    <row r="4" spans="1:55" ht="10.5" customHeight="1" x14ac:dyDescent="0.25">
      <c r="A4" s="46" t="s">
        <v>636</v>
      </c>
      <c r="B4" s="68" t="str">
        <f ca="1">'Verschil e-MJV en LMA'!L2</f>
        <v>2025</v>
      </c>
      <c r="C4" s="43" t="str">
        <f>CONCATENATE("Bedrijf: ",'Data LMA'!B15,CHAR(10),'Data LMA'!C15,"; ",'Data LMA'!D15," ",'Data LMA'!E15)</f>
        <v xml:space="preserve">Bedrijf: 
;  </v>
      </c>
      <c r="D4" s="42"/>
      <c r="E4" s="84"/>
      <c r="F4" s="163"/>
      <c r="G4" s="163"/>
      <c r="H4" s="163"/>
      <c r="I4" s="163"/>
      <c r="J4" s="163"/>
      <c r="K4" s="163"/>
      <c r="L4" s="163"/>
      <c r="M4" s="163"/>
      <c r="N4" s="163"/>
      <c r="O4" s="163"/>
      <c r="P4" s="163"/>
      <c r="Q4" s="163"/>
      <c r="R4" s="163"/>
      <c r="S4" s="163"/>
      <c r="T4" s="163"/>
      <c r="U4" s="163"/>
      <c r="V4" s="163"/>
      <c r="W4" s="163"/>
      <c r="X4" s="163"/>
      <c r="Y4" s="163"/>
      <c r="Z4" s="165"/>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7"/>
    </row>
    <row r="5" spans="1:55" ht="10.5" customHeight="1" x14ac:dyDescent="0.25">
      <c r="A5" s="34" t="s">
        <v>275</v>
      </c>
      <c r="B5" s="36"/>
      <c r="C5" s="44" t="str">
        <f>'Data LMA'!D16</f>
        <v>format invoer is okay</v>
      </c>
      <c r="D5" s="35"/>
      <c r="E5" s="83"/>
      <c r="F5" s="163"/>
      <c r="G5" s="163"/>
      <c r="H5" s="163"/>
      <c r="I5" s="163"/>
      <c r="J5" s="163"/>
      <c r="K5" s="163"/>
      <c r="L5" s="163"/>
      <c r="M5" s="163"/>
      <c r="N5" s="163"/>
      <c r="O5" s="163"/>
      <c r="P5" s="163"/>
      <c r="Q5" s="163"/>
      <c r="R5" s="163"/>
      <c r="S5" s="163"/>
      <c r="T5" s="163"/>
      <c r="U5" s="163"/>
      <c r="V5" s="163"/>
      <c r="W5" s="163"/>
      <c r="X5" s="163"/>
      <c r="Y5" s="163"/>
      <c r="Z5" s="165"/>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7"/>
    </row>
    <row r="6" spans="1:55" ht="10.5" customHeight="1" x14ac:dyDescent="0.25">
      <c r="A6" s="37" t="s">
        <v>635</v>
      </c>
      <c r="B6" s="36"/>
      <c r="C6" s="44" t="str">
        <f>IF('Data LMA'!$B$16=FALSE(),"",IF(RelGegevens!G1003="","Invoer okay","Invoer bevat meer dan 1000 regels; er zijn slechts 1000 regels uitgewerkt"))</f>
        <v>Invoer okay</v>
      </c>
      <c r="D6" s="35"/>
      <c r="E6" s="83"/>
      <c r="F6" s="163"/>
      <c r="G6" s="163"/>
      <c r="H6" s="163"/>
      <c r="I6" s="163"/>
      <c r="J6" s="163"/>
      <c r="K6" s="163"/>
      <c r="L6" s="163"/>
      <c r="M6" s="163"/>
      <c r="N6" s="163"/>
      <c r="O6" s="163"/>
      <c r="P6" s="163"/>
      <c r="Q6" s="163"/>
      <c r="R6" s="163"/>
      <c r="S6" s="163"/>
      <c r="T6" s="163"/>
      <c r="U6" s="163"/>
      <c r="V6" s="163"/>
      <c r="W6" s="163"/>
      <c r="X6" s="163"/>
      <c r="Y6" s="163"/>
      <c r="Z6" s="165"/>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7"/>
    </row>
    <row r="7" spans="1:55" ht="10.5" customHeight="1" x14ac:dyDescent="0.25">
      <c r="A7" s="37" t="s">
        <v>634</v>
      </c>
      <c r="B7" s="36"/>
      <c r="C7" s="44" t="str">
        <f>IF('Data LMA'!$B$16=FALSE(),"",IF(RelGegevens!D1002&gt;50,"Er zijn meer dan 50 Euralcodes; er zijn slechts 50 Euralcodes uitgewerkt","Invoer okay"))</f>
        <v>Invoer okay</v>
      </c>
      <c r="D7" s="35"/>
      <c r="E7" s="83"/>
      <c r="F7" s="163"/>
      <c r="G7" s="163"/>
      <c r="H7" s="163"/>
      <c r="I7" s="163"/>
      <c r="J7" s="163"/>
      <c r="K7" s="163"/>
      <c r="L7" s="163"/>
      <c r="M7" s="163"/>
      <c r="N7" s="163"/>
      <c r="O7" s="163"/>
      <c r="P7" s="163"/>
      <c r="Q7" s="163"/>
      <c r="R7" s="163"/>
      <c r="S7" s="163"/>
      <c r="T7" s="163"/>
      <c r="U7" s="163"/>
      <c r="V7" s="163"/>
      <c r="W7" s="163"/>
      <c r="X7" s="163"/>
      <c r="Y7" s="163"/>
      <c r="Z7" s="165"/>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7"/>
    </row>
    <row r="8" spans="1:55" ht="10.5" customHeight="1" thickBot="1" x14ac:dyDescent="0.3">
      <c r="A8" s="38" t="s">
        <v>285</v>
      </c>
      <c r="B8" s="40"/>
      <c r="C8" s="45" t="str">
        <f>IF('Data LMA'!$B$16=FALSE(),"",IF(RelGegevens!E1002&gt;50,"Er zijn meer dan 50 bewerkingsmethodes; er zijn slechts 50 bewerkingmethodes uitgewerkt","Invoer okay"))</f>
        <v>Invoer okay</v>
      </c>
      <c r="D8" s="39"/>
      <c r="E8" s="83"/>
      <c r="F8" s="164"/>
      <c r="G8" s="164"/>
      <c r="H8" s="164"/>
      <c r="I8" s="164"/>
      <c r="J8" s="164"/>
      <c r="K8" s="164"/>
      <c r="L8" s="164"/>
      <c r="M8" s="164"/>
      <c r="N8" s="164"/>
      <c r="O8" s="164"/>
      <c r="P8" s="164"/>
      <c r="Q8" s="164"/>
      <c r="R8" s="164"/>
      <c r="S8" s="164"/>
      <c r="T8" s="164"/>
      <c r="U8" s="164"/>
      <c r="V8" s="164"/>
      <c r="W8" s="164"/>
      <c r="X8" s="164"/>
      <c r="Y8" s="164"/>
      <c r="Z8" s="166"/>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8"/>
    </row>
    <row r="9" spans="1:55" ht="10.5" customHeight="1" x14ac:dyDescent="0.25">
      <c r="A9" s="33"/>
      <c r="B9" s="10"/>
      <c r="C9" s="31" t="s">
        <v>633</v>
      </c>
      <c r="D9" s="69"/>
      <c r="E9" s="85"/>
      <c r="F9" s="76" t="str">
        <f>INDEX('Data LMA'!$C$19:$C$218,COLUMN(Uitwerking!F9)-COLUMN(Uitwerking!$F$9)+1)</f>
        <v/>
      </c>
      <c r="G9" s="76" t="str">
        <f>INDEX('Data LMA'!$C$19:$C$218,COLUMN(Uitwerking!G9)-COLUMN(Uitwerking!$F$9)+1)</f>
        <v/>
      </c>
      <c r="H9" s="76" t="str">
        <f>INDEX('Data LMA'!$C$19:$C$218,COLUMN(Uitwerking!H9)-COLUMN(Uitwerking!$F$9)+1)</f>
        <v/>
      </c>
      <c r="I9" s="76" t="str">
        <f>INDEX('Data LMA'!$C$19:$C$218,COLUMN(Uitwerking!I9)-COLUMN(Uitwerking!$F$9)+1)</f>
        <v/>
      </c>
      <c r="J9" s="76" t="str">
        <f>INDEX('Data LMA'!$C$19:$C$218,COLUMN(Uitwerking!J9)-COLUMN(Uitwerking!$F$9)+1)</f>
        <v/>
      </c>
      <c r="K9" s="76" t="str">
        <f>INDEX('Data LMA'!$C$19:$C$218,COLUMN(Uitwerking!K9)-COLUMN(Uitwerking!$F$9)+1)</f>
        <v/>
      </c>
      <c r="L9" s="76" t="str">
        <f>INDEX('Data LMA'!$C$19:$C$218,COLUMN(Uitwerking!L9)-COLUMN(Uitwerking!$F$9)+1)</f>
        <v/>
      </c>
      <c r="M9" s="76" t="str">
        <f>INDEX('Data LMA'!$C$19:$C$218,COLUMN(Uitwerking!M9)-COLUMN(Uitwerking!$F$9)+1)</f>
        <v/>
      </c>
      <c r="N9" s="76" t="str">
        <f>INDEX('Data LMA'!$C$19:$C$218,COLUMN(Uitwerking!N9)-COLUMN(Uitwerking!$F$9)+1)</f>
        <v/>
      </c>
      <c r="O9" s="76" t="str">
        <f>INDEX('Data LMA'!$C$19:$C$218,COLUMN(Uitwerking!O9)-COLUMN(Uitwerking!$F$9)+1)</f>
        <v/>
      </c>
      <c r="P9" s="76" t="str">
        <f>INDEX('Data LMA'!$C$19:$C$218,COLUMN(Uitwerking!P9)-COLUMN(Uitwerking!$F$9)+1)</f>
        <v/>
      </c>
      <c r="Q9" s="76" t="str">
        <f>INDEX('Data LMA'!$C$19:$C$218,COLUMN(Uitwerking!Q9)-COLUMN(Uitwerking!$F$9)+1)</f>
        <v/>
      </c>
      <c r="R9" s="76" t="str">
        <f>INDEX('Data LMA'!$C$19:$C$218,COLUMN(Uitwerking!R9)-COLUMN(Uitwerking!$F$9)+1)</f>
        <v/>
      </c>
      <c r="S9" s="76" t="str">
        <f>INDEX('Data LMA'!$C$19:$C$218,COLUMN(Uitwerking!S9)-COLUMN(Uitwerking!$F$9)+1)</f>
        <v/>
      </c>
      <c r="T9" s="76" t="str">
        <f>INDEX('Data LMA'!$C$19:$C$218,COLUMN(Uitwerking!T9)-COLUMN(Uitwerking!$F$9)+1)</f>
        <v/>
      </c>
      <c r="U9" s="76" t="str">
        <f>INDEX('Data LMA'!$C$19:$C$218,COLUMN(Uitwerking!U9)-COLUMN(Uitwerking!$F$9)+1)</f>
        <v/>
      </c>
      <c r="V9" s="76" t="str">
        <f>INDEX('Data LMA'!$C$19:$C$218,COLUMN(Uitwerking!V9)-COLUMN(Uitwerking!$F$9)+1)</f>
        <v/>
      </c>
      <c r="W9" s="76" t="str">
        <f>INDEX('Data LMA'!$C$19:$C$218,COLUMN(Uitwerking!W9)-COLUMN(Uitwerking!$F$9)+1)</f>
        <v/>
      </c>
      <c r="X9" s="76" t="str">
        <f>INDEX('Data LMA'!$C$19:$C$218,COLUMN(Uitwerking!X9)-COLUMN(Uitwerking!$F$9)+1)</f>
        <v/>
      </c>
      <c r="Y9" s="76" t="str">
        <f>INDEX('Data LMA'!$C$19:$C$218,COLUMN(Uitwerking!Y9)-COLUMN(Uitwerking!$F$9)+1)</f>
        <v/>
      </c>
      <c r="Z9" s="103" t="str">
        <f>INDEX('Data LMA'!$C$19:$C$218,COLUMN(Uitwerking!Z9)-COLUMN(Uitwerking!$F$9)+1)</f>
        <v/>
      </c>
      <c r="AA9" s="76" t="str">
        <f>INDEX('Data LMA'!$C$19:$C$218,COLUMN(Uitwerking!AA9)-COLUMN(Uitwerking!$F$9)+1)</f>
        <v/>
      </c>
      <c r="AB9" s="76" t="str">
        <f>INDEX('Data LMA'!$C$19:$C$218,COLUMN(Uitwerking!AB9)-COLUMN(Uitwerking!$F$9)+1)</f>
        <v/>
      </c>
      <c r="AC9" s="76" t="str">
        <f>INDEX('Data LMA'!$C$19:$C$218,COLUMN(Uitwerking!AC9)-COLUMN(Uitwerking!$F$9)+1)</f>
        <v/>
      </c>
      <c r="AD9" s="76" t="str">
        <f>INDEX('Data LMA'!$C$19:$C$218,COLUMN(Uitwerking!AD9)-COLUMN(Uitwerking!$F$9)+1)</f>
        <v/>
      </c>
      <c r="AE9" s="76" t="str">
        <f>INDEX('Data LMA'!$C$19:$C$218,COLUMN(Uitwerking!AE9)-COLUMN(Uitwerking!$F$9)+1)</f>
        <v/>
      </c>
      <c r="AF9" s="76" t="str">
        <f>INDEX('Data LMA'!$C$19:$C$218,COLUMN(Uitwerking!AF9)-COLUMN(Uitwerking!$F$9)+1)</f>
        <v/>
      </c>
      <c r="AG9" s="76" t="str">
        <f>INDEX('Data LMA'!$C$19:$C$218,COLUMN(Uitwerking!AG9)-COLUMN(Uitwerking!$F$9)+1)</f>
        <v/>
      </c>
      <c r="AH9" s="76" t="str">
        <f>INDEX('Data LMA'!$C$19:$C$218,COLUMN(Uitwerking!AH9)-COLUMN(Uitwerking!$F$9)+1)</f>
        <v/>
      </c>
      <c r="AI9" s="76" t="str">
        <f>INDEX('Data LMA'!$C$19:$C$218,COLUMN(Uitwerking!AI9)-COLUMN(Uitwerking!$F$9)+1)</f>
        <v/>
      </c>
      <c r="AJ9" s="76" t="str">
        <f>INDEX('Data LMA'!$C$19:$C$218,COLUMN(Uitwerking!AJ9)-COLUMN(Uitwerking!$F$9)+1)</f>
        <v/>
      </c>
      <c r="AK9" s="76" t="str">
        <f>INDEX('Data LMA'!$C$19:$C$218,COLUMN(Uitwerking!AK9)-COLUMN(Uitwerking!$F$9)+1)</f>
        <v/>
      </c>
      <c r="AL9" s="76" t="str">
        <f>INDEX('Data LMA'!$C$19:$C$218,COLUMN(Uitwerking!AL9)-COLUMN(Uitwerking!$F$9)+1)</f>
        <v/>
      </c>
      <c r="AM9" s="76" t="str">
        <f>INDEX('Data LMA'!$C$19:$C$218,COLUMN(Uitwerking!AM9)-COLUMN(Uitwerking!$F$9)+1)</f>
        <v/>
      </c>
      <c r="AN9" s="76" t="str">
        <f>INDEX('Data LMA'!$C$19:$C$218,COLUMN(Uitwerking!AN9)-COLUMN(Uitwerking!$F$9)+1)</f>
        <v/>
      </c>
      <c r="AO9" s="76" t="str">
        <f>INDEX('Data LMA'!$C$19:$C$218,COLUMN(Uitwerking!AO9)-COLUMN(Uitwerking!$F$9)+1)</f>
        <v/>
      </c>
      <c r="AP9" s="76" t="str">
        <f>INDEX('Data LMA'!$C$19:$C$218,COLUMN(Uitwerking!AP9)-COLUMN(Uitwerking!$F$9)+1)</f>
        <v/>
      </c>
      <c r="AQ9" s="76" t="str">
        <f>INDEX('Data LMA'!$C$19:$C$218,COLUMN(Uitwerking!AQ9)-COLUMN(Uitwerking!$F$9)+1)</f>
        <v/>
      </c>
      <c r="AR9" s="76" t="str">
        <f>INDEX('Data LMA'!$C$19:$C$218,COLUMN(Uitwerking!AR9)-COLUMN(Uitwerking!$F$9)+1)</f>
        <v/>
      </c>
      <c r="AS9" s="76" t="str">
        <f>INDEX('Data LMA'!$C$19:$C$218,COLUMN(Uitwerking!AS9)-COLUMN(Uitwerking!$F$9)+1)</f>
        <v/>
      </c>
      <c r="AT9" s="76" t="str">
        <f>INDEX('Data LMA'!$C$19:$C$218,COLUMN(Uitwerking!AT9)-COLUMN(Uitwerking!$F$9)+1)</f>
        <v/>
      </c>
      <c r="AU9" s="76" t="str">
        <f>INDEX('Data LMA'!$C$19:$C$218,COLUMN(Uitwerking!AU9)-COLUMN(Uitwerking!$F$9)+1)</f>
        <v/>
      </c>
      <c r="AV9" s="76" t="str">
        <f>INDEX('Data LMA'!$C$19:$C$218,COLUMN(Uitwerking!AV9)-COLUMN(Uitwerking!$F$9)+1)</f>
        <v/>
      </c>
      <c r="AW9" s="76" t="str">
        <f>INDEX('Data LMA'!$C$19:$C$218,COLUMN(Uitwerking!AW9)-COLUMN(Uitwerking!$F$9)+1)</f>
        <v/>
      </c>
      <c r="AX9" s="76" t="str">
        <f>INDEX('Data LMA'!$C$19:$C$218,COLUMN(Uitwerking!AX9)-COLUMN(Uitwerking!$F$9)+1)</f>
        <v/>
      </c>
      <c r="AY9" s="76" t="str">
        <f>INDEX('Data LMA'!$C$19:$C$218,COLUMN(Uitwerking!AY9)-COLUMN(Uitwerking!$F$9)+1)</f>
        <v/>
      </c>
      <c r="AZ9" s="76" t="str">
        <f>INDEX('Data LMA'!$C$19:$C$218,COLUMN(Uitwerking!AZ9)-COLUMN(Uitwerking!$F$9)+1)</f>
        <v/>
      </c>
      <c r="BA9" s="76" t="str">
        <f>INDEX('Data LMA'!$C$19:$C$218,COLUMN(Uitwerking!BA9)-COLUMN(Uitwerking!$F$9)+1)</f>
        <v/>
      </c>
      <c r="BB9" s="76" t="str">
        <f>INDEX('Data LMA'!$C$19:$C$218,COLUMN(Uitwerking!BB9)-COLUMN(Uitwerking!$F$9)+1)</f>
        <v/>
      </c>
      <c r="BC9" s="76">
        <f>INDEX('Data LMA'!$C$19:$C$218,COLUMN(Uitwerking!BC9)-COLUMN(Uitwerking!$F$9)+1)</f>
        <v>0</v>
      </c>
    </row>
    <row r="10" spans="1:55" ht="10.5" customHeight="1" x14ac:dyDescent="0.25">
      <c r="A10" s="27" t="s">
        <v>163</v>
      </c>
      <c r="B10" s="11" t="str">
        <f ca="1">IF(B4="","",CONCATENATE("kg in ",B4))</f>
        <v>kg in 2025</v>
      </c>
      <c r="C10" s="32"/>
      <c r="D10" s="19"/>
      <c r="E10" s="86"/>
      <c r="F10" s="26" t="str">
        <f t="shared" ref="F10:AK10" si="0">IF(F9="","",SUM(F11:F210))</f>
        <v/>
      </c>
      <c r="G10" s="13" t="str">
        <f t="shared" si="0"/>
        <v/>
      </c>
      <c r="H10" s="13" t="str">
        <f t="shared" si="0"/>
        <v/>
      </c>
      <c r="I10" s="13" t="str">
        <f t="shared" si="0"/>
        <v/>
      </c>
      <c r="J10" s="13" t="str">
        <f t="shared" si="0"/>
        <v/>
      </c>
      <c r="K10" s="13" t="str">
        <f t="shared" si="0"/>
        <v/>
      </c>
      <c r="L10" s="13" t="str">
        <f t="shared" si="0"/>
        <v/>
      </c>
      <c r="M10" s="13" t="str">
        <f t="shared" si="0"/>
        <v/>
      </c>
      <c r="N10" s="13" t="str">
        <f t="shared" si="0"/>
        <v/>
      </c>
      <c r="O10" s="13" t="str">
        <f t="shared" si="0"/>
        <v/>
      </c>
      <c r="P10" s="13" t="str">
        <f t="shared" si="0"/>
        <v/>
      </c>
      <c r="Q10" s="13" t="str">
        <f t="shared" si="0"/>
        <v/>
      </c>
      <c r="R10" s="13" t="str">
        <f t="shared" si="0"/>
        <v/>
      </c>
      <c r="S10" s="13" t="str">
        <f t="shared" si="0"/>
        <v/>
      </c>
      <c r="T10" s="13" t="str">
        <f t="shared" si="0"/>
        <v/>
      </c>
      <c r="U10" s="13" t="str">
        <f t="shared" si="0"/>
        <v/>
      </c>
      <c r="V10" s="13" t="str">
        <f t="shared" si="0"/>
        <v/>
      </c>
      <c r="W10" s="13" t="str">
        <f t="shared" si="0"/>
        <v/>
      </c>
      <c r="X10" s="13" t="str">
        <f t="shared" si="0"/>
        <v/>
      </c>
      <c r="Y10" s="13" t="str">
        <f t="shared" si="0"/>
        <v/>
      </c>
      <c r="Z10" s="26" t="str">
        <f t="shared" si="0"/>
        <v/>
      </c>
      <c r="AA10" s="13" t="str">
        <f t="shared" si="0"/>
        <v/>
      </c>
      <c r="AB10" s="13" t="str">
        <f t="shared" si="0"/>
        <v/>
      </c>
      <c r="AC10" s="13" t="str">
        <f t="shared" si="0"/>
        <v/>
      </c>
      <c r="AD10" s="13" t="str">
        <f t="shared" si="0"/>
        <v/>
      </c>
      <c r="AE10" s="13" t="str">
        <f t="shared" si="0"/>
        <v/>
      </c>
      <c r="AF10" s="13" t="str">
        <f t="shared" si="0"/>
        <v/>
      </c>
      <c r="AG10" s="13" t="str">
        <f t="shared" si="0"/>
        <v/>
      </c>
      <c r="AH10" s="13" t="str">
        <f t="shared" si="0"/>
        <v/>
      </c>
      <c r="AI10" s="13" t="str">
        <f t="shared" si="0"/>
        <v/>
      </c>
      <c r="AJ10" s="13" t="str">
        <f t="shared" si="0"/>
        <v/>
      </c>
      <c r="AK10" s="13" t="str">
        <f t="shared" si="0"/>
        <v/>
      </c>
      <c r="AL10" s="13" t="str">
        <f t="shared" ref="AL10:BC10" si="1">IF(AL9="","",SUM(AL11:AL210))</f>
        <v/>
      </c>
      <c r="AM10" s="13" t="str">
        <f t="shared" si="1"/>
        <v/>
      </c>
      <c r="AN10" s="13" t="str">
        <f t="shared" si="1"/>
        <v/>
      </c>
      <c r="AO10" s="13" t="str">
        <f t="shared" si="1"/>
        <v/>
      </c>
      <c r="AP10" s="13" t="str">
        <f t="shared" si="1"/>
        <v/>
      </c>
      <c r="AQ10" s="13" t="str">
        <f t="shared" si="1"/>
        <v/>
      </c>
      <c r="AR10" s="13" t="str">
        <f t="shared" si="1"/>
        <v/>
      </c>
      <c r="AS10" s="13" t="str">
        <f t="shared" si="1"/>
        <v/>
      </c>
      <c r="AT10" s="13" t="str">
        <f t="shared" si="1"/>
        <v/>
      </c>
      <c r="AU10" s="13" t="str">
        <f t="shared" si="1"/>
        <v/>
      </c>
      <c r="AV10" s="13" t="str">
        <f t="shared" si="1"/>
        <v/>
      </c>
      <c r="AW10" s="13" t="str">
        <f t="shared" si="1"/>
        <v/>
      </c>
      <c r="AX10" s="13" t="str">
        <f t="shared" si="1"/>
        <v/>
      </c>
      <c r="AY10" s="13" t="str">
        <f t="shared" si="1"/>
        <v/>
      </c>
      <c r="AZ10" s="13" t="str">
        <f t="shared" si="1"/>
        <v/>
      </c>
      <c r="BA10" s="13" t="str">
        <f t="shared" si="1"/>
        <v/>
      </c>
      <c r="BB10" s="13" t="str">
        <f t="shared" si="1"/>
        <v/>
      </c>
      <c r="BC10" s="14">
        <f t="shared" ca="1" si="1"/>
        <v>0</v>
      </c>
    </row>
    <row r="11" spans="1:55" ht="10.5" customHeight="1" x14ac:dyDescent="0.25">
      <c r="A11" s="16" t="str">
        <f>'Data LMA'!B19</f>
        <v/>
      </c>
      <c r="B11" s="28" t="str">
        <f t="shared" ref="B11:B42" si="2">IF(A11="","",SUM(F11:BC11))</f>
        <v/>
      </c>
      <c r="C11" s="20" t="str">
        <f>IF(A11="","",VLOOKUP(A11,Euralcodes!$A$2:$C$840,3))</f>
        <v/>
      </c>
      <c r="D11" s="21" t="str">
        <f>IF(C11="","",VLOOKUP(A11,Euralcodes!$A$2:$C$840,2))</f>
        <v/>
      </c>
      <c r="E11" s="70" t="str">
        <f ca="1">CONCATENATE(IF(F11&lt;&gt;"",CONCATENATE(F$2,": ",F11/1000," t",CHAR(10)),""),IF(G11&lt;&gt;"",CONCATENATE(G$2,": ",G11/1000," t",CHAR(10)),""),IF(H11&lt;&gt;"",CONCATENATE(H$2,": ",H11/1000," t",CHAR(10)),""),IF(I11&lt;&gt;"",CONCATENATE(I$2,": ",I11/1000," t",CHAR(10)),""),IF(J11&lt;&gt;"",CONCATENATE(J$2,": ",J11/1000," t",CHAR(10)),""),IF(K11&lt;&gt;"",CONCATENATE(K$2,": ",K11/1000," t",CHAR(10)),""),IF(L11&lt;&gt;"",CONCATENATE(L$2,": ",L11/1000," t",CHAR(10)),""),IF(M11&lt;&gt;"",CONCATENATE(M$2,": ",M11/1000," t",CHAR(10)),""),IF(N11&lt;&gt;"",CONCATENATE(N$2,": ",N11/1000," t",CHAR(10)),""),IF(O11&lt;&gt;"",CONCATENATE(O$2,": ",O11/1000," t",CHAR(10)),""),IF(P11&lt;&gt;"",CONCATENATE(P$2,": ",P11/1000," t",CHAR(10)),""),IF(Q11&lt;&gt;"",CONCATENATE(Q$2,": ",Q11/1000," t",CHAR(10)),""),IF(R11&lt;&gt;"",CONCATENATE(R$2,": ",R11/1000," t",CHAR(10)),""),IF(S11&lt;&gt;"",CONCATENATE(S$2,": ",S11/1000," t",CHAR(10)),""),IF(T11&lt;&gt;"",CONCATENATE(T$2,": ",T11/1000," t",CHAR(10)),""),IF(U11&lt;&gt;"",CONCATENATE(U$2,": ",U11/1000," t",CHAR(10)),""),IF(V11&lt;&gt;"",CONCATENATE(V$2,": ",V11/1000," t",CHAR(10)),""),IF(W11&lt;&gt;"",CONCATENATE(W$2,": ",W11/1000," t",CHAR(10)),""),IF(X11&lt;&gt;"",CONCATENATE(X$2,": ",X11/1000," t",CHAR(10)),""),IF(Y11&lt;&gt;"",CONCATENATE(Y$2,": ",Y11/1000," t",CHAR(10)),""))</f>
        <v/>
      </c>
      <c r="F11" s="47" t="str">
        <f ca="1">IF(OR($A11="",F$9="",SUMIF(RelGegevens!$F$3:$M$1002,CONCATENATE("=",Uitwerking!$A11,"-",Uitwerking!F$9),RelGegevens!$L$3:$L$1002)=0),"",SUMIF(RelGegevens!$F$3:$M$1002,CONCATENATE("=",Uitwerking!$A11,"-",Uitwerking!F$9),RelGegevens!$L$3:$L$1002))</f>
        <v/>
      </c>
      <c r="G11" s="48" t="str">
        <f ca="1">IF(OR($A11="",G$9="",SUMIF(RelGegevens!$F$3:$M$1002,CONCATENATE("=",Uitwerking!$A11,"-",Uitwerking!G$9),RelGegevens!$L$3:$L$1002)=0),"",SUMIF(RelGegevens!$F$3:$M$1002,CONCATENATE("=",Uitwerking!$A11,"-",Uitwerking!G$9),RelGegevens!$L$3:$L$1002))</f>
        <v/>
      </c>
      <c r="H11" s="48" t="str">
        <f ca="1">IF(OR($A11="",H$9="",SUMIF(RelGegevens!$F$3:$M$1002,CONCATENATE("=",Uitwerking!$A11,"-",Uitwerking!H$9),RelGegevens!$L$3:$L$1002)=0),"",SUMIF(RelGegevens!$F$3:$M$1002,CONCATENATE("=",Uitwerking!$A11,"-",Uitwerking!H$9),RelGegevens!$L$3:$L$1002))</f>
        <v/>
      </c>
      <c r="I11" s="48" t="str">
        <f ca="1">IF(OR($A11="",I$9="",SUMIF(RelGegevens!$F$3:$M$1002,CONCATENATE("=",Uitwerking!$A11,"-",Uitwerking!I$9),RelGegevens!$L$3:$L$1002)=0),"",SUMIF(RelGegevens!$F$3:$M$1002,CONCATENATE("=",Uitwerking!$A11,"-",Uitwerking!I$9),RelGegevens!$L$3:$L$1002))</f>
        <v/>
      </c>
      <c r="J11" s="48" t="str">
        <f ca="1">IF(OR($A11="",J$9="",SUMIF(RelGegevens!$F$3:$M$1002,CONCATENATE("=",Uitwerking!$A11,"-",Uitwerking!J$9),RelGegevens!$L$3:$L$1002)=0),"",SUMIF(RelGegevens!$F$3:$M$1002,CONCATENATE("=",Uitwerking!$A11,"-",Uitwerking!J$9),RelGegevens!$L$3:$L$1002))</f>
        <v/>
      </c>
      <c r="K11" s="48" t="str">
        <f ca="1">IF(OR($A11="",K$9="",SUMIF(RelGegevens!$F$3:$M$1002,CONCATENATE("=",Uitwerking!$A11,"-",Uitwerking!K$9),RelGegevens!$L$3:$L$1002)=0),"",SUMIF(RelGegevens!$F$3:$M$1002,CONCATENATE("=",Uitwerking!$A11,"-",Uitwerking!K$9),RelGegevens!$L$3:$L$1002))</f>
        <v/>
      </c>
      <c r="L11" s="48" t="str">
        <f ca="1">IF(OR($A11="",L$9="",SUMIF(RelGegevens!$F$3:$M$1002,CONCATENATE("=",Uitwerking!$A11,"-",Uitwerking!L$9),RelGegevens!$L$3:$L$1002)=0),"",SUMIF(RelGegevens!$F$3:$M$1002,CONCATENATE("=",Uitwerking!$A11,"-",Uitwerking!L$9),RelGegevens!$L$3:$L$1002))</f>
        <v/>
      </c>
      <c r="M11" s="48" t="str">
        <f ca="1">IF(OR($A11="",M$9="",SUMIF(RelGegevens!$F$3:$M$1002,CONCATENATE("=",Uitwerking!$A11,"-",Uitwerking!M$9),RelGegevens!$L$3:$L$1002)=0),"",SUMIF(RelGegevens!$F$3:$M$1002,CONCATENATE("=",Uitwerking!$A11,"-",Uitwerking!M$9),RelGegevens!$L$3:$L$1002))</f>
        <v/>
      </c>
      <c r="N11" s="48" t="str">
        <f ca="1">IF(OR($A11="",N$9="",SUMIF(RelGegevens!$F$3:$M$1002,CONCATENATE("=",Uitwerking!$A11,"-",Uitwerking!N$9),RelGegevens!$L$3:$L$1002)=0),"",SUMIF(RelGegevens!$F$3:$M$1002,CONCATENATE("=",Uitwerking!$A11,"-",Uitwerking!N$9),RelGegevens!$L$3:$L$1002))</f>
        <v/>
      </c>
      <c r="O11" s="48" t="str">
        <f ca="1">IF(OR($A11="",O$9="",SUMIF(RelGegevens!$F$3:$M$1002,CONCATENATE("=",Uitwerking!$A11,"-",Uitwerking!O$9),RelGegevens!$L$3:$L$1002)=0),"",SUMIF(RelGegevens!$F$3:$M$1002,CONCATENATE("=",Uitwerking!$A11,"-",Uitwerking!O$9),RelGegevens!$L$3:$L$1002))</f>
        <v/>
      </c>
      <c r="P11" s="48" t="str">
        <f ca="1">IF(OR($A11="",P$9="",SUMIF(RelGegevens!$F$3:$M$1002,CONCATENATE("=",Uitwerking!$A11,"-",Uitwerking!P$9),RelGegevens!$L$3:$L$1002)=0),"",SUMIF(RelGegevens!$F$3:$M$1002,CONCATENATE("=",Uitwerking!$A11,"-",Uitwerking!P$9),RelGegevens!$L$3:$L$1002))</f>
        <v/>
      </c>
      <c r="Q11" s="48" t="str">
        <f ca="1">IF(OR($A11="",Q$9="",SUMIF(RelGegevens!$F$3:$M$1002,CONCATENATE("=",Uitwerking!$A11,"-",Uitwerking!Q$9),RelGegevens!$L$3:$L$1002)=0),"",SUMIF(RelGegevens!$F$3:$M$1002,CONCATENATE("=",Uitwerking!$A11,"-",Uitwerking!Q$9),RelGegevens!$L$3:$L$1002))</f>
        <v/>
      </c>
      <c r="R11" s="48" t="str">
        <f ca="1">IF(OR($A11="",R$9="",SUMIF(RelGegevens!$F$3:$M$1002,CONCATENATE("=",Uitwerking!$A11,"-",Uitwerking!R$9),RelGegevens!$L$3:$L$1002)=0),"",SUMIF(RelGegevens!$F$3:$M$1002,CONCATENATE("=",Uitwerking!$A11,"-",Uitwerking!R$9),RelGegevens!$L$3:$L$1002))</f>
        <v/>
      </c>
      <c r="S11" s="48" t="str">
        <f ca="1">IF(OR($A11="",S$9="",SUMIF(RelGegevens!$F$3:$M$1002,CONCATENATE("=",Uitwerking!$A11,"-",Uitwerking!S$9),RelGegevens!$L$3:$L$1002)=0),"",SUMIF(RelGegevens!$F$3:$M$1002,CONCATENATE("=",Uitwerking!$A11,"-",Uitwerking!S$9),RelGegevens!$L$3:$L$1002))</f>
        <v/>
      </c>
      <c r="T11" s="48" t="str">
        <f ca="1">IF(OR($A11="",T$9="",SUMIF(RelGegevens!$F$3:$M$1002,CONCATENATE("=",Uitwerking!$A11,"-",Uitwerking!T$9),RelGegevens!$L$3:$L$1002)=0),"",SUMIF(RelGegevens!$F$3:$M$1002,CONCATENATE("=",Uitwerking!$A11,"-",Uitwerking!T$9),RelGegevens!$L$3:$L$1002))</f>
        <v/>
      </c>
      <c r="U11" s="48" t="str">
        <f ca="1">IF(OR($A11="",U$9="",SUMIF(RelGegevens!$F$3:$M$1002,CONCATENATE("=",Uitwerking!$A11,"-",Uitwerking!U$9),RelGegevens!$L$3:$L$1002)=0),"",SUMIF(RelGegevens!$F$3:$M$1002,CONCATENATE("=",Uitwerking!$A11,"-",Uitwerking!U$9),RelGegevens!$L$3:$L$1002))</f>
        <v/>
      </c>
      <c r="V11" s="48" t="str">
        <f ca="1">IF(OR($A11="",V$9="",SUMIF(RelGegevens!$F$3:$M$1002,CONCATENATE("=",Uitwerking!$A11,"-",Uitwerking!V$9),RelGegevens!$L$3:$L$1002)=0),"",SUMIF(RelGegevens!$F$3:$M$1002,CONCATENATE("=",Uitwerking!$A11,"-",Uitwerking!V$9),RelGegevens!$L$3:$L$1002))</f>
        <v/>
      </c>
      <c r="W11" s="48" t="str">
        <f ca="1">IF(OR($A11="",W$9="",SUMIF(RelGegevens!$F$3:$M$1002,CONCATENATE("=",Uitwerking!$A11,"-",Uitwerking!W$9),RelGegevens!$L$3:$L$1002)=0),"",SUMIF(RelGegevens!$F$3:$M$1002,CONCATENATE("=",Uitwerking!$A11,"-",Uitwerking!W$9),RelGegevens!$L$3:$L$1002))</f>
        <v/>
      </c>
      <c r="X11" s="48" t="str">
        <f ca="1">IF(OR($A11="",X$9="",SUMIF(RelGegevens!$F$3:$M$1002,CONCATENATE("=",Uitwerking!$A11,"-",Uitwerking!X$9),RelGegevens!$L$3:$L$1002)=0),"",SUMIF(RelGegevens!$F$3:$M$1002,CONCATENATE("=",Uitwerking!$A11,"-",Uitwerking!X$9),RelGegevens!$L$3:$L$1002))</f>
        <v/>
      </c>
      <c r="Y11" s="48" t="str">
        <f ca="1">IF(OR($A11="",Y$9="",SUMIF(RelGegevens!$F$3:$M$1002,CONCATENATE("=",Uitwerking!$A11,"-",Uitwerking!Y$9),RelGegevens!$L$3:$L$1002)=0),"",SUMIF(RelGegevens!$F$3:$M$1002,CONCATENATE("=",Uitwerking!$A11,"-",Uitwerking!Y$9),RelGegevens!$L$3:$L$1002))</f>
        <v/>
      </c>
      <c r="Z11" s="47" t="str">
        <f ca="1">IF(OR($A11="",Z$9="",SUMIF(RelGegevens!$F$3:$M$1002,CONCATENATE("=",Uitwerking!$A11,"-",Uitwerking!Z$9),RelGegevens!$L$3:$L$1002)=0),"",SUMIF(RelGegevens!$F$3:$M$1002,CONCATENATE("=",Uitwerking!$A11,"-",Uitwerking!Z$9),RelGegevens!$L$3:$L$1002))</f>
        <v/>
      </c>
      <c r="AA11" s="48" t="str">
        <f ca="1">IF(OR($A11="",AA$9="",SUMIF(RelGegevens!$F$3:$M$1002,CONCATENATE("=",Uitwerking!$A11,"-",Uitwerking!AA$9),RelGegevens!$L$3:$L$1002)=0),"",SUMIF(RelGegevens!$F$3:$M$1002,CONCATENATE("=",Uitwerking!$A11,"-",Uitwerking!AA$9),RelGegevens!$L$3:$L$1002))</f>
        <v/>
      </c>
      <c r="AB11" s="48" t="str">
        <f ca="1">IF(OR($A11="",AB$9="",SUMIF(RelGegevens!$F$3:$M$1002,CONCATENATE("=",Uitwerking!$A11,"-",Uitwerking!AB$9),RelGegevens!$L$3:$L$1002)=0),"",SUMIF(RelGegevens!$F$3:$M$1002,CONCATENATE("=",Uitwerking!$A11,"-",Uitwerking!AB$9),RelGegevens!$L$3:$L$1002))</f>
        <v/>
      </c>
      <c r="AC11" s="48" t="str">
        <f ca="1">IF(OR($A11="",AC$9="",SUMIF(RelGegevens!$F$3:$M$1002,CONCATENATE("=",Uitwerking!$A11,"-",Uitwerking!AC$9),RelGegevens!$L$3:$L$1002)=0),"",SUMIF(RelGegevens!$F$3:$M$1002,CONCATENATE("=",Uitwerking!$A11,"-",Uitwerking!AC$9),RelGegevens!$L$3:$L$1002))</f>
        <v/>
      </c>
      <c r="AD11" s="48" t="str">
        <f ca="1">IF(OR($A11="",AD$9="",SUMIF(RelGegevens!$F$3:$M$1002,CONCATENATE("=",Uitwerking!$A11,"-",Uitwerking!AD$9),RelGegevens!$L$3:$L$1002)=0),"",SUMIF(RelGegevens!$F$3:$M$1002,CONCATENATE("=",Uitwerking!$A11,"-",Uitwerking!AD$9),RelGegevens!$L$3:$L$1002))</f>
        <v/>
      </c>
      <c r="AE11" s="48" t="str">
        <f ca="1">IF(OR($A11="",AE$9="",SUMIF(RelGegevens!$F$3:$M$1002,CONCATENATE("=",Uitwerking!$A11,"-",Uitwerking!AE$9),RelGegevens!$L$3:$L$1002)=0),"",SUMIF(RelGegevens!$F$3:$M$1002,CONCATENATE("=",Uitwerking!$A11,"-",Uitwerking!AE$9),RelGegevens!$L$3:$L$1002))</f>
        <v/>
      </c>
      <c r="AF11" s="48" t="str">
        <f ca="1">IF(OR($A11="",AF$9="",SUMIF(RelGegevens!$F$3:$M$1002,CONCATENATE("=",Uitwerking!$A11,"-",Uitwerking!AF$9),RelGegevens!$L$3:$L$1002)=0),"",SUMIF(RelGegevens!$F$3:$M$1002,CONCATENATE("=",Uitwerking!$A11,"-",Uitwerking!AF$9),RelGegevens!$L$3:$L$1002))</f>
        <v/>
      </c>
      <c r="AG11" s="48" t="str">
        <f ca="1">IF(OR($A11="",AG$9="",SUMIF(RelGegevens!$F$3:$M$1002,CONCATENATE("=",Uitwerking!$A11,"-",Uitwerking!AG$9),RelGegevens!$L$3:$L$1002)=0),"",SUMIF(RelGegevens!$F$3:$M$1002,CONCATENATE("=",Uitwerking!$A11,"-",Uitwerking!AG$9),RelGegevens!$L$3:$L$1002))</f>
        <v/>
      </c>
      <c r="AH11" s="48" t="str">
        <f ca="1">IF(OR($A11="",AH$9="",SUMIF(RelGegevens!$F$3:$M$1002,CONCATENATE("=",Uitwerking!$A11,"-",Uitwerking!AH$9),RelGegevens!$L$3:$L$1002)=0),"",SUMIF(RelGegevens!$F$3:$M$1002,CONCATENATE("=",Uitwerking!$A11,"-",Uitwerking!AH$9),RelGegevens!$L$3:$L$1002))</f>
        <v/>
      </c>
      <c r="AI11" s="48" t="str">
        <f ca="1">IF(OR($A11="",AI$9="",SUMIF(RelGegevens!$F$3:$M$1002,CONCATENATE("=",Uitwerking!$A11,"-",Uitwerking!AI$9),RelGegevens!$L$3:$L$1002)=0),"",SUMIF(RelGegevens!$F$3:$M$1002,CONCATENATE("=",Uitwerking!$A11,"-",Uitwerking!AI$9),RelGegevens!$L$3:$L$1002))</f>
        <v/>
      </c>
      <c r="AJ11" s="48" t="str">
        <f ca="1">IF(OR($A11="",AJ$9="",SUMIF(RelGegevens!$F$3:$M$1002,CONCATENATE("=",Uitwerking!$A11,"-",Uitwerking!AJ$9),RelGegevens!$L$3:$L$1002)=0),"",SUMIF(RelGegevens!$F$3:$M$1002,CONCATENATE("=",Uitwerking!$A11,"-",Uitwerking!AJ$9),RelGegevens!$L$3:$L$1002))</f>
        <v/>
      </c>
      <c r="AK11" s="48" t="str">
        <f ca="1">IF(OR($A11="",AK$9="",SUMIF(RelGegevens!$F$3:$M$1002,CONCATENATE("=",Uitwerking!$A11,"-",Uitwerking!AK$9),RelGegevens!$L$3:$L$1002)=0),"",SUMIF(RelGegevens!$F$3:$M$1002,CONCATENATE("=",Uitwerking!$A11,"-",Uitwerking!AK$9),RelGegevens!$L$3:$L$1002))</f>
        <v/>
      </c>
      <c r="AL11" s="48" t="str">
        <f ca="1">IF(OR($A11="",AL$9="",SUMIF(RelGegevens!$F$3:$M$1002,CONCATENATE("=",Uitwerking!$A11,"-",Uitwerking!AL$9),RelGegevens!$L$3:$L$1002)=0),"",SUMIF(RelGegevens!$F$3:$M$1002,CONCATENATE("=",Uitwerking!$A11,"-",Uitwerking!AL$9),RelGegevens!$L$3:$L$1002))</f>
        <v/>
      </c>
      <c r="AM11" s="48" t="str">
        <f ca="1">IF(OR($A11="",AM$9="",SUMIF(RelGegevens!$F$3:$M$1002,CONCATENATE("=",Uitwerking!$A11,"-",Uitwerking!AM$9),RelGegevens!$L$3:$L$1002)=0),"",SUMIF(RelGegevens!$F$3:$M$1002,CONCATENATE("=",Uitwerking!$A11,"-",Uitwerking!AM$9),RelGegevens!$L$3:$L$1002))</f>
        <v/>
      </c>
      <c r="AN11" s="48" t="str">
        <f ca="1">IF(OR($A11="",AN$9="",SUMIF(RelGegevens!$F$3:$M$1002,CONCATENATE("=",Uitwerking!$A11,"-",Uitwerking!AN$9),RelGegevens!$L$3:$L$1002)=0),"",SUMIF(RelGegevens!$F$3:$M$1002,CONCATENATE("=",Uitwerking!$A11,"-",Uitwerking!AN$9),RelGegevens!$L$3:$L$1002))</f>
        <v/>
      </c>
      <c r="AO11" s="48" t="str">
        <f ca="1">IF(OR($A11="",AO$9="",SUMIF(RelGegevens!$F$3:$M$1002,CONCATENATE("=",Uitwerking!$A11,"-",Uitwerking!AO$9),RelGegevens!$L$3:$L$1002)=0),"",SUMIF(RelGegevens!$F$3:$M$1002,CONCATENATE("=",Uitwerking!$A11,"-",Uitwerking!AO$9),RelGegevens!$L$3:$L$1002))</f>
        <v/>
      </c>
      <c r="AP11" s="48" t="str">
        <f ca="1">IF(OR($A11="",AP$9="",SUMIF(RelGegevens!$F$3:$M$1002,CONCATENATE("=",Uitwerking!$A11,"-",Uitwerking!AP$9),RelGegevens!$L$3:$L$1002)=0),"",SUMIF(RelGegevens!$F$3:$M$1002,CONCATENATE("=",Uitwerking!$A11,"-",Uitwerking!AP$9),RelGegevens!$L$3:$L$1002))</f>
        <v/>
      </c>
      <c r="AQ11" s="48" t="str">
        <f ca="1">IF(OR($A11="",AQ$9="",SUMIF(RelGegevens!$F$3:$M$1002,CONCATENATE("=",Uitwerking!$A11,"-",Uitwerking!AQ$9),RelGegevens!$L$3:$L$1002)=0),"",SUMIF(RelGegevens!$F$3:$M$1002,CONCATENATE("=",Uitwerking!$A11,"-",Uitwerking!AQ$9),RelGegevens!$L$3:$L$1002))</f>
        <v/>
      </c>
      <c r="AR11" s="48" t="str">
        <f ca="1">IF(OR($A11="",AR$9="",SUMIF(RelGegevens!$F$3:$M$1002,CONCATENATE("=",Uitwerking!$A11,"-",Uitwerking!AR$9),RelGegevens!$L$3:$L$1002)=0),"",SUMIF(RelGegevens!$F$3:$M$1002,CONCATENATE("=",Uitwerking!$A11,"-",Uitwerking!AR$9),RelGegevens!$L$3:$L$1002))</f>
        <v/>
      </c>
      <c r="AS11" s="48" t="str">
        <f ca="1">IF(OR($A11="",AS$9="",SUMIF(RelGegevens!$F$3:$M$1002,CONCATENATE("=",Uitwerking!$A11,"-",Uitwerking!AS$9),RelGegevens!$L$3:$L$1002)=0),"",SUMIF(RelGegevens!$F$3:$M$1002,CONCATENATE("=",Uitwerking!$A11,"-",Uitwerking!AS$9),RelGegevens!$L$3:$L$1002))</f>
        <v/>
      </c>
      <c r="AT11" s="48" t="str">
        <f ca="1">IF(OR($A11="",AT$9="",SUMIF(RelGegevens!$F$3:$M$1002,CONCATENATE("=",Uitwerking!$A11,"-",Uitwerking!AT$9),RelGegevens!$L$3:$L$1002)=0),"",SUMIF(RelGegevens!$F$3:$M$1002,CONCATENATE("=",Uitwerking!$A11,"-",Uitwerking!AT$9),RelGegevens!$L$3:$L$1002))</f>
        <v/>
      </c>
      <c r="AU11" s="48" t="str">
        <f ca="1">IF(OR($A11="",AU$9="",SUMIF(RelGegevens!$F$3:$M$1002,CONCATENATE("=",Uitwerking!$A11,"-",Uitwerking!AU$9),RelGegevens!$L$3:$L$1002)=0),"",SUMIF(RelGegevens!$F$3:$M$1002,CONCATENATE("=",Uitwerking!$A11,"-",Uitwerking!AU$9),RelGegevens!$L$3:$L$1002))</f>
        <v/>
      </c>
      <c r="AV11" s="48" t="str">
        <f ca="1">IF(OR($A11="",AV$9="",SUMIF(RelGegevens!$F$3:$M$1002,CONCATENATE("=",Uitwerking!$A11,"-",Uitwerking!AV$9),RelGegevens!$L$3:$L$1002)=0),"",SUMIF(RelGegevens!$F$3:$M$1002,CONCATENATE("=",Uitwerking!$A11,"-",Uitwerking!AV$9),RelGegevens!$L$3:$L$1002))</f>
        <v/>
      </c>
      <c r="AW11" s="48" t="str">
        <f ca="1">IF(OR($A11="",AW$9="",SUMIF(RelGegevens!$F$3:$M$1002,CONCATENATE("=",Uitwerking!$A11,"-",Uitwerking!AW$9),RelGegevens!$L$3:$L$1002)=0),"",SUMIF(RelGegevens!$F$3:$M$1002,CONCATENATE("=",Uitwerking!$A11,"-",Uitwerking!AW$9),RelGegevens!$L$3:$L$1002))</f>
        <v/>
      </c>
      <c r="AX11" s="48" t="str">
        <f ca="1">IF(OR($A11="",AX$9="",SUMIF(RelGegevens!$F$3:$M$1002,CONCATENATE("=",Uitwerking!$A11,"-",Uitwerking!AX$9),RelGegevens!$L$3:$L$1002)=0),"",SUMIF(RelGegevens!$F$3:$M$1002,CONCATENATE("=",Uitwerking!$A11,"-",Uitwerking!AX$9),RelGegevens!$L$3:$L$1002))</f>
        <v/>
      </c>
      <c r="AY11" s="48" t="str">
        <f ca="1">IF(OR($A11="",AY$9="",SUMIF(RelGegevens!$F$3:$M$1002,CONCATENATE("=",Uitwerking!$A11,"-",Uitwerking!AY$9),RelGegevens!$L$3:$L$1002)=0),"",SUMIF(RelGegevens!$F$3:$M$1002,CONCATENATE("=",Uitwerking!$A11,"-",Uitwerking!AY$9),RelGegevens!$L$3:$L$1002))</f>
        <v/>
      </c>
      <c r="AZ11" s="48" t="str">
        <f ca="1">IF(OR($A11="",AZ$9="",SUMIF(RelGegevens!$F$3:$M$1002,CONCATENATE("=",Uitwerking!$A11,"-",Uitwerking!AZ$9),RelGegevens!$L$3:$L$1002)=0),"",SUMIF(RelGegevens!$F$3:$M$1002,CONCATENATE("=",Uitwerking!$A11,"-",Uitwerking!AZ$9),RelGegevens!$L$3:$L$1002))</f>
        <v/>
      </c>
      <c r="BA11" s="48" t="str">
        <f ca="1">IF(OR($A11="",BA$9="",SUMIF(RelGegevens!$F$3:$M$1002,CONCATENATE("=",Uitwerking!$A11,"-",Uitwerking!BA$9),RelGegevens!$L$3:$L$1002)=0),"",SUMIF(RelGegevens!$F$3:$M$1002,CONCATENATE("=",Uitwerking!$A11,"-",Uitwerking!BA$9),RelGegevens!$L$3:$L$1002))</f>
        <v/>
      </c>
      <c r="BB11" s="48" t="str">
        <f ca="1">IF(OR($A11="",BB$9="",SUMIF(RelGegevens!$F$3:$M$1002,CONCATENATE("=",Uitwerking!$A11,"-",Uitwerking!BB$9),RelGegevens!$L$3:$L$1002)=0),"",SUMIF(RelGegevens!$F$3:$M$1002,CONCATENATE("=",Uitwerking!$A11,"-",Uitwerking!BB$9),RelGegevens!$L$3:$L$1002))</f>
        <v/>
      </c>
      <c r="BC11" s="49" t="str">
        <f ca="1">IF(OR($A11="",BC$9="",SUMIF(RelGegevens!$F$3:$M$1002,CONCATENATE("=",Uitwerking!$A11,"-",Uitwerking!BC$9),RelGegevens!$L$3:$L$1002)=0),"",SUMIF(RelGegevens!$F$3:$M$1002,CONCATENATE("=",Uitwerking!$A11,"-",Uitwerking!BC$9),RelGegevens!$L$3:$L$1002))</f>
        <v/>
      </c>
    </row>
    <row r="12" spans="1:55" ht="10.5" customHeight="1" x14ac:dyDescent="0.25">
      <c r="A12" s="17" t="str">
        <f>'Data LMA'!B20</f>
        <v/>
      </c>
      <c r="B12" s="29" t="str">
        <f t="shared" si="2"/>
        <v/>
      </c>
      <c r="C12" s="22" t="str">
        <f>IF(A12="","",VLOOKUP(A12,Euralcodes!$A$2:$C$840,3))</f>
        <v/>
      </c>
      <c r="D12" s="23" t="str">
        <f>IF(C12="","",VLOOKUP(A12,Euralcodes!$A$2:$C$840,2))</f>
        <v/>
      </c>
      <c r="E12" s="70" t="str">
        <f t="shared" ref="E12:E75" ca="1" si="3">CONCATENATE(IF(F12&lt;&gt;"",CONCATENATE(F$2,": ",F12/1000," t",CHAR(10)),""),IF(G12&lt;&gt;"",CONCATENATE(G$2,": ",G12/1000," t",CHAR(10)),""),IF(H12&lt;&gt;"",CONCATENATE(H$2,": ",H12/1000," t",CHAR(10)),""),IF(I12&lt;&gt;"",CONCATENATE(I$2,": ",I12/1000," t",CHAR(10)),""),IF(J12&lt;&gt;"",CONCATENATE(J$2,": ",J12/1000," t",CHAR(10)),""),IF(K12&lt;&gt;"",CONCATENATE(K$2,": ",K12/1000," t",CHAR(10)),""),IF(L12&lt;&gt;"",CONCATENATE(L$2,": ",L12/1000," t",CHAR(10)),""),IF(M12&lt;&gt;"",CONCATENATE(M$2,": ",M12/1000," t",CHAR(10)),""),IF(N12&lt;&gt;"",CONCATENATE(N$2,": ",N12/1000," t",CHAR(10)),""),IF(O12&lt;&gt;"",CONCATENATE(O$2,": ",O12/1000," t",CHAR(10)),""),IF(P12&lt;&gt;"",CONCATENATE(P$2,": ",P12/1000," t",CHAR(10)),""),IF(Q12&lt;&gt;"",CONCATENATE(Q$2,": ",Q12/1000," t",CHAR(10)),""),IF(R12&lt;&gt;"",CONCATENATE(R$2,": ",R12/1000," t",CHAR(10)),""),IF(S12&lt;&gt;"",CONCATENATE(S$2,": ",S12/1000," t",CHAR(10)),""),IF(T12&lt;&gt;"",CONCATENATE(T$2,": ",T12/1000," t",CHAR(10)),""),IF(U12&lt;&gt;"",CONCATENATE(U$2,": ",U12/1000," t",CHAR(10)),""),IF(V12&lt;&gt;"",CONCATENATE(V$2,": ",V12/1000," t",CHAR(10)),""),IF(W12&lt;&gt;"",CONCATENATE(W$2,": ",W12/1000," t",CHAR(10)),""),IF(X12&lt;&gt;"",CONCATENATE(X$2,": ",X12/1000," t",CHAR(10)),""),IF(Y12&lt;&gt;"",CONCATENATE(Y$2,": ",Y12/1000," t",CHAR(10)),""))</f>
        <v/>
      </c>
      <c r="F12" s="50" t="str">
        <f ca="1">IF(OR($A12="",F$9="",SUMIF(RelGegevens!$F$3:$M$1002,CONCATENATE("=",Uitwerking!$A12,"-",Uitwerking!F$9),RelGegevens!$L$3:$L$1002)=0),"",SUMIF(RelGegevens!$F$3:$M$1002,CONCATENATE("=",Uitwerking!$A12,"-",Uitwerking!F$9),RelGegevens!$L$3:$L$1002))</f>
        <v/>
      </c>
      <c r="G12" s="51" t="str">
        <f ca="1">IF(OR($A12="",G$9="",SUMIF(RelGegevens!$F$3:$M$1002,CONCATENATE("=",Uitwerking!$A12,"-",Uitwerking!G$9),RelGegevens!$L$3:$L$1002)=0),"",SUMIF(RelGegevens!$F$3:$M$1002,CONCATENATE("=",Uitwerking!$A12,"-",Uitwerking!G$9),RelGegevens!$L$3:$L$1002))</f>
        <v/>
      </c>
      <c r="H12" s="51" t="str">
        <f ca="1">IF(OR($A12="",H$9="",SUMIF(RelGegevens!$F$3:$M$1002,CONCATENATE("=",Uitwerking!$A12,"-",Uitwerking!H$9),RelGegevens!$L$3:$L$1002)=0),"",SUMIF(RelGegevens!$F$3:$M$1002,CONCATENATE("=",Uitwerking!$A12,"-",Uitwerking!H$9),RelGegevens!$L$3:$L$1002))</f>
        <v/>
      </c>
      <c r="I12" s="51" t="str">
        <f ca="1">IF(OR($A12="",I$9="",SUMIF(RelGegevens!$F$3:$M$1002,CONCATENATE("=",Uitwerking!$A12,"-",Uitwerking!I$9),RelGegevens!$L$3:$L$1002)=0),"",SUMIF(RelGegevens!$F$3:$M$1002,CONCATENATE("=",Uitwerking!$A12,"-",Uitwerking!I$9),RelGegevens!$L$3:$L$1002))</f>
        <v/>
      </c>
      <c r="J12" s="51" t="str">
        <f ca="1">IF(OR($A12="",J$9="",SUMIF(RelGegevens!$F$3:$M$1002,CONCATENATE("=",Uitwerking!$A12,"-",Uitwerking!J$9),RelGegevens!$L$3:$L$1002)=0),"",SUMIF(RelGegevens!$F$3:$M$1002,CONCATENATE("=",Uitwerking!$A12,"-",Uitwerking!J$9),RelGegevens!$L$3:$L$1002))</f>
        <v/>
      </c>
      <c r="K12" s="51" t="str">
        <f ca="1">IF(OR($A12="",K$9="",SUMIF(RelGegevens!$F$3:$M$1002,CONCATENATE("=",Uitwerking!$A12,"-",Uitwerking!K$9),RelGegevens!$L$3:$L$1002)=0),"",SUMIF(RelGegevens!$F$3:$M$1002,CONCATENATE("=",Uitwerking!$A12,"-",Uitwerking!K$9),RelGegevens!$L$3:$L$1002))</f>
        <v/>
      </c>
      <c r="L12" s="51" t="str">
        <f ca="1">IF(OR($A12="",L$9="",SUMIF(RelGegevens!$F$3:$M$1002,CONCATENATE("=",Uitwerking!$A12,"-",Uitwerking!L$9),RelGegevens!$L$3:$L$1002)=0),"",SUMIF(RelGegevens!$F$3:$M$1002,CONCATENATE("=",Uitwerking!$A12,"-",Uitwerking!L$9),RelGegevens!$L$3:$L$1002))</f>
        <v/>
      </c>
      <c r="M12" s="51" t="str">
        <f ca="1">IF(OR($A12="",M$9="",SUMIF(RelGegevens!$F$3:$M$1002,CONCATENATE("=",Uitwerking!$A12,"-",Uitwerking!M$9),RelGegevens!$L$3:$L$1002)=0),"",SUMIF(RelGegevens!$F$3:$M$1002,CONCATENATE("=",Uitwerking!$A12,"-",Uitwerking!M$9),RelGegevens!$L$3:$L$1002))</f>
        <v/>
      </c>
      <c r="N12" s="51" t="str">
        <f ca="1">IF(OR($A12="",N$9="",SUMIF(RelGegevens!$F$3:$M$1002,CONCATENATE("=",Uitwerking!$A12,"-",Uitwerking!N$9),RelGegevens!$L$3:$L$1002)=0),"",SUMIF(RelGegevens!$F$3:$M$1002,CONCATENATE("=",Uitwerking!$A12,"-",Uitwerking!N$9),RelGegevens!$L$3:$L$1002))</f>
        <v/>
      </c>
      <c r="O12" s="51" t="str">
        <f ca="1">IF(OR($A12="",O$9="",SUMIF(RelGegevens!$F$3:$M$1002,CONCATENATE("=",Uitwerking!$A12,"-",Uitwerking!O$9),RelGegevens!$L$3:$L$1002)=0),"",SUMIF(RelGegevens!$F$3:$M$1002,CONCATENATE("=",Uitwerking!$A12,"-",Uitwerking!O$9),RelGegevens!$L$3:$L$1002))</f>
        <v/>
      </c>
      <c r="P12" s="51" t="str">
        <f ca="1">IF(OR($A12="",P$9="",SUMIF(RelGegevens!$F$3:$M$1002,CONCATENATE("=",Uitwerking!$A12,"-",Uitwerking!P$9),RelGegevens!$L$3:$L$1002)=0),"",SUMIF(RelGegevens!$F$3:$M$1002,CONCATENATE("=",Uitwerking!$A12,"-",Uitwerking!P$9),RelGegevens!$L$3:$L$1002))</f>
        <v/>
      </c>
      <c r="Q12" s="51" t="str">
        <f ca="1">IF(OR($A12="",Q$9="",SUMIF(RelGegevens!$F$3:$M$1002,CONCATENATE("=",Uitwerking!$A12,"-",Uitwerking!Q$9),RelGegevens!$L$3:$L$1002)=0),"",SUMIF(RelGegevens!$F$3:$M$1002,CONCATENATE("=",Uitwerking!$A12,"-",Uitwerking!Q$9),RelGegevens!$L$3:$L$1002))</f>
        <v/>
      </c>
      <c r="R12" s="51" t="str">
        <f ca="1">IF(OR($A12="",R$9="",SUMIF(RelGegevens!$F$3:$M$1002,CONCATENATE("=",Uitwerking!$A12,"-",Uitwerking!R$9),RelGegevens!$L$3:$L$1002)=0),"",SUMIF(RelGegevens!$F$3:$M$1002,CONCATENATE("=",Uitwerking!$A12,"-",Uitwerking!R$9),RelGegevens!$L$3:$L$1002))</f>
        <v/>
      </c>
      <c r="S12" s="51" t="str">
        <f ca="1">IF(OR($A12="",S$9="",SUMIF(RelGegevens!$F$3:$M$1002,CONCATENATE("=",Uitwerking!$A12,"-",Uitwerking!S$9),RelGegevens!$L$3:$L$1002)=0),"",SUMIF(RelGegevens!$F$3:$M$1002,CONCATENATE("=",Uitwerking!$A12,"-",Uitwerking!S$9),RelGegevens!$L$3:$L$1002))</f>
        <v/>
      </c>
      <c r="T12" s="51" t="str">
        <f ca="1">IF(OR($A12="",T$9="",SUMIF(RelGegevens!$F$3:$M$1002,CONCATENATE("=",Uitwerking!$A12,"-",Uitwerking!T$9),RelGegevens!$L$3:$L$1002)=0),"",SUMIF(RelGegevens!$F$3:$M$1002,CONCATENATE("=",Uitwerking!$A12,"-",Uitwerking!T$9),RelGegevens!$L$3:$L$1002))</f>
        <v/>
      </c>
      <c r="U12" s="51" t="str">
        <f ca="1">IF(OR($A12="",U$9="",SUMIF(RelGegevens!$F$3:$M$1002,CONCATENATE("=",Uitwerking!$A12,"-",Uitwerking!U$9),RelGegevens!$L$3:$L$1002)=0),"",SUMIF(RelGegevens!$F$3:$M$1002,CONCATENATE("=",Uitwerking!$A12,"-",Uitwerking!U$9),RelGegevens!$L$3:$L$1002))</f>
        <v/>
      </c>
      <c r="V12" s="51" t="str">
        <f ca="1">IF(OR($A12="",V$9="",SUMIF(RelGegevens!$F$3:$M$1002,CONCATENATE("=",Uitwerking!$A12,"-",Uitwerking!V$9),RelGegevens!$L$3:$L$1002)=0),"",SUMIF(RelGegevens!$F$3:$M$1002,CONCATENATE("=",Uitwerking!$A12,"-",Uitwerking!V$9),RelGegevens!$L$3:$L$1002))</f>
        <v/>
      </c>
      <c r="W12" s="51" t="str">
        <f ca="1">IF(OR($A12="",W$9="",SUMIF(RelGegevens!$F$3:$M$1002,CONCATENATE("=",Uitwerking!$A12,"-",Uitwerking!W$9),RelGegevens!$L$3:$L$1002)=0),"",SUMIF(RelGegevens!$F$3:$M$1002,CONCATENATE("=",Uitwerking!$A12,"-",Uitwerking!W$9),RelGegevens!$L$3:$L$1002))</f>
        <v/>
      </c>
      <c r="X12" s="51" t="str">
        <f ca="1">IF(OR($A12="",X$9="",SUMIF(RelGegevens!$F$3:$M$1002,CONCATENATE("=",Uitwerking!$A12,"-",Uitwerking!X$9),RelGegevens!$L$3:$L$1002)=0),"",SUMIF(RelGegevens!$F$3:$M$1002,CONCATENATE("=",Uitwerking!$A12,"-",Uitwerking!X$9),RelGegevens!$L$3:$L$1002))</f>
        <v/>
      </c>
      <c r="Y12" s="51" t="str">
        <f ca="1">IF(OR($A12="",Y$9="",SUMIF(RelGegevens!$F$3:$M$1002,CONCATENATE("=",Uitwerking!$A12,"-",Uitwerking!Y$9),RelGegevens!$L$3:$L$1002)=0),"",SUMIF(RelGegevens!$F$3:$M$1002,CONCATENATE("=",Uitwerking!$A12,"-",Uitwerking!Y$9),RelGegevens!$L$3:$L$1002))</f>
        <v/>
      </c>
      <c r="Z12" s="50" t="str">
        <f ca="1">IF(OR($A12="",Z$9="",SUMIF(RelGegevens!$F$3:$M$1002,CONCATENATE("=",Uitwerking!$A12,"-",Uitwerking!Z$9),RelGegevens!$L$3:$L$1002)=0),"",SUMIF(RelGegevens!$F$3:$M$1002,CONCATENATE("=",Uitwerking!$A12,"-",Uitwerking!Z$9),RelGegevens!$L$3:$L$1002))</f>
        <v/>
      </c>
      <c r="AA12" s="51" t="str">
        <f ca="1">IF(OR($A12="",AA$9="",SUMIF(RelGegevens!$F$3:$M$1002,CONCATENATE("=",Uitwerking!$A12,"-",Uitwerking!AA$9),RelGegevens!$L$3:$L$1002)=0),"",SUMIF(RelGegevens!$F$3:$M$1002,CONCATENATE("=",Uitwerking!$A12,"-",Uitwerking!AA$9),RelGegevens!$L$3:$L$1002))</f>
        <v/>
      </c>
      <c r="AB12" s="51" t="str">
        <f ca="1">IF(OR($A12="",AB$9="",SUMIF(RelGegevens!$F$3:$M$1002,CONCATENATE("=",Uitwerking!$A12,"-",Uitwerking!AB$9),RelGegevens!$L$3:$L$1002)=0),"",SUMIF(RelGegevens!$F$3:$M$1002,CONCATENATE("=",Uitwerking!$A12,"-",Uitwerking!AB$9),RelGegevens!$L$3:$L$1002))</f>
        <v/>
      </c>
      <c r="AC12" s="51" t="str">
        <f ca="1">IF(OR($A12="",AC$9="",SUMIF(RelGegevens!$F$3:$M$1002,CONCATENATE("=",Uitwerking!$A12,"-",Uitwerking!AC$9),RelGegevens!$L$3:$L$1002)=0),"",SUMIF(RelGegevens!$F$3:$M$1002,CONCATENATE("=",Uitwerking!$A12,"-",Uitwerking!AC$9),RelGegevens!$L$3:$L$1002))</f>
        <v/>
      </c>
      <c r="AD12" s="51" t="str">
        <f ca="1">IF(OR($A12="",AD$9="",SUMIF(RelGegevens!$F$3:$M$1002,CONCATENATE("=",Uitwerking!$A12,"-",Uitwerking!AD$9),RelGegevens!$L$3:$L$1002)=0),"",SUMIF(RelGegevens!$F$3:$M$1002,CONCATENATE("=",Uitwerking!$A12,"-",Uitwerking!AD$9),RelGegevens!$L$3:$L$1002))</f>
        <v/>
      </c>
      <c r="AE12" s="51" t="str">
        <f ca="1">IF(OR($A12="",AE$9="",SUMIF(RelGegevens!$F$3:$M$1002,CONCATENATE("=",Uitwerking!$A12,"-",Uitwerking!AE$9),RelGegevens!$L$3:$L$1002)=0),"",SUMIF(RelGegevens!$F$3:$M$1002,CONCATENATE("=",Uitwerking!$A12,"-",Uitwerking!AE$9),RelGegevens!$L$3:$L$1002))</f>
        <v/>
      </c>
      <c r="AF12" s="51" t="str">
        <f ca="1">IF(OR($A12="",AF$9="",SUMIF(RelGegevens!$F$3:$M$1002,CONCATENATE("=",Uitwerking!$A12,"-",Uitwerking!AF$9),RelGegevens!$L$3:$L$1002)=0),"",SUMIF(RelGegevens!$F$3:$M$1002,CONCATENATE("=",Uitwerking!$A12,"-",Uitwerking!AF$9),RelGegevens!$L$3:$L$1002))</f>
        <v/>
      </c>
      <c r="AG12" s="51" t="str">
        <f ca="1">IF(OR($A12="",AG$9="",SUMIF(RelGegevens!$F$3:$M$1002,CONCATENATE("=",Uitwerking!$A12,"-",Uitwerking!AG$9),RelGegevens!$L$3:$L$1002)=0),"",SUMIF(RelGegevens!$F$3:$M$1002,CONCATENATE("=",Uitwerking!$A12,"-",Uitwerking!AG$9),RelGegevens!$L$3:$L$1002))</f>
        <v/>
      </c>
      <c r="AH12" s="51" t="str">
        <f ca="1">IF(OR($A12="",AH$9="",SUMIF(RelGegevens!$F$3:$M$1002,CONCATENATE("=",Uitwerking!$A12,"-",Uitwerking!AH$9),RelGegevens!$L$3:$L$1002)=0),"",SUMIF(RelGegevens!$F$3:$M$1002,CONCATENATE("=",Uitwerking!$A12,"-",Uitwerking!AH$9),RelGegevens!$L$3:$L$1002))</f>
        <v/>
      </c>
      <c r="AI12" s="51" t="str">
        <f ca="1">IF(OR($A12="",AI$9="",SUMIF(RelGegevens!$F$3:$M$1002,CONCATENATE("=",Uitwerking!$A12,"-",Uitwerking!AI$9),RelGegevens!$L$3:$L$1002)=0),"",SUMIF(RelGegevens!$F$3:$M$1002,CONCATENATE("=",Uitwerking!$A12,"-",Uitwerking!AI$9),RelGegevens!$L$3:$L$1002))</f>
        <v/>
      </c>
      <c r="AJ12" s="51" t="str">
        <f ca="1">IF(OR($A12="",AJ$9="",SUMIF(RelGegevens!$F$3:$M$1002,CONCATENATE("=",Uitwerking!$A12,"-",Uitwerking!AJ$9),RelGegevens!$L$3:$L$1002)=0),"",SUMIF(RelGegevens!$F$3:$M$1002,CONCATENATE("=",Uitwerking!$A12,"-",Uitwerking!AJ$9),RelGegevens!$L$3:$L$1002))</f>
        <v/>
      </c>
      <c r="AK12" s="51" t="str">
        <f ca="1">IF(OR($A12="",AK$9="",SUMIF(RelGegevens!$F$3:$M$1002,CONCATENATE("=",Uitwerking!$A12,"-",Uitwerking!AK$9),RelGegevens!$L$3:$L$1002)=0),"",SUMIF(RelGegevens!$F$3:$M$1002,CONCATENATE("=",Uitwerking!$A12,"-",Uitwerking!AK$9),RelGegevens!$L$3:$L$1002))</f>
        <v/>
      </c>
      <c r="AL12" s="51" t="str">
        <f ca="1">IF(OR($A12="",AL$9="",SUMIF(RelGegevens!$F$3:$M$1002,CONCATENATE("=",Uitwerking!$A12,"-",Uitwerking!AL$9),RelGegevens!$L$3:$L$1002)=0),"",SUMIF(RelGegevens!$F$3:$M$1002,CONCATENATE("=",Uitwerking!$A12,"-",Uitwerking!AL$9),RelGegevens!$L$3:$L$1002))</f>
        <v/>
      </c>
      <c r="AM12" s="51" t="str">
        <f ca="1">IF(OR($A12="",AM$9="",SUMIF(RelGegevens!$F$3:$M$1002,CONCATENATE("=",Uitwerking!$A12,"-",Uitwerking!AM$9),RelGegevens!$L$3:$L$1002)=0),"",SUMIF(RelGegevens!$F$3:$M$1002,CONCATENATE("=",Uitwerking!$A12,"-",Uitwerking!AM$9),RelGegevens!$L$3:$L$1002))</f>
        <v/>
      </c>
      <c r="AN12" s="51" t="str">
        <f ca="1">IF(OR($A12="",AN$9="",SUMIF(RelGegevens!$F$3:$M$1002,CONCATENATE("=",Uitwerking!$A12,"-",Uitwerking!AN$9),RelGegevens!$L$3:$L$1002)=0),"",SUMIF(RelGegevens!$F$3:$M$1002,CONCATENATE("=",Uitwerking!$A12,"-",Uitwerking!AN$9),RelGegevens!$L$3:$L$1002))</f>
        <v/>
      </c>
      <c r="AO12" s="51" t="str">
        <f ca="1">IF(OR($A12="",AO$9="",SUMIF(RelGegevens!$F$3:$M$1002,CONCATENATE("=",Uitwerking!$A12,"-",Uitwerking!AO$9),RelGegevens!$L$3:$L$1002)=0),"",SUMIF(RelGegevens!$F$3:$M$1002,CONCATENATE("=",Uitwerking!$A12,"-",Uitwerking!AO$9),RelGegevens!$L$3:$L$1002))</f>
        <v/>
      </c>
      <c r="AP12" s="51" t="str">
        <f ca="1">IF(OR($A12="",AP$9="",SUMIF(RelGegevens!$F$3:$M$1002,CONCATENATE("=",Uitwerking!$A12,"-",Uitwerking!AP$9),RelGegevens!$L$3:$L$1002)=0),"",SUMIF(RelGegevens!$F$3:$M$1002,CONCATENATE("=",Uitwerking!$A12,"-",Uitwerking!AP$9),RelGegevens!$L$3:$L$1002))</f>
        <v/>
      </c>
      <c r="AQ12" s="51" t="str">
        <f ca="1">IF(OR($A12="",AQ$9="",SUMIF(RelGegevens!$F$3:$M$1002,CONCATENATE("=",Uitwerking!$A12,"-",Uitwerking!AQ$9),RelGegevens!$L$3:$L$1002)=0),"",SUMIF(RelGegevens!$F$3:$M$1002,CONCATENATE("=",Uitwerking!$A12,"-",Uitwerking!AQ$9),RelGegevens!$L$3:$L$1002))</f>
        <v/>
      </c>
      <c r="AR12" s="51" t="str">
        <f ca="1">IF(OR($A12="",AR$9="",SUMIF(RelGegevens!$F$3:$M$1002,CONCATENATE("=",Uitwerking!$A12,"-",Uitwerking!AR$9),RelGegevens!$L$3:$L$1002)=0),"",SUMIF(RelGegevens!$F$3:$M$1002,CONCATENATE("=",Uitwerking!$A12,"-",Uitwerking!AR$9),RelGegevens!$L$3:$L$1002))</f>
        <v/>
      </c>
      <c r="AS12" s="51" t="str">
        <f ca="1">IF(OR($A12="",AS$9="",SUMIF(RelGegevens!$F$3:$M$1002,CONCATENATE("=",Uitwerking!$A12,"-",Uitwerking!AS$9),RelGegevens!$L$3:$L$1002)=0),"",SUMIF(RelGegevens!$F$3:$M$1002,CONCATENATE("=",Uitwerking!$A12,"-",Uitwerking!AS$9),RelGegevens!$L$3:$L$1002))</f>
        <v/>
      </c>
      <c r="AT12" s="51" t="str">
        <f ca="1">IF(OR($A12="",AT$9="",SUMIF(RelGegevens!$F$3:$M$1002,CONCATENATE("=",Uitwerking!$A12,"-",Uitwerking!AT$9),RelGegevens!$L$3:$L$1002)=0),"",SUMIF(RelGegevens!$F$3:$M$1002,CONCATENATE("=",Uitwerking!$A12,"-",Uitwerking!AT$9),RelGegevens!$L$3:$L$1002))</f>
        <v/>
      </c>
      <c r="AU12" s="51" t="str">
        <f ca="1">IF(OR($A12="",AU$9="",SUMIF(RelGegevens!$F$3:$M$1002,CONCATENATE("=",Uitwerking!$A12,"-",Uitwerking!AU$9),RelGegevens!$L$3:$L$1002)=0),"",SUMIF(RelGegevens!$F$3:$M$1002,CONCATENATE("=",Uitwerking!$A12,"-",Uitwerking!AU$9),RelGegevens!$L$3:$L$1002))</f>
        <v/>
      </c>
      <c r="AV12" s="51" t="str">
        <f ca="1">IF(OR($A12="",AV$9="",SUMIF(RelGegevens!$F$3:$M$1002,CONCATENATE("=",Uitwerking!$A12,"-",Uitwerking!AV$9),RelGegevens!$L$3:$L$1002)=0),"",SUMIF(RelGegevens!$F$3:$M$1002,CONCATENATE("=",Uitwerking!$A12,"-",Uitwerking!AV$9),RelGegevens!$L$3:$L$1002))</f>
        <v/>
      </c>
      <c r="AW12" s="51" t="str">
        <f ca="1">IF(OR($A12="",AW$9="",SUMIF(RelGegevens!$F$3:$M$1002,CONCATENATE("=",Uitwerking!$A12,"-",Uitwerking!AW$9),RelGegevens!$L$3:$L$1002)=0),"",SUMIF(RelGegevens!$F$3:$M$1002,CONCATENATE("=",Uitwerking!$A12,"-",Uitwerking!AW$9),RelGegevens!$L$3:$L$1002))</f>
        <v/>
      </c>
      <c r="AX12" s="51" t="str">
        <f ca="1">IF(OR($A12="",AX$9="",SUMIF(RelGegevens!$F$3:$M$1002,CONCATENATE("=",Uitwerking!$A12,"-",Uitwerking!AX$9),RelGegevens!$L$3:$L$1002)=0),"",SUMIF(RelGegevens!$F$3:$M$1002,CONCATENATE("=",Uitwerking!$A12,"-",Uitwerking!AX$9),RelGegevens!$L$3:$L$1002))</f>
        <v/>
      </c>
      <c r="AY12" s="51" t="str">
        <f ca="1">IF(OR($A12="",AY$9="",SUMIF(RelGegevens!$F$3:$M$1002,CONCATENATE("=",Uitwerking!$A12,"-",Uitwerking!AY$9),RelGegevens!$L$3:$L$1002)=0),"",SUMIF(RelGegevens!$F$3:$M$1002,CONCATENATE("=",Uitwerking!$A12,"-",Uitwerking!AY$9),RelGegevens!$L$3:$L$1002))</f>
        <v/>
      </c>
      <c r="AZ12" s="51" t="str">
        <f ca="1">IF(OR($A12="",AZ$9="",SUMIF(RelGegevens!$F$3:$M$1002,CONCATENATE("=",Uitwerking!$A12,"-",Uitwerking!AZ$9),RelGegevens!$L$3:$L$1002)=0),"",SUMIF(RelGegevens!$F$3:$M$1002,CONCATENATE("=",Uitwerking!$A12,"-",Uitwerking!AZ$9),RelGegevens!$L$3:$L$1002))</f>
        <v/>
      </c>
      <c r="BA12" s="51" t="str">
        <f ca="1">IF(OR($A12="",BA$9="",SUMIF(RelGegevens!$F$3:$M$1002,CONCATENATE("=",Uitwerking!$A12,"-",Uitwerking!BA$9),RelGegevens!$L$3:$L$1002)=0),"",SUMIF(RelGegevens!$F$3:$M$1002,CONCATENATE("=",Uitwerking!$A12,"-",Uitwerking!BA$9),RelGegevens!$L$3:$L$1002))</f>
        <v/>
      </c>
      <c r="BB12" s="51" t="str">
        <f ca="1">IF(OR($A12="",BB$9="",SUMIF(RelGegevens!$F$3:$M$1002,CONCATENATE("=",Uitwerking!$A12,"-",Uitwerking!BB$9),RelGegevens!$L$3:$L$1002)=0),"",SUMIF(RelGegevens!$F$3:$M$1002,CONCATENATE("=",Uitwerking!$A12,"-",Uitwerking!BB$9),RelGegevens!$L$3:$L$1002))</f>
        <v/>
      </c>
      <c r="BC12" s="52" t="str">
        <f ca="1">IF(OR($A12="",BC$9="",SUMIF(RelGegevens!$F$3:$M$1002,CONCATENATE("=",Uitwerking!$A12,"-",Uitwerking!BC$9),RelGegevens!$L$3:$L$1002)=0),"",SUMIF(RelGegevens!$F$3:$M$1002,CONCATENATE("=",Uitwerking!$A12,"-",Uitwerking!BC$9),RelGegevens!$L$3:$L$1002))</f>
        <v/>
      </c>
    </row>
    <row r="13" spans="1:55" ht="10.5" customHeight="1" x14ac:dyDescent="0.25">
      <c r="A13" s="17" t="str">
        <f>'Data LMA'!B21</f>
        <v/>
      </c>
      <c r="B13" s="29" t="str">
        <f t="shared" si="2"/>
        <v/>
      </c>
      <c r="C13" s="22" t="str">
        <f>IF(A13="","",VLOOKUP(A13,Euralcodes!$A$2:$C$840,3))</f>
        <v/>
      </c>
      <c r="D13" s="23" t="str">
        <f>IF(C13="","",VLOOKUP(A13,Euralcodes!$A$2:$C$840,2))</f>
        <v/>
      </c>
      <c r="E13" s="70" t="str">
        <f t="shared" ca="1" si="3"/>
        <v/>
      </c>
      <c r="F13" s="50" t="str">
        <f ca="1">IF(OR($A13="",F$9="",SUMIF(RelGegevens!$F$3:$M$1002,CONCATENATE("=",Uitwerking!$A13,"-",Uitwerking!F$9),RelGegevens!$L$3:$L$1002)=0),"",SUMIF(RelGegevens!$F$3:$M$1002,CONCATENATE("=",Uitwerking!$A13,"-",Uitwerking!F$9),RelGegevens!$L$3:$L$1002))</f>
        <v/>
      </c>
      <c r="G13" s="51" t="str">
        <f ca="1">IF(OR($A13="",G$9="",SUMIF(RelGegevens!$F$3:$M$1002,CONCATENATE("=",Uitwerking!$A13,"-",Uitwerking!G$9),RelGegevens!$L$3:$L$1002)=0),"",SUMIF(RelGegevens!$F$3:$M$1002,CONCATENATE("=",Uitwerking!$A13,"-",Uitwerking!G$9),RelGegevens!$L$3:$L$1002))</f>
        <v/>
      </c>
      <c r="H13" s="51" t="str">
        <f ca="1">IF(OR($A13="",H$9="",SUMIF(RelGegevens!$F$3:$M$1002,CONCATENATE("=",Uitwerking!$A13,"-",Uitwerking!H$9),RelGegevens!$L$3:$L$1002)=0),"",SUMIF(RelGegevens!$F$3:$M$1002,CONCATENATE("=",Uitwerking!$A13,"-",Uitwerking!H$9),RelGegevens!$L$3:$L$1002))</f>
        <v/>
      </c>
      <c r="I13" s="51" t="str">
        <f ca="1">IF(OR($A13="",I$9="",SUMIF(RelGegevens!$F$3:$M$1002,CONCATENATE("=",Uitwerking!$A13,"-",Uitwerking!I$9),RelGegevens!$L$3:$L$1002)=0),"",SUMIF(RelGegevens!$F$3:$M$1002,CONCATENATE("=",Uitwerking!$A13,"-",Uitwerking!I$9),RelGegevens!$L$3:$L$1002))</f>
        <v/>
      </c>
      <c r="J13" s="51" t="str">
        <f ca="1">IF(OR($A13="",J$9="",SUMIF(RelGegevens!$F$3:$M$1002,CONCATENATE("=",Uitwerking!$A13,"-",Uitwerking!J$9),RelGegevens!$L$3:$L$1002)=0),"",SUMIF(RelGegevens!$F$3:$M$1002,CONCATENATE("=",Uitwerking!$A13,"-",Uitwerking!J$9),RelGegevens!$L$3:$L$1002))</f>
        <v/>
      </c>
      <c r="K13" s="51" t="str">
        <f ca="1">IF(OR($A13="",K$9="",SUMIF(RelGegevens!$F$3:$M$1002,CONCATENATE("=",Uitwerking!$A13,"-",Uitwerking!K$9),RelGegevens!$L$3:$L$1002)=0),"",SUMIF(RelGegevens!$F$3:$M$1002,CONCATENATE("=",Uitwerking!$A13,"-",Uitwerking!K$9),RelGegevens!$L$3:$L$1002))</f>
        <v/>
      </c>
      <c r="L13" s="51" t="str">
        <f ca="1">IF(OR($A13="",L$9="",SUMIF(RelGegevens!$F$3:$M$1002,CONCATENATE("=",Uitwerking!$A13,"-",Uitwerking!L$9),RelGegevens!$L$3:$L$1002)=0),"",SUMIF(RelGegevens!$F$3:$M$1002,CONCATENATE("=",Uitwerking!$A13,"-",Uitwerking!L$9),RelGegevens!$L$3:$L$1002))</f>
        <v/>
      </c>
      <c r="M13" s="51" t="str">
        <f ca="1">IF(OR($A13="",M$9="",SUMIF(RelGegevens!$F$3:$M$1002,CONCATENATE("=",Uitwerking!$A13,"-",Uitwerking!M$9),RelGegevens!$L$3:$L$1002)=0),"",SUMIF(RelGegevens!$F$3:$M$1002,CONCATENATE("=",Uitwerking!$A13,"-",Uitwerking!M$9),RelGegevens!$L$3:$L$1002))</f>
        <v/>
      </c>
      <c r="N13" s="51" t="str">
        <f ca="1">IF(OR($A13="",N$9="",SUMIF(RelGegevens!$F$3:$M$1002,CONCATENATE("=",Uitwerking!$A13,"-",Uitwerking!N$9),RelGegevens!$L$3:$L$1002)=0),"",SUMIF(RelGegevens!$F$3:$M$1002,CONCATENATE("=",Uitwerking!$A13,"-",Uitwerking!N$9),RelGegevens!$L$3:$L$1002))</f>
        <v/>
      </c>
      <c r="O13" s="51" t="str">
        <f ca="1">IF(OR($A13="",O$9="",SUMIF(RelGegevens!$F$3:$M$1002,CONCATENATE("=",Uitwerking!$A13,"-",Uitwerking!O$9),RelGegevens!$L$3:$L$1002)=0),"",SUMIF(RelGegevens!$F$3:$M$1002,CONCATENATE("=",Uitwerking!$A13,"-",Uitwerking!O$9),RelGegevens!$L$3:$L$1002))</f>
        <v/>
      </c>
      <c r="P13" s="51" t="str">
        <f ca="1">IF(OR($A13="",P$9="",SUMIF(RelGegevens!$F$3:$M$1002,CONCATENATE("=",Uitwerking!$A13,"-",Uitwerking!P$9),RelGegevens!$L$3:$L$1002)=0),"",SUMIF(RelGegevens!$F$3:$M$1002,CONCATENATE("=",Uitwerking!$A13,"-",Uitwerking!P$9),RelGegevens!$L$3:$L$1002))</f>
        <v/>
      </c>
      <c r="Q13" s="51" t="str">
        <f ca="1">IF(OR($A13="",Q$9="",SUMIF(RelGegevens!$F$3:$M$1002,CONCATENATE("=",Uitwerking!$A13,"-",Uitwerking!Q$9),RelGegevens!$L$3:$L$1002)=0),"",SUMIF(RelGegevens!$F$3:$M$1002,CONCATENATE("=",Uitwerking!$A13,"-",Uitwerking!Q$9),RelGegevens!$L$3:$L$1002))</f>
        <v/>
      </c>
      <c r="R13" s="51" t="str">
        <f ca="1">IF(OR($A13="",R$9="",SUMIF(RelGegevens!$F$3:$M$1002,CONCATENATE("=",Uitwerking!$A13,"-",Uitwerking!R$9),RelGegevens!$L$3:$L$1002)=0),"",SUMIF(RelGegevens!$F$3:$M$1002,CONCATENATE("=",Uitwerking!$A13,"-",Uitwerking!R$9),RelGegevens!$L$3:$L$1002))</f>
        <v/>
      </c>
      <c r="S13" s="51" t="str">
        <f ca="1">IF(OR($A13="",S$9="",SUMIF(RelGegevens!$F$3:$M$1002,CONCATENATE("=",Uitwerking!$A13,"-",Uitwerking!S$9),RelGegevens!$L$3:$L$1002)=0),"",SUMIF(RelGegevens!$F$3:$M$1002,CONCATENATE("=",Uitwerking!$A13,"-",Uitwerking!S$9),RelGegevens!$L$3:$L$1002))</f>
        <v/>
      </c>
      <c r="T13" s="51" t="str">
        <f ca="1">IF(OR($A13="",T$9="",SUMIF(RelGegevens!$F$3:$M$1002,CONCATENATE("=",Uitwerking!$A13,"-",Uitwerking!T$9),RelGegevens!$L$3:$L$1002)=0),"",SUMIF(RelGegevens!$F$3:$M$1002,CONCATENATE("=",Uitwerking!$A13,"-",Uitwerking!T$9),RelGegevens!$L$3:$L$1002))</f>
        <v/>
      </c>
      <c r="U13" s="51" t="str">
        <f ca="1">IF(OR($A13="",U$9="",SUMIF(RelGegevens!$F$3:$M$1002,CONCATENATE("=",Uitwerking!$A13,"-",Uitwerking!U$9),RelGegevens!$L$3:$L$1002)=0),"",SUMIF(RelGegevens!$F$3:$M$1002,CONCATENATE("=",Uitwerking!$A13,"-",Uitwerking!U$9),RelGegevens!$L$3:$L$1002))</f>
        <v/>
      </c>
      <c r="V13" s="51" t="str">
        <f ca="1">IF(OR($A13="",V$9="",SUMIF(RelGegevens!$F$3:$M$1002,CONCATENATE("=",Uitwerking!$A13,"-",Uitwerking!V$9),RelGegevens!$L$3:$L$1002)=0),"",SUMIF(RelGegevens!$F$3:$M$1002,CONCATENATE("=",Uitwerking!$A13,"-",Uitwerking!V$9),RelGegevens!$L$3:$L$1002))</f>
        <v/>
      </c>
      <c r="W13" s="51" t="str">
        <f ca="1">IF(OR($A13="",W$9="",SUMIF(RelGegevens!$F$3:$M$1002,CONCATENATE("=",Uitwerking!$A13,"-",Uitwerking!W$9),RelGegevens!$L$3:$L$1002)=0),"",SUMIF(RelGegevens!$F$3:$M$1002,CONCATENATE("=",Uitwerking!$A13,"-",Uitwerking!W$9),RelGegevens!$L$3:$L$1002))</f>
        <v/>
      </c>
      <c r="X13" s="51" t="str">
        <f ca="1">IF(OR($A13="",X$9="",SUMIF(RelGegevens!$F$3:$M$1002,CONCATENATE("=",Uitwerking!$A13,"-",Uitwerking!X$9),RelGegevens!$L$3:$L$1002)=0),"",SUMIF(RelGegevens!$F$3:$M$1002,CONCATENATE("=",Uitwerking!$A13,"-",Uitwerking!X$9),RelGegevens!$L$3:$L$1002))</f>
        <v/>
      </c>
      <c r="Y13" s="51" t="str">
        <f ca="1">IF(OR($A13="",Y$9="",SUMIF(RelGegevens!$F$3:$M$1002,CONCATENATE("=",Uitwerking!$A13,"-",Uitwerking!Y$9),RelGegevens!$L$3:$L$1002)=0),"",SUMIF(RelGegevens!$F$3:$M$1002,CONCATENATE("=",Uitwerking!$A13,"-",Uitwerking!Y$9),RelGegevens!$L$3:$L$1002))</f>
        <v/>
      </c>
      <c r="Z13" s="50" t="str">
        <f ca="1">IF(OR($A13="",Z$9="",SUMIF(RelGegevens!$F$3:$M$1002,CONCATENATE("=",Uitwerking!$A13,"-",Uitwerking!Z$9),RelGegevens!$L$3:$L$1002)=0),"",SUMIF(RelGegevens!$F$3:$M$1002,CONCATENATE("=",Uitwerking!$A13,"-",Uitwerking!Z$9),RelGegevens!$L$3:$L$1002))</f>
        <v/>
      </c>
      <c r="AA13" s="51" t="str">
        <f ca="1">IF(OR($A13="",AA$9="",SUMIF(RelGegevens!$F$3:$M$1002,CONCATENATE("=",Uitwerking!$A13,"-",Uitwerking!AA$9),RelGegevens!$L$3:$L$1002)=0),"",SUMIF(RelGegevens!$F$3:$M$1002,CONCATENATE("=",Uitwerking!$A13,"-",Uitwerking!AA$9),RelGegevens!$L$3:$L$1002))</f>
        <v/>
      </c>
      <c r="AB13" s="51" t="str">
        <f ca="1">IF(OR($A13="",AB$9="",SUMIF(RelGegevens!$F$3:$M$1002,CONCATENATE("=",Uitwerking!$A13,"-",Uitwerking!AB$9),RelGegevens!$L$3:$L$1002)=0),"",SUMIF(RelGegevens!$F$3:$M$1002,CONCATENATE("=",Uitwerking!$A13,"-",Uitwerking!AB$9),RelGegevens!$L$3:$L$1002))</f>
        <v/>
      </c>
      <c r="AC13" s="51" t="str">
        <f ca="1">IF(OR($A13="",AC$9="",SUMIF(RelGegevens!$F$3:$M$1002,CONCATENATE("=",Uitwerking!$A13,"-",Uitwerking!AC$9),RelGegevens!$L$3:$L$1002)=0),"",SUMIF(RelGegevens!$F$3:$M$1002,CONCATENATE("=",Uitwerking!$A13,"-",Uitwerking!AC$9),RelGegevens!$L$3:$L$1002))</f>
        <v/>
      </c>
      <c r="AD13" s="51" t="str">
        <f ca="1">IF(OR($A13="",AD$9="",SUMIF(RelGegevens!$F$3:$M$1002,CONCATENATE("=",Uitwerking!$A13,"-",Uitwerking!AD$9),RelGegevens!$L$3:$L$1002)=0),"",SUMIF(RelGegevens!$F$3:$M$1002,CONCATENATE("=",Uitwerking!$A13,"-",Uitwerking!AD$9),RelGegevens!$L$3:$L$1002))</f>
        <v/>
      </c>
      <c r="AE13" s="51" t="str">
        <f ca="1">IF(OR($A13="",AE$9="",SUMIF(RelGegevens!$F$3:$M$1002,CONCATENATE("=",Uitwerking!$A13,"-",Uitwerking!AE$9),RelGegevens!$L$3:$L$1002)=0),"",SUMIF(RelGegevens!$F$3:$M$1002,CONCATENATE("=",Uitwerking!$A13,"-",Uitwerking!AE$9),RelGegevens!$L$3:$L$1002))</f>
        <v/>
      </c>
      <c r="AF13" s="51" t="str">
        <f ca="1">IF(OR($A13="",AF$9="",SUMIF(RelGegevens!$F$3:$M$1002,CONCATENATE("=",Uitwerking!$A13,"-",Uitwerking!AF$9),RelGegevens!$L$3:$L$1002)=0),"",SUMIF(RelGegevens!$F$3:$M$1002,CONCATENATE("=",Uitwerking!$A13,"-",Uitwerking!AF$9),RelGegevens!$L$3:$L$1002))</f>
        <v/>
      </c>
      <c r="AG13" s="51" t="str">
        <f ca="1">IF(OR($A13="",AG$9="",SUMIF(RelGegevens!$F$3:$M$1002,CONCATENATE("=",Uitwerking!$A13,"-",Uitwerking!AG$9),RelGegevens!$L$3:$L$1002)=0),"",SUMIF(RelGegevens!$F$3:$M$1002,CONCATENATE("=",Uitwerking!$A13,"-",Uitwerking!AG$9),RelGegevens!$L$3:$L$1002))</f>
        <v/>
      </c>
      <c r="AH13" s="51" t="str">
        <f ca="1">IF(OR($A13="",AH$9="",SUMIF(RelGegevens!$F$3:$M$1002,CONCATENATE("=",Uitwerking!$A13,"-",Uitwerking!AH$9),RelGegevens!$L$3:$L$1002)=0),"",SUMIF(RelGegevens!$F$3:$M$1002,CONCATENATE("=",Uitwerking!$A13,"-",Uitwerking!AH$9),RelGegevens!$L$3:$L$1002))</f>
        <v/>
      </c>
      <c r="AI13" s="51" t="str">
        <f ca="1">IF(OR($A13="",AI$9="",SUMIF(RelGegevens!$F$3:$M$1002,CONCATENATE("=",Uitwerking!$A13,"-",Uitwerking!AI$9),RelGegevens!$L$3:$L$1002)=0),"",SUMIF(RelGegevens!$F$3:$M$1002,CONCATENATE("=",Uitwerking!$A13,"-",Uitwerking!AI$9),RelGegevens!$L$3:$L$1002))</f>
        <v/>
      </c>
      <c r="AJ13" s="51" t="str">
        <f ca="1">IF(OR($A13="",AJ$9="",SUMIF(RelGegevens!$F$3:$M$1002,CONCATENATE("=",Uitwerking!$A13,"-",Uitwerking!AJ$9),RelGegevens!$L$3:$L$1002)=0),"",SUMIF(RelGegevens!$F$3:$M$1002,CONCATENATE("=",Uitwerking!$A13,"-",Uitwerking!AJ$9),RelGegevens!$L$3:$L$1002))</f>
        <v/>
      </c>
      <c r="AK13" s="51" t="str">
        <f ca="1">IF(OR($A13="",AK$9="",SUMIF(RelGegevens!$F$3:$M$1002,CONCATENATE("=",Uitwerking!$A13,"-",Uitwerking!AK$9),RelGegevens!$L$3:$L$1002)=0),"",SUMIF(RelGegevens!$F$3:$M$1002,CONCATENATE("=",Uitwerking!$A13,"-",Uitwerking!AK$9),RelGegevens!$L$3:$L$1002))</f>
        <v/>
      </c>
      <c r="AL13" s="51" t="str">
        <f ca="1">IF(OR($A13="",AL$9="",SUMIF(RelGegevens!$F$3:$M$1002,CONCATENATE("=",Uitwerking!$A13,"-",Uitwerking!AL$9),RelGegevens!$L$3:$L$1002)=0),"",SUMIF(RelGegevens!$F$3:$M$1002,CONCATENATE("=",Uitwerking!$A13,"-",Uitwerking!AL$9),RelGegevens!$L$3:$L$1002))</f>
        <v/>
      </c>
      <c r="AM13" s="51" t="str">
        <f ca="1">IF(OR($A13="",AM$9="",SUMIF(RelGegevens!$F$3:$M$1002,CONCATENATE("=",Uitwerking!$A13,"-",Uitwerking!AM$9),RelGegevens!$L$3:$L$1002)=0),"",SUMIF(RelGegevens!$F$3:$M$1002,CONCATENATE("=",Uitwerking!$A13,"-",Uitwerking!AM$9),RelGegevens!$L$3:$L$1002))</f>
        <v/>
      </c>
      <c r="AN13" s="51" t="str">
        <f ca="1">IF(OR($A13="",AN$9="",SUMIF(RelGegevens!$F$3:$M$1002,CONCATENATE("=",Uitwerking!$A13,"-",Uitwerking!AN$9),RelGegevens!$L$3:$L$1002)=0),"",SUMIF(RelGegevens!$F$3:$M$1002,CONCATENATE("=",Uitwerking!$A13,"-",Uitwerking!AN$9),RelGegevens!$L$3:$L$1002))</f>
        <v/>
      </c>
      <c r="AO13" s="51" t="str">
        <f ca="1">IF(OR($A13="",AO$9="",SUMIF(RelGegevens!$F$3:$M$1002,CONCATENATE("=",Uitwerking!$A13,"-",Uitwerking!AO$9),RelGegevens!$L$3:$L$1002)=0),"",SUMIF(RelGegevens!$F$3:$M$1002,CONCATENATE("=",Uitwerking!$A13,"-",Uitwerking!AO$9),RelGegevens!$L$3:$L$1002))</f>
        <v/>
      </c>
      <c r="AP13" s="51" t="str">
        <f ca="1">IF(OR($A13="",AP$9="",SUMIF(RelGegevens!$F$3:$M$1002,CONCATENATE("=",Uitwerking!$A13,"-",Uitwerking!AP$9),RelGegevens!$L$3:$L$1002)=0),"",SUMIF(RelGegevens!$F$3:$M$1002,CONCATENATE("=",Uitwerking!$A13,"-",Uitwerking!AP$9),RelGegevens!$L$3:$L$1002))</f>
        <v/>
      </c>
      <c r="AQ13" s="51" t="str">
        <f ca="1">IF(OR($A13="",AQ$9="",SUMIF(RelGegevens!$F$3:$M$1002,CONCATENATE("=",Uitwerking!$A13,"-",Uitwerking!AQ$9),RelGegevens!$L$3:$L$1002)=0),"",SUMIF(RelGegevens!$F$3:$M$1002,CONCATENATE("=",Uitwerking!$A13,"-",Uitwerking!AQ$9),RelGegevens!$L$3:$L$1002))</f>
        <v/>
      </c>
      <c r="AR13" s="51" t="str">
        <f ca="1">IF(OR($A13="",AR$9="",SUMIF(RelGegevens!$F$3:$M$1002,CONCATENATE("=",Uitwerking!$A13,"-",Uitwerking!AR$9),RelGegevens!$L$3:$L$1002)=0),"",SUMIF(RelGegevens!$F$3:$M$1002,CONCATENATE("=",Uitwerking!$A13,"-",Uitwerking!AR$9),RelGegevens!$L$3:$L$1002))</f>
        <v/>
      </c>
      <c r="AS13" s="51" t="str">
        <f ca="1">IF(OR($A13="",AS$9="",SUMIF(RelGegevens!$F$3:$M$1002,CONCATENATE("=",Uitwerking!$A13,"-",Uitwerking!AS$9),RelGegevens!$L$3:$L$1002)=0),"",SUMIF(RelGegevens!$F$3:$M$1002,CONCATENATE("=",Uitwerking!$A13,"-",Uitwerking!AS$9),RelGegevens!$L$3:$L$1002))</f>
        <v/>
      </c>
      <c r="AT13" s="51" t="str">
        <f ca="1">IF(OR($A13="",AT$9="",SUMIF(RelGegevens!$F$3:$M$1002,CONCATENATE("=",Uitwerking!$A13,"-",Uitwerking!AT$9),RelGegevens!$L$3:$L$1002)=0),"",SUMIF(RelGegevens!$F$3:$M$1002,CONCATENATE("=",Uitwerking!$A13,"-",Uitwerking!AT$9),RelGegevens!$L$3:$L$1002))</f>
        <v/>
      </c>
      <c r="AU13" s="51" t="str">
        <f ca="1">IF(OR($A13="",AU$9="",SUMIF(RelGegevens!$F$3:$M$1002,CONCATENATE("=",Uitwerking!$A13,"-",Uitwerking!AU$9),RelGegevens!$L$3:$L$1002)=0),"",SUMIF(RelGegevens!$F$3:$M$1002,CONCATENATE("=",Uitwerking!$A13,"-",Uitwerking!AU$9),RelGegevens!$L$3:$L$1002))</f>
        <v/>
      </c>
      <c r="AV13" s="51" t="str">
        <f ca="1">IF(OR($A13="",AV$9="",SUMIF(RelGegevens!$F$3:$M$1002,CONCATENATE("=",Uitwerking!$A13,"-",Uitwerking!AV$9),RelGegevens!$L$3:$L$1002)=0),"",SUMIF(RelGegevens!$F$3:$M$1002,CONCATENATE("=",Uitwerking!$A13,"-",Uitwerking!AV$9),RelGegevens!$L$3:$L$1002))</f>
        <v/>
      </c>
      <c r="AW13" s="51" t="str">
        <f ca="1">IF(OR($A13="",AW$9="",SUMIF(RelGegevens!$F$3:$M$1002,CONCATENATE("=",Uitwerking!$A13,"-",Uitwerking!AW$9),RelGegevens!$L$3:$L$1002)=0),"",SUMIF(RelGegevens!$F$3:$M$1002,CONCATENATE("=",Uitwerking!$A13,"-",Uitwerking!AW$9),RelGegevens!$L$3:$L$1002))</f>
        <v/>
      </c>
      <c r="AX13" s="51" t="str">
        <f ca="1">IF(OR($A13="",AX$9="",SUMIF(RelGegevens!$F$3:$M$1002,CONCATENATE("=",Uitwerking!$A13,"-",Uitwerking!AX$9),RelGegevens!$L$3:$L$1002)=0),"",SUMIF(RelGegevens!$F$3:$M$1002,CONCATENATE("=",Uitwerking!$A13,"-",Uitwerking!AX$9),RelGegevens!$L$3:$L$1002))</f>
        <v/>
      </c>
      <c r="AY13" s="51" t="str">
        <f ca="1">IF(OR($A13="",AY$9="",SUMIF(RelGegevens!$F$3:$M$1002,CONCATENATE("=",Uitwerking!$A13,"-",Uitwerking!AY$9),RelGegevens!$L$3:$L$1002)=0),"",SUMIF(RelGegevens!$F$3:$M$1002,CONCATENATE("=",Uitwerking!$A13,"-",Uitwerking!AY$9),RelGegevens!$L$3:$L$1002))</f>
        <v/>
      </c>
      <c r="AZ13" s="51" t="str">
        <f ca="1">IF(OR($A13="",AZ$9="",SUMIF(RelGegevens!$F$3:$M$1002,CONCATENATE("=",Uitwerking!$A13,"-",Uitwerking!AZ$9),RelGegevens!$L$3:$L$1002)=0),"",SUMIF(RelGegevens!$F$3:$M$1002,CONCATENATE("=",Uitwerking!$A13,"-",Uitwerking!AZ$9),RelGegevens!$L$3:$L$1002))</f>
        <v/>
      </c>
      <c r="BA13" s="51" t="str">
        <f ca="1">IF(OR($A13="",BA$9="",SUMIF(RelGegevens!$F$3:$M$1002,CONCATENATE("=",Uitwerking!$A13,"-",Uitwerking!BA$9),RelGegevens!$L$3:$L$1002)=0),"",SUMIF(RelGegevens!$F$3:$M$1002,CONCATENATE("=",Uitwerking!$A13,"-",Uitwerking!BA$9),RelGegevens!$L$3:$L$1002))</f>
        <v/>
      </c>
      <c r="BB13" s="51" t="str">
        <f ca="1">IF(OR($A13="",BB$9="",SUMIF(RelGegevens!$F$3:$M$1002,CONCATENATE("=",Uitwerking!$A13,"-",Uitwerking!BB$9),RelGegevens!$L$3:$L$1002)=0),"",SUMIF(RelGegevens!$F$3:$M$1002,CONCATENATE("=",Uitwerking!$A13,"-",Uitwerking!BB$9),RelGegevens!$L$3:$L$1002))</f>
        <v/>
      </c>
      <c r="BC13" s="52" t="str">
        <f ca="1">IF(OR($A13="",BC$9="",SUMIF(RelGegevens!$F$3:$M$1002,CONCATENATE("=",Uitwerking!$A13,"-",Uitwerking!BC$9),RelGegevens!$L$3:$L$1002)=0),"",SUMIF(RelGegevens!$F$3:$M$1002,CONCATENATE("=",Uitwerking!$A13,"-",Uitwerking!BC$9),RelGegevens!$L$3:$L$1002))</f>
        <v/>
      </c>
    </row>
    <row r="14" spans="1:55" ht="10.5" customHeight="1" x14ac:dyDescent="0.25">
      <c r="A14" s="17" t="str">
        <f>'Data LMA'!B22</f>
        <v/>
      </c>
      <c r="B14" s="29" t="str">
        <f t="shared" si="2"/>
        <v/>
      </c>
      <c r="C14" s="22" t="str">
        <f>IF(A14="","",VLOOKUP(A14,Euralcodes!$A$2:$C$840,3))</f>
        <v/>
      </c>
      <c r="D14" s="23" t="str">
        <f>IF(C14="","",VLOOKUP(A14,Euralcodes!$A$2:$C$840,2))</f>
        <v/>
      </c>
      <c r="E14" s="70" t="str">
        <f t="shared" ca="1" si="3"/>
        <v/>
      </c>
      <c r="F14" s="50" t="str">
        <f ca="1">IF(OR($A14="",F$9="",SUMIF(RelGegevens!$F$3:$M$1002,CONCATENATE("=",Uitwerking!$A14,"-",Uitwerking!F$9),RelGegevens!$L$3:$L$1002)=0),"",SUMIF(RelGegevens!$F$3:$M$1002,CONCATENATE("=",Uitwerking!$A14,"-",Uitwerking!F$9),RelGegevens!$L$3:$L$1002))</f>
        <v/>
      </c>
      <c r="G14" s="51" t="str">
        <f ca="1">IF(OR($A14="",G$9="",SUMIF(RelGegevens!$F$3:$M$1002,CONCATENATE("=",Uitwerking!$A14,"-",Uitwerking!G$9),RelGegevens!$L$3:$L$1002)=0),"",SUMIF(RelGegevens!$F$3:$M$1002,CONCATENATE("=",Uitwerking!$A14,"-",Uitwerking!G$9),RelGegevens!$L$3:$L$1002))</f>
        <v/>
      </c>
      <c r="H14" s="51" t="str">
        <f ca="1">IF(OR($A14="",H$9="",SUMIF(RelGegevens!$F$3:$M$1002,CONCATENATE("=",Uitwerking!$A14,"-",Uitwerking!H$9),RelGegevens!$L$3:$L$1002)=0),"",SUMIF(RelGegevens!$F$3:$M$1002,CONCATENATE("=",Uitwerking!$A14,"-",Uitwerking!H$9),RelGegevens!$L$3:$L$1002))</f>
        <v/>
      </c>
      <c r="I14" s="51" t="str">
        <f ca="1">IF(OR($A14="",I$9="",SUMIF(RelGegevens!$F$3:$M$1002,CONCATENATE("=",Uitwerking!$A14,"-",Uitwerking!I$9),RelGegevens!$L$3:$L$1002)=0),"",SUMIF(RelGegevens!$F$3:$M$1002,CONCATENATE("=",Uitwerking!$A14,"-",Uitwerking!I$9),RelGegevens!$L$3:$L$1002))</f>
        <v/>
      </c>
      <c r="J14" s="51" t="str">
        <f ca="1">IF(OR($A14="",J$9="",SUMIF(RelGegevens!$F$3:$M$1002,CONCATENATE("=",Uitwerking!$A14,"-",Uitwerking!J$9),RelGegevens!$L$3:$L$1002)=0),"",SUMIF(RelGegevens!$F$3:$M$1002,CONCATENATE("=",Uitwerking!$A14,"-",Uitwerking!J$9),RelGegevens!$L$3:$L$1002))</f>
        <v/>
      </c>
      <c r="K14" s="51" t="str">
        <f ca="1">IF(OR($A14="",K$9="",SUMIF(RelGegevens!$F$3:$M$1002,CONCATENATE("=",Uitwerking!$A14,"-",Uitwerking!K$9),RelGegevens!$L$3:$L$1002)=0),"",SUMIF(RelGegevens!$F$3:$M$1002,CONCATENATE("=",Uitwerking!$A14,"-",Uitwerking!K$9),RelGegevens!$L$3:$L$1002))</f>
        <v/>
      </c>
      <c r="L14" s="51" t="str">
        <f ca="1">IF(OR($A14="",L$9="",SUMIF(RelGegevens!$F$3:$M$1002,CONCATENATE("=",Uitwerking!$A14,"-",Uitwerking!L$9),RelGegevens!$L$3:$L$1002)=0),"",SUMIF(RelGegevens!$F$3:$M$1002,CONCATENATE("=",Uitwerking!$A14,"-",Uitwerking!L$9),RelGegevens!$L$3:$L$1002))</f>
        <v/>
      </c>
      <c r="M14" s="51" t="str">
        <f ca="1">IF(OR($A14="",M$9="",SUMIF(RelGegevens!$F$3:$M$1002,CONCATENATE("=",Uitwerking!$A14,"-",Uitwerking!M$9),RelGegevens!$L$3:$L$1002)=0),"",SUMIF(RelGegevens!$F$3:$M$1002,CONCATENATE("=",Uitwerking!$A14,"-",Uitwerking!M$9),RelGegevens!$L$3:$L$1002))</f>
        <v/>
      </c>
      <c r="N14" s="51" t="str">
        <f ca="1">IF(OR($A14="",N$9="",SUMIF(RelGegevens!$F$3:$M$1002,CONCATENATE("=",Uitwerking!$A14,"-",Uitwerking!N$9),RelGegevens!$L$3:$L$1002)=0),"",SUMIF(RelGegevens!$F$3:$M$1002,CONCATENATE("=",Uitwerking!$A14,"-",Uitwerking!N$9),RelGegevens!$L$3:$L$1002))</f>
        <v/>
      </c>
      <c r="O14" s="51" t="str">
        <f ca="1">IF(OR($A14="",O$9="",SUMIF(RelGegevens!$F$3:$M$1002,CONCATENATE("=",Uitwerking!$A14,"-",Uitwerking!O$9),RelGegevens!$L$3:$L$1002)=0),"",SUMIF(RelGegevens!$F$3:$M$1002,CONCATENATE("=",Uitwerking!$A14,"-",Uitwerking!O$9),RelGegevens!$L$3:$L$1002))</f>
        <v/>
      </c>
      <c r="P14" s="51" t="str">
        <f ca="1">IF(OR($A14="",P$9="",SUMIF(RelGegevens!$F$3:$M$1002,CONCATENATE("=",Uitwerking!$A14,"-",Uitwerking!P$9),RelGegevens!$L$3:$L$1002)=0),"",SUMIF(RelGegevens!$F$3:$M$1002,CONCATENATE("=",Uitwerking!$A14,"-",Uitwerking!P$9),RelGegevens!$L$3:$L$1002))</f>
        <v/>
      </c>
      <c r="Q14" s="51" t="str">
        <f ca="1">IF(OR($A14="",Q$9="",SUMIF(RelGegevens!$F$3:$M$1002,CONCATENATE("=",Uitwerking!$A14,"-",Uitwerking!Q$9),RelGegevens!$L$3:$L$1002)=0),"",SUMIF(RelGegevens!$F$3:$M$1002,CONCATENATE("=",Uitwerking!$A14,"-",Uitwerking!Q$9),RelGegevens!$L$3:$L$1002))</f>
        <v/>
      </c>
      <c r="R14" s="51" t="str">
        <f ca="1">IF(OR($A14="",R$9="",SUMIF(RelGegevens!$F$3:$M$1002,CONCATENATE("=",Uitwerking!$A14,"-",Uitwerking!R$9),RelGegevens!$L$3:$L$1002)=0),"",SUMIF(RelGegevens!$F$3:$M$1002,CONCATENATE("=",Uitwerking!$A14,"-",Uitwerking!R$9),RelGegevens!$L$3:$L$1002))</f>
        <v/>
      </c>
      <c r="S14" s="51" t="str">
        <f ca="1">IF(OR($A14="",S$9="",SUMIF(RelGegevens!$F$3:$M$1002,CONCATENATE("=",Uitwerking!$A14,"-",Uitwerking!S$9),RelGegevens!$L$3:$L$1002)=0),"",SUMIF(RelGegevens!$F$3:$M$1002,CONCATENATE("=",Uitwerking!$A14,"-",Uitwerking!S$9),RelGegevens!$L$3:$L$1002))</f>
        <v/>
      </c>
      <c r="T14" s="51" t="str">
        <f ca="1">IF(OR($A14="",T$9="",SUMIF(RelGegevens!$F$3:$M$1002,CONCATENATE("=",Uitwerking!$A14,"-",Uitwerking!T$9),RelGegevens!$L$3:$L$1002)=0),"",SUMIF(RelGegevens!$F$3:$M$1002,CONCATENATE("=",Uitwerking!$A14,"-",Uitwerking!T$9),RelGegevens!$L$3:$L$1002))</f>
        <v/>
      </c>
      <c r="U14" s="51" t="str">
        <f ca="1">IF(OR($A14="",U$9="",SUMIF(RelGegevens!$F$3:$M$1002,CONCATENATE("=",Uitwerking!$A14,"-",Uitwerking!U$9),RelGegevens!$L$3:$L$1002)=0),"",SUMIF(RelGegevens!$F$3:$M$1002,CONCATENATE("=",Uitwerking!$A14,"-",Uitwerking!U$9),RelGegevens!$L$3:$L$1002))</f>
        <v/>
      </c>
      <c r="V14" s="51" t="str">
        <f ca="1">IF(OR($A14="",V$9="",SUMIF(RelGegevens!$F$3:$M$1002,CONCATENATE("=",Uitwerking!$A14,"-",Uitwerking!V$9),RelGegevens!$L$3:$L$1002)=0),"",SUMIF(RelGegevens!$F$3:$M$1002,CONCATENATE("=",Uitwerking!$A14,"-",Uitwerking!V$9),RelGegevens!$L$3:$L$1002))</f>
        <v/>
      </c>
      <c r="W14" s="51" t="str">
        <f ca="1">IF(OR($A14="",W$9="",SUMIF(RelGegevens!$F$3:$M$1002,CONCATENATE("=",Uitwerking!$A14,"-",Uitwerking!W$9),RelGegevens!$L$3:$L$1002)=0),"",SUMIF(RelGegevens!$F$3:$M$1002,CONCATENATE("=",Uitwerking!$A14,"-",Uitwerking!W$9),RelGegevens!$L$3:$L$1002))</f>
        <v/>
      </c>
      <c r="X14" s="51" t="str">
        <f ca="1">IF(OR($A14="",X$9="",SUMIF(RelGegevens!$F$3:$M$1002,CONCATENATE("=",Uitwerking!$A14,"-",Uitwerking!X$9),RelGegevens!$L$3:$L$1002)=0),"",SUMIF(RelGegevens!$F$3:$M$1002,CONCATENATE("=",Uitwerking!$A14,"-",Uitwerking!X$9),RelGegevens!$L$3:$L$1002))</f>
        <v/>
      </c>
      <c r="Y14" s="51" t="str">
        <f ca="1">IF(OR($A14="",Y$9="",SUMIF(RelGegevens!$F$3:$M$1002,CONCATENATE("=",Uitwerking!$A14,"-",Uitwerking!Y$9),RelGegevens!$L$3:$L$1002)=0),"",SUMIF(RelGegevens!$F$3:$M$1002,CONCATENATE("=",Uitwerking!$A14,"-",Uitwerking!Y$9),RelGegevens!$L$3:$L$1002))</f>
        <v/>
      </c>
      <c r="Z14" s="50" t="str">
        <f ca="1">IF(OR($A14="",Z$9="",SUMIF(RelGegevens!$F$3:$M$1002,CONCATENATE("=",Uitwerking!$A14,"-",Uitwerking!Z$9),RelGegevens!$L$3:$L$1002)=0),"",SUMIF(RelGegevens!$F$3:$M$1002,CONCATENATE("=",Uitwerking!$A14,"-",Uitwerking!Z$9),RelGegevens!$L$3:$L$1002))</f>
        <v/>
      </c>
      <c r="AA14" s="51" t="str">
        <f ca="1">IF(OR($A14="",AA$9="",SUMIF(RelGegevens!$F$3:$M$1002,CONCATENATE("=",Uitwerking!$A14,"-",Uitwerking!AA$9),RelGegevens!$L$3:$L$1002)=0),"",SUMIF(RelGegevens!$F$3:$M$1002,CONCATENATE("=",Uitwerking!$A14,"-",Uitwerking!AA$9),RelGegevens!$L$3:$L$1002))</f>
        <v/>
      </c>
      <c r="AB14" s="51" t="str">
        <f ca="1">IF(OR($A14="",AB$9="",SUMIF(RelGegevens!$F$3:$M$1002,CONCATENATE("=",Uitwerking!$A14,"-",Uitwerking!AB$9),RelGegevens!$L$3:$L$1002)=0),"",SUMIF(RelGegevens!$F$3:$M$1002,CONCATENATE("=",Uitwerking!$A14,"-",Uitwerking!AB$9),RelGegevens!$L$3:$L$1002))</f>
        <v/>
      </c>
      <c r="AC14" s="51" t="str">
        <f ca="1">IF(OR($A14="",AC$9="",SUMIF(RelGegevens!$F$3:$M$1002,CONCATENATE("=",Uitwerking!$A14,"-",Uitwerking!AC$9),RelGegevens!$L$3:$L$1002)=0),"",SUMIF(RelGegevens!$F$3:$M$1002,CONCATENATE("=",Uitwerking!$A14,"-",Uitwerking!AC$9),RelGegevens!$L$3:$L$1002))</f>
        <v/>
      </c>
      <c r="AD14" s="51" t="str">
        <f ca="1">IF(OR($A14="",AD$9="",SUMIF(RelGegevens!$F$3:$M$1002,CONCATENATE("=",Uitwerking!$A14,"-",Uitwerking!AD$9),RelGegevens!$L$3:$L$1002)=0),"",SUMIF(RelGegevens!$F$3:$M$1002,CONCATENATE("=",Uitwerking!$A14,"-",Uitwerking!AD$9),RelGegevens!$L$3:$L$1002))</f>
        <v/>
      </c>
      <c r="AE14" s="51" t="str">
        <f ca="1">IF(OR($A14="",AE$9="",SUMIF(RelGegevens!$F$3:$M$1002,CONCATENATE("=",Uitwerking!$A14,"-",Uitwerking!AE$9),RelGegevens!$L$3:$L$1002)=0),"",SUMIF(RelGegevens!$F$3:$M$1002,CONCATENATE("=",Uitwerking!$A14,"-",Uitwerking!AE$9),RelGegevens!$L$3:$L$1002))</f>
        <v/>
      </c>
      <c r="AF14" s="51" t="str">
        <f ca="1">IF(OR($A14="",AF$9="",SUMIF(RelGegevens!$F$3:$M$1002,CONCATENATE("=",Uitwerking!$A14,"-",Uitwerking!AF$9),RelGegevens!$L$3:$L$1002)=0),"",SUMIF(RelGegevens!$F$3:$M$1002,CONCATENATE("=",Uitwerking!$A14,"-",Uitwerking!AF$9),RelGegevens!$L$3:$L$1002))</f>
        <v/>
      </c>
      <c r="AG14" s="51" t="str">
        <f ca="1">IF(OR($A14="",AG$9="",SUMIF(RelGegevens!$F$3:$M$1002,CONCATENATE("=",Uitwerking!$A14,"-",Uitwerking!AG$9),RelGegevens!$L$3:$L$1002)=0),"",SUMIF(RelGegevens!$F$3:$M$1002,CONCATENATE("=",Uitwerking!$A14,"-",Uitwerking!AG$9),RelGegevens!$L$3:$L$1002))</f>
        <v/>
      </c>
      <c r="AH14" s="51" t="str">
        <f ca="1">IF(OR($A14="",AH$9="",SUMIF(RelGegevens!$F$3:$M$1002,CONCATENATE("=",Uitwerking!$A14,"-",Uitwerking!AH$9),RelGegevens!$L$3:$L$1002)=0),"",SUMIF(RelGegevens!$F$3:$M$1002,CONCATENATE("=",Uitwerking!$A14,"-",Uitwerking!AH$9),RelGegevens!$L$3:$L$1002))</f>
        <v/>
      </c>
      <c r="AI14" s="51" t="str">
        <f ca="1">IF(OR($A14="",AI$9="",SUMIF(RelGegevens!$F$3:$M$1002,CONCATENATE("=",Uitwerking!$A14,"-",Uitwerking!AI$9),RelGegevens!$L$3:$L$1002)=0),"",SUMIF(RelGegevens!$F$3:$M$1002,CONCATENATE("=",Uitwerking!$A14,"-",Uitwerking!AI$9),RelGegevens!$L$3:$L$1002))</f>
        <v/>
      </c>
      <c r="AJ14" s="51" t="str">
        <f ca="1">IF(OR($A14="",AJ$9="",SUMIF(RelGegevens!$F$3:$M$1002,CONCATENATE("=",Uitwerking!$A14,"-",Uitwerking!AJ$9),RelGegevens!$L$3:$L$1002)=0),"",SUMIF(RelGegevens!$F$3:$M$1002,CONCATENATE("=",Uitwerking!$A14,"-",Uitwerking!AJ$9),RelGegevens!$L$3:$L$1002))</f>
        <v/>
      </c>
      <c r="AK14" s="51" t="str">
        <f ca="1">IF(OR($A14="",AK$9="",SUMIF(RelGegevens!$F$3:$M$1002,CONCATENATE("=",Uitwerking!$A14,"-",Uitwerking!AK$9),RelGegevens!$L$3:$L$1002)=0),"",SUMIF(RelGegevens!$F$3:$M$1002,CONCATENATE("=",Uitwerking!$A14,"-",Uitwerking!AK$9),RelGegevens!$L$3:$L$1002))</f>
        <v/>
      </c>
      <c r="AL14" s="51" t="str">
        <f ca="1">IF(OR($A14="",AL$9="",SUMIF(RelGegevens!$F$3:$M$1002,CONCATENATE("=",Uitwerking!$A14,"-",Uitwerking!AL$9),RelGegevens!$L$3:$L$1002)=0),"",SUMIF(RelGegevens!$F$3:$M$1002,CONCATENATE("=",Uitwerking!$A14,"-",Uitwerking!AL$9),RelGegevens!$L$3:$L$1002))</f>
        <v/>
      </c>
      <c r="AM14" s="51" t="str">
        <f ca="1">IF(OR($A14="",AM$9="",SUMIF(RelGegevens!$F$3:$M$1002,CONCATENATE("=",Uitwerking!$A14,"-",Uitwerking!AM$9),RelGegevens!$L$3:$L$1002)=0),"",SUMIF(RelGegevens!$F$3:$M$1002,CONCATENATE("=",Uitwerking!$A14,"-",Uitwerking!AM$9),RelGegevens!$L$3:$L$1002))</f>
        <v/>
      </c>
      <c r="AN14" s="51" t="str">
        <f ca="1">IF(OR($A14="",AN$9="",SUMIF(RelGegevens!$F$3:$M$1002,CONCATENATE("=",Uitwerking!$A14,"-",Uitwerking!AN$9),RelGegevens!$L$3:$L$1002)=0),"",SUMIF(RelGegevens!$F$3:$M$1002,CONCATENATE("=",Uitwerking!$A14,"-",Uitwerking!AN$9),RelGegevens!$L$3:$L$1002))</f>
        <v/>
      </c>
      <c r="AO14" s="51" t="str">
        <f ca="1">IF(OR($A14="",AO$9="",SUMIF(RelGegevens!$F$3:$M$1002,CONCATENATE("=",Uitwerking!$A14,"-",Uitwerking!AO$9),RelGegevens!$L$3:$L$1002)=0),"",SUMIF(RelGegevens!$F$3:$M$1002,CONCATENATE("=",Uitwerking!$A14,"-",Uitwerking!AO$9),RelGegevens!$L$3:$L$1002))</f>
        <v/>
      </c>
      <c r="AP14" s="51" t="str">
        <f ca="1">IF(OR($A14="",AP$9="",SUMIF(RelGegevens!$F$3:$M$1002,CONCATENATE("=",Uitwerking!$A14,"-",Uitwerking!AP$9),RelGegevens!$L$3:$L$1002)=0),"",SUMIF(RelGegevens!$F$3:$M$1002,CONCATENATE("=",Uitwerking!$A14,"-",Uitwerking!AP$9),RelGegevens!$L$3:$L$1002))</f>
        <v/>
      </c>
      <c r="AQ14" s="51" t="str">
        <f ca="1">IF(OR($A14="",AQ$9="",SUMIF(RelGegevens!$F$3:$M$1002,CONCATENATE("=",Uitwerking!$A14,"-",Uitwerking!AQ$9),RelGegevens!$L$3:$L$1002)=0),"",SUMIF(RelGegevens!$F$3:$M$1002,CONCATENATE("=",Uitwerking!$A14,"-",Uitwerking!AQ$9),RelGegevens!$L$3:$L$1002))</f>
        <v/>
      </c>
      <c r="AR14" s="51" t="str">
        <f ca="1">IF(OR($A14="",AR$9="",SUMIF(RelGegevens!$F$3:$M$1002,CONCATENATE("=",Uitwerking!$A14,"-",Uitwerking!AR$9),RelGegevens!$L$3:$L$1002)=0),"",SUMIF(RelGegevens!$F$3:$M$1002,CONCATENATE("=",Uitwerking!$A14,"-",Uitwerking!AR$9),RelGegevens!$L$3:$L$1002))</f>
        <v/>
      </c>
      <c r="AS14" s="51" t="str">
        <f ca="1">IF(OR($A14="",AS$9="",SUMIF(RelGegevens!$F$3:$M$1002,CONCATENATE("=",Uitwerking!$A14,"-",Uitwerking!AS$9),RelGegevens!$L$3:$L$1002)=0),"",SUMIF(RelGegevens!$F$3:$M$1002,CONCATENATE("=",Uitwerking!$A14,"-",Uitwerking!AS$9),RelGegevens!$L$3:$L$1002))</f>
        <v/>
      </c>
      <c r="AT14" s="51" t="str">
        <f ca="1">IF(OR($A14="",AT$9="",SUMIF(RelGegevens!$F$3:$M$1002,CONCATENATE("=",Uitwerking!$A14,"-",Uitwerking!AT$9),RelGegevens!$L$3:$L$1002)=0),"",SUMIF(RelGegevens!$F$3:$M$1002,CONCATENATE("=",Uitwerking!$A14,"-",Uitwerking!AT$9),RelGegevens!$L$3:$L$1002))</f>
        <v/>
      </c>
      <c r="AU14" s="51" t="str">
        <f ca="1">IF(OR($A14="",AU$9="",SUMIF(RelGegevens!$F$3:$M$1002,CONCATENATE("=",Uitwerking!$A14,"-",Uitwerking!AU$9),RelGegevens!$L$3:$L$1002)=0),"",SUMIF(RelGegevens!$F$3:$M$1002,CONCATENATE("=",Uitwerking!$A14,"-",Uitwerking!AU$9),RelGegevens!$L$3:$L$1002))</f>
        <v/>
      </c>
      <c r="AV14" s="51" t="str">
        <f ca="1">IF(OR($A14="",AV$9="",SUMIF(RelGegevens!$F$3:$M$1002,CONCATENATE("=",Uitwerking!$A14,"-",Uitwerking!AV$9),RelGegevens!$L$3:$L$1002)=0),"",SUMIF(RelGegevens!$F$3:$M$1002,CONCATENATE("=",Uitwerking!$A14,"-",Uitwerking!AV$9),RelGegevens!$L$3:$L$1002))</f>
        <v/>
      </c>
      <c r="AW14" s="51" t="str">
        <f ca="1">IF(OR($A14="",AW$9="",SUMIF(RelGegevens!$F$3:$M$1002,CONCATENATE("=",Uitwerking!$A14,"-",Uitwerking!AW$9),RelGegevens!$L$3:$L$1002)=0),"",SUMIF(RelGegevens!$F$3:$M$1002,CONCATENATE("=",Uitwerking!$A14,"-",Uitwerking!AW$9),RelGegevens!$L$3:$L$1002))</f>
        <v/>
      </c>
      <c r="AX14" s="51" t="str">
        <f ca="1">IF(OR($A14="",AX$9="",SUMIF(RelGegevens!$F$3:$M$1002,CONCATENATE("=",Uitwerking!$A14,"-",Uitwerking!AX$9),RelGegevens!$L$3:$L$1002)=0),"",SUMIF(RelGegevens!$F$3:$M$1002,CONCATENATE("=",Uitwerking!$A14,"-",Uitwerking!AX$9),RelGegevens!$L$3:$L$1002))</f>
        <v/>
      </c>
      <c r="AY14" s="51" t="str">
        <f ca="1">IF(OR($A14="",AY$9="",SUMIF(RelGegevens!$F$3:$M$1002,CONCATENATE("=",Uitwerking!$A14,"-",Uitwerking!AY$9),RelGegevens!$L$3:$L$1002)=0),"",SUMIF(RelGegevens!$F$3:$M$1002,CONCATENATE("=",Uitwerking!$A14,"-",Uitwerking!AY$9),RelGegevens!$L$3:$L$1002))</f>
        <v/>
      </c>
      <c r="AZ14" s="51" t="str">
        <f ca="1">IF(OR($A14="",AZ$9="",SUMIF(RelGegevens!$F$3:$M$1002,CONCATENATE("=",Uitwerking!$A14,"-",Uitwerking!AZ$9),RelGegevens!$L$3:$L$1002)=0),"",SUMIF(RelGegevens!$F$3:$M$1002,CONCATENATE("=",Uitwerking!$A14,"-",Uitwerking!AZ$9),RelGegevens!$L$3:$L$1002))</f>
        <v/>
      </c>
      <c r="BA14" s="51" t="str">
        <f ca="1">IF(OR($A14="",BA$9="",SUMIF(RelGegevens!$F$3:$M$1002,CONCATENATE("=",Uitwerking!$A14,"-",Uitwerking!BA$9),RelGegevens!$L$3:$L$1002)=0),"",SUMIF(RelGegevens!$F$3:$M$1002,CONCATENATE("=",Uitwerking!$A14,"-",Uitwerking!BA$9),RelGegevens!$L$3:$L$1002))</f>
        <v/>
      </c>
      <c r="BB14" s="51" t="str">
        <f ca="1">IF(OR($A14="",BB$9="",SUMIF(RelGegevens!$F$3:$M$1002,CONCATENATE("=",Uitwerking!$A14,"-",Uitwerking!BB$9),RelGegevens!$L$3:$L$1002)=0),"",SUMIF(RelGegevens!$F$3:$M$1002,CONCATENATE("=",Uitwerking!$A14,"-",Uitwerking!BB$9),RelGegevens!$L$3:$L$1002))</f>
        <v/>
      </c>
      <c r="BC14" s="52" t="str">
        <f ca="1">IF(OR($A14="",BC$9="",SUMIF(RelGegevens!$F$3:$M$1002,CONCATENATE("=",Uitwerking!$A14,"-",Uitwerking!BC$9),RelGegevens!$L$3:$L$1002)=0),"",SUMIF(RelGegevens!$F$3:$M$1002,CONCATENATE("=",Uitwerking!$A14,"-",Uitwerking!BC$9),RelGegevens!$L$3:$L$1002))</f>
        <v/>
      </c>
    </row>
    <row r="15" spans="1:55" ht="10.5" customHeight="1" x14ac:dyDescent="0.25">
      <c r="A15" s="17" t="str">
        <f>'Data LMA'!B23</f>
        <v/>
      </c>
      <c r="B15" s="29" t="str">
        <f t="shared" si="2"/>
        <v/>
      </c>
      <c r="C15" s="22" t="str">
        <f>IF(A15="","",VLOOKUP(A15,Euralcodes!$A$2:$C$840,3))</f>
        <v/>
      </c>
      <c r="D15" s="23" t="str">
        <f>IF(C15="","",VLOOKUP(A15,Euralcodes!$A$2:$C$840,2))</f>
        <v/>
      </c>
      <c r="E15" s="70" t="str">
        <f t="shared" ca="1" si="3"/>
        <v/>
      </c>
      <c r="F15" s="50" t="str">
        <f ca="1">IF(OR($A15="",F$9="",SUMIF(RelGegevens!$F$3:$M$1002,CONCATENATE("=",Uitwerking!$A15,"-",Uitwerking!F$9),RelGegevens!$L$3:$L$1002)=0),"",SUMIF(RelGegevens!$F$3:$M$1002,CONCATENATE("=",Uitwerking!$A15,"-",Uitwerking!F$9),RelGegevens!$L$3:$L$1002))</f>
        <v/>
      </c>
      <c r="G15" s="51" t="str">
        <f ca="1">IF(OR($A15="",G$9="",SUMIF(RelGegevens!$F$3:$M$1002,CONCATENATE("=",Uitwerking!$A15,"-",Uitwerking!G$9),RelGegevens!$L$3:$L$1002)=0),"",SUMIF(RelGegevens!$F$3:$M$1002,CONCATENATE("=",Uitwerking!$A15,"-",Uitwerking!G$9),RelGegevens!$L$3:$L$1002))</f>
        <v/>
      </c>
      <c r="H15" s="51" t="str">
        <f ca="1">IF(OR($A15="",H$9="",SUMIF(RelGegevens!$F$3:$M$1002,CONCATENATE("=",Uitwerking!$A15,"-",Uitwerking!H$9),RelGegevens!$L$3:$L$1002)=0),"",SUMIF(RelGegevens!$F$3:$M$1002,CONCATENATE("=",Uitwerking!$A15,"-",Uitwerking!H$9),RelGegevens!$L$3:$L$1002))</f>
        <v/>
      </c>
      <c r="I15" s="51" t="str">
        <f ca="1">IF(OR($A15="",I$9="",SUMIF(RelGegevens!$F$3:$M$1002,CONCATENATE("=",Uitwerking!$A15,"-",Uitwerking!I$9),RelGegevens!$L$3:$L$1002)=0),"",SUMIF(RelGegevens!$F$3:$M$1002,CONCATENATE("=",Uitwerking!$A15,"-",Uitwerking!I$9),RelGegevens!$L$3:$L$1002))</f>
        <v/>
      </c>
      <c r="J15" s="51" t="str">
        <f ca="1">IF(OR($A15="",J$9="",SUMIF(RelGegevens!$F$3:$M$1002,CONCATENATE("=",Uitwerking!$A15,"-",Uitwerking!J$9),RelGegevens!$L$3:$L$1002)=0),"",SUMIF(RelGegevens!$F$3:$M$1002,CONCATENATE("=",Uitwerking!$A15,"-",Uitwerking!J$9),RelGegevens!$L$3:$L$1002))</f>
        <v/>
      </c>
      <c r="K15" s="51" t="str">
        <f ca="1">IF(OR($A15="",K$9="",SUMIF(RelGegevens!$F$3:$M$1002,CONCATENATE("=",Uitwerking!$A15,"-",Uitwerking!K$9),RelGegevens!$L$3:$L$1002)=0),"",SUMIF(RelGegevens!$F$3:$M$1002,CONCATENATE("=",Uitwerking!$A15,"-",Uitwerking!K$9),RelGegevens!$L$3:$L$1002))</f>
        <v/>
      </c>
      <c r="L15" s="51" t="str">
        <f ca="1">IF(OR($A15="",L$9="",SUMIF(RelGegevens!$F$3:$M$1002,CONCATENATE("=",Uitwerking!$A15,"-",Uitwerking!L$9),RelGegevens!$L$3:$L$1002)=0),"",SUMIF(RelGegevens!$F$3:$M$1002,CONCATENATE("=",Uitwerking!$A15,"-",Uitwerking!L$9),RelGegevens!$L$3:$L$1002))</f>
        <v/>
      </c>
      <c r="M15" s="51" t="str">
        <f ca="1">IF(OR($A15="",M$9="",SUMIF(RelGegevens!$F$3:$M$1002,CONCATENATE("=",Uitwerking!$A15,"-",Uitwerking!M$9),RelGegevens!$L$3:$L$1002)=0),"",SUMIF(RelGegevens!$F$3:$M$1002,CONCATENATE("=",Uitwerking!$A15,"-",Uitwerking!M$9),RelGegevens!$L$3:$L$1002))</f>
        <v/>
      </c>
      <c r="N15" s="51" t="str">
        <f ca="1">IF(OR($A15="",N$9="",SUMIF(RelGegevens!$F$3:$M$1002,CONCATENATE("=",Uitwerking!$A15,"-",Uitwerking!N$9),RelGegevens!$L$3:$L$1002)=0),"",SUMIF(RelGegevens!$F$3:$M$1002,CONCATENATE("=",Uitwerking!$A15,"-",Uitwerking!N$9),RelGegevens!$L$3:$L$1002))</f>
        <v/>
      </c>
      <c r="O15" s="51" t="str">
        <f ca="1">IF(OR($A15="",O$9="",SUMIF(RelGegevens!$F$3:$M$1002,CONCATENATE("=",Uitwerking!$A15,"-",Uitwerking!O$9),RelGegevens!$L$3:$L$1002)=0),"",SUMIF(RelGegevens!$F$3:$M$1002,CONCATENATE("=",Uitwerking!$A15,"-",Uitwerking!O$9),RelGegevens!$L$3:$L$1002))</f>
        <v/>
      </c>
      <c r="P15" s="51" t="str">
        <f ca="1">IF(OR($A15="",P$9="",SUMIF(RelGegevens!$F$3:$M$1002,CONCATENATE("=",Uitwerking!$A15,"-",Uitwerking!P$9),RelGegevens!$L$3:$L$1002)=0),"",SUMIF(RelGegevens!$F$3:$M$1002,CONCATENATE("=",Uitwerking!$A15,"-",Uitwerking!P$9),RelGegevens!$L$3:$L$1002))</f>
        <v/>
      </c>
      <c r="Q15" s="51" t="str">
        <f ca="1">IF(OR($A15="",Q$9="",SUMIF(RelGegevens!$F$3:$M$1002,CONCATENATE("=",Uitwerking!$A15,"-",Uitwerking!Q$9),RelGegevens!$L$3:$L$1002)=0),"",SUMIF(RelGegevens!$F$3:$M$1002,CONCATENATE("=",Uitwerking!$A15,"-",Uitwerking!Q$9),RelGegevens!$L$3:$L$1002))</f>
        <v/>
      </c>
      <c r="R15" s="51" t="str">
        <f ca="1">IF(OR($A15="",R$9="",SUMIF(RelGegevens!$F$3:$M$1002,CONCATENATE("=",Uitwerking!$A15,"-",Uitwerking!R$9),RelGegevens!$L$3:$L$1002)=0),"",SUMIF(RelGegevens!$F$3:$M$1002,CONCATENATE("=",Uitwerking!$A15,"-",Uitwerking!R$9),RelGegevens!$L$3:$L$1002))</f>
        <v/>
      </c>
      <c r="S15" s="51" t="str">
        <f ca="1">IF(OR($A15="",S$9="",SUMIF(RelGegevens!$F$3:$M$1002,CONCATENATE("=",Uitwerking!$A15,"-",Uitwerking!S$9),RelGegevens!$L$3:$L$1002)=0),"",SUMIF(RelGegevens!$F$3:$M$1002,CONCATENATE("=",Uitwerking!$A15,"-",Uitwerking!S$9),RelGegevens!$L$3:$L$1002))</f>
        <v/>
      </c>
      <c r="T15" s="51" t="str">
        <f ca="1">IF(OR($A15="",T$9="",SUMIF(RelGegevens!$F$3:$M$1002,CONCATENATE("=",Uitwerking!$A15,"-",Uitwerking!T$9),RelGegevens!$L$3:$L$1002)=0),"",SUMIF(RelGegevens!$F$3:$M$1002,CONCATENATE("=",Uitwerking!$A15,"-",Uitwerking!T$9),RelGegevens!$L$3:$L$1002))</f>
        <v/>
      </c>
      <c r="U15" s="51" t="str">
        <f ca="1">IF(OR($A15="",U$9="",SUMIF(RelGegevens!$F$3:$M$1002,CONCATENATE("=",Uitwerking!$A15,"-",Uitwerking!U$9),RelGegevens!$L$3:$L$1002)=0),"",SUMIF(RelGegevens!$F$3:$M$1002,CONCATENATE("=",Uitwerking!$A15,"-",Uitwerking!U$9),RelGegevens!$L$3:$L$1002))</f>
        <v/>
      </c>
      <c r="V15" s="51" t="str">
        <f ca="1">IF(OR($A15="",V$9="",SUMIF(RelGegevens!$F$3:$M$1002,CONCATENATE("=",Uitwerking!$A15,"-",Uitwerking!V$9),RelGegevens!$L$3:$L$1002)=0),"",SUMIF(RelGegevens!$F$3:$M$1002,CONCATENATE("=",Uitwerking!$A15,"-",Uitwerking!V$9),RelGegevens!$L$3:$L$1002))</f>
        <v/>
      </c>
      <c r="W15" s="51" t="str">
        <f ca="1">IF(OR($A15="",W$9="",SUMIF(RelGegevens!$F$3:$M$1002,CONCATENATE("=",Uitwerking!$A15,"-",Uitwerking!W$9),RelGegevens!$L$3:$L$1002)=0),"",SUMIF(RelGegevens!$F$3:$M$1002,CONCATENATE("=",Uitwerking!$A15,"-",Uitwerking!W$9),RelGegevens!$L$3:$L$1002))</f>
        <v/>
      </c>
      <c r="X15" s="51" t="str">
        <f ca="1">IF(OR($A15="",X$9="",SUMIF(RelGegevens!$F$3:$M$1002,CONCATENATE("=",Uitwerking!$A15,"-",Uitwerking!X$9),RelGegevens!$L$3:$L$1002)=0),"",SUMIF(RelGegevens!$F$3:$M$1002,CONCATENATE("=",Uitwerking!$A15,"-",Uitwerking!X$9),RelGegevens!$L$3:$L$1002))</f>
        <v/>
      </c>
      <c r="Y15" s="51" t="str">
        <f ca="1">IF(OR($A15="",Y$9="",SUMIF(RelGegevens!$F$3:$M$1002,CONCATENATE("=",Uitwerking!$A15,"-",Uitwerking!Y$9),RelGegevens!$L$3:$L$1002)=0),"",SUMIF(RelGegevens!$F$3:$M$1002,CONCATENATE("=",Uitwerking!$A15,"-",Uitwerking!Y$9),RelGegevens!$L$3:$L$1002))</f>
        <v/>
      </c>
      <c r="Z15" s="50" t="str">
        <f ca="1">IF(OR($A15="",Z$9="",SUMIF(RelGegevens!$F$3:$M$1002,CONCATENATE("=",Uitwerking!$A15,"-",Uitwerking!Z$9),RelGegevens!$L$3:$L$1002)=0),"",SUMIF(RelGegevens!$F$3:$M$1002,CONCATENATE("=",Uitwerking!$A15,"-",Uitwerking!Z$9),RelGegevens!$L$3:$L$1002))</f>
        <v/>
      </c>
      <c r="AA15" s="51" t="str">
        <f ca="1">IF(OR($A15="",AA$9="",SUMIF(RelGegevens!$F$3:$M$1002,CONCATENATE("=",Uitwerking!$A15,"-",Uitwerking!AA$9),RelGegevens!$L$3:$L$1002)=0),"",SUMIF(RelGegevens!$F$3:$M$1002,CONCATENATE("=",Uitwerking!$A15,"-",Uitwerking!AA$9),RelGegevens!$L$3:$L$1002))</f>
        <v/>
      </c>
      <c r="AB15" s="51" t="str">
        <f ca="1">IF(OR($A15="",AB$9="",SUMIF(RelGegevens!$F$3:$M$1002,CONCATENATE("=",Uitwerking!$A15,"-",Uitwerking!AB$9),RelGegevens!$L$3:$L$1002)=0),"",SUMIF(RelGegevens!$F$3:$M$1002,CONCATENATE("=",Uitwerking!$A15,"-",Uitwerking!AB$9),RelGegevens!$L$3:$L$1002))</f>
        <v/>
      </c>
      <c r="AC15" s="51" t="str">
        <f ca="1">IF(OR($A15="",AC$9="",SUMIF(RelGegevens!$F$3:$M$1002,CONCATENATE("=",Uitwerking!$A15,"-",Uitwerking!AC$9),RelGegevens!$L$3:$L$1002)=0),"",SUMIF(RelGegevens!$F$3:$M$1002,CONCATENATE("=",Uitwerking!$A15,"-",Uitwerking!AC$9),RelGegevens!$L$3:$L$1002))</f>
        <v/>
      </c>
      <c r="AD15" s="51" t="str">
        <f ca="1">IF(OR($A15="",AD$9="",SUMIF(RelGegevens!$F$3:$M$1002,CONCATENATE("=",Uitwerking!$A15,"-",Uitwerking!AD$9),RelGegevens!$L$3:$L$1002)=0),"",SUMIF(RelGegevens!$F$3:$M$1002,CONCATENATE("=",Uitwerking!$A15,"-",Uitwerking!AD$9),RelGegevens!$L$3:$L$1002))</f>
        <v/>
      </c>
      <c r="AE15" s="51" t="str">
        <f ca="1">IF(OR($A15="",AE$9="",SUMIF(RelGegevens!$F$3:$M$1002,CONCATENATE("=",Uitwerking!$A15,"-",Uitwerking!AE$9),RelGegevens!$L$3:$L$1002)=0),"",SUMIF(RelGegevens!$F$3:$M$1002,CONCATENATE("=",Uitwerking!$A15,"-",Uitwerking!AE$9),RelGegevens!$L$3:$L$1002))</f>
        <v/>
      </c>
      <c r="AF15" s="51" t="str">
        <f ca="1">IF(OR($A15="",AF$9="",SUMIF(RelGegevens!$F$3:$M$1002,CONCATENATE("=",Uitwerking!$A15,"-",Uitwerking!AF$9),RelGegevens!$L$3:$L$1002)=0),"",SUMIF(RelGegevens!$F$3:$M$1002,CONCATENATE("=",Uitwerking!$A15,"-",Uitwerking!AF$9),RelGegevens!$L$3:$L$1002))</f>
        <v/>
      </c>
      <c r="AG15" s="51" t="str">
        <f ca="1">IF(OR($A15="",AG$9="",SUMIF(RelGegevens!$F$3:$M$1002,CONCATENATE("=",Uitwerking!$A15,"-",Uitwerking!AG$9),RelGegevens!$L$3:$L$1002)=0),"",SUMIF(RelGegevens!$F$3:$M$1002,CONCATENATE("=",Uitwerking!$A15,"-",Uitwerking!AG$9),RelGegevens!$L$3:$L$1002))</f>
        <v/>
      </c>
      <c r="AH15" s="51" t="str">
        <f ca="1">IF(OR($A15="",AH$9="",SUMIF(RelGegevens!$F$3:$M$1002,CONCATENATE("=",Uitwerking!$A15,"-",Uitwerking!AH$9),RelGegevens!$L$3:$L$1002)=0),"",SUMIF(RelGegevens!$F$3:$M$1002,CONCATENATE("=",Uitwerking!$A15,"-",Uitwerking!AH$9),RelGegevens!$L$3:$L$1002))</f>
        <v/>
      </c>
      <c r="AI15" s="51" t="str">
        <f ca="1">IF(OR($A15="",AI$9="",SUMIF(RelGegevens!$F$3:$M$1002,CONCATENATE("=",Uitwerking!$A15,"-",Uitwerking!AI$9),RelGegevens!$L$3:$L$1002)=0),"",SUMIF(RelGegevens!$F$3:$M$1002,CONCATENATE("=",Uitwerking!$A15,"-",Uitwerking!AI$9),RelGegevens!$L$3:$L$1002))</f>
        <v/>
      </c>
      <c r="AJ15" s="51" t="str">
        <f ca="1">IF(OR($A15="",AJ$9="",SUMIF(RelGegevens!$F$3:$M$1002,CONCATENATE("=",Uitwerking!$A15,"-",Uitwerking!AJ$9),RelGegevens!$L$3:$L$1002)=0),"",SUMIF(RelGegevens!$F$3:$M$1002,CONCATENATE("=",Uitwerking!$A15,"-",Uitwerking!AJ$9),RelGegevens!$L$3:$L$1002))</f>
        <v/>
      </c>
      <c r="AK15" s="51" t="str">
        <f ca="1">IF(OR($A15="",AK$9="",SUMIF(RelGegevens!$F$3:$M$1002,CONCATENATE("=",Uitwerking!$A15,"-",Uitwerking!AK$9),RelGegevens!$L$3:$L$1002)=0),"",SUMIF(RelGegevens!$F$3:$M$1002,CONCATENATE("=",Uitwerking!$A15,"-",Uitwerking!AK$9),RelGegevens!$L$3:$L$1002))</f>
        <v/>
      </c>
      <c r="AL15" s="51" t="str">
        <f ca="1">IF(OR($A15="",AL$9="",SUMIF(RelGegevens!$F$3:$M$1002,CONCATENATE("=",Uitwerking!$A15,"-",Uitwerking!AL$9),RelGegevens!$L$3:$L$1002)=0),"",SUMIF(RelGegevens!$F$3:$M$1002,CONCATENATE("=",Uitwerking!$A15,"-",Uitwerking!AL$9),RelGegevens!$L$3:$L$1002))</f>
        <v/>
      </c>
      <c r="AM15" s="51" t="str">
        <f ca="1">IF(OR($A15="",AM$9="",SUMIF(RelGegevens!$F$3:$M$1002,CONCATENATE("=",Uitwerking!$A15,"-",Uitwerking!AM$9),RelGegevens!$L$3:$L$1002)=0),"",SUMIF(RelGegevens!$F$3:$M$1002,CONCATENATE("=",Uitwerking!$A15,"-",Uitwerking!AM$9),RelGegevens!$L$3:$L$1002))</f>
        <v/>
      </c>
      <c r="AN15" s="51" t="str">
        <f ca="1">IF(OR($A15="",AN$9="",SUMIF(RelGegevens!$F$3:$M$1002,CONCATENATE("=",Uitwerking!$A15,"-",Uitwerking!AN$9),RelGegevens!$L$3:$L$1002)=0),"",SUMIF(RelGegevens!$F$3:$M$1002,CONCATENATE("=",Uitwerking!$A15,"-",Uitwerking!AN$9),RelGegevens!$L$3:$L$1002))</f>
        <v/>
      </c>
      <c r="AO15" s="51" t="str">
        <f ca="1">IF(OR($A15="",AO$9="",SUMIF(RelGegevens!$F$3:$M$1002,CONCATENATE("=",Uitwerking!$A15,"-",Uitwerking!AO$9),RelGegevens!$L$3:$L$1002)=0),"",SUMIF(RelGegevens!$F$3:$M$1002,CONCATENATE("=",Uitwerking!$A15,"-",Uitwerking!AO$9),RelGegevens!$L$3:$L$1002))</f>
        <v/>
      </c>
      <c r="AP15" s="51" t="str">
        <f ca="1">IF(OR($A15="",AP$9="",SUMIF(RelGegevens!$F$3:$M$1002,CONCATENATE("=",Uitwerking!$A15,"-",Uitwerking!AP$9),RelGegevens!$L$3:$L$1002)=0),"",SUMIF(RelGegevens!$F$3:$M$1002,CONCATENATE("=",Uitwerking!$A15,"-",Uitwerking!AP$9),RelGegevens!$L$3:$L$1002))</f>
        <v/>
      </c>
      <c r="AQ15" s="51" t="str">
        <f ca="1">IF(OR($A15="",AQ$9="",SUMIF(RelGegevens!$F$3:$M$1002,CONCATENATE("=",Uitwerking!$A15,"-",Uitwerking!AQ$9),RelGegevens!$L$3:$L$1002)=0),"",SUMIF(RelGegevens!$F$3:$M$1002,CONCATENATE("=",Uitwerking!$A15,"-",Uitwerking!AQ$9),RelGegevens!$L$3:$L$1002))</f>
        <v/>
      </c>
      <c r="AR15" s="51" t="str">
        <f ca="1">IF(OR($A15="",AR$9="",SUMIF(RelGegevens!$F$3:$M$1002,CONCATENATE("=",Uitwerking!$A15,"-",Uitwerking!AR$9),RelGegevens!$L$3:$L$1002)=0),"",SUMIF(RelGegevens!$F$3:$M$1002,CONCATENATE("=",Uitwerking!$A15,"-",Uitwerking!AR$9),RelGegevens!$L$3:$L$1002))</f>
        <v/>
      </c>
      <c r="AS15" s="51" t="str">
        <f ca="1">IF(OR($A15="",AS$9="",SUMIF(RelGegevens!$F$3:$M$1002,CONCATENATE("=",Uitwerking!$A15,"-",Uitwerking!AS$9),RelGegevens!$L$3:$L$1002)=0),"",SUMIF(RelGegevens!$F$3:$M$1002,CONCATENATE("=",Uitwerking!$A15,"-",Uitwerking!AS$9),RelGegevens!$L$3:$L$1002))</f>
        <v/>
      </c>
      <c r="AT15" s="51" t="str">
        <f ca="1">IF(OR($A15="",AT$9="",SUMIF(RelGegevens!$F$3:$M$1002,CONCATENATE("=",Uitwerking!$A15,"-",Uitwerking!AT$9),RelGegevens!$L$3:$L$1002)=0),"",SUMIF(RelGegevens!$F$3:$M$1002,CONCATENATE("=",Uitwerking!$A15,"-",Uitwerking!AT$9),RelGegevens!$L$3:$L$1002))</f>
        <v/>
      </c>
      <c r="AU15" s="51" t="str">
        <f ca="1">IF(OR($A15="",AU$9="",SUMIF(RelGegevens!$F$3:$M$1002,CONCATENATE("=",Uitwerking!$A15,"-",Uitwerking!AU$9),RelGegevens!$L$3:$L$1002)=0),"",SUMIF(RelGegevens!$F$3:$M$1002,CONCATENATE("=",Uitwerking!$A15,"-",Uitwerking!AU$9),RelGegevens!$L$3:$L$1002))</f>
        <v/>
      </c>
      <c r="AV15" s="51" t="str">
        <f ca="1">IF(OR($A15="",AV$9="",SUMIF(RelGegevens!$F$3:$M$1002,CONCATENATE("=",Uitwerking!$A15,"-",Uitwerking!AV$9),RelGegevens!$L$3:$L$1002)=0),"",SUMIF(RelGegevens!$F$3:$M$1002,CONCATENATE("=",Uitwerking!$A15,"-",Uitwerking!AV$9),RelGegevens!$L$3:$L$1002))</f>
        <v/>
      </c>
      <c r="AW15" s="51" t="str">
        <f ca="1">IF(OR($A15="",AW$9="",SUMIF(RelGegevens!$F$3:$M$1002,CONCATENATE("=",Uitwerking!$A15,"-",Uitwerking!AW$9),RelGegevens!$L$3:$L$1002)=0),"",SUMIF(RelGegevens!$F$3:$M$1002,CONCATENATE("=",Uitwerking!$A15,"-",Uitwerking!AW$9),RelGegevens!$L$3:$L$1002))</f>
        <v/>
      </c>
      <c r="AX15" s="51" t="str">
        <f ca="1">IF(OR($A15="",AX$9="",SUMIF(RelGegevens!$F$3:$M$1002,CONCATENATE("=",Uitwerking!$A15,"-",Uitwerking!AX$9),RelGegevens!$L$3:$L$1002)=0),"",SUMIF(RelGegevens!$F$3:$M$1002,CONCATENATE("=",Uitwerking!$A15,"-",Uitwerking!AX$9),RelGegevens!$L$3:$L$1002))</f>
        <v/>
      </c>
      <c r="AY15" s="51" t="str">
        <f ca="1">IF(OR($A15="",AY$9="",SUMIF(RelGegevens!$F$3:$M$1002,CONCATENATE("=",Uitwerking!$A15,"-",Uitwerking!AY$9),RelGegevens!$L$3:$L$1002)=0),"",SUMIF(RelGegevens!$F$3:$M$1002,CONCATENATE("=",Uitwerking!$A15,"-",Uitwerking!AY$9),RelGegevens!$L$3:$L$1002))</f>
        <v/>
      </c>
      <c r="AZ15" s="51" t="str">
        <f ca="1">IF(OR($A15="",AZ$9="",SUMIF(RelGegevens!$F$3:$M$1002,CONCATENATE("=",Uitwerking!$A15,"-",Uitwerking!AZ$9),RelGegevens!$L$3:$L$1002)=0),"",SUMIF(RelGegevens!$F$3:$M$1002,CONCATENATE("=",Uitwerking!$A15,"-",Uitwerking!AZ$9),RelGegevens!$L$3:$L$1002))</f>
        <v/>
      </c>
      <c r="BA15" s="51" t="str">
        <f ca="1">IF(OR($A15="",BA$9="",SUMIF(RelGegevens!$F$3:$M$1002,CONCATENATE("=",Uitwerking!$A15,"-",Uitwerking!BA$9),RelGegevens!$L$3:$L$1002)=0),"",SUMIF(RelGegevens!$F$3:$M$1002,CONCATENATE("=",Uitwerking!$A15,"-",Uitwerking!BA$9),RelGegevens!$L$3:$L$1002))</f>
        <v/>
      </c>
      <c r="BB15" s="51" t="str">
        <f ca="1">IF(OR($A15="",BB$9="",SUMIF(RelGegevens!$F$3:$M$1002,CONCATENATE("=",Uitwerking!$A15,"-",Uitwerking!BB$9),RelGegevens!$L$3:$L$1002)=0),"",SUMIF(RelGegevens!$F$3:$M$1002,CONCATENATE("=",Uitwerking!$A15,"-",Uitwerking!BB$9),RelGegevens!$L$3:$L$1002))</f>
        <v/>
      </c>
      <c r="BC15" s="52" t="str">
        <f ca="1">IF(OR($A15="",BC$9="",SUMIF(RelGegevens!$F$3:$M$1002,CONCATENATE("=",Uitwerking!$A15,"-",Uitwerking!BC$9),RelGegevens!$L$3:$L$1002)=0),"",SUMIF(RelGegevens!$F$3:$M$1002,CONCATENATE("=",Uitwerking!$A15,"-",Uitwerking!BC$9),RelGegevens!$L$3:$L$1002))</f>
        <v/>
      </c>
    </row>
    <row r="16" spans="1:55" ht="10.5" customHeight="1" x14ac:dyDescent="0.25">
      <c r="A16" s="17" t="str">
        <f>'Data LMA'!B24</f>
        <v/>
      </c>
      <c r="B16" s="29" t="str">
        <f t="shared" si="2"/>
        <v/>
      </c>
      <c r="C16" s="22" t="str">
        <f>IF(A16="","",VLOOKUP(A16,Euralcodes!$A$2:$C$840,3))</f>
        <v/>
      </c>
      <c r="D16" s="23" t="str">
        <f>IF(C16="","",VLOOKUP(A16,Euralcodes!$A$2:$C$840,2))</f>
        <v/>
      </c>
      <c r="E16" s="70" t="str">
        <f t="shared" ca="1" si="3"/>
        <v/>
      </c>
      <c r="F16" s="50" t="str">
        <f ca="1">IF(OR($A16="",F$9="",SUMIF(RelGegevens!$F$3:$M$1002,CONCATENATE("=",Uitwerking!$A16,"-",Uitwerking!F$9),RelGegevens!$L$3:$L$1002)=0),"",SUMIF(RelGegevens!$F$3:$M$1002,CONCATENATE("=",Uitwerking!$A16,"-",Uitwerking!F$9),RelGegevens!$L$3:$L$1002))</f>
        <v/>
      </c>
      <c r="G16" s="51" t="str">
        <f ca="1">IF(OR($A16="",G$9="",SUMIF(RelGegevens!$F$3:$M$1002,CONCATENATE("=",Uitwerking!$A16,"-",Uitwerking!G$9),RelGegevens!$L$3:$L$1002)=0),"",SUMIF(RelGegevens!$F$3:$M$1002,CONCATENATE("=",Uitwerking!$A16,"-",Uitwerking!G$9),RelGegevens!$L$3:$L$1002))</f>
        <v/>
      </c>
      <c r="H16" s="51" t="str">
        <f ca="1">IF(OR($A16="",H$9="",SUMIF(RelGegevens!$F$3:$M$1002,CONCATENATE("=",Uitwerking!$A16,"-",Uitwerking!H$9),RelGegevens!$L$3:$L$1002)=0),"",SUMIF(RelGegevens!$F$3:$M$1002,CONCATENATE("=",Uitwerking!$A16,"-",Uitwerking!H$9),RelGegevens!$L$3:$L$1002))</f>
        <v/>
      </c>
      <c r="I16" s="51" t="str">
        <f ca="1">IF(OR($A16="",I$9="",SUMIF(RelGegevens!$F$3:$M$1002,CONCATENATE("=",Uitwerking!$A16,"-",Uitwerking!I$9),RelGegevens!$L$3:$L$1002)=0),"",SUMIF(RelGegevens!$F$3:$M$1002,CONCATENATE("=",Uitwerking!$A16,"-",Uitwerking!I$9),RelGegevens!$L$3:$L$1002))</f>
        <v/>
      </c>
      <c r="J16" s="51" t="str">
        <f ca="1">IF(OR($A16="",J$9="",SUMIF(RelGegevens!$F$3:$M$1002,CONCATENATE("=",Uitwerking!$A16,"-",Uitwerking!J$9),RelGegevens!$L$3:$L$1002)=0),"",SUMIF(RelGegevens!$F$3:$M$1002,CONCATENATE("=",Uitwerking!$A16,"-",Uitwerking!J$9),RelGegevens!$L$3:$L$1002))</f>
        <v/>
      </c>
      <c r="K16" s="51" t="str">
        <f ca="1">IF(OR($A16="",K$9="",SUMIF(RelGegevens!$F$3:$M$1002,CONCATENATE("=",Uitwerking!$A16,"-",Uitwerking!K$9),RelGegevens!$L$3:$L$1002)=0),"",SUMIF(RelGegevens!$F$3:$M$1002,CONCATENATE("=",Uitwerking!$A16,"-",Uitwerking!K$9),RelGegevens!$L$3:$L$1002))</f>
        <v/>
      </c>
      <c r="L16" s="51" t="str">
        <f ca="1">IF(OR($A16="",L$9="",SUMIF(RelGegevens!$F$3:$M$1002,CONCATENATE("=",Uitwerking!$A16,"-",Uitwerking!L$9),RelGegevens!$L$3:$L$1002)=0),"",SUMIF(RelGegevens!$F$3:$M$1002,CONCATENATE("=",Uitwerking!$A16,"-",Uitwerking!L$9),RelGegevens!$L$3:$L$1002))</f>
        <v/>
      </c>
      <c r="M16" s="51" t="str">
        <f ca="1">IF(OR($A16="",M$9="",SUMIF(RelGegevens!$F$3:$M$1002,CONCATENATE("=",Uitwerking!$A16,"-",Uitwerking!M$9),RelGegevens!$L$3:$L$1002)=0),"",SUMIF(RelGegevens!$F$3:$M$1002,CONCATENATE("=",Uitwerking!$A16,"-",Uitwerking!M$9),RelGegevens!$L$3:$L$1002))</f>
        <v/>
      </c>
      <c r="N16" s="51" t="str">
        <f ca="1">IF(OR($A16="",N$9="",SUMIF(RelGegevens!$F$3:$M$1002,CONCATENATE("=",Uitwerking!$A16,"-",Uitwerking!N$9),RelGegevens!$L$3:$L$1002)=0),"",SUMIF(RelGegevens!$F$3:$M$1002,CONCATENATE("=",Uitwerking!$A16,"-",Uitwerking!N$9),RelGegevens!$L$3:$L$1002))</f>
        <v/>
      </c>
      <c r="O16" s="51" t="str">
        <f ca="1">IF(OR($A16="",O$9="",SUMIF(RelGegevens!$F$3:$M$1002,CONCATENATE("=",Uitwerking!$A16,"-",Uitwerking!O$9),RelGegevens!$L$3:$L$1002)=0),"",SUMIF(RelGegevens!$F$3:$M$1002,CONCATENATE("=",Uitwerking!$A16,"-",Uitwerking!O$9),RelGegevens!$L$3:$L$1002))</f>
        <v/>
      </c>
      <c r="P16" s="51" t="str">
        <f ca="1">IF(OR($A16="",P$9="",SUMIF(RelGegevens!$F$3:$M$1002,CONCATENATE("=",Uitwerking!$A16,"-",Uitwerking!P$9),RelGegevens!$L$3:$L$1002)=0),"",SUMIF(RelGegevens!$F$3:$M$1002,CONCATENATE("=",Uitwerking!$A16,"-",Uitwerking!P$9),RelGegevens!$L$3:$L$1002))</f>
        <v/>
      </c>
      <c r="Q16" s="51" t="str">
        <f ca="1">IF(OR($A16="",Q$9="",SUMIF(RelGegevens!$F$3:$M$1002,CONCATENATE("=",Uitwerking!$A16,"-",Uitwerking!Q$9),RelGegevens!$L$3:$L$1002)=0),"",SUMIF(RelGegevens!$F$3:$M$1002,CONCATENATE("=",Uitwerking!$A16,"-",Uitwerking!Q$9),RelGegevens!$L$3:$L$1002))</f>
        <v/>
      </c>
      <c r="R16" s="51" t="str">
        <f ca="1">IF(OR($A16="",R$9="",SUMIF(RelGegevens!$F$3:$M$1002,CONCATENATE("=",Uitwerking!$A16,"-",Uitwerking!R$9),RelGegevens!$L$3:$L$1002)=0),"",SUMIF(RelGegevens!$F$3:$M$1002,CONCATENATE("=",Uitwerking!$A16,"-",Uitwerking!R$9),RelGegevens!$L$3:$L$1002))</f>
        <v/>
      </c>
      <c r="S16" s="51" t="str">
        <f ca="1">IF(OR($A16="",S$9="",SUMIF(RelGegevens!$F$3:$M$1002,CONCATENATE("=",Uitwerking!$A16,"-",Uitwerking!S$9),RelGegevens!$L$3:$L$1002)=0),"",SUMIF(RelGegevens!$F$3:$M$1002,CONCATENATE("=",Uitwerking!$A16,"-",Uitwerking!S$9),RelGegevens!$L$3:$L$1002))</f>
        <v/>
      </c>
      <c r="T16" s="51" t="str">
        <f ca="1">IF(OR($A16="",T$9="",SUMIF(RelGegevens!$F$3:$M$1002,CONCATENATE("=",Uitwerking!$A16,"-",Uitwerking!T$9),RelGegevens!$L$3:$L$1002)=0),"",SUMIF(RelGegevens!$F$3:$M$1002,CONCATENATE("=",Uitwerking!$A16,"-",Uitwerking!T$9),RelGegevens!$L$3:$L$1002))</f>
        <v/>
      </c>
      <c r="U16" s="51" t="str">
        <f ca="1">IF(OR($A16="",U$9="",SUMIF(RelGegevens!$F$3:$M$1002,CONCATENATE("=",Uitwerking!$A16,"-",Uitwerking!U$9),RelGegevens!$L$3:$L$1002)=0),"",SUMIF(RelGegevens!$F$3:$M$1002,CONCATENATE("=",Uitwerking!$A16,"-",Uitwerking!U$9),RelGegevens!$L$3:$L$1002))</f>
        <v/>
      </c>
      <c r="V16" s="51" t="str">
        <f ca="1">IF(OR($A16="",V$9="",SUMIF(RelGegevens!$F$3:$M$1002,CONCATENATE("=",Uitwerking!$A16,"-",Uitwerking!V$9),RelGegevens!$L$3:$L$1002)=0),"",SUMIF(RelGegevens!$F$3:$M$1002,CONCATENATE("=",Uitwerking!$A16,"-",Uitwerking!V$9),RelGegevens!$L$3:$L$1002))</f>
        <v/>
      </c>
      <c r="W16" s="51" t="str">
        <f ca="1">IF(OR($A16="",W$9="",SUMIF(RelGegevens!$F$3:$M$1002,CONCATENATE("=",Uitwerking!$A16,"-",Uitwerking!W$9),RelGegevens!$L$3:$L$1002)=0),"",SUMIF(RelGegevens!$F$3:$M$1002,CONCATENATE("=",Uitwerking!$A16,"-",Uitwerking!W$9),RelGegevens!$L$3:$L$1002))</f>
        <v/>
      </c>
      <c r="X16" s="51" t="str">
        <f ca="1">IF(OR($A16="",X$9="",SUMIF(RelGegevens!$F$3:$M$1002,CONCATENATE("=",Uitwerking!$A16,"-",Uitwerking!X$9),RelGegevens!$L$3:$L$1002)=0),"",SUMIF(RelGegevens!$F$3:$M$1002,CONCATENATE("=",Uitwerking!$A16,"-",Uitwerking!X$9),RelGegevens!$L$3:$L$1002))</f>
        <v/>
      </c>
      <c r="Y16" s="51" t="str">
        <f ca="1">IF(OR($A16="",Y$9="",SUMIF(RelGegevens!$F$3:$M$1002,CONCATENATE("=",Uitwerking!$A16,"-",Uitwerking!Y$9),RelGegevens!$L$3:$L$1002)=0),"",SUMIF(RelGegevens!$F$3:$M$1002,CONCATENATE("=",Uitwerking!$A16,"-",Uitwerking!Y$9),RelGegevens!$L$3:$L$1002))</f>
        <v/>
      </c>
      <c r="Z16" s="50" t="str">
        <f ca="1">IF(OR($A16="",Z$9="",SUMIF(RelGegevens!$F$3:$M$1002,CONCATENATE("=",Uitwerking!$A16,"-",Uitwerking!Z$9),RelGegevens!$L$3:$L$1002)=0),"",SUMIF(RelGegevens!$F$3:$M$1002,CONCATENATE("=",Uitwerking!$A16,"-",Uitwerking!Z$9),RelGegevens!$L$3:$L$1002))</f>
        <v/>
      </c>
      <c r="AA16" s="51" t="str">
        <f ca="1">IF(OR($A16="",AA$9="",SUMIF(RelGegevens!$F$3:$M$1002,CONCATENATE("=",Uitwerking!$A16,"-",Uitwerking!AA$9),RelGegevens!$L$3:$L$1002)=0),"",SUMIF(RelGegevens!$F$3:$M$1002,CONCATENATE("=",Uitwerking!$A16,"-",Uitwerking!AA$9),RelGegevens!$L$3:$L$1002))</f>
        <v/>
      </c>
      <c r="AB16" s="51" t="str">
        <f ca="1">IF(OR($A16="",AB$9="",SUMIF(RelGegevens!$F$3:$M$1002,CONCATENATE("=",Uitwerking!$A16,"-",Uitwerking!AB$9),RelGegevens!$L$3:$L$1002)=0),"",SUMIF(RelGegevens!$F$3:$M$1002,CONCATENATE("=",Uitwerking!$A16,"-",Uitwerking!AB$9),RelGegevens!$L$3:$L$1002))</f>
        <v/>
      </c>
      <c r="AC16" s="51" t="str">
        <f ca="1">IF(OR($A16="",AC$9="",SUMIF(RelGegevens!$F$3:$M$1002,CONCATENATE("=",Uitwerking!$A16,"-",Uitwerking!AC$9),RelGegevens!$L$3:$L$1002)=0),"",SUMIF(RelGegevens!$F$3:$M$1002,CONCATENATE("=",Uitwerking!$A16,"-",Uitwerking!AC$9),RelGegevens!$L$3:$L$1002))</f>
        <v/>
      </c>
      <c r="AD16" s="51" t="str">
        <f ca="1">IF(OR($A16="",AD$9="",SUMIF(RelGegevens!$F$3:$M$1002,CONCATENATE("=",Uitwerking!$A16,"-",Uitwerking!AD$9),RelGegevens!$L$3:$L$1002)=0),"",SUMIF(RelGegevens!$F$3:$M$1002,CONCATENATE("=",Uitwerking!$A16,"-",Uitwerking!AD$9),RelGegevens!$L$3:$L$1002))</f>
        <v/>
      </c>
      <c r="AE16" s="51" t="str">
        <f ca="1">IF(OR($A16="",AE$9="",SUMIF(RelGegevens!$F$3:$M$1002,CONCATENATE("=",Uitwerking!$A16,"-",Uitwerking!AE$9),RelGegevens!$L$3:$L$1002)=0),"",SUMIF(RelGegevens!$F$3:$M$1002,CONCATENATE("=",Uitwerking!$A16,"-",Uitwerking!AE$9),RelGegevens!$L$3:$L$1002))</f>
        <v/>
      </c>
      <c r="AF16" s="51" t="str">
        <f ca="1">IF(OR($A16="",AF$9="",SUMIF(RelGegevens!$F$3:$M$1002,CONCATENATE("=",Uitwerking!$A16,"-",Uitwerking!AF$9),RelGegevens!$L$3:$L$1002)=0),"",SUMIF(RelGegevens!$F$3:$M$1002,CONCATENATE("=",Uitwerking!$A16,"-",Uitwerking!AF$9),RelGegevens!$L$3:$L$1002))</f>
        <v/>
      </c>
      <c r="AG16" s="51" t="str">
        <f ca="1">IF(OR($A16="",AG$9="",SUMIF(RelGegevens!$F$3:$M$1002,CONCATENATE("=",Uitwerking!$A16,"-",Uitwerking!AG$9),RelGegevens!$L$3:$L$1002)=0),"",SUMIF(RelGegevens!$F$3:$M$1002,CONCATENATE("=",Uitwerking!$A16,"-",Uitwerking!AG$9),RelGegevens!$L$3:$L$1002))</f>
        <v/>
      </c>
      <c r="AH16" s="51" t="str">
        <f ca="1">IF(OR($A16="",AH$9="",SUMIF(RelGegevens!$F$3:$M$1002,CONCATENATE("=",Uitwerking!$A16,"-",Uitwerking!AH$9),RelGegevens!$L$3:$L$1002)=0),"",SUMIF(RelGegevens!$F$3:$M$1002,CONCATENATE("=",Uitwerking!$A16,"-",Uitwerking!AH$9),RelGegevens!$L$3:$L$1002))</f>
        <v/>
      </c>
      <c r="AI16" s="51" t="str">
        <f ca="1">IF(OR($A16="",AI$9="",SUMIF(RelGegevens!$F$3:$M$1002,CONCATENATE("=",Uitwerking!$A16,"-",Uitwerking!AI$9),RelGegevens!$L$3:$L$1002)=0),"",SUMIF(RelGegevens!$F$3:$M$1002,CONCATENATE("=",Uitwerking!$A16,"-",Uitwerking!AI$9),RelGegevens!$L$3:$L$1002))</f>
        <v/>
      </c>
      <c r="AJ16" s="51" t="str">
        <f ca="1">IF(OR($A16="",AJ$9="",SUMIF(RelGegevens!$F$3:$M$1002,CONCATENATE("=",Uitwerking!$A16,"-",Uitwerking!AJ$9),RelGegevens!$L$3:$L$1002)=0),"",SUMIF(RelGegevens!$F$3:$M$1002,CONCATENATE("=",Uitwerking!$A16,"-",Uitwerking!AJ$9),RelGegevens!$L$3:$L$1002))</f>
        <v/>
      </c>
      <c r="AK16" s="51" t="str">
        <f ca="1">IF(OR($A16="",AK$9="",SUMIF(RelGegevens!$F$3:$M$1002,CONCATENATE("=",Uitwerking!$A16,"-",Uitwerking!AK$9),RelGegevens!$L$3:$L$1002)=0),"",SUMIF(RelGegevens!$F$3:$M$1002,CONCATENATE("=",Uitwerking!$A16,"-",Uitwerking!AK$9),RelGegevens!$L$3:$L$1002))</f>
        <v/>
      </c>
      <c r="AL16" s="51" t="str">
        <f ca="1">IF(OR($A16="",AL$9="",SUMIF(RelGegevens!$F$3:$M$1002,CONCATENATE("=",Uitwerking!$A16,"-",Uitwerking!AL$9),RelGegevens!$L$3:$L$1002)=0),"",SUMIF(RelGegevens!$F$3:$M$1002,CONCATENATE("=",Uitwerking!$A16,"-",Uitwerking!AL$9),RelGegevens!$L$3:$L$1002))</f>
        <v/>
      </c>
      <c r="AM16" s="51" t="str">
        <f ca="1">IF(OR($A16="",AM$9="",SUMIF(RelGegevens!$F$3:$M$1002,CONCATENATE("=",Uitwerking!$A16,"-",Uitwerking!AM$9),RelGegevens!$L$3:$L$1002)=0),"",SUMIF(RelGegevens!$F$3:$M$1002,CONCATENATE("=",Uitwerking!$A16,"-",Uitwerking!AM$9),RelGegevens!$L$3:$L$1002))</f>
        <v/>
      </c>
      <c r="AN16" s="51" t="str">
        <f ca="1">IF(OR($A16="",AN$9="",SUMIF(RelGegevens!$F$3:$M$1002,CONCATENATE("=",Uitwerking!$A16,"-",Uitwerking!AN$9),RelGegevens!$L$3:$L$1002)=0),"",SUMIF(RelGegevens!$F$3:$M$1002,CONCATENATE("=",Uitwerking!$A16,"-",Uitwerking!AN$9),RelGegevens!$L$3:$L$1002))</f>
        <v/>
      </c>
      <c r="AO16" s="51" t="str">
        <f ca="1">IF(OR($A16="",AO$9="",SUMIF(RelGegevens!$F$3:$M$1002,CONCATENATE("=",Uitwerking!$A16,"-",Uitwerking!AO$9),RelGegevens!$L$3:$L$1002)=0),"",SUMIF(RelGegevens!$F$3:$M$1002,CONCATENATE("=",Uitwerking!$A16,"-",Uitwerking!AO$9),RelGegevens!$L$3:$L$1002))</f>
        <v/>
      </c>
      <c r="AP16" s="51" t="str">
        <f ca="1">IF(OR($A16="",AP$9="",SUMIF(RelGegevens!$F$3:$M$1002,CONCATENATE("=",Uitwerking!$A16,"-",Uitwerking!AP$9),RelGegevens!$L$3:$L$1002)=0),"",SUMIF(RelGegevens!$F$3:$M$1002,CONCATENATE("=",Uitwerking!$A16,"-",Uitwerking!AP$9),RelGegevens!$L$3:$L$1002))</f>
        <v/>
      </c>
      <c r="AQ16" s="51" t="str">
        <f ca="1">IF(OR($A16="",AQ$9="",SUMIF(RelGegevens!$F$3:$M$1002,CONCATENATE("=",Uitwerking!$A16,"-",Uitwerking!AQ$9),RelGegevens!$L$3:$L$1002)=0),"",SUMIF(RelGegevens!$F$3:$M$1002,CONCATENATE("=",Uitwerking!$A16,"-",Uitwerking!AQ$9),RelGegevens!$L$3:$L$1002))</f>
        <v/>
      </c>
      <c r="AR16" s="51" t="str">
        <f ca="1">IF(OR($A16="",AR$9="",SUMIF(RelGegevens!$F$3:$M$1002,CONCATENATE("=",Uitwerking!$A16,"-",Uitwerking!AR$9),RelGegevens!$L$3:$L$1002)=0),"",SUMIF(RelGegevens!$F$3:$M$1002,CONCATENATE("=",Uitwerking!$A16,"-",Uitwerking!AR$9),RelGegevens!$L$3:$L$1002))</f>
        <v/>
      </c>
      <c r="AS16" s="51" t="str">
        <f ca="1">IF(OR($A16="",AS$9="",SUMIF(RelGegevens!$F$3:$M$1002,CONCATENATE("=",Uitwerking!$A16,"-",Uitwerking!AS$9),RelGegevens!$L$3:$L$1002)=0),"",SUMIF(RelGegevens!$F$3:$M$1002,CONCATENATE("=",Uitwerking!$A16,"-",Uitwerking!AS$9),RelGegevens!$L$3:$L$1002))</f>
        <v/>
      </c>
      <c r="AT16" s="51" t="str">
        <f ca="1">IF(OR($A16="",AT$9="",SUMIF(RelGegevens!$F$3:$M$1002,CONCATENATE("=",Uitwerking!$A16,"-",Uitwerking!AT$9),RelGegevens!$L$3:$L$1002)=0),"",SUMIF(RelGegevens!$F$3:$M$1002,CONCATENATE("=",Uitwerking!$A16,"-",Uitwerking!AT$9),RelGegevens!$L$3:$L$1002))</f>
        <v/>
      </c>
      <c r="AU16" s="51" t="str">
        <f ca="1">IF(OR($A16="",AU$9="",SUMIF(RelGegevens!$F$3:$M$1002,CONCATENATE("=",Uitwerking!$A16,"-",Uitwerking!AU$9),RelGegevens!$L$3:$L$1002)=0),"",SUMIF(RelGegevens!$F$3:$M$1002,CONCATENATE("=",Uitwerking!$A16,"-",Uitwerking!AU$9),RelGegevens!$L$3:$L$1002))</f>
        <v/>
      </c>
      <c r="AV16" s="51" t="str">
        <f ca="1">IF(OR($A16="",AV$9="",SUMIF(RelGegevens!$F$3:$M$1002,CONCATENATE("=",Uitwerking!$A16,"-",Uitwerking!AV$9),RelGegevens!$L$3:$L$1002)=0),"",SUMIF(RelGegevens!$F$3:$M$1002,CONCATENATE("=",Uitwerking!$A16,"-",Uitwerking!AV$9),RelGegevens!$L$3:$L$1002))</f>
        <v/>
      </c>
      <c r="AW16" s="51" t="str">
        <f ca="1">IF(OR($A16="",AW$9="",SUMIF(RelGegevens!$F$3:$M$1002,CONCATENATE("=",Uitwerking!$A16,"-",Uitwerking!AW$9),RelGegevens!$L$3:$L$1002)=0),"",SUMIF(RelGegevens!$F$3:$M$1002,CONCATENATE("=",Uitwerking!$A16,"-",Uitwerking!AW$9),RelGegevens!$L$3:$L$1002))</f>
        <v/>
      </c>
      <c r="AX16" s="51" t="str">
        <f ca="1">IF(OR($A16="",AX$9="",SUMIF(RelGegevens!$F$3:$M$1002,CONCATENATE("=",Uitwerking!$A16,"-",Uitwerking!AX$9),RelGegevens!$L$3:$L$1002)=0),"",SUMIF(RelGegevens!$F$3:$M$1002,CONCATENATE("=",Uitwerking!$A16,"-",Uitwerking!AX$9),RelGegevens!$L$3:$L$1002))</f>
        <v/>
      </c>
      <c r="AY16" s="51" t="str">
        <f ca="1">IF(OR($A16="",AY$9="",SUMIF(RelGegevens!$F$3:$M$1002,CONCATENATE("=",Uitwerking!$A16,"-",Uitwerking!AY$9),RelGegevens!$L$3:$L$1002)=0),"",SUMIF(RelGegevens!$F$3:$M$1002,CONCATENATE("=",Uitwerking!$A16,"-",Uitwerking!AY$9),RelGegevens!$L$3:$L$1002))</f>
        <v/>
      </c>
      <c r="AZ16" s="51" t="str">
        <f ca="1">IF(OR($A16="",AZ$9="",SUMIF(RelGegevens!$F$3:$M$1002,CONCATENATE("=",Uitwerking!$A16,"-",Uitwerking!AZ$9),RelGegevens!$L$3:$L$1002)=0),"",SUMIF(RelGegevens!$F$3:$M$1002,CONCATENATE("=",Uitwerking!$A16,"-",Uitwerking!AZ$9),RelGegevens!$L$3:$L$1002))</f>
        <v/>
      </c>
      <c r="BA16" s="51" t="str">
        <f ca="1">IF(OR($A16="",BA$9="",SUMIF(RelGegevens!$F$3:$M$1002,CONCATENATE("=",Uitwerking!$A16,"-",Uitwerking!BA$9),RelGegevens!$L$3:$L$1002)=0),"",SUMIF(RelGegevens!$F$3:$M$1002,CONCATENATE("=",Uitwerking!$A16,"-",Uitwerking!BA$9),RelGegevens!$L$3:$L$1002))</f>
        <v/>
      </c>
      <c r="BB16" s="51" t="str">
        <f ca="1">IF(OR($A16="",BB$9="",SUMIF(RelGegevens!$F$3:$M$1002,CONCATENATE("=",Uitwerking!$A16,"-",Uitwerking!BB$9),RelGegevens!$L$3:$L$1002)=0),"",SUMIF(RelGegevens!$F$3:$M$1002,CONCATENATE("=",Uitwerking!$A16,"-",Uitwerking!BB$9),RelGegevens!$L$3:$L$1002))</f>
        <v/>
      </c>
      <c r="BC16" s="52" t="str">
        <f ca="1">IF(OR($A16="",BC$9="",SUMIF(RelGegevens!$F$3:$M$1002,CONCATENATE("=",Uitwerking!$A16,"-",Uitwerking!BC$9),RelGegevens!$L$3:$L$1002)=0),"",SUMIF(RelGegevens!$F$3:$M$1002,CONCATENATE("=",Uitwerking!$A16,"-",Uitwerking!BC$9),RelGegevens!$L$3:$L$1002))</f>
        <v/>
      </c>
    </row>
    <row r="17" spans="1:55" ht="10.5" customHeight="1" x14ac:dyDescent="0.25">
      <c r="A17" s="17" t="str">
        <f>'Data LMA'!B25</f>
        <v/>
      </c>
      <c r="B17" s="29" t="str">
        <f t="shared" si="2"/>
        <v/>
      </c>
      <c r="C17" s="22" t="str">
        <f>IF(A17="","",VLOOKUP(A17,Euralcodes!$A$2:$C$840,3))</f>
        <v/>
      </c>
      <c r="D17" s="23" t="str">
        <f>IF(C17="","",VLOOKUP(A17,Euralcodes!$A$2:$C$840,2))</f>
        <v/>
      </c>
      <c r="E17" s="70" t="str">
        <f t="shared" ca="1" si="3"/>
        <v/>
      </c>
      <c r="F17" s="50" t="str">
        <f ca="1">IF(OR($A17="",F$9="",SUMIF(RelGegevens!$F$3:$M$1002,CONCATENATE("=",Uitwerking!$A17,"-",Uitwerking!F$9),RelGegevens!$L$3:$L$1002)=0),"",SUMIF(RelGegevens!$F$3:$M$1002,CONCATENATE("=",Uitwerking!$A17,"-",Uitwerking!F$9),RelGegevens!$L$3:$L$1002))</f>
        <v/>
      </c>
      <c r="G17" s="51" t="str">
        <f ca="1">IF(OR($A17="",G$9="",SUMIF(RelGegevens!$F$3:$M$1002,CONCATENATE("=",Uitwerking!$A17,"-",Uitwerking!G$9),RelGegevens!$L$3:$L$1002)=0),"",SUMIF(RelGegevens!$F$3:$M$1002,CONCATENATE("=",Uitwerking!$A17,"-",Uitwerking!G$9),RelGegevens!$L$3:$L$1002))</f>
        <v/>
      </c>
      <c r="H17" s="51" t="str">
        <f ca="1">IF(OR($A17="",H$9="",SUMIF(RelGegevens!$F$3:$M$1002,CONCATENATE("=",Uitwerking!$A17,"-",Uitwerking!H$9),RelGegevens!$L$3:$L$1002)=0),"",SUMIF(RelGegevens!$F$3:$M$1002,CONCATENATE("=",Uitwerking!$A17,"-",Uitwerking!H$9),RelGegevens!$L$3:$L$1002))</f>
        <v/>
      </c>
      <c r="I17" s="51" t="str">
        <f ca="1">IF(OR($A17="",I$9="",SUMIF(RelGegevens!$F$3:$M$1002,CONCATENATE("=",Uitwerking!$A17,"-",Uitwerking!I$9),RelGegevens!$L$3:$L$1002)=0),"",SUMIF(RelGegevens!$F$3:$M$1002,CONCATENATE("=",Uitwerking!$A17,"-",Uitwerking!I$9),RelGegevens!$L$3:$L$1002))</f>
        <v/>
      </c>
      <c r="J17" s="51" t="str">
        <f ca="1">IF(OR($A17="",J$9="",SUMIF(RelGegevens!$F$3:$M$1002,CONCATENATE("=",Uitwerking!$A17,"-",Uitwerking!J$9),RelGegevens!$L$3:$L$1002)=0),"",SUMIF(RelGegevens!$F$3:$M$1002,CONCATENATE("=",Uitwerking!$A17,"-",Uitwerking!J$9),RelGegevens!$L$3:$L$1002))</f>
        <v/>
      </c>
      <c r="K17" s="51" t="str">
        <f ca="1">IF(OR($A17="",K$9="",SUMIF(RelGegevens!$F$3:$M$1002,CONCATENATE("=",Uitwerking!$A17,"-",Uitwerking!K$9),RelGegevens!$L$3:$L$1002)=0),"",SUMIF(RelGegevens!$F$3:$M$1002,CONCATENATE("=",Uitwerking!$A17,"-",Uitwerking!K$9),RelGegevens!$L$3:$L$1002))</f>
        <v/>
      </c>
      <c r="L17" s="51" t="str">
        <f ca="1">IF(OR($A17="",L$9="",SUMIF(RelGegevens!$F$3:$M$1002,CONCATENATE("=",Uitwerking!$A17,"-",Uitwerking!L$9),RelGegevens!$L$3:$L$1002)=0),"",SUMIF(RelGegevens!$F$3:$M$1002,CONCATENATE("=",Uitwerking!$A17,"-",Uitwerking!L$9),RelGegevens!$L$3:$L$1002))</f>
        <v/>
      </c>
      <c r="M17" s="51" t="str">
        <f ca="1">IF(OR($A17="",M$9="",SUMIF(RelGegevens!$F$3:$M$1002,CONCATENATE("=",Uitwerking!$A17,"-",Uitwerking!M$9),RelGegevens!$L$3:$L$1002)=0),"",SUMIF(RelGegevens!$F$3:$M$1002,CONCATENATE("=",Uitwerking!$A17,"-",Uitwerking!M$9),RelGegevens!$L$3:$L$1002))</f>
        <v/>
      </c>
      <c r="N17" s="51" t="str">
        <f ca="1">IF(OR($A17="",N$9="",SUMIF(RelGegevens!$F$3:$M$1002,CONCATENATE("=",Uitwerking!$A17,"-",Uitwerking!N$9),RelGegevens!$L$3:$L$1002)=0),"",SUMIF(RelGegevens!$F$3:$M$1002,CONCATENATE("=",Uitwerking!$A17,"-",Uitwerking!N$9),RelGegevens!$L$3:$L$1002))</f>
        <v/>
      </c>
      <c r="O17" s="51" t="str">
        <f ca="1">IF(OR($A17="",O$9="",SUMIF(RelGegevens!$F$3:$M$1002,CONCATENATE("=",Uitwerking!$A17,"-",Uitwerking!O$9),RelGegevens!$L$3:$L$1002)=0),"",SUMIF(RelGegevens!$F$3:$M$1002,CONCATENATE("=",Uitwerking!$A17,"-",Uitwerking!O$9),RelGegevens!$L$3:$L$1002))</f>
        <v/>
      </c>
      <c r="P17" s="51" t="str">
        <f ca="1">IF(OR($A17="",P$9="",SUMIF(RelGegevens!$F$3:$M$1002,CONCATENATE("=",Uitwerking!$A17,"-",Uitwerking!P$9),RelGegevens!$L$3:$L$1002)=0),"",SUMIF(RelGegevens!$F$3:$M$1002,CONCATENATE("=",Uitwerking!$A17,"-",Uitwerking!P$9),RelGegevens!$L$3:$L$1002))</f>
        <v/>
      </c>
      <c r="Q17" s="51" t="str">
        <f ca="1">IF(OR($A17="",Q$9="",SUMIF(RelGegevens!$F$3:$M$1002,CONCATENATE("=",Uitwerking!$A17,"-",Uitwerking!Q$9),RelGegevens!$L$3:$L$1002)=0),"",SUMIF(RelGegevens!$F$3:$M$1002,CONCATENATE("=",Uitwerking!$A17,"-",Uitwerking!Q$9),RelGegevens!$L$3:$L$1002))</f>
        <v/>
      </c>
      <c r="R17" s="51" t="str">
        <f ca="1">IF(OR($A17="",R$9="",SUMIF(RelGegevens!$F$3:$M$1002,CONCATENATE("=",Uitwerking!$A17,"-",Uitwerking!R$9),RelGegevens!$L$3:$L$1002)=0),"",SUMIF(RelGegevens!$F$3:$M$1002,CONCATENATE("=",Uitwerking!$A17,"-",Uitwerking!R$9),RelGegevens!$L$3:$L$1002))</f>
        <v/>
      </c>
      <c r="S17" s="51" t="str">
        <f ca="1">IF(OR($A17="",S$9="",SUMIF(RelGegevens!$F$3:$M$1002,CONCATENATE("=",Uitwerking!$A17,"-",Uitwerking!S$9),RelGegevens!$L$3:$L$1002)=0),"",SUMIF(RelGegevens!$F$3:$M$1002,CONCATENATE("=",Uitwerking!$A17,"-",Uitwerking!S$9),RelGegevens!$L$3:$L$1002))</f>
        <v/>
      </c>
      <c r="T17" s="51" t="str">
        <f ca="1">IF(OR($A17="",T$9="",SUMIF(RelGegevens!$F$3:$M$1002,CONCATENATE("=",Uitwerking!$A17,"-",Uitwerking!T$9),RelGegevens!$L$3:$L$1002)=0),"",SUMIF(RelGegevens!$F$3:$M$1002,CONCATENATE("=",Uitwerking!$A17,"-",Uitwerking!T$9),RelGegevens!$L$3:$L$1002))</f>
        <v/>
      </c>
      <c r="U17" s="51" t="str">
        <f ca="1">IF(OR($A17="",U$9="",SUMIF(RelGegevens!$F$3:$M$1002,CONCATENATE("=",Uitwerking!$A17,"-",Uitwerking!U$9),RelGegevens!$L$3:$L$1002)=0),"",SUMIF(RelGegevens!$F$3:$M$1002,CONCATENATE("=",Uitwerking!$A17,"-",Uitwerking!U$9),RelGegevens!$L$3:$L$1002))</f>
        <v/>
      </c>
      <c r="V17" s="51" t="str">
        <f ca="1">IF(OR($A17="",V$9="",SUMIF(RelGegevens!$F$3:$M$1002,CONCATENATE("=",Uitwerking!$A17,"-",Uitwerking!V$9),RelGegevens!$L$3:$L$1002)=0),"",SUMIF(RelGegevens!$F$3:$M$1002,CONCATENATE("=",Uitwerking!$A17,"-",Uitwerking!V$9),RelGegevens!$L$3:$L$1002))</f>
        <v/>
      </c>
      <c r="W17" s="51" t="str">
        <f ca="1">IF(OR($A17="",W$9="",SUMIF(RelGegevens!$F$3:$M$1002,CONCATENATE("=",Uitwerking!$A17,"-",Uitwerking!W$9),RelGegevens!$L$3:$L$1002)=0),"",SUMIF(RelGegevens!$F$3:$M$1002,CONCATENATE("=",Uitwerking!$A17,"-",Uitwerking!W$9),RelGegevens!$L$3:$L$1002))</f>
        <v/>
      </c>
      <c r="X17" s="51" t="str">
        <f ca="1">IF(OR($A17="",X$9="",SUMIF(RelGegevens!$F$3:$M$1002,CONCATENATE("=",Uitwerking!$A17,"-",Uitwerking!X$9),RelGegevens!$L$3:$L$1002)=0),"",SUMIF(RelGegevens!$F$3:$M$1002,CONCATENATE("=",Uitwerking!$A17,"-",Uitwerking!X$9),RelGegevens!$L$3:$L$1002))</f>
        <v/>
      </c>
      <c r="Y17" s="51" t="str">
        <f ca="1">IF(OR($A17="",Y$9="",SUMIF(RelGegevens!$F$3:$M$1002,CONCATENATE("=",Uitwerking!$A17,"-",Uitwerking!Y$9),RelGegevens!$L$3:$L$1002)=0),"",SUMIF(RelGegevens!$F$3:$M$1002,CONCATENATE("=",Uitwerking!$A17,"-",Uitwerking!Y$9),RelGegevens!$L$3:$L$1002))</f>
        <v/>
      </c>
      <c r="Z17" s="50" t="str">
        <f ca="1">IF(OR($A17="",Z$9="",SUMIF(RelGegevens!$F$3:$M$1002,CONCATENATE("=",Uitwerking!$A17,"-",Uitwerking!Z$9),RelGegevens!$L$3:$L$1002)=0),"",SUMIF(RelGegevens!$F$3:$M$1002,CONCATENATE("=",Uitwerking!$A17,"-",Uitwerking!Z$9),RelGegevens!$L$3:$L$1002))</f>
        <v/>
      </c>
      <c r="AA17" s="51" t="str">
        <f ca="1">IF(OR($A17="",AA$9="",SUMIF(RelGegevens!$F$3:$M$1002,CONCATENATE("=",Uitwerking!$A17,"-",Uitwerking!AA$9),RelGegevens!$L$3:$L$1002)=0),"",SUMIF(RelGegevens!$F$3:$M$1002,CONCATENATE("=",Uitwerking!$A17,"-",Uitwerking!AA$9),RelGegevens!$L$3:$L$1002))</f>
        <v/>
      </c>
      <c r="AB17" s="51" t="str">
        <f ca="1">IF(OR($A17="",AB$9="",SUMIF(RelGegevens!$F$3:$M$1002,CONCATENATE("=",Uitwerking!$A17,"-",Uitwerking!AB$9),RelGegevens!$L$3:$L$1002)=0),"",SUMIF(RelGegevens!$F$3:$M$1002,CONCATENATE("=",Uitwerking!$A17,"-",Uitwerking!AB$9),RelGegevens!$L$3:$L$1002))</f>
        <v/>
      </c>
      <c r="AC17" s="51" t="str">
        <f ca="1">IF(OR($A17="",AC$9="",SUMIF(RelGegevens!$F$3:$M$1002,CONCATENATE("=",Uitwerking!$A17,"-",Uitwerking!AC$9),RelGegevens!$L$3:$L$1002)=0),"",SUMIF(RelGegevens!$F$3:$M$1002,CONCATENATE("=",Uitwerking!$A17,"-",Uitwerking!AC$9),RelGegevens!$L$3:$L$1002))</f>
        <v/>
      </c>
      <c r="AD17" s="51" t="str">
        <f ca="1">IF(OR($A17="",AD$9="",SUMIF(RelGegevens!$F$3:$M$1002,CONCATENATE("=",Uitwerking!$A17,"-",Uitwerking!AD$9),RelGegevens!$L$3:$L$1002)=0),"",SUMIF(RelGegevens!$F$3:$M$1002,CONCATENATE("=",Uitwerking!$A17,"-",Uitwerking!AD$9),RelGegevens!$L$3:$L$1002))</f>
        <v/>
      </c>
      <c r="AE17" s="51" t="str">
        <f ca="1">IF(OR($A17="",AE$9="",SUMIF(RelGegevens!$F$3:$M$1002,CONCATENATE("=",Uitwerking!$A17,"-",Uitwerking!AE$9),RelGegevens!$L$3:$L$1002)=0),"",SUMIF(RelGegevens!$F$3:$M$1002,CONCATENATE("=",Uitwerking!$A17,"-",Uitwerking!AE$9),RelGegevens!$L$3:$L$1002))</f>
        <v/>
      </c>
      <c r="AF17" s="51" t="str">
        <f ca="1">IF(OR($A17="",AF$9="",SUMIF(RelGegevens!$F$3:$M$1002,CONCATENATE("=",Uitwerking!$A17,"-",Uitwerking!AF$9),RelGegevens!$L$3:$L$1002)=0),"",SUMIF(RelGegevens!$F$3:$M$1002,CONCATENATE("=",Uitwerking!$A17,"-",Uitwerking!AF$9),RelGegevens!$L$3:$L$1002))</f>
        <v/>
      </c>
      <c r="AG17" s="51" t="str">
        <f ca="1">IF(OR($A17="",AG$9="",SUMIF(RelGegevens!$F$3:$M$1002,CONCATENATE("=",Uitwerking!$A17,"-",Uitwerking!AG$9),RelGegevens!$L$3:$L$1002)=0),"",SUMIF(RelGegevens!$F$3:$M$1002,CONCATENATE("=",Uitwerking!$A17,"-",Uitwerking!AG$9),RelGegevens!$L$3:$L$1002))</f>
        <v/>
      </c>
      <c r="AH17" s="51" t="str">
        <f ca="1">IF(OR($A17="",AH$9="",SUMIF(RelGegevens!$F$3:$M$1002,CONCATENATE("=",Uitwerking!$A17,"-",Uitwerking!AH$9),RelGegevens!$L$3:$L$1002)=0),"",SUMIF(RelGegevens!$F$3:$M$1002,CONCATENATE("=",Uitwerking!$A17,"-",Uitwerking!AH$9),RelGegevens!$L$3:$L$1002))</f>
        <v/>
      </c>
      <c r="AI17" s="51" t="str">
        <f ca="1">IF(OR($A17="",AI$9="",SUMIF(RelGegevens!$F$3:$M$1002,CONCATENATE("=",Uitwerking!$A17,"-",Uitwerking!AI$9),RelGegevens!$L$3:$L$1002)=0),"",SUMIF(RelGegevens!$F$3:$M$1002,CONCATENATE("=",Uitwerking!$A17,"-",Uitwerking!AI$9),RelGegevens!$L$3:$L$1002))</f>
        <v/>
      </c>
      <c r="AJ17" s="51" t="str">
        <f ca="1">IF(OR($A17="",AJ$9="",SUMIF(RelGegevens!$F$3:$M$1002,CONCATENATE("=",Uitwerking!$A17,"-",Uitwerking!AJ$9),RelGegevens!$L$3:$L$1002)=0),"",SUMIF(RelGegevens!$F$3:$M$1002,CONCATENATE("=",Uitwerking!$A17,"-",Uitwerking!AJ$9),RelGegevens!$L$3:$L$1002))</f>
        <v/>
      </c>
      <c r="AK17" s="51" t="str">
        <f ca="1">IF(OR($A17="",AK$9="",SUMIF(RelGegevens!$F$3:$M$1002,CONCATENATE("=",Uitwerking!$A17,"-",Uitwerking!AK$9),RelGegevens!$L$3:$L$1002)=0),"",SUMIF(RelGegevens!$F$3:$M$1002,CONCATENATE("=",Uitwerking!$A17,"-",Uitwerking!AK$9),RelGegevens!$L$3:$L$1002))</f>
        <v/>
      </c>
      <c r="AL17" s="51" t="str">
        <f ca="1">IF(OR($A17="",AL$9="",SUMIF(RelGegevens!$F$3:$M$1002,CONCATENATE("=",Uitwerking!$A17,"-",Uitwerking!AL$9),RelGegevens!$L$3:$L$1002)=0),"",SUMIF(RelGegevens!$F$3:$M$1002,CONCATENATE("=",Uitwerking!$A17,"-",Uitwerking!AL$9),RelGegevens!$L$3:$L$1002))</f>
        <v/>
      </c>
      <c r="AM17" s="51" t="str">
        <f ca="1">IF(OR($A17="",AM$9="",SUMIF(RelGegevens!$F$3:$M$1002,CONCATENATE("=",Uitwerking!$A17,"-",Uitwerking!AM$9),RelGegevens!$L$3:$L$1002)=0),"",SUMIF(RelGegevens!$F$3:$M$1002,CONCATENATE("=",Uitwerking!$A17,"-",Uitwerking!AM$9),RelGegevens!$L$3:$L$1002))</f>
        <v/>
      </c>
      <c r="AN17" s="51" t="str">
        <f ca="1">IF(OR($A17="",AN$9="",SUMIF(RelGegevens!$F$3:$M$1002,CONCATENATE("=",Uitwerking!$A17,"-",Uitwerking!AN$9),RelGegevens!$L$3:$L$1002)=0),"",SUMIF(RelGegevens!$F$3:$M$1002,CONCATENATE("=",Uitwerking!$A17,"-",Uitwerking!AN$9),RelGegevens!$L$3:$L$1002))</f>
        <v/>
      </c>
      <c r="AO17" s="51" t="str">
        <f ca="1">IF(OR($A17="",AO$9="",SUMIF(RelGegevens!$F$3:$M$1002,CONCATENATE("=",Uitwerking!$A17,"-",Uitwerking!AO$9),RelGegevens!$L$3:$L$1002)=0),"",SUMIF(RelGegevens!$F$3:$M$1002,CONCATENATE("=",Uitwerking!$A17,"-",Uitwerking!AO$9),RelGegevens!$L$3:$L$1002))</f>
        <v/>
      </c>
      <c r="AP17" s="51" t="str">
        <f ca="1">IF(OR($A17="",AP$9="",SUMIF(RelGegevens!$F$3:$M$1002,CONCATENATE("=",Uitwerking!$A17,"-",Uitwerking!AP$9),RelGegevens!$L$3:$L$1002)=0),"",SUMIF(RelGegevens!$F$3:$M$1002,CONCATENATE("=",Uitwerking!$A17,"-",Uitwerking!AP$9),RelGegevens!$L$3:$L$1002))</f>
        <v/>
      </c>
      <c r="AQ17" s="51" t="str">
        <f ca="1">IF(OR($A17="",AQ$9="",SUMIF(RelGegevens!$F$3:$M$1002,CONCATENATE("=",Uitwerking!$A17,"-",Uitwerking!AQ$9),RelGegevens!$L$3:$L$1002)=0),"",SUMIF(RelGegevens!$F$3:$M$1002,CONCATENATE("=",Uitwerking!$A17,"-",Uitwerking!AQ$9),RelGegevens!$L$3:$L$1002))</f>
        <v/>
      </c>
      <c r="AR17" s="51" t="str">
        <f ca="1">IF(OR($A17="",AR$9="",SUMIF(RelGegevens!$F$3:$M$1002,CONCATENATE("=",Uitwerking!$A17,"-",Uitwerking!AR$9),RelGegevens!$L$3:$L$1002)=0),"",SUMIF(RelGegevens!$F$3:$M$1002,CONCATENATE("=",Uitwerking!$A17,"-",Uitwerking!AR$9),RelGegevens!$L$3:$L$1002))</f>
        <v/>
      </c>
      <c r="AS17" s="51" t="str">
        <f ca="1">IF(OR($A17="",AS$9="",SUMIF(RelGegevens!$F$3:$M$1002,CONCATENATE("=",Uitwerking!$A17,"-",Uitwerking!AS$9),RelGegevens!$L$3:$L$1002)=0),"",SUMIF(RelGegevens!$F$3:$M$1002,CONCATENATE("=",Uitwerking!$A17,"-",Uitwerking!AS$9),RelGegevens!$L$3:$L$1002))</f>
        <v/>
      </c>
      <c r="AT17" s="51" t="str">
        <f ca="1">IF(OR($A17="",AT$9="",SUMIF(RelGegevens!$F$3:$M$1002,CONCATENATE("=",Uitwerking!$A17,"-",Uitwerking!AT$9),RelGegevens!$L$3:$L$1002)=0),"",SUMIF(RelGegevens!$F$3:$M$1002,CONCATENATE("=",Uitwerking!$A17,"-",Uitwerking!AT$9),RelGegevens!$L$3:$L$1002))</f>
        <v/>
      </c>
      <c r="AU17" s="51" t="str">
        <f ca="1">IF(OR($A17="",AU$9="",SUMIF(RelGegevens!$F$3:$M$1002,CONCATENATE("=",Uitwerking!$A17,"-",Uitwerking!AU$9),RelGegevens!$L$3:$L$1002)=0),"",SUMIF(RelGegevens!$F$3:$M$1002,CONCATENATE("=",Uitwerking!$A17,"-",Uitwerking!AU$9),RelGegevens!$L$3:$L$1002))</f>
        <v/>
      </c>
      <c r="AV17" s="51" t="str">
        <f ca="1">IF(OR($A17="",AV$9="",SUMIF(RelGegevens!$F$3:$M$1002,CONCATENATE("=",Uitwerking!$A17,"-",Uitwerking!AV$9),RelGegevens!$L$3:$L$1002)=0),"",SUMIF(RelGegevens!$F$3:$M$1002,CONCATENATE("=",Uitwerking!$A17,"-",Uitwerking!AV$9),RelGegevens!$L$3:$L$1002))</f>
        <v/>
      </c>
      <c r="AW17" s="51" t="str">
        <f ca="1">IF(OR($A17="",AW$9="",SUMIF(RelGegevens!$F$3:$M$1002,CONCATENATE("=",Uitwerking!$A17,"-",Uitwerking!AW$9),RelGegevens!$L$3:$L$1002)=0),"",SUMIF(RelGegevens!$F$3:$M$1002,CONCATENATE("=",Uitwerking!$A17,"-",Uitwerking!AW$9),RelGegevens!$L$3:$L$1002))</f>
        <v/>
      </c>
      <c r="AX17" s="51" t="str">
        <f ca="1">IF(OR($A17="",AX$9="",SUMIF(RelGegevens!$F$3:$M$1002,CONCATENATE("=",Uitwerking!$A17,"-",Uitwerking!AX$9),RelGegevens!$L$3:$L$1002)=0),"",SUMIF(RelGegevens!$F$3:$M$1002,CONCATENATE("=",Uitwerking!$A17,"-",Uitwerking!AX$9),RelGegevens!$L$3:$L$1002))</f>
        <v/>
      </c>
      <c r="AY17" s="51" t="str">
        <f ca="1">IF(OR($A17="",AY$9="",SUMIF(RelGegevens!$F$3:$M$1002,CONCATENATE("=",Uitwerking!$A17,"-",Uitwerking!AY$9),RelGegevens!$L$3:$L$1002)=0),"",SUMIF(RelGegevens!$F$3:$M$1002,CONCATENATE("=",Uitwerking!$A17,"-",Uitwerking!AY$9),RelGegevens!$L$3:$L$1002))</f>
        <v/>
      </c>
      <c r="AZ17" s="51" t="str">
        <f ca="1">IF(OR($A17="",AZ$9="",SUMIF(RelGegevens!$F$3:$M$1002,CONCATENATE("=",Uitwerking!$A17,"-",Uitwerking!AZ$9),RelGegevens!$L$3:$L$1002)=0),"",SUMIF(RelGegevens!$F$3:$M$1002,CONCATENATE("=",Uitwerking!$A17,"-",Uitwerking!AZ$9),RelGegevens!$L$3:$L$1002))</f>
        <v/>
      </c>
      <c r="BA17" s="51" t="str">
        <f ca="1">IF(OR($A17="",BA$9="",SUMIF(RelGegevens!$F$3:$M$1002,CONCATENATE("=",Uitwerking!$A17,"-",Uitwerking!BA$9),RelGegevens!$L$3:$L$1002)=0),"",SUMIF(RelGegevens!$F$3:$M$1002,CONCATENATE("=",Uitwerking!$A17,"-",Uitwerking!BA$9),RelGegevens!$L$3:$L$1002))</f>
        <v/>
      </c>
      <c r="BB17" s="51" t="str">
        <f ca="1">IF(OR($A17="",BB$9="",SUMIF(RelGegevens!$F$3:$M$1002,CONCATENATE("=",Uitwerking!$A17,"-",Uitwerking!BB$9),RelGegevens!$L$3:$L$1002)=0),"",SUMIF(RelGegevens!$F$3:$M$1002,CONCATENATE("=",Uitwerking!$A17,"-",Uitwerking!BB$9),RelGegevens!$L$3:$L$1002))</f>
        <v/>
      </c>
      <c r="BC17" s="52" t="str">
        <f ca="1">IF(OR($A17="",BC$9="",SUMIF(RelGegevens!$F$3:$M$1002,CONCATENATE("=",Uitwerking!$A17,"-",Uitwerking!BC$9),RelGegevens!$L$3:$L$1002)=0),"",SUMIF(RelGegevens!$F$3:$M$1002,CONCATENATE("=",Uitwerking!$A17,"-",Uitwerking!BC$9),RelGegevens!$L$3:$L$1002))</f>
        <v/>
      </c>
    </row>
    <row r="18" spans="1:55" ht="10.5" customHeight="1" x14ac:dyDescent="0.25">
      <c r="A18" s="17" t="str">
        <f>'Data LMA'!B26</f>
        <v/>
      </c>
      <c r="B18" s="29" t="str">
        <f t="shared" si="2"/>
        <v/>
      </c>
      <c r="C18" s="22" t="str">
        <f>IF(A18="","",VLOOKUP(A18,Euralcodes!$A$2:$C$840,3))</f>
        <v/>
      </c>
      <c r="D18" s="23" t="str">
        <f>IF(C18="","",VLOOKUP(A18,Euralcodes!$A$2:$C$840,2))</f>
        <v/>
      </c>
      <c r="E18" s="70" t="str">
        <f t="shared" ca="1" si="3"/>
        <v/>
      </c>
      <c r="F18" s="50" t="str">
        <f ca="1">IF(OR($A18="",F$9="",SUMIF(RelGegevens!$F$3:$M$1002,CONCATENATE("=",Uitwerking!$A18,"-",Uitwerking!F$9),RelGegevens!$L$3:$L$1002)=0),"",SUMIF(RelGegevens!$F$3:$M$1002,CONCATENATE("=",Uitwerking!$A18,"-",Uitwerking!F$9),RelGegevens!$L$3:$L$1002))</f>
        <v/>
      </c>
      <c r="G18" s="51" t="str">
        <f ca="1">IF(OR($A18="",G$9="",SUMIF(RelGegevens!$F$3:$M$1002,CONCATENATE("=",Uitwerking!$A18,"-",Uitwerking!G$9),RelGegevens!$L$3:$L$1002)=0),"",SUMIF(RelGegevens!$F$3:$M$1002,CONCATENATE("=",Uitwerking!$A18,"-",Uitwerking!G$9),RelGegevens!$L$3:$L$1002))</f>
        <v/>
      </c>
      <c r="H18" s="51" t="str">
        <f ca="1">IF(OR($A18="",H$9="",SUMIF(RelGegevens!$F$3:$M$1002,CONCATENATE("=",Uitwerking!$A18,"-",Uitwerking!H$9),RelGegevens!$L$3:$L$1002)=0),"",SUMIF(RelGegevens!$F$3:$M$1002,CONCATENATE("=",Uitwerking!$A18,"-",Uitwerking!H$9),RelGegevens!$L$3:$L$1002))</f>
        <v/>
      </c>
      <c r="I18" s="51" t="str">
        <f ca="1">IF(OR($A18="",I$9="",SUMIF(RelGegevens!$F$3:$M$1002,CONCATENATE("=",Uitwerking!$A18,"-",Uitwerking!I$9),RelGegevens!$L$3:$L$1002)=0),"",SUMIF(RelGegevens!$F$3:$M$1002,CONCATENATE("=",Uitwerking!$A18,"-",Uitwerking!I$9),RelGegevens!$L$3:$L$1002))</f>
        <v/>
      </c>
      <c r="J18" s="51" t="str">
        <f ca="1">IF(OR($A18="",J$9="",SUMIF(RelGegevens!$F$3:$M$1002,CONCATENATE("=",Uitwerking!$A18,"-",Uitwerking!J$9),RelGegevens!$L$3:$L$1002)=0),"",SUMIF(RelGegevens!$F$3:$M$1002,CONCATENATE("=",Uitwerking!$A18,"-",Uitwerking!J$9),RelGegevens!$L$3:$L$1002))</f>
        <v/>
      </c>
      <c r="K18" s="51" t="str">
        <f ca="1">IF(OR($A18="",K$9="",SUMIF(RelGegevens!$F$3:$M$1002,CONCATENATE("=",Uitwerking!$A18,"-",Uitwerking!K$9),RelGegevens!$L$3:$L$1002)=0),"",SUMIF(RelGegevens!$F$3:$M$1002,CONCATENATE("=",Uitwerking!$A18,"-",Uitwerking!K$9),RelGegevens!$L$3:$L$1002))</f>
        <v/>
      </c>
      <c r="L18" s="51" t="str">
        <f ca="1">IF(OR($A18="",L$9="",SUMIF(RelGegevens!$F$3:$M$1002,CONCATENATE("=",Uitwerking!$A18,"-",Uitwerking!L$9),RelGegevens!$L$3:$L$1002)=0),"",SUMIF(RelGegevens!$F$3:$M$1002,CONCATENATE("=",Uitwerking!$A18,"-",Uitwerking!L$9),RelGegevens!$L$3:$L$1002))</f>
        <v/>
      </c>
      <c r="M18" s="51" t="str">
        <f ca="1">IF(OR($A18="",M$9="",SUMIF(RelGegevens!$F$3:$M$1002,CONCATENATE("=",Uitwerking!$A18,"-",Uitwerking!M$9),RelGegevens!$L$3:$L$1002)=0),"",SUMIF(RelGegevens!$F$3:$M$1002,CONCATENATE("=",Uitwerking!$A18,"-",Uitwerking!M$9),RelGegevens!$L$3:$L$1002))</f>
        <v/>
      </c>
      <c r="N18" s="51" t="str">
        <f ca="1">IF(OR($A18="",N$9="",SUMIF(RelGegevens!$F$3:$M$1002,CONCATENATE("=",Uitwerking!$A18,"-",Uitwerking!N$9),RelGegevens!$L$3:$L$1002)=0),"",SUMIF(RelGegevens!$F$3:$M$1002,CONCATENATE("=",Uitwerking!$A18,"-",Uitwerking!N$9),RelGegevens!$L$3:$L$1002))</f>
        <v/>
      </c>
      <c r="O18" s="51" t="str">
        <f ca="1">IF(OR($A18="",O$9="",SUMIF(RelGegevens!$F$3:$M$1002,CONCATENATE("=",Uitwerking!$A18,"-",Uitwerking!O$9),RelGegevens!$L$3:$L$1002)=0),"",SUMIF(RelGegevens!$F$3:$M$1002,CONCATENATE("=",Uitwerking!$A18,"-",Uitwerking!O$9),RelGegevens!$L$3:$L$1002))</f>
        <v/>
      </c>
      <c r="P18" s="51" t="str">
        <f ca="1">IF(OR($A18="",P$9="",SUMIF(RelGegevens!$F$3:$M$1002,CONCATENATE("=",Uitwerking!$A18,"-",Uitwerking!P$9),RelGegevens!$L$3:$L$1002)=0),"",SUMIF(RelGegevens!$F$3:$M$1002,CONCATENATE("=",Uitwerking!$A18,"-",Uitwerking!P$9),RelGegevens!$L$3:$L$1002))</f>
        <v/>
      </c>
      <c r="Q18" s="51" t="str">
        <f ca="1">IF(OR($A18="",Q$9="",SUMIF(RelGegevens!$F$3:$M$1002,CONCATENATE("=",Uitwerking!$A18,"-",Uitwerking!Q$9),RelGegevens!$L$3:$L$1002)=0),"",SUMIF(RelGegevens!$F$3:$M$1002,CONCATENATE("=",Uitwerking!$A18,"-",Uitwerking!Q$9),RelGegevens!$L$3:$L$1002))</f>
        <v/>
      </c>
      <c r="R18" s="51" t="str">
        <f ca="1">IF(OR($A18="",R$9="",SUMIF(RelGegevens!$F$3:$M$1002,CONCATENATE("=",Uitwerking!$A18,"-",Uitwerking!R$9),RelGegevens!$L$3:$L$1002)=0),"",SUMIF(RelGegevens!$F$3:$M$1002,CONCATENATE("=",Uitwerking!$A18,"-",Uitwerking!R$9),RelGegevens!$L$3:$L$1002))</f>
        <v/>
      </c>
      <c r="S18" s="51" t="str">
        <f ca="1">IF(OR($A18="",S$9="",SUMIF(RelGegevens!$F$3:$M$1002,CONCATENATE("=",Uitwerking!$A18,"-",Uitwerking!S$9),RelGegevens!$L$3:$L$1002)=0),"",SUMIF(RelGegevens!$F$3:$M$1002,CONCATENATE("=",Uitwerking!$A18,"-",Uitwerking!S$9),RelGegevens!$L$3:$L$1002))</f>
        <v/>
      </c>
      <c r="T18" s="51" t="str">
        <f ca="1">IF(OR($A18="",T$9="",SUMIF(RelGegevens!$F$3:$M$1002,CONCATENATE("=",Uitwerking!$A18,"-",Uitwerking!T$9),RelGegevens!$L$3:$L$1002)=0),"",SUMIF(RelGegevens!$F$3:$M$1002,CONCATENATE("=",Uitwerking!$A18,"-",Uitwerking!T$9),RelGegevens!$L$3:$L$1002))</f>
        <v/>
      </c>
      <c r="U18" s="51" t="str">
        <f ca="1">IF(OR($A18="",U$9="",SUMIF(RelGegevens!$F$3:$M$1002,CONCATENATE("=",Uitwerking!$A18,"-",Uitwerking!U$9),RelGegevens!$L$3:$L$1002)=0),"",SUMIF(RelGegevens!$F$3:$M$1002,CONCATENATE("=",Uitwerking!$A18,"-",Uitwerking!U$9),RelGegevens!$L$3:$L$1002))</f>
        <v/>
      </c>
      <c r="V18" s="51" t="str">
        <f ca="1">IF(OR($A18="",V$9="",SUMIF(RelGegevens!$F$3:$M$1002,CONCATENATE("=",Uitwerking!$A18,"-",Uitwerking!V$9),RelGegevens!$L$3:$L$1002)=0),"",SUMIF(RelGegevens!$F$3:$M$1002,CONCATENATE("=",Uitwerking!$A18,"-",Uitwerking!V$9),RelGegevens!$L$3:$L$1002))</f>
        <v/>
      </c>
      <c r="W18" s="51" t="str">
        <f ca="1">IF(OR($A18="",W$9="",SUMIF(RelGegevens!$F$3:$M$1002,CONCATENATE("=",Uitwerking!$A18,"-",Uitwerking!W$9),RelGegevens!$L$3:$L$1002)=0),"",SUMIF(RelGegevens!$F$3:$M$1002,CONCATENATE("=",Uitwerking!$A18,"-",Uitwerking!W$9),RelGegevens!$L$3:$L$1002))</f>
        <v/>
      </c>
      <c r="X18" s="51" t="str">
        <f ca="1">IF(OR($A18="",X$9="",SUMIF(RelGegevens!$F$3:$M$1002,CONCATENATE("=",Uitwerking!$A18,"-",Uitwerking!X$9),RelGegevens!$L$3:$L$1002)=0),"",SUMIF(RelGegevens!$F$3:$M$1002,CONCATENATE("=",Uitwerking!$A18,"-",Uitwerking!X$9),RelGegevens!$L$3:$L$1002))</f>
        <v/>
      </c>
      <c r="Y18" s="51" t="str">
        <f ca="1">IF(OR($A18="",Y$9="",SUMIF(RelGegevens!$F$3:$M$1002,CONCATENATE("=",Uitwerking!$A18,"-",Uitwerking!Y$9),RelGegevens!$L$3:$L$1002)=0),"",SUMIF(RelGegevens!$F$3:$M$1002,CONCATENATE("=",Uitwerking!$A18,"-",Uitwerking!Y$9),RelGegevens!$L$3:$L$1002))</f>
        <v/>
      </c>
      <c r="Z18" s="50" t="str">
        <f ca="1">IF(OR($A18="",Z$9="",SUMIF(RelGegevens!$F$3:$M$1002,CONCATENATE("=",Uitwerking!$A18,"-",Uitwerking!Z$9),RelGegevens!$L$3:$L$1002)=0),"",SUMIF(RelGegevens!$F$3:$M$1002,CONCATENATE("=",Uitwerking!$A18,"-",Uitwerking!Z$9),RelGegevens!$L$3:$L$1002))</f>
        <v/>
      </c>
      <c r="AA18" s="51" t="str">
        <f ca="1">IF(OR($A18="",AA$9="",SUMIF(RelGegevens!$F$3:$M$1002,CONCATENATE("=",Uitwerking!$A18,"-",Uitwerking!AA$9),RelGegevens!$L$3:$L$1002)=0),"",SUMIF(RelGegevens!$F$3:$M$1002,CONCATENATE("=",Uitwerking!$A18,"-",Uitwerking!AA$9),RelGegevens!$L$3:$L$1002))</f>
        <v/>
      </c>
      <c r="AB18" s="51" t="str">
        <f ca="1">IF(OR($A18="",AB$9="",SUMIF(RelGegevens!$F$3:$M$1002,CONCATENATE("=",Uitwerking!$A18,"-",Uitwerking!AB$9),RelGegevens!$L$3:$L$1002)=0),"",SUMIF(RelGegevens!$F$3:$M$1002,CONCATENATE("=",Uitwerking!$A18,"-",Uitwerking!AB$9),RelGegevens!$L$3:$L$1002))</f>
        <v/>
      </c>
      <c r="AC18" s="51" t="str">
        <f ca="1">IF(OR($A18="",AC$9="",SUMIF(RelGegevens!$F$3:$M$1002,CONCATENATE("=",Uitwerking!$A18,"-",Uitwerking!AC$9),RelGegevens!$L$3:$L$1002)=0),"",SUMIF(RelGegevens!$F$3:$M$1002,CONCATENATE("=",Uitwerking!$A18,"-",Uitwerking!AC$9),RelGegevens!$L$3:$L$1002))</f>
        <v/>
      </c>
      <c r="AD18" s="51" t="str">
        <f ca="1">IF(OR($A18="",AD$9="",SUMIF(RelGegevens!$F$3:$M$1002,CONCATENATE("=",Uitwerking!$A18,"-",Uitwerking!AD$9),RelGegevens!$L$3:$L$1002)=0),"",SUMIF(RelGegevens!$F$3:$M$1002,CONCATENATE("=",Uitwerking!$A18,"-",Uitwerking!AD$9),RelGegevens!$L$3:$L$1002))</f>
        <v/>
      </c>
      <c r="AE18" s="51" t="str">
        <f ca="1">IF(OR($A18="",AE$9="",SUMIF(RelGegevens!$F$3:$M$1002,CONCATENATE("=",Uitwerking!$A18,"-",Uitwerking!AE$9),RelGegevens!$L$3:$L$1002)=0),"",SUMIF(RelGegevens!$F$3:$M$1002,CONCATENATE("=",Uitwerking!$A18,"-",Uitwerking!AE$9),RelGegevens!$L$3:$L$1002))</f>
        <v/>
      </c>
      <c r="AF18" s="51" t="str">
        <f ca="1">IF(OR($A18="",AF$9="",SUMIF(RelGegevens!$F$3:$M$1002,CONCATENATE("=",Uitwerking!$A18,"-",Uitwerking!AF$9),RelGegevens!$L$3:$L$1002)=0),"",SUMIF(RelGegevens!$F$3:$M$1002,CONCATENATE("=",Uitwerking!$A18,"-",Uitwerking!AF$9),RelGegevens!$L$3:$L$1002))</f>
        <v/>
      </c>
      <c r="AG18" s="51" t="str">
        <f ca="1">IF(OR($A18="",AG$9="",SUMIF(RelGegevens!$F$3:$M$1002,CONCATENATE("=",Uitwerking!$A18,"-",Uitwerking!AG$9),RelGegevens!$L$3:$L$1002)=0),"",SUMIF(RelGegevens!$F$3:$M$1002,CONCATENATE("=",Uitwerking!$A18,"-",Uitwerking!AG$9),RelGegevens!$L$3:$L$1002))</f>
        <v/>
      </c>
      <c r="AH18" s="51" t="str">
        <f ca="1">IF(OR($A18="",AH$9="",SUMIF(RelGegevens!$F$3:$M$1002,CONCATENATE("=",Uitwerking!$A18,"-",Uitwerking!AH$9),RelGegevens!$L$3:$L$1002)=0),"",SUMIF(RelGegevens!$F$3:$M$1002,CONCATENATE("=",Uitwerking!$A18,"-",Uitwerking!AH$9),RelGegevens!$L$3:$L$1002))</f>
        <v/>
      </c>
      <c r="AI18" s="51" t="str">
        <f ca="1">IF(OR($A18="",AI$9="",SUMIF(RelGegevens!$F$3:$M$1002,CONCATENATE("=",Uitwerking!$A18,"-",Uitwerking!AI$9),RelGegevens!$L$3:$L$1002)=0),"",SUMIF(RelGegevens!$F$3:$M$1002,CONCATENATE("=",Uitwerking!$A18,"-",Uitwerking!AI$9),RelGegevens!$L$3:$L$1002))</f>
        <v/>
      </c>
      <c r="AJ18" s="51" t="str">
        <f ca="1">IF(OR($A18="",AJ$9="",SUMIF(RelGegevens!$F$3:$M$1002,CONCATENATE("=",Uitwerking!$A18,"-",Uitwerking!AJ$9),RelGegevens!$L$3:$L$1002)=0),"",SUMIF(RelGegevens!$F$3:$M$1002,CONCATENATE("=",Uitwerking!$A18,"-",Uitwerking!AJ$9),RelGegevens!$L$3:$L$1002))</f>
        <v/>
      </c>
      <c r="AK18" s="51" t="str">
        <f ca="1">IF(OR($A18="",AK$9="",SUMIF(RelGegevens!$F$3:$M$1002,CONCATENATE("=",Uitwerking!$A18,"-",Uitwerking!AK$9),RelGegevens!$L$3:$L$1002)=0),"",SUMIF(RelGegevens!$F$3:$M$1002,CONCATENATE("=",Uitwerking!$A18,"-",Uitwerking!AK$9),RelGegevens!$L$3:$L$1002))</f>
        <v/>
      </c>
      <c r="AL18" s="51" t="str">
        <f ca="1">IF(OR($A18="",AL$9="",SUMIF(RelGegevens!$F$3:$M$1002,CONCATENATE("=",Uitwerking!$A18,"-",Uitwerking!AL$9),RelGegevens!$L$3:$L$1002)=0),"",SUMIF(RelGegevens!$F$3:$M$1002,CONCATENATE("=",Uitwerking!$A18,"-",Uitwerking!AL$9),RelGegevens!$L$3:$L$1002))</f>
        <v/>
      </c>
      <c r="AM18" s="51" t="str">
        <f ca="1">IF(OR($A18="",AM$9="",SUMIF(RelGegevens!$F$3:$M$1002,CONCATENATE("=",Uitwerking!$A18,"-",Uitwerking!AM$9),RelGegevens!$L$3:$L$1002)=0),"",SUMIF(RelGegevens!$F$3:$M$1002,CONCATENATE("=",Uitwerking!$A18,"-",Uitwerking!AM$9),RelGegevens!$L$3:$L$1002))</f>
        <v/>
      </c>
      <c r="AN18" s="51" t="str">
        <f ca="1">IF(OR($A18="",AN$9="",SUMIF(RelGegevens!$F$3:$M$1002,CONCATENATE("=",Uitwerking!$A18,"-",Uitwerking!AN$9),RelGegevens!$L$3:$L$1002)=0),"",SUMIF(RelGegevens!$F$3:$M$1002,CONCATENATE("=",Uitwerking!$A18,"-",Uitwerking!AN$9),RelGegevens!$L$3:$L$1002))</f>
        <v/>
      </c>
      <c r="AO18" s="51" t="str">
        <f ca="1">IF(OR($A18="",AO$9="",SUMIF(RelGegevens!$F$3:$M$1002,CONCATENATE("=",Uitwerking!$A18,"-",Uitwerking!AO$9),RelGegevens!$L$3:$L$1002)=0),"",SUMIF(RelGegevens!$F$3:$M$1002,CONCATENATE("=",Uitwerking!$A18,"-",Uitwerking!AO$9),RelGegevens!$L$3:$L$1002))</f>
        <v/>
      </c>
      <c r="AP18" s="51" t="str">
        <f ca="1">IF(OR($A18="",AP$9="",SUMIF(RelGegevens!$F$3:$M$1002,CONCATENATE("=",Uitwerking!$A18,"-",Uitwerking!AP$9),RelGegevens!$L$3:$L$1002)=0),"",SUMIF(RelGegevens!$F$3:$M$1002,CONCATENATE("=",Uitwerking!$A18,"-",Uitwerking!AP$9),RelGegevens!$L$3:$L$1002))</f>
        <v/>
      </c>
      <c r="AQ18" s="51" t="str">
        <f ca="1">IF(OR($A18="",AQ$9="",SUMIF(RelGegevens!$F$3:$M$1002,CONCATENATE("=",Uitwerking!$A18,"-",Uitwerking!AQ$9),RelGegevens!$L$3:$L$1002)=0),"",SUMIF(RelGegevens!$F$3:$M$1002,CONCATENATE("=",Uitwerking!$A18,"-",Uitwerking!AQ$9),RelGegevens!$L$3:$L$1002))</f>
        <v/>
      </c>
      <c r="AR18" s="51" t="str">
        <f ca="1">IF(OR($A18="",AR$9="",SUMIF(RelGegevens!$F$3:$M$1002,CONCATENATE("=",Uitwerking!$A18,"-",Uitwerking!AR$9),RelGegevens!$L$3:$L$1002)=0),"",SUMIF(RelGegevens!$F$3:$M$1002,CONCATENATE("=",Uitwerking!$A18,"-",Uitwerking!AR$9),RelGegevens!$L$3:$L$1002))</f>
        <v/>
      </c>
      <c r="AS18" s="51" t="str">
        <f ca="1">IF(OR($A18="",AS$9="",SUMIF(RelGegevens!$F$3:$M$1002,CONCATENATE("=",Uitwerking!$A18,"-",Uitwerking!AS$9),RelGegevens!$L$3:$L$1002)=0),"",SUMIF(RelGegevens!$F$3:$M$1002,CONCATENATE("=",Uitwerking!$A18,"-",Uitwerking!AS$9),RelGegevens!$L$3:$L$1002))</f>
        <v/>
      </c>
      <c r="AT18" s="51" t="str">
        <f ca="1">IF(OR($A18="",AT$9="",SUMIF(RelGegevens!$F$3:$M$1002,CONCATENATE("=",Uitwerking!$A18,"-",Uitwerking!AT$9),RelGegevens!$L$3:$L$1002)=0),"",SUMIF(RelGegevens!$F$3:$M$1002,CONCATENATE("=",Uitwerking!$A18,"-",Uitwerking!AT$9),RelGegevens!$L$3:$L$1002))</f>
        <v/>
      </c>
      <c r="AU18" s="51" t="str">
        <f ca="1">IF(OR($A18="",AU$9="",SUMIF(RelGegevens!$F$3:$M$1002,CONCATENATE("=",Uitwerking!$A18,"-",Uitwerking!AU$9),RelGegevens!$L$3:$L$1002)=0),"",SUMIF(RelGegevens!$F$3:$M$1002,CONCATENATE("=",Uitwerking!$A18,"-",Uitwerking!AU$9),RelGegevens!$L$3:$L$1002))</f>
        <v/>
      </c>
      <c r="AV18" s="51" t="str">
        <f ca="1">IF(OR($A18="",AV$9="",SUMIF(RelGegevens!$F$3:$M$1002,CONCATENATE("=",Uitwerking!$A18,"-",Uitwerking!AV$9),RelGegevens!$L$3:$L$1002)=0),"",SUMIF(RelGegevens!$F$3:$M$1002,CONCATENATE("=",Uitwerking!$A18,"-",Uitwerking!AV$9),RelGegevens!$L$3:$L$1002))</f>
        <v/>
      </c>
      <c r="AW18" s="51" t="str">
        <f ca="1">IF(OR($A18="",AW$9="",SUMIF(RelGegevens!$F$3:$M$1002,CONCATENATE("=",Uitwerking!$A18,"-",Uitwerking!AW$9),RelGegevens!$L$3:$L$1002)=0),"",SUMIF(RelGegevens!$F$3:$M$1002,CONCATENATE("=",Uitwerking!$A18,"-",Uitwerking!AW$9),RelGegevens!$L$3:$L$1002))</f>
        <v/>
      </c>
      <c r="AX18" s="51" t="str">
        <f ca="1">IF(OR($A18="",AX$9="",SUMIF(RelGegevens!$F$3:$M$1002,CONCATENATE("=",Uitwerking!$A18,"-",Uitwerking!AX$9),RelGegevens!$L$3:$L$1002)=0),"",SUMIF(RelGegevens!$F$3:$M$1002,CONCATENATE("=",Uitwerking!$A18,"-",Uitwerking!AX$9),RelGegevens!$L$3:$L$1002))</f>
        <v/>
      </c>
      <c r="AY18" s="51" t="str">
        <f ca="1">IF(OR($A18="",AY$9="",SUMIF(RelGegevens!$F$3:$M$1002,CONCATENATE("=",Uitwerking!$A18,"-",Uitwerking!AY$9),RelGegevens!$L$3:$L$1002)=0),"",SUMIF(RelGegevens!$F$3:$M$1002,CONCATENATE("=",Uitwerking!$A18,"-",Uitwerking!AY$9),RelGegevens!$L$3:$L$1002))</f>
        <v/>
      </c>
      <c r="AZ18" s="51" t="str">
        <f ca="1">IF(OR($A18="",AZ$9="",SUMIF(RelGegevens!$F$3:$M$1002,CONCATENATE("=",Uitwerking!$A18,"-",Uitwerking!AZ$9),RelGegevens!$L$3:$L$1002)=0),"",SUMIF(RelGegevens!$F$3:$M$1002,CONCATENATE("=",Uitwerking!$A18,"-",Uitwerking!AZ$9),RelGegevens!$L$3:$L$1002))</f>
        <v/>
      </c>
      <c r="BA18" s="51" t="str">
        <f ca="1">IF(OR($A18="",BA$9="",SUMIF(RelGegevens!$F$3:$M$1002,CONCATENATE("=",Uitwerking!$A18,"-",Uitwerking!BA$9),RelGegevens!$L$3:$L$1002)=0),"",SUMIF(RelGegevens!$F$3:$M$1002,CONCATENATE("=",Uitwerking!$A18,"-",Uitwerking!BA$9),RelGegevens!$L$3:$L$1002))</f>
        <v/>
      </c>
      <c r="BB18" s="51" t="str">
        <f ca="1">IF(OR($A18="",BB$9="",SUMIF(RelGegevens!$F$3:$M$1002,CONCATENATE("=",Uitwerking!$A18,"-",Uitwerking!BB$9),RelGegevens!$L$3:$L$1002)=0),"",SUMIF(RelGegevens!$F$3:$M$1002,CONCATENATE("=",Uitwerking!$A18,"-",Uitwerking!BB$9),RelGegevens!$L$3:$L$1002))</f>
        <v/>
      </c>
      <c r="BC18" s="52" t="str">
        <f ca="1">IF(OR($A18="",BC$9="",SUMIF(RelGegevens!$F$3:$M$1002,CONCATENATE("=",Uitwerking!$A18,"-",Uitwerking!BC$9),RelGegevens!$L$3:$L$1002)=0),"",SUMIF(RelGegevens!$F$3:$M$1002,CONCATENATE("=",Uitwerking!$A18,"-",Uitwerking!BC$9),RelGegevens!$L$3:$L$1002))</f>
        <v/>
      </c>
    </row>
    <row r="19" spans="1:55" ht="10.5" customHeight="1" x14ac:dyDescent="0.25">
      <c r="A19" s="17" t="str">
        <f>'Data LMA'!B27</f>
        <v/>
      </c>
      <c r="B19" s="29" t="str">
        <f t="shared" si="2"/>
        <v/>
      </c>
      <c r="C19" s="22" t="str">
        <f>IF(A19="","",VLOOKUP(A19,Euralcodes!$A$2:$C$840,3))</f>
        <v/>
      </c>
      <c r="D19" s="23" t="str">
        <f>IF(C19="","",VLOOKUP(A19,Euralcodes!$A$2:$C$840,2))</f>
        <v/>
      </c>
      <c r="E19" s="87" t="str">
        <f t="shared" ca="1" si="3"/>
        <v/>
      </c>
      <c r="F19" s="50" t="str">
        <f ca="1">IF(OR($A19="",F$9="",SUMIF(RelGegevens!$F$3:$M$1002,CONCATENATE("=",Uitwerking!$A19,"-",Uitwerking!F$9),RelGegevens!$L$3:$L$1002)=0),"",SUMIF(RelGegevens!$F$3:$M$1002,CONCATENATE("=",Uitwerking!$A19,"-",Uitwerking!F$9),RelGegevens!$L$3:$L$1002))</f>
        <v/>
      </c>
      <c r="G19" s="51" t="str">
        <f ca="1">IF(OR($A19="",G$9="",SUMIF(RelGegevens!$F$3:$M$1002,CONCATENATE("=",Uitwerking!$A19,"-",Uitwerking!G$9),RelGegevens!$L$3:$L$1002)=0),"",SUMIF(RelGegevens!$F$3:$M$1002,CONCATENATE("=",Uitwerking!$A19,"-",Uitwerking!G$9),RelGegevens!$L$3:$L$1002))</f>
        <v/>
      </c>
      <c r="H19" s="51" t="str">
        <f ca="1">IF(OR($A19="",H$9="",SUMIF(RelGegevens!$F$3:$M$1002,CONCATENATE("=",Uitwerking!$A19,"-",Uitwerking!H$9),RelGegevens!$L$3:$L$1002)=0),"",SUMIF(RelGegevens!$F$3:$M$1002,CONCATENATE("=",Uitwerking!$A19,"-",Uitwerking!H$9),RelGegevens!$L$3:$L$1002))</f>
        <v/>
      </c>
      <c r="I19" s="51" t="str">
        <f ca="1">IF(OR($A19="",I$9="",SUMIF(RelGegevens!$F$3:$M$1002,CONCATENATE("=",Uitwerking!$A19,"-",Uitwerking!I$9),RelGegevens!$L$3:$L$1002)=0),"",SUMIF(RelGegevens!$F$3:$M$1002,CONCATENATE("=",Uitwerking!$A19,"-",Uitwerking!I$9),RelGegevens!$L$3:$L$1002))</f>
        <v/>
      </c>
      <c r="J19" s="51" t="str">
        <f ca="1">IF(OR($A19="",J$9="",SUMIF(RelGegevens!$F$3:$M$1002,CONCATENATE("=",Uitwerking!$A19,"-",Uitwerking!J$9),RelGegevens!$L$3:$L$1002)=0),"",SUMIF(RelGegevens!$F$3:$M$1002,CONCATENATE("=",Uitwerking!$A19,"-",Uitwerking!J$9),RelGegevens!$L$3:$L$1002))</f>
        <v/>
      </c>
      <c r="K19" s="51" t="str">
        <f ca="1">IF(OR($A19="",K$9="",SUMIF(RelGegevens!$F$3:$M$1002,CONCATENATE("=",Uitwerking!$A19,"-",Uitwerking!K$9),RelGegevens!$L$3:$L$1002)=0),"",SUMIF(RelGegevens!$F$3:$M$1002,CONCATENATE("=",Uitwerking!$A19,"-",Uitwerking!K$9),RelGegevens!$L$3:$L$1002))</f>
        <v/>
      </c>
      <c r="L19" s="51" t="str">
        <f ca="1">IF(OR($A19="",L$9="",SUMIF(RelGegevens!$F$3:$M$1002,CONCATENATE("=",Uitwerking!$A19,"-",Uitwerking!L$9),RelGegevens!$L$3:$L$1002)=0),"",SUMIF(RelGegevens!$F$3:$M$1002,CONCATENATE("=",Uitwerking!$A19,"-",Uitwerking!L$9),RelGegevens!$L$3:$L$1002))</f>
        <v/>
      </c>
      <c r="M19" s="51" t="str">
        <f ca="1">IF(OR($A19="",M$9="",SUMIF(RelGegevens!$F$3:$M$1002,CONCATENATE("=",Uitwerking!$A19,"-",Uitwerking!M$9),RelGegevens!$L$3:$L$1002)=0),"",SUMIF(RelGegevens!$F$3:$M$1002,CONCATENATE("=",Uitwerking!$A19,"-",Uitwerking!M$9),RelGegevens!$L$3:$L$1002))</f>
        <v/>
      </c>
      <c r="N19" s="51" t="str">
        <f ca="1">IF(OR($A19="",N$9="",SUMIF(RelGegevens!$F$3:$M$1002,CONCATENATE("=",Uitwerking!$A19,"-",Uitwerking!N$9),RelGegevens!$L$3:$L$1002)=0),"",SUMIF(RelGegevens!$F$3:$M$1002,CONCATENATE("=",Uitwerking!$A19,"-",Uitwerking!N$9),RelGegevens!$L$3:$L$1002))</f>
        <v/>
      </c>
      <c r="O19" s="51" t="str">
        <f ca="1">IF(OR($A19="",O$9="",SUMIF(RelGegevens!$F$3:$M$1002,CONCATENATE("=",Uitwerking!$A19,"-",Uitwerking!O$9),RelGegevens!$L$3:$L$1002)=0),"",SUMIF(RelGegevens!$F$3:$M$1002,CONCATENATE("=",Uitwerking!$A19,"-",Uitwerking!O$9),RelGegevens!$L$3:$L$1002))</f>
        <v/>
      </c>
      <c r="P19" s="51" t="str">
        <f ca="1">IF(OR($A19="",P$9="",SUMIF(RelGegevens!$F$3:$M$1002,CONCATENATE("=",Uitwerking!$A19,"-",Uitwerking!P$9),RelGegevens!$L$3:$L$1002)=0),"",SUMIF(RelGegevens!$F$3:$M$1002,CONCATENATE("=",Uitwerking!$A19,"-",Uitwerking!P$9),RelGegevens!$L$3:$L$1002))</f>
        <v/>
      </c>
      <c r="Q19" s="51" t="str">
        <f ca="1">IF(OR($A19="",Q$9="",SUMIF(RelGegevens!$F$3:$M$1002,CONCATENATE("=",Uitwerking!$A19,"-",Uitwerking!Q$9),RelGegevens!$L$3:$L$1002)=0),"",SUMIF(RelGegevens!$F$3:$M$1002,CONCATENATE("=",Uitwerking!$A19,"-",Uitwerking!Q$9),RelGegevens!$L$3:$L$1002))</f>
        <v/>
      </c>
      <c r="R19" s="51" t="str">
        <f ca="1">IF(OR($A19="",R$9="",SUMIF(RelGegevens!$F$3:$M$1002,CONCATENATE("=",Uitwerking!$A19,"-",Uitwerking!R$9),RelGegevens!$L$3:$L$1002)=0),"",SUMIF(RelGegevens!$F$3:$M$1002,CONCATENATE("=",Uitwerking!$A19,"-",Uitwerking!R$9),RelGegevens!$L$3:$L$1002))</f>
        <v/>
      </c>
      <c r="S19" s="51" t="str">
        <f ca="1">IF(OR($A19="",S$9="",SUMIF(RelGegevens!$F$3:$M$1002,CONCATENATE("=",Uitwerking!$A19,"-",Uitwerking!S$9),RelGegevens!$L$3:$L$1002)=0),"",SUMIF(RelGegevens!$F$3:$M$1002,CONCATENATE("=",Uitwerking!$A19,"-",Uitwerking!S$9),RelGegevens!$L$3:$L$1002))</f>
        <v/>
      </c>
      <c r="T19" s="51" t="str">
        <f ca="1">IF(OR($A19="",T$9="",SUMIF(RelGegevens!$F$3:$M$1002,CONCATENATE("=",Uitwerking!$A19,"-",Uitwerking!T$9),RelGegevens!$L$3:$L$1002)=0),"",SUMIF(RelGegevens!$F$3:$M$1002,CONCATENATE("=",Uitwerking!$A19,"-",Uitwerking!T$9),RelGegevens!$L$3:$L$1002))</f>
        <v/>
      </c>
      <c r="U19" s="51" t="str">
        <f ca="1">IF(OR($A19="",U$9="",SUMIF(RelGegevens!$F$3:$M$1002,CONCATENATE("=",Uitwerking!$A19,"-",Uitwerking!U$9),RelGegevens!$L$3:$L$1002)=0),"",SUMIF(RelGegevens!$F$3:$M$1002,CONCATENATE("=",Uitwerking!$A19,"-",Uitwerking!U$9),RelGegevens!$L$3:$L$1002))</f>
        <v/>
      </c>
      <c r="V19" s="51" t="str">
        <f ca="1">IF(OR($A19="",V$9="",SUMIF(RelGegevens!$F$3:$M$1002,CONCATENATE("=",Uitwerking!$A19,"-",Uitwerking!V$9),RelGegevens!$L$3:$L$1002)=0),"",SUMIF(RelGegevens!$F$3:$M$1002,CONCATENATE("=",Uitwerking!$A19,"-",Uitwerking!V$9),RelGegevens!$L$3:$L$1002))</f>
        <v/>
      </c>
      <c r="W19" s="51" t="str">
        <f ca="1">IF(OR($A19="",W$9="",SUMIF(RelGegevens!$F$3:$M$1002,CONCATENATE("=",Uitwerking!$A19,"-",Uitwerking!W$9),RelGegevens!$L$3:$L$1002)=0),"",SUMIF(RelGegevens!$F$3:$M$1002,CONCATENATE("=",Uitwerking!$A19,"-",Uitwerking!W$9),RelGegevens!$L$3:$L$1002))</f>
        <v/>
      </c>
      <c r="X19" s="51" t="str">
        <f ca="1">IF(OR($A19="",X$9="",SUMIF(RelGegevens!$F$3:$M$1002,CONCATENATE("=",Uitwerking!$A19,"-",Uitwerking!X$9),RelGegevens!$L$3:$L$1002)=0),"",SUMIF(RelGegevens!$F$3:$M$1002,CONCATENATE("=",Uitwerking!$A19,"-",Uitwerking!X$9),RelGegevens!$L$3:$L$1002))</f>
        <v/>
      </c>
      <c r="Y19" s="51" t="str">
        <f ca="1">IF(OR($A19="",Y$9="",SUMIF(RelGegevens!$F$3:$M$1002,CONCATENATE("=",Uitwerking!$A19,"-",Uitwerking!Y$9),RelGegevens!$L$3:$L$1002)=0),"",SUMIF(RelGegevens!$F$3:$M$1002,CONCATENATE("=",Uitwerking!$A19,"-",Uitwerking!Y$9),RelGegevens!$L$3:$L$1002))</f>
        <v/>
      </c>
      <c r="Z19" s="50" t="str">
        <f ca="1">IF(OR($A19="",Z$9="",SUMIF(RelGegevens!$F$3:$M$1002,CONCATENATE("=",Uitwerking!$A19,"-",Uitwerking!Z$9),RelGegevens!$L$3:$L$1002)=0),"",SUMIF(RelGegevens!$F$3:$M$1002,CONCATENATE("=",Uitwerking!$A19,"-",Uitwerking!Z$9),RelGegevens!$L$3:$L$1002))</f>
        <v/>
      </c>
      <c r="AA19" s="51" t="str">
        <f ca="1">IF(OR($A19="",AA$9="",SUMIF(RelGegevens!$F$3:$M$1002,CONCATENATE("=",Uitwerking!$A19,"-",Uitwerking!AA$9),RelGegevens!$L$3:$L$1002)=0),"",SUMIF(RelGegevens!$F$3:$M$1002,CONCATENATE("=",Uitwerking!$A19,"-",Uitwerking!AA$9),RelGegevens!$L$3:$L$1002))</f>
        <v/>
      </c>
      <c r="AB19" s="51" t="str">
        <f ca="1">IF(OR($A19="",AB$9="",SUMIF(RelGegevens!$F$3:$M$1002,CONCATENATE("=",Uitwerking!$A19,"-",Uitwerking!AB$9),RelGegevens!$L$3:$L$1002)=0),"",SUMIF(RelGegevens!$F$3:$M$1002,CONCATENATE("=",Uitwerking!$A19,"-",Uitwerking!AB$9),RelGegevens!$L$3:$L$1002))</f>
        <v/>
      </c>
      <c r="AC19" s="51" t="str">
        <f ca="1">IF(OR($A19="",AC$9="",SUMIF(RelGegevens!$F$3:$M$1002,CONCATENATE("=",Uitwerking!$A19,"-",Uitwerking!AC$9),RelGegevens!$L$3:$L$1002)=0),"",SUMIF(RelGegevens!$F$3:$M$1002,CONCATENATE("=",Uitwerking!$A19,"-",Uitwerking!AC$9),RelGegevens!$L$3:$L$1002))</f>
        <v/>
      </c>
      <c r="AD19" s="51" t="str">
        <f ca="1">IF(OR($A19="",AD$9="",SUMIF(RelGegevens!$F$3:$M$1002,CONCATENATE("=",Uitwerking!$A19,"-",Uitwerking!AD$9),RelGegevens!$L$3:$L$1002)=0),"",SUMIF(RelGegevens!$F$3:$M$1002,CONCATENATE("=",Uitwerking!$A19,"-",Uitwerking!AD$9),RelGegevens!$L$3:$L$1002))</f>
        <v/>
      </c>
      <c r="AE19" s="51" t="str">
        <f ca="1">IF(OR($A19="",AE$9="",SUMIF(RelGegevens!$F$3:$M$1002,CONCATENATE("=",Uitwerking!$A19,"-",Uitwerking!AE$9),RelGegevens!$L$3:$L$1002)=0),"",SUMIF(RelGegevens!$F$3:$M$1002,CONCATENATE("=",Uitwerking!$A19,"-",Uitwerking!AE$9),RelGegevens!$L$3:$L$1002))</f>
        <v/>
      </c>
      <c r="AF19" s="51" t="str">
        <f ca="1">IF(OR($A19="",AF$9="",SUMIF(RelGegevens!$F$3:$M$1002,CONCATENATE("=",Uitwerking!$A19,"-",Uitwerking!AF$9),RelGegevens!$L$3:$L$1002)=0),"",SUMIF(RelGegevens!$F$3:$M$1002,CONCATENATE("=",Uitwerking!$A19,"-",Uitwerking!AF$9),RelGegevens!$L$3:$L$1002))</f>
        <v/>
      </c>
      <c r="AG19" s="51" t="str">
        <f ca="1">IF(OR($A19="",AG$9="",SUMIF(RelGegevens!$F$3:$M$1002,CONCATENATE("=",Uitwerking!$A19,"-",Uitwerking!AG$9),RelGegevens!$L$3:$L$1002)=0),"",SUMIF(RelGegevens!$F$3:$M$1002,CONCATENATE("=",Uitwerking!$A19,"-",Uitwerking!AG$9),RelGegevens!$L$3:$L$1002))</f>
        <v/>
      </c>
      <c r="AH19" s="51" t="str">
        <f ca="1">IF(OR($A19="",AH$9="",SUMIF(RelGegevens!$F$3:$M$1002,CONCATENATE("=",Uitwerking!$A19,"-",Uitwerking!AH$9),RelGegevens!$L$3:$L$1002)=0),"",SUMIF(RelGegevens!$F$3:$M$1002,CONCATENATE("=",Uitwerking!$A19,"-",Uitwerking!AH$9),RelGegevens!$L$3:$L$1002))</f>
        <v/>
      </c>
      <c r="AI19" s="51" t="str">
        <f ca="1">IF(OR($A19="",AI$9="",SUMIF(RelGegevens!$F$3:$M$1002,CONCATENATE("=",Uitwerking!$A19,"-",Uitwerking!AI$9),RelGegevens!$L$3:$L$1002)=0),"",SUMIF(RelGegevens!$F$3:$M$1002,CONCATENATE("=",Uitwerking!$A19,"-",Uitwerking!AI$9),RelGegevens!$L$3:$L$1002))</f>
        <v/>
      </c>
      <c r="AJ19" s="51" t="str">
        <f ca="1">IF(OR($A19="",AJ$9="",SUMIF(RelGegevens!$F$3:$M$1002,CONCATENATE("=",Uitwerking!$A19,"-",Uitwerking!AJ$9),RelGegevens!$L$3:$L$1002)=0),"",SUMIF(RelGegevens!$F$3:$M$1002,CONCATENATE("=",Uitwerking!$A19,"-",Uitwerking!AJ$9),RelGegevens!$L$3:$L$1002))</f>
        <v/>
      </c>
      <c r="AK19" s="51" t="str">
        <f ca="1">IF(OR($A19="",AK$9="",SUMIF(RelGegevens!$F$3:$M$1002,CONCATENATE("=",Uitwerking!$A19,"-",Uitwerking!AK$9),RelGegevens!$L$3:$L$1002)=0),"",SUMIF(RelGegevens!$F$3:$M$1002,CONCATENATE("=",Uitwerking!$A19,"-",Uitwerking!AK$9),RelGegevens!$L$3:$L$1002))</f>
        <v/>
      </c>
      <c r="AL19" s="51" t="str">
        <f ca="1">IF(OR($A19="",AL$9="",SUMIF(RelGegevens!$F$3:$M$1002,CONCATENATE("=",Uitwerking!$A19,"-",Uitwerking!AL$9),RelGegevens!$L$3:$L$1002)=0),"",SUMIF(RelGegevens!$F$3:$M$1002,CONCATENATE("=",Uitwerking!$A19,"-",Uitwerking!AL$9),RelGegevens!$L$3:$L$1002))</f>
        <v/>
      </c>
      <c r="AM19" s="51" t="str">
        <f ca="1">IF(OR($A19="",AM$9="",SUMIF(RelGegevens!$F$3:$M$1002,CONCATENATE("=",Uitwerking!$A19,"-",Uitwerking!AM$9),RelGegevens!$L$3:$L$1002)=0),"",SUMIF(RelGegevens!$F$3:$M$1002,CONCATENATE("=",Uitwerking!$A19,"-",Uitwerking!AM$9),RelGegevens!$L$3:$L$1002))</f>
        <v/>
      </c>
      <c r="AN19" s="51" t="str">
        <f ca="1">IF(OR($A19="",AN$9="",SUMIF(RelGegevens!$F$3:$M$1002,CONCATENATE("=",Uitwerking!$A19,"-",Uitwerking!AN$9),RelGegevens!$L$3:$L$1002)=0),"",SUMIF(RelGegevens!$F$3:$M$1002,CONCATENATE("=",Uitwerking!$A19,"-",Uitwerking!AN$9),RelGegevens!$L$3:$L$1002))</f>
        <v/>
      </c>
      <c r="AO19" s="51" t="str">
        <f ca="1">IF(OR($A19="",AO$9="",SUMIF(RelGegevens!$F$3:$M$1002,CONCATENATE("=",Uitwerking!$A19,"-",Uitwerking!AO$9),RelGegevens!$L$3:$L$1002)=0),"",SUMIF(RelGegevens!$F$3:$M$1002,CONCATENATE("=",Uitwerking!$A19,"-",Uitwerking!AO$9),RelGegevens!$L$3:$L$1002))</f>
        <v/>
      </c>
      <c r="AP19" s="51" t="str">
        <f ca="1">IF(OR($A19="",AP$9="",SUMIF(RelGegevens!$F$3:$M$1002,CONCATENATE("=",Uitwerking!$A19,"-",Uitwerking!AP$9),RelGegevens!$L$3:$L$1002)=0),"",SUMIF(RelGegevens!$F$3:$M$1002,CONCATENATE("=",Uitwerking!$A19,"-",Uitwerking!AP$9),RelGegevens!$L$3:$L$1002))</f>
        <v/>
      </c>
      <c r="AQ19" s="51" t="str">
        <f ca="1">IF(OR($A19="",AQ$9="",SUMIF(RelGegevens!$F$3:$M$1002,CONCATENATE("=",Uitwerking!$A19,"-",Uitwerking!AQ$9),RelGegevens!$L$3:$L$1002)=0),"",SUMIF(RelGegevens!$F$3:$M$1002,CONCATENATE("=",Uitwerking!$A19,"-",Uitwerking!AQ$9),RelGegevens!$L$3:$L$1002))</f>
        <v/>
      </c>
      <c r="AR19" s="51" t="str">
        <f ca="1">IF(OR($A19="",AR$9="",SUMIF(RelGegevens!$F$3:$M$1002,CONCATENATE("=",Uitwerking!$A19,"-",Uitwerking!AR$9),RelGegevens!$L$3:$L$1002)=0),"",SUMIF(RelGegevens!$F$3:$M$1002,CONCATENATE("=",Uitwerking!$A19,"-",Uitwerking!AR$9),RelGegevens!$L$3:$L$1002))</f>
        <v/>
      </c>
      <c r="AS19" s="51" t="str">
        <f ca="1">IF(OR($A19="",AS$9="",SUMIF(RelGegevens!$F$3:$M$1002,CONCATENATE("=",Uitwerking!$A19,"-",Uitwerking!AS$9),RelGegevens!$L$3:$L$1002)=0),"",SUMIF(RelGegevens!$F$3:$M$1002,CONCATENATE("=",Uitwerking!$A19,"-",Uitwerking!AS$9),RelGegevens!$L$3:$L$1002))</f>
        <v/>
      </c>
      <c r="AT19" s="51" t="str">
        <f ca="1">IF(OR($A19="",AT$9="",SUMIF(RelGegevens!$F$3:$M$1002,CONCATENATE("=",Uitwerking!$A19,"-",Uitwerking!AT$9),RelGegevens!$L$3:$L$1002)=0),"",SUMIF(RelGegevens!$F$3:$M$1002,CONCATENATE("=",Uitwerking!$A19,"-",Uitwerking!AT$9),RelGegevens!$L$3:$L$1002))</f>
        <v/>
      </c>
      <c r="AU19" s="51" t="str">
        <f ca="1">IF(OR($A19="",AU$9="",SUMIF(RelGegevens!$F$3:$M$1002,CONCATENATE("=",Uitwerking!$A19,"-",Uitwerking!AU$9),RelGegevens!$L$3:$L$1002)=0),"",SUMIF(RelGegevens!$F$3:$M$1002,CONCATENATE("=",Uitwerking!$A19,"-",Uitwerking!AU$9),RelGegevens!$L$3:$L$1002))</f>
        <v/>
      </c>
      <c r="AV19" s="51" t="str">
        <f ca="1">IF(OR($A19="",AV$9="",SUMIF(RelGegevens!$F$3:$M$1002,CONCATENATE("=",Uitwerking!$A19,"-",Uitwerking!AV$9),RelGegevens!$L$3:$L$1002)=0),"",SUMIF(RelGegevens!$F$3:$M$1002,CONCATENATE("=",Uitwerking!$A19,"-",Uitwerking!AV$9),RelGegevens!$L$3:$L$1002))</f>
        <v/>
      </c>
      <c r="AW19" s="51" t="str">
        <f ca="1">IF(OR($A19="",AW$9="",SUMIF(RelGegevens!$F$3:$M$1002,CONCATENATE("=",Uitwerking!$A19,"-",Uitwerking!AW$9),RelGegevens!$L$3:$L$1002)=0),"",SUMIF(RelGegevens!$F$3:$M$1002,CONCATENATE("=",Uitwerking!$A19,"-",Uitwerking!AW$9),RelGegevens!$L$3:$L$1002))</f>
        <v/>
      </c>
      <c r="AX19" s="51" t="str">
        <f ca="1">IF(OR($A19="",AX$9="",SUMIF(RelGegevens!$F$3:$M$1002,CONCATENATE("=",Uitwerking!$A19,"-",Uitwerking!AX$9),RelGegevens!$L$3:$L$1002)=0),"",SUMIF(RelGegevens!$F$3:$M$1002,CONCATENATE("=",Uitwerking!$A19,"-",Uitwerking!AX$9),RelGegevens!$L$3:$L$1002))</f>
        <v/>
      </c>
      <c r="AY19" s="51" t="str">
        <f ca="1">IF(OR($A19="",AY$9="",SUMIF(RelGegevens!$F$3:$M$1002,CONCATENATE("=",Uitwerking!$A19,"-",Uitwerking!AY$9),RelGegevens!$L$3:$L$1002)=0),"",SUMIF(RelGegevens!$F$3:$M$1002,CONCATENATE("=",Uitwerking!$A19,"-",Uitwerking!AY$9),RelGegevens!$L$3:$L$1002))</f>
        <v/>
      </c>
      <c r="AZ19" s="51" t="str">
        <f ca="1">IF(OR($A19="",AZ$9="",SUMIF(RelGegevens!$F$3:$M$1002,CONCATENATE("=",Uitwerking!$A19,"-",Uitwerking!AZ$9),RelGegevens!$L$3:$L$1002)=0),"",SUMIF(RelGegevens!$F$3:$M$1002,CONCATENATE("=",Uitwerking!$A19,"-",Uitwerking!AZ$9),RelGegevens!$L$3:$L$1002))</f>
        <v/>
      </c>
      <c r="BA19" s="51" t="str">
        <f ca="1">IF(OR($A19="",BA$9="",SUMIF(RelGegevens!$F$3:$M$1002,CONCATENATE("=",Uitwerking!$A19,"-",Uitwerking!BA$9),RelGegevens!$L$3:$L$1002)=0),"",SUMIF(RelGegevens!$F$3:$M$1002,CONCATENATE("=",Uitwerking!$A19,"-",Uitwerking!BA$9),RelGegevens!$L$3:$L$1002))</f>
        <v/>
      </c>
      <c r="BB19" s="51" t="str">
        <f ca="1">IF(OR($A19="",BB$9="",SUMIF(RelGegevens!$F$3:$M$1002,CONCATENATE("=",Uitwerking!$A19,"-",Uitwerking!BB$9),RelGegevens!$L$3:$L$1002)=0),"",SUMIF(RelGegevens!$F$3:$M$1002,CONCATENATE("=",Uitwerking!$A19,"-",Uitwerking!BB$9),RelGegevens!$L$3:$L$1002))</f>
        <v/>
      </c>
      <c r="BC19" s="52" t="str">
        <f ca="1">IF(OR($A19="",BC$9="",SUMIF(RelGegevens!$F$3:$M$1002,CONCATENATE("=",Uitwerking!$A19,"-",Uitwerking!BC$9),RelGegevens!$L$3:$L$1002)=0),"",SUMIF(RelGegevens!$F$3:$M$1002,CONCATENATE("=",Uitwerking!$A19,"-",Uitwerking!BC$9),RelGegevens!$L$3:$L$1002))</f>
        <v/>
      </c>
    </row>
    <row r="20" spans="1:55" ht="10.5" customHeight="1" x14ac:dyDescent="0.25">
      <c r="A20" s="17" t="str">
        <f>'Data LMA'!B28</f>
        <v/>
      </c>
      <c r="B20" s="29" t="str">
        <f t="shared" si="2"/>
        <v/>
      </c>
      <c r="C20" s="22" t="str">
        <f>IF(A20="","",VLOOKUP(A20,Euralcodes!$A$2:$C$840,3))</f>
        <v/>
      </c>
      <c r="D20" s="23" t="str">
        <f>IF(C20="","",VLOOKUP(A20,Euralcodes!$A$2:$C$840,2))</f>
        <v/>
      </c>
      <c r="E20" s="87" t="str">
        <f t="shared" ca="1" si="3"/>
        <v/>
      </c>
      <c r="F20" s="50" t="str">
        <f ca="1">IF(OR($A20="",F$9="",SUMIF(RelGegevens!$F$3:$M$1002,CONCATENATE("=",Uitwerking!$A20,"-",Uitwerking!F$9),RelGegevens!$L$3:$L$1002)=0),"",SUMIF(RelGegevens!$F$3:$M$1002,CONCATENATE("=",Uitwerking!$A20,"-",Uitwerking!F$9),RelGegevens!$L$3:$L$1002))</f>
        <v/>
      </c>
      <c r="G20" s="51" t="str">
        <f ca="1">IF(OR($A20="",G$9="",SUMIF(RelGegevens!$F$3:$M$1002,CONCATENATE("=",Uitwerking!$A20,"-",Uitwerking!G$9),RelGegevens!$L$3:$L$1002)=0),"",SUMIF(RelGegevens!$F$3:$M$1002,CONCATENATE("=",Uitwerking!$A20,"-",Uitwerking!G$9),RelGegevens!$L$3:$L$1002))</f>
        <v/>
      </c>
      <c r="H20" s="51" t="str">
        <f ca="1">IF(OR($A20="",H$9="",SUMIF(RelGegevens!$F$3:$M$1002,CONCATENATE("=",Uitwerking!$A20,"-",Uitwerking!H$9),RelGegevens!$L$3:$L$1002)=0),"",SUMIF(RelGegevens!$F$3:$M$1002,CONCATENATE("=",Uitwerking!$A20,"-",Uitwerking!H$9),RelGegevens!$L$3:$L$1002))</f>
        <v/>
      </c>
      <c r="I20" s="51" t="str">
        <f ca="1">IF(OR($A20="",I$9="",SUMIF(RelGegevens!$F$3:$M$1002,CONCATENATE("=",Uitwerking!$A20,"-",Uitwerking!I$9),RelGegevens!$L$3:$L$1002)=0),"",SUMIF(RelGegevens!$F$3:$M$1002,CONCATENATE("=",Uitwerking!$A20,"-",Uitwerking!I$9),RelGegevens!$L$3:$L$1002))</f>
        <v/>
      </c>
      <c r="J20" s="51" t="str">
        <f ca="1">IF(OR($A20="",J$9="",SUMIF(RelGegevens!$F$3:$M$1002,CONCATENATE("=",Uitwerking!$A20,"-",Uitwerking!J$9),RelGegevens!$L$3:$L$1002)=0),"",SUMIF(RelGegevens!$F$3:$M$1002,CONCATENATE("=",Uitwerking!$A20,"-",Uitwerking!J$9),RelGegevens!$L$3:$L$1002))</f>
        <v/>
      </c>
      <c r="K20" s="51" t="str">
        <f ca="1">IF(OR($A20="",K$9="",SUMIF(RelGegevens!$F$3:$M$1002,CONCATENATE("=",Uitwerking!$A20,"-",Uitwerking!K$9),RelGegevens!$L$3:$L$1002)=0),"",SUMIF(RelGegevens!$F$3:$M$1002,CONCATENATE("=",Uitwerking!$A20,"-",Uitwerking!K$9),RelGegevens!$L$3:$L$1002))</f>
        <v/>
      </c>
      <c r="L20" s="51" t="str">
        <f ca="1">IF(OR($A20="",L$9="",SUMIF(RelGegevens!$F$3:$M$1002,CONCATENATE("=",Uitwerking!$A20,"-",Uitwerking!L$9),RelGegevens!$L$3:$L$1002)=0),"",SUMIF(RelGegevens!$F$3:$M$1002,CONCATENATE("=",Uitwerking!$A20,"-",Uitwerking!L$9),RelGegevens!$L$3:$L$1002))</f>
        <v/>
      </c>
      <c r="M20" s="51" t="str">
        <f ca="1">IF(OR($A20="",M$9="",SUMIF(RelGegevens!$F$3:$M$1002,CONCATENATE("=",Uitwerking!$A20,"-",Uitwerking!M$9),RelGegevens!$L$3:$L$1002)=0),"",SUMIF(RelGegevens!$F$3:$M$1002,CONCATENATE("=",Uitwerking!$A20,"-",Uitwerking!M$9),RelGegevens!$L$3:$L$1002))</f>
        <v/>
      </c>
      <c r="N20" s="51" t="str">
        <f ca="1">IF(OR($A20="",N$9="",SUMIF(RelGegevens!$F$3:$M$1002,CONCATENATE("=",Uitwerking!$A20,"-",Uitwerking!N$9),RelGegevens!$L$3:$L$1002)=0),"",SUMIF(RelGegevens!$F$3:$M$1002,CONCATENATE("=",Uitwerking!$A20,"-",Uitwerking!N$9),RelGegevens!$L$3:$L$1002))</f>
        <v/>
      </c>
      <c r="O20" s="51" t="str">
        <f ca="1">IF(OR($A20="",O$9="",SUMIF(RelGegevens!$F$3:$M$1002,CONCATENATE("=",Uitwerking!$A20,"-",Uitwerking!O$9),RelGegevens!$L$3:$L$1002)=0),"",SUMIF(RelGegevens!$F$3:$M$1002,CONCATENATE("=",Uitwerking!$A20,"-",Uitwerking!O$9),RelGegevens!$L$3:$L$1002))</f>
        <v/>
      </c>
      <c r="P20" s="51" t="str">
        <f ca="1">IF(OR($A20="",P$9="",SUMIF(RelGegevens!$F$3:$M$1002,CONCATENATE("=",Uitwerking!$A20,"-",Uitwerking!P$9),RelGegevens!$L$3:$L$1002)=0),"",SUMIF(RelGegevens!$F$3:$M$1002,CONCATENATE("=",Uitwerking!$A20,"-",Uitwerking!P$9),RelGegevens!$L$3:$L$1002))</f>
        <v/>
      </c>
      <c r="Q20" s="51" t="str">
        <f ca="1">IF(OR($A20="",Q$9="",SUMIF(RelGegevens!$F$3:$M$1002,CONCATENATE("=",Uitwerking!$A20,"-",Uitwerking!Q$9),RelGegevens!$L$3:$L$1002)=0),"",SUMIF(RelGegevens!$F$3:$M$1002,CONCATENATE("=",Uitwerking!$A20,"-",Uitwerking!Q$9),RelGegevens!$L$3:$L$1002))</f>
        <v/>
      </c>
      <c r="R20" s="51" t="str">
        <f ca="1">IF(OR($A20="",R$9="",SUMIF(RelGegevens!$F$3:$M$1002,CONCATENATE("=",Uitwerking!$A20,"-",Uitwerking!R$9),RelGegevens!$L$3:$L$1002)=0),"",SUMIF(RelGegevens!$F$3:$M$1002,CONCATENATE("=",Uitwerking!$A20,"-",Uitwerking!R$9),RelGegevens!$L$3:$L$1002))</f>
        <v/>
      </c>
      <c r="S20" s="51" t="str">
        <f ca="1">IF(OR($A20="",S$9="",SUMIF(RelGegevens!$F$3:$M$1002,CONCATENATE("=",Uitwerking!$A20,"-",Uitwerking!S$9),RelGegevens!$L$3:$L$1002)=0),"",SUMIF(RelGegevens!$F$3:$M$1002,CONCATENATE("=",Uitwerking!$A20,"-",Uitwerking!S$9),RelGegevens!$L$3:$L$1002))</f>
        <v/>
      </c>
      <c r="T20" s="51" t="str">
        <f ca="1">IF(OR($A20="",T$9="",SUMIF(RelGegevens!$F$3:$M$1002,CONCATENATE("=",Uitwerking!$A20,"-",Uitwerking!T$9),RelGegevens!$L$3:$L$1002)=0),"",SUMIF(RelGegevens!$F$3:$M$1002,CONCATENATE("=",Uitwerking!$A20,"-",Uitwerking!T$9),RelGegevens!$L$3:$L$1002))</f>
        <v/>
      </c>
      <c r="U20" s="51" t="str">
        <f ca="1">IF(OR($A20="",U$9="",SUMIF(RelGegevens!$F$3:$M$1002,CONCATENATE("=",Uitwerking!$A20,"-",Uitwerking!U$9),RelGegevens!$L$3:$L$1002)=0),"",SUMIF(RelGegevens!$F$3:$M$1002,CONCATENATE("=",Uitwerking!$A20,"-",Uitwerking!U$9),RelGegevens!$L$3:$L$1002))</f>
        <v/>
      </c>
      <c r="V20" s="51" t="str">
        <f ca="1">IF(OR($A20="",V$9="",SUMIF(RelGegevens!$F$3:$M$1002,CONCATENATE("=",Uitwerking!$A20,"-",Uitwerking!V$9),RelGegevens!$L$3:$L$1002)=0),"",SUMIF(RelGegevens!$F$3:$M$1002,CONCATENATE("=",Uitwerking!$A20,"-",Uitwerking!V$9),RelGegevens!$L$3:$L$1002))</f>
        <v/>
      </c>
      <c r="W20" s="51" t="str">
        <f ca="1">IF(OR($A20="",W$9="",SUMIF(RelGegevens!$F$3:$M$1002,CONCATENATE("=",Uitwerking!$A20,"-",Uitwerking!W$9),RelGegevens!$L$3:$L$1002)=0),"",SUMIF(RelGegevens!$F$3:$M$1002,CONCATENATE("=",Uitwerking!$A20,"-",Uitwerking!W$9),RelGegevens!$L$3:$L$1002))</f>
        <v/>
      </c>
      <c r="X20" s="51" t="str">
        <f ca="1">IF(OR($A20="",X$9="",SUMIF(RelGegevens!$F$3:$M$1002,CONCATENATE("=",Uitwerking!$A20,"-",Uitwerking!X$9),RelGegevens!$L$3:$L$1002)=0),"",SUMIF(RelGegevens!$F$3:$M$1002,CONCATENATE("=",Uitwerking!$A20,"-",Uitwerking!X$9),RelGegevens!$L$3:$L$1002))</f>
        <v/>
      </c>
      <c r="Y20" s="51" t="str">
        <f ca="1">IF(OR($A20="",Y$9="",SUMIF(RelGegevens!$F$3:$M$1002,CONCATENATE("=",Uitwerking!$A20,"-",Uitwerking!Y$9),RelGegevens!$L$3:$L$1002)=0),"",SUMIF(RelGegevens!$F$3:$M$1002,CONCATENATE("=",Uitwerking!$A20,"-",Uitwerking!Y$9),RelGegevens!$L$3:$L$1002))</f>
        <v/>
      </c>
      <c r="Z20" s="50" t="str">
        <f ca="1">IF(OR($A20="",Z$9="",SUMIF(RelGegevens!$F$3:$M$1002,CONCATENATE("=",Uitwerking!$A20,"-",Uitwerking!Z$9),RelGegevens!$L$3:$L$1002)=0),"",SUMIF(RelGegevens!$F$3:$M$1002,CONCATENATE("=",Uitwerking!$A20,"-",Uitwerking!Z$9),RelGegevens!$L$3:$L$1002))</f>
        <v/>
      </c>
      <c r="AA20" s="51" t="str">
        <f ca="1">IF(OR($A20="",AA$9="",SUMIF(RelGegevens!$F$3:$M$1002,CONCATENATE("=",Uitwerking!$A20,"-",Uitwerking!AA$9),RelGegevens!$L$3:$L$1002)=0),"",SUMIF(RelGegevens!$F$3:$M$1002,CONCATENATE("=",Uitwerking!$A20,"-",Uitwerking!AA$9),RelGegevens!$L$3:$L$1002))</f>
        <v/>
      </c>
      <c r="AB20" s="51" t="str">
        <f ca="1">IF(OR($A20="",AB$9="",SUMIF(RelGegevens!$F$3:$M$1002,CONCATENATE("=",Uitwerking!$A20,"-",Uitwerking!AB$9),RelGegevens!$L$3:$L$1002)=0),"",SUMIF(RelGegevens!$F$3:$M$1002,CONCATENATE("=",Uitwerking!$A20,"-",Uitwerking!AB$9),RelGegevens!$L$3:$L$1002))</f>
        <v/>
      </c>
      <c r="AC20" s="51" t="str">
        <f ca="1">IF(OR($A20="",AC$9="",SUMIF(RelGegevens!$F$3:$M$1002,CONCATENATE("=",Uitwerking!$A20,"-",Uitwerking!AC$9),RelGegevens!$L$3:$L$1002)=0),"",SUMIF(RelGegevens!$F$3:$M$1002,CONCATENATE("=",Uitwerking!$A20,"-",Uitwerking!AC$9),RelGegevens!$L$3:$L$1002))</f>
        <v/>
      </c>
      <c r="AD20" s="51" t="str">
        <f ca="1">IF(OR($A20="",AD$9="",SUMIF(RelGegevens!$F$3:$M$1002,CONCATENATE("=",Uitwerking!$A20,"-",Uitwerking!AD$9),RelGegevens!$L$3:$L$1002)=0),"",SUMIF(RelGegevens!$F$3:$M$1002,CONCATENATE("=",Uitwerking!$A20,"-",Uitwerking!AD$9),RelGegevens!$L$3:$L$1002))</f>
        <v/>
      </c>
      <c r="AE20" s="51" t="str">
        <f ca="1">IF(OR($A20="",AE$9="",SUMIF(RelGegevens!$F$3:$M$1002,CONCATENATE("=",Uitwerking!$A20,"-",Uitwerking!AE$9),RelGegevens!$L$3:$L$1002)=0),"",SUMIF(RelGegevens!$F$3:$M$1002,CONCATENATE("=",Uitwerking!$A20,"-",Uitwerking!AE$9),RelGegevens!$L$3:$L$1002))</f>
        <v/>
      </c>
      <c r="AF20" s="51" t="str">
        <f ca="1">IF(OR($A20="",AF$9="",SUMIF(RelGegevens!$F$3:$M$1002,CONCATENATE("=",Uitwerking!$A20,"-",Uitwerking!AF$9),RelGegevens!$L$3:$L$1002)=0),"",SUMIF(RelGegevens!$F$3:$M$1002,CONCATENATE("=",Uitwerking!$A20,"-",Uitwerking!AF$9),RelGegevens!$L$3:$L$1002))</f>
        <v/>
      </c>
      <c r="AG20" s="51" t="str">
        <f ca="1">IF(OR($A20="",AG$9="",SUMIF(RelGegevens!$F$3:$M$1002,CONCATENATE("=",Uitwerking!$A20,"-",Uitwerking!AG$9),RelGegevens!$L$3:$L$1002)=0),"",SUMIF(RelGegevens!$F$3:$M$1002,CONCATENATE("=",Uitwerking!$A20,"-",Uitwerking!AG$9),RelGegevens!$L$3:$L$1002))</f>
        <v/>
      </c>
      <c r="AH20" s="51" t="str">
        <f ca="1">IF(OR($A20="",AH$9="",SUMIF(RelGegevens!$F$3:$M$1002,CONCATENATE("=",Uitwerking!$A20,"-",Uitwerking!AH$9),RelGegevens!$L$3:$L$1002)=0),"",SUMIF(RelGegevens!$F$3:$M$1002,CONCATENATE("=",Uitwerking!$A20,"-",Uitwerking!AH$9),RelGegevens!$L$3:$L$1002))</f>
        <v/>
      </c>
      <c r="AI20" s="51" t="str">
        <f ca="1">IF(OR($A20="",AI$9="",SUMIF(RelGegevens!$F$3:$M$1002,CONCATENATE("=",Uitwerking!$A20,"-",Uitwerking!AI$9),RelGegevens!$L$3:$L$1002)=0),"",SUMIF(RelGegevens!$F$3:$M$1002,CONCATENATE("=",Uitwerking!$A20,"-",Uitwerking!AI$9),RelGegevens!$L$3:$L$1002))</f>
        <v/>
      </c>
      <c r="AJ20" s="51" t="str">
        <f ca="1">IF(OR($A20="",AJ$9="",SUMIF(RelGegevens!$F$3:$M$1002,CONCATENATE("=",Uitwerking!$A20,"-",Uitwerking!AJ$9),RelGegevens!$L$3:$L$1002)=0),"",SUMIF(RelGegevens!$F$3:$M$1002,CONCATENATE("=",Uitwerking!$A20,"-",Uitwerking!AJ$9),RelGegevens!$L$3:$L$1002))</f>
        <v/>
      </c>
      <c r="AK20" s="51" t="str">
        <f ca="1">IF(OR($A20="",AK$9="",SUMIF(RelGegevens!$F$3:$M$1002,CONCATENATE("=",Uitwerking!$A20,"-",Uitwerking!AK$9),RelGegevens!$L$3:$L$1002)=0),"",SUMIF(RelGegevens!$F$3:$M$1002,CONCATENATE("=",Uitwerking!$A20,"-",Uitwerking!AK$9),RelGegevens!$L$3:$L$1002))</f>
        <v/>
      </c>
      <c r="AL20" s="51" t="str">
        <f ca="1">IF(OR($A20="",AL$9="",SUMIF(RelGegevens!$F$3:$M$1002,CONCATENATE("=",Uitwerking!$A20,"-",Uitwerking!AL$9),RelGegevens!$L$3:$L$1002)=0),"",SUMIF(RelGegevens!$F$3:$M$1002,CONCATENATE("=",Uitwerking!$A20,"-",Uitwerking!AL$9),RelGegevens!$L$3:$L$1002))</f>
        <v/>
      </c>
      <c r="AM20" s="51" t="str">
        <f ca="1">IF(OR($A20="",AM$9="",SUMIF(RelGegevens!$F$3:$M$1002,CONCATENATE("=",Uitwerking!$A20,"-",Uitwerking!AM$9),RelGegevens!$L$3:$L$1002)=0),"",SUMIF(RelGegevens!$F$3:$M$1002,CONCATENATE("=",Uitwerking!$A20,"-",Uitwerking!AM$9),RelGegevens!$L$3:$L$1002))</f>
        <v/>
      </c>
      <c r="AN20" s="51" t="str">
        <f ca="1">IF(OR($A20="",AN$9="",SUMIF(RelGegevens!$F$3:$M$1002,CONCATENATE("=",Uitwerking!$A20,"-",Uitwerking!AN$9),RelGegevens!$L$3:$L$1002)=0),"",SUMIF(RelGegevens!$F$3:$M$1002,CONCATENATE("=",Uitwerking!$A20,"-",Uitwerking!AN$9),RelGegevens!$L$3:$L$1002))</f>
        <v/>
      </c>
      <c r="AO20" s="51" t="str">
        <f ca="1">IF(OR($A20="",AO$9="",SUMIF(RelGegevens!$F$3:$M$1002,CONCATENATE("=",Uitwerking!$A20,"-",Uitwerking!AO$9),RelGegevens!$L$3:$L$1002)=0),"",SUMIF(RelGegevens!$F$3:$M$1002,CONCATENATE("=",Uitwerking!$A20,"-",Uitwerking!AO$9),RelGegevens!$L$3:$L$1002))</f>
        <v/>
      </c>
      <c r="AP20" s="51" t="str">
        <f ca="1">IF(OR($A20="",AP$9="",SUMIF(RelGegevens!$F$3:$M$1002,CONCATENATE("=",Uitwerking!$A20,"-",Uitwerking!AP$9),RelGegevens!$L$3:$L$1002)=0),"",SUMIF(RelGegevens!$F$3:$M$1002,CONCATENATE("=",Uitwerking!$A20,"-",Uitwerking!AP$9),RelGegevens!$L$3:$L$1002))</f>
        <v/>
      </c>
      <c r="AQ20" s="51" t="str">
        <f ca="1">IF(OR($A20="",AQ$9="",SUMIF(RelGegevens!$F$3:$M$1002,CONCATENATE("=",Uitwerking!$A20,"-",Uitwerking!AQ$9),RelGegevens!$L$3:$L$1002)=0),"",SUMIF(RelGegevens!$F$3:$M$1002,CONCATENATE("=",Uitwerking!$A20,"-",Uitwerking!AQ$9),RelGegevens!$L$3:$L$1002))</f>
        <v/>
      </c>
      <c r="AR20" s="51" t="str">
        <f ca="1">IF(OR($A20="",AR$9="",SUMIF(RelGegevens!$F$3:$M$1002,CONCATENATE("=",Uitwerking!$A20,"-",Uitwerking!AR$9),RelGegevens!$L$3:$L$1002)=0),"",SUMIF(RelGegevens!$F$3:$M$1002,CONCATENATE("=",Uitwerking!$A20,"-",Uitwerking!AR$9),RelGegevens!$L$3:$L$1002))</f>
        <v/>
      </c>
      <c r="AS20" s="51" t="str">
        <f ca="1">IF(OR($A20="",AS$9="",SUMIF(RelGegevens!$F$3:$M$1002,CONCATENATE("=",Uitwerking!$A20,"-",Uitwerking!AS$9),RelGegevens!$L$3:$L$1002)=0),"",SUMIF(RelGegevens!$F$3:$M$1002,CONCATENATE("=",Uitwerking!$A20,"-",Uitwerking!AS$9),RelGegevens!$L$3:$L$1002))</f>
        <v/>
      </c>
      <c r="AT20" s="51" t="str">
        <f ca="1">IF(OR($A20="",AT$9="",SUMIF(RelGegevens!$F$3:$M$1002,CONCATENATE("=",Uitwerking!$A20,"-",Uitwerking!AT$9),RelGegevens!$L$3:$L$1002)=0),"",SUMIF(RelGegevens!$F$3:$M$1002,CONCATENATE("=",Uitwerking!$A20,"-",Uitwerking!AT$9),RelGegevens!$L$3:$L$1002))</f>
        <v/>
      </c>
      <c r="AU20" s="51" t="str">
        <f ca="1">IF(OR($A20="",AU$9="",SUMIF(RelGegevens!$F$3:$M$1002,CONCATENATE("=",Uitwerking!$A20,"-",Uitwerking!AU$9),RelGegevens!$L$3:$L$1002)=0),"",SUMIF(RelGegevens!$F$3:$M$1002,CONCATENATE("=",Uitwerking!$A20,"-",Uitwerking!AU$9),RelGegevens!$L$3:$L$1002))</f>
        <v/>
      </c>
      <c r="AV20" s="51" t="str">
        <f ca="1">IF(OR($A20="",AV$9="",SUMIF(RelGegevens!$F$3:$M$1002,CONCATENATE("=",Uitwerking!$A20,"-",Uitwerking!AV$9),RelGegevens!$L$3:$L$1002)=0),"",SUMIF(RelGegevens!$F$3:$M$1002,CONCATENATE("=",Uitwerking!$A20,"-",Uitwerking!AV$9),RelGegevens!$L$3:$L$1002))</f>
        <v/>
      </c>
      <c r="AW20" s="51" t="str">
        <f ca="1">IF(OR($A20="",AW$9="",SUMIF(RelGegevens!$F$3:$M$1002,CONCATENATE("=",Uitwerking!$A20,"-",Uitwerking!AW$9),RelGegevens!$L$3:$L$1002)=0),"",SUMIF(RelGegevens!$F$3:$M$1002,CONCATENATE("=",Uitwerking!$A20,"-",Uitwerking!AW$9),RelGegevens!$L$3:$L$1002))</f>
        <v/>
      </c>
      <c r="AX20" s="51" t="str">
        <f ca="1">IF(OR($A20="",AX$9="",SUMIF(RelGegevens!$F$3:$M$1002,CONCATENATE("=",Uitwerking!$A20,"-",Uitwerking!AX$9),RelGegevens!$L$3:$L$1002)=0),"",SUMIF(RelGegevens!$F$3:$M$1002,CONCATENATE("=",Uitwerking!$A20,"-",Uitwerking!AX$9),RelGegevens!$L$3:$L$1002))</f>
        <v/>
      </c>
      <c r="AY20" s="51" t="str">
        <f ca="1">IF(OR($A20="",AY$9="",SUMIF(RelGegevens!$F$3:$M$1002,CONCATENATE("=",Uitwerking!$A20,"-",Uitwerking!AY$9),RelGegevens!$L$3:$L$1002)=0),"",SUMIF(RelGegevens!$F$3:$M$1002,CONCATENATE("=",Uitwerking!$A20,"-",Uitwerking!AY$9),RelGegevens!$L$3:$L$1002))</f>
        <v/>
      </c>
      <c r="AZ20" s="51" t="str">
        <f ca="1">IF(OR($A20="",AZ$9="",SUMIF(RelGegevens!$F$3:$M$1002,CONCATENATE("=",Uitwerking!$A20,"-",Uitwerking!AZ$9),RelGegevens!$L$3:$L$1002)=0),"",SUMIF(RelGegevens!$F$3:$M$1002,CONCATENATE("=",Uitwerking!$A20,"-",Uitwerking!AZ$9),RelGegevens!$L$3:$L$1002))</f>
        <v/>
      </c>
      <c r="BA20" s="51" t="str">
        <f ca="1">IF(OR($A20="",BA$9="",SUMIF(RelGegevens!$F$3:$M$1002,CONCATENATE("=",Uitwerking!$A20,"-",Uitwerking!BA$9),RelGegevens!$L$3:$L$1002)=0),"",SUMIF(RelGegevens!$F$3:$M$1002,CONCATENATE("=",Uitwerking!$A20,"-",Uitwerking!BA$9),RelGegevens!$L$3:$L$1002))</f>
        <v/>
      </c>
      <c r="BB20" s="51" t="str">
        <f ca="1">IF(OR($A20="",BB$9="",SUMIF(RelGegevens!$F$3:$M$1002,CONCATENATE("=",Uitwerking!$A20,"-",Uitwerking!BB$9),RelGegevens!$L$3:$L$1002)=0),"",SUMIF(RelGegevens!$F$3:$M$1002,CONCATENATE("=",Uitwerking!$A20,"-",Uitwerking!BB$9),RelGegevens!$L$3:$L$1002))</f>
        <v/>
      </c>
      <c r="BC20" s="52" t="str">
        <f ca="1">IF(OR($A20="",BC$9="",SUMIF(RelGegevens!$F$3:$M$1002,CONCATENATE("=",Uitwerking!$A20,"-",Uitwerking!BC$9),RelGegevens!$L$3:$L$1002)=0),"",SUMIF(RelGegevens!$F$3:$M$1002,CONCATENATE("=",Uitwerking!$A20,"-",Uitwerking!BC$9),RelGegevens!$L$3:$L$1002))</f>
        <v/>
      </c>
    </row>
    <row r="21" spans="1:55" ht="10.5" customHeight="1" x14ac:dyDescent="0.25">
      <c r="A21" s="17" t="str">
        <f>'Data LMA'!B29</f>
        <v/>
      </c>
      <c r="B21" s="29" t="str">
        <f t="shared" si="2"/>
        <v/>
      </c>
      <c r="C21" s="22" t="str">
        <f>IF(A21="","",VLOOKUP(A21,Euralcodes!$A$2:$C$840,3))</f>
        <v/>
      </c>
      <c r="D21" s="23" t="str">
        <f>IF(C21="","",VLOOKUP(A21,Euralcodes!$A$2:$C$840,2))</f>
        <v/>
      </c>
      <c r="E21" s="87" t="str">
        <f t="shared" ca="1" si="3"/>
        <v/>
      </c>
      <c r="F21" s="50" t="str">
        <f ca="1">IF(OR($A21="",F$9="",SUMIF(RelGegevens!$F$3:$M$1002,CONCATENATE("=",Uitwerking!$A21,"-",Uitwerking!F$9),RelGegevens!$L$3:$L$1002)=0),"",SUMIF(RelGegevens!$F$3:$M$1002,CONCATENATE("=",Uitwerking!$A21,"-",Uitwerking!F$9),RelGegevens!$L$3:$L$1002))</f>
        <v/>
      </c>
      <c r="G21" s="51" t="str">
        <f ca="1">IF(OR($A21="",G$9="",SUMIF(RelGegevens!$F$3:$M$1002,CONCATENATE("=",Uitwerking!$A21,"-",Uitwerking!G$9),RelGegevens!$L$3:$L$1002)=0),"",SUMIF(RelGegevens!$F$3:$M$1002,CONCATENATE("=",Uitwerking!$A21,"-",Uitwerking!G$9),RelGegevens!$L$3:$L$1002))</f>
        <v/>
      </c>
      <c r="H21" s="51" t="str">
        <f ca="1">IF(OR($A21="",H$9="",SUMIF(RelGegevens!$F$3:$M$1002,CONCATENATE("=",Uitwerking!$A21,"-",Uitwerking!H$9),RelGegevens!$L$3:$L$1002)=0),"",SUMIF(RelGegevens!$F$3:$M$1002,CONCATENATE("=",Uitwerking!$A21,"-",Uitwerking!H$9),RelGegevens!$L$3:$L$1002))</f>
        <v/>
      </c>
      <c r="I21" s="51" t="str">
        <f ca="1">IF(OR($A21="",I$9="",SUMIF(RelGegevens!$F$3:$M$1002,CONCATENATE("=",Uitwerking!$A21,"-",Uitwerking!I$9),RelGegevens!$L$3:$L$1002)=0),"",SUMIF(RelGegevens!$F$3:$M$1002,CONCATENATE("=",Uitwerking!$A21,"-",Uitwerking!I$9),RelGegevens!$L$3:$L$1002))</f>
        <v/>
      </c>
      <c r="J21" s="51" t="str">
        <f ca="1">IF(OR($A21="",J$9="",SUMIF(RelGegevens!$F$3:$M$1002,CONCATENATE("=",Uitwerking!$A21,"-",Uitwerking!J$9),RelGegevens!$L$3:$L$1002)=0),"",SUMIF(RelGegevens!$F$3:$M$1002,CONCATENATE("=",Uitwerking!$A21,"-",Uitwerking!J$9),RelGegevens!$L$3:$L$1002))</f>
        <v/>
      </c>
      <c r="K21" s="51" t="str">
        <f ca="1">IF(OR($A21="",K$9="",SUMIF(RelGegevens!$F$3:$M$1002,CONCATENATE("=",Uitwerking!$A21,"-",Uitwerking!K$9),RelGegevens!$L$3:$L$1002)=0),"",SUMIF(RelGegevens!$F$3:$M$1002,CONCATENATE("=",Uitwerking!$A21,"-",Uitwerking!K$9),RelGegevens!$L$3:$L$1002))</f>
        <v/>
      </c>
      <c r="L21" s="51" t="str">
        <f ca="1">IF(OR($A21="",L$9="",SUMIF(RelGegevens!$F$3:$M$1002,CONCATENATE("=",Uitwerking!$A21,"-",Uitwerking!L$9),RelGegevens!$L$3:$L$1002)=0),"",SUMIF(RelGegevens!$F$3:$M$1002,CONCATENATE("=",Uitwerking!$A21,"-",Uitwerking!L$9),RelGegevens!$L$3:$L$1002))</f>
        <v/>
      </c>
      <c r="M21" s="51" t="str">
        <f ca="1">IF(OR($A21="",M$9="",SUMIF(RelGegevens!$F$3:$M$1002,CONCATENATE("=",Uitwerking!$A21,"-",Uitwerking!M$9),RelGegevens!$L$3:$L$1002)=0),"",SUMIF(RelGegevens!$F$3:$M$1002,CONCATENATE("=",Uitwerking!$A21,"-",Uitwerking!M$9),RelGegevens!$L$3:$L$1002))</f>
        <v/>
      </c>
      <c r="N21" s="51" t="str">
        <f ca="1">IF(OR($A21="",N$9="",SUMIF(RelGegevens!$F$3:$M$1002,CONCATENATE("=",Uitwerking!$A21,"-",Uitwerking!N$9),RelGegevens!$L$3:$L$1002)=0),"",SUMIF(RelGegevens!$F$3:$M$1002,CONCATENATE("=",Uitwerking!$A21,"-",Uitwerking!N$9),RelGegevens!$L$3:$L$1002))</f>
        <v/>
      </c>
      <c r="O21" s="51" t="str">
        <f ca="1">IF(OR($A21="",O$9="",SUMIF(RelGegevens!$F$3:$M$1002,CONCATENATE("=",Uitwerking!$A21,"-",Uitwerking!O$9),RelGegevens!$L$3:$L$1002)=0),"",SUMIF(RelGegevens!$F$3:$M$1002,CONCATENATE("=",Uitwerking!$A21,"-",Uitwerking!O$9),RelGegevens!$L$3:$L$1002))</f>
        <v/>
      </c>
      <c r="P21" s="51" t="str">
        <f ca="1">IF(OR($A21="",P$9="",SUMIF(RelGegevens!$F$3:$M$1002,CONCATENATE("=",Uitwerking!$A21,"-",Uitwerking!P$9),RelGegevens!$L$3:$L$1002)=0),"",SUMIF(RelGegevens!$F$3:$M$1002,CONCATENATE("=",Uitwerking!$A21,"-",Uitwerking!P$9),RelGegevens!$L$3:$L$1002))</f>
        <v/>
      </c>
      <c r="Q21" s="51" t="str">
        <f ca="1">IF(OR($A21="",Q$9="",SUMIF(RelGegevens!$F$3:$M$1002,CONCATENATE("=",Uitwerking!$A21,"-",Uitwerking!Q$9),RelGegevens!$L$3:$L$1002)=0),"",SUMIF(RelGegevens!$F$3:$M$1002,CONCATENATE("=",Uitwerking!$A21,"-",Uitwerking!Q$9),RelGegevens!$L$3:$L$1002))</f>
        <v/>
      </c>
      <c r="R21" s="51" t="str">
        <f ca="1">IF(OR($A21="",R$9="",SUMIF(RelGegevens!$F$3:$M$1002,CONCATENATE("=",Uitwerking!$A21,"-",Uitwerking!R$9),RelGegevens!$L$3:$L$1002)=0),"",SUMIF(RelGegevens!$F$3:$M$1002,CONCATENATE("=",Uitwerking!$A21,"-",Uitwerking!R$9),RelGegevens!$L$3:$L$1002))</f>
        <v/>
      </c>
      <c r="S21" s="51" t="str">
        <f ca="1">IF(OR($A21="",S$9="",SUMIF(RelGegevens!$F$3:$M$1002,CONCATENATE("=",Uitwerking!$A21,"-",Uitwerking!S$9),RelGegevens!$L$3:$L$1002)=0),"",SUMIF(RelGegevens!$F$3:$M$1002,CONCATENATE("=",Uitwerking!$A21,"-",Uitwerking!S$9),RelGegevens!$L$3:$L$1002))</f>
        <v/>
      </c>
      <c r="T21" s="51" t="str">
        <f ca="1">IF(OR($A21="",T$9="",SUMIF(RelGegevens!$F$3:$M$1002,CONCATENATE("=",Uitwerking!$A21,"-",Uitwerking!T$9),RelGegevens!$L$3:$L$1002)=0),"",SUMIF(RelGegevens!$F$3:$M$1002,CONCATENATE("=",Uitwerking!$A21,"-",Uitwerking!T$9),RelGegevens!$L$3:$L$1002))</f>
        <v/>
      </c>
      <c r="U21" s="51" t="str">
        <f ca="1">IF(OR($A21="",U$9="",SUMIF(RelGegevens!$F$3:$M$1002,CONCATENATE("=",Uitwerking!$A21,"-",Uitwerking!U$9),RelGegevens!$L$3:$L$1002)=0),"",SUMIF(RelGegevens!$F$3:$M$1002,CONCATENATE("=",Uitwerking!$A21,"-",Uitwerking!U$9),RelGegevens!$L$3:$L$1002))</f>
        <v/>
      </c>
      <c r="V21" s="51" t="str">
        <f ca="1">IF(OR($A21="",V$9="",SUMIF(RelGegevens!$F$3:$M$1002,CONCATENATE("=",Uitwerking!$A21,"-",Uitwerking!V$9),RelGegevens!$L$3:$L$1002)=0),"",SUMIF(RelGegevens!$F$3:$M$1002,CONCATENATE("=",Uitwerking!$A21,"-",Uitwerking!V$9),RelGegevens!$L$3:$L$1002))</f>
        <v/>
      </c>
      <c r="W21" s="51" t="str">
        <f ca="1">IF(OR($A21="",W$9="",SUMIF(RelGegevens!$F$3:$M$1002,CONCATENATE("=",Uitwerking!$A21,"-",Uitwerking!W$9),RelGegevens!$L$3:$L$1002)=0),"",SUMIF(RelGegevens!$F$3:$M$1002,CONCATENATE("=",Uitwerking!$A21,"-",Uitwerking!W$9),RelGegevens!$L$3:$L$1002))</f>
        <v/>
      </c>
      <c r="X21" s="51" t="str">
        <f ca="1">IF(OR($A21="",X$9="",SUMIF(RelGegevens!$F$3:$M$1002,CONCATENATE("=",Uitwerking!$A21,"-",Uitwerking!X$9),RelGegevens!$L$3:$L$1002)=0),"",SUMIF(RelGegevens!$F$3:$M$1002,CONCATENATE("=",Uitwerking!$A21,"-",Uitwerking!X$9),RelGegevens!$L$3:$L$1002))</f>
        <v/>
      </c>
      <c r="Y21" s="51" t="str">
        <f ca="1">IF(OR($A21="",Y$9="",SUMIF(RelGegevens!$F$3:$M$1002,CONCATENATE("=",Uitwerking!$A21,"-",Uitwerking!Y$9),RelGegevens!$L$3:$L$1002)=0),"",SUMIF(RelGegevens!$F$3:$M$1002,CONCATENATE("=",Uitwerking!$A21,"-",Uitwerking!Y$9),RelGegevens!$L$3:$L$1002))</f>
        <v/>
      </c>
      <c r="Z21" s="50" t="str">
        <f ca="1">IF(OR($A21="",Z$9="",SUMIF(RelGegevens!$F$3:$M$1002,CONCATENATE("=",Uitwerking!$A21,"-",Uitwerking!Z$9),RelGegevens!$L$3:$L$1002)=0),"",SUMIF(RelGegevens!$F$3:$M$1002,CONCATENATE("=",Uitwerking!$A21,"-",Uitwerking!Z$9),RelGegevens!$L$3:$L$1002))</f>
        <v/>
      </c>
      <c r="AA21" s="51" t="str">
        <f ca="1">IF(OR($A21="",AA$9="",SUMIF(RelGegevens!$F$3:$M$1002,CONCATENATE("=",Uitwerking!$A21,"-",Uitwerking!AA$9),RelGegevens!$L$3:$L$1002)=0),"",SUMIF(RelGegevens!$F$3:$M$1002,CONCATENATE("=",Uitwerking!$A21,"-",Uitwerking!AA$9),RelGegevens!$L$3:$L$1002))</f>
        <v/>
      </c>
      <c r="AB21" s="51" t="str">
        <f ca="1">IF(OR($A21="",AB$9="",SUMIF(RelGegevens!$F$3:$M$1002,CONCATENATE("=",Uitwerking!$A21,"-",Uitwerking!AB$9),RelGegevens!$L$3:$L$1002)=0),"",SUMIF(RelGegevens!$F$3:$M$1002,CONCATENATE("=",Uitwerking!$A21,"-",Uitwerking!AB$9),RelGegevens!$L$3:$L$1002))</f>
        <v/>
      </c>
      <c r="AC21" s="51" t="str">
        <f ca="1">IF(OR($A21="",AC$9="",SUMIF(RelGegevens!$F$3:$M$1002,CONCATENATE("=",Uitwerking!$A21,"-",Uitwerking!AC$9),RelGegevens!$L$3:$L$1002)=0),"",SUMIF(RelGegevens!$F$3:$M$1002,CONCATENATE("=",Uitwerking!$A21,"-",Uitwerking!AC$9),RelGegevens!$L$3:$L$1002))</f>
        <v/>
      </c>
      <c r="AD21" s="51" t="str">
        <f ca="1">IF(OR($A21="",AD$9="",SUMIF(RelGegevens!$F$3:$M$1002,CONCATENATE("=",Uitwerking!$A21,"-",Uitwerking!AD$9),RelGegevens!$L$3:$L$1002)=0),"",SUMIF(RelGegevens!$F$3:$M$1002,CONCATENATE("=",Uitwerking!$A21,"-",Uitwerking!AD$9),RelGegevens!$L$3:$L$1002))</f>
        <v/>
      </c>
      <c r="AE21" s="51" t="str">
        <f ca="1">IF(OR($A21="",AE$9="",SUMIF(RelGegevens!$F$3:$M$1002,CONCATENATE("=",Uitwerking!$A21,"-",Uitwerking!AE$9),RelGegevens!$L$3:$L$1002)=0),"",SUMIF(RelGegevens!$F$3:$M$1002,CONCATENATE("=",Uitwerking!$A21,"-",Uitwerking!AE$9),RelGegevens!$L$3:$L$1002))</f>
        <v/>
      </c>
      <c r="AF21" s="51" t="str">
        <f ca="1">IF(OR($A21="",AF$9="",SUMIF(RelGegevens!$F$3:$M$1002,CONCATENATE("=",Uitwerking!$A21,"-",Uitwerking!AF$9),RelGegevens!$L$3:$L$1002)=0),"",SUMIF(RelGegevens!$F$3:$M$1002,CONCATENATE("=",Uitwerking!$A21,"-",Uitwerking!AF$9),RelGegevens!$L$3:$L$1002))</f>
        <v/>
      </c>
      <c r="AG21" s="51" t="str">
        <f ca="1">IF(OR($A21="",AG$9="",SUMIF(RelGegevens!$F$3:$M$1002,CONCATENATE("=",Uitwerking!$A21,"-",Uitwerking!AG$9),RelGegevens!$L$3:$L$1002)=0),"",SUMIF(RelGegevens!$F$3:$M$1002,CONCATENATE("=",Uitwerking!$A21,"-",Uitwerking!AG$9),RelGegevens!$L$3:$L$1002))</f>
        <v/>
      </c>
      <c r="AH21" s="51" t="str">
        <f ca="1">IF(OR($A21="",AH$9="",SUMIF(RelGegevens!$F$3:$M$1002,CONCATENATE("=",Uitwerking!$A21,"-",Uitwerking!AH$9),RelGegevens!$L$3:$L$1002)=0),"",SUMIF(RelGegevens!$F$3:$M$1002,CONCATENATE("=",Uitwerking!$A21,"-",Uitwerking!AH$9),RelGegevens!$L$3:$L$1002))</f>
        <v/>
      </c>
      <c r="AI21" s="51" t="str">
        <f ca="1">IF(OR($A21="",AI$9="",SUMIF(RelGegevens!$F$3:$M$1002,CONCATENATE("=",Uitwerking!$A21,"-",Uitwerking!AI$9),RelGegevens!$L$3:$L$1002)=0),"",SUMIF(RelGegevens!$F$3:$M$1002,CONCATENATE("=",Uitwerking!$A21,"-",Uitwerking!AI$9),RelGegevens!$L$3:$L$1002))</f>
        <v/>
      </c>
      <c r="AJ21" s="51" t="str">
        <f ca="1">IF(OR($A21="",AJ$9="",SUMIF(RelGegevens!$F$3:$M$1002,CONCATENATE("=",Uitwerking!$A21,"-",Uitwerking!AJ$9),RelGegevens!$L$3:$L$1002)=0),"",SUMIF(RelGegevens!$F$3:$M$1002,CONCATENATE("=",Uitwerking!$A21,"-",Uitwerking!AJ$9),RelGegevens!$L$3:$L$1002))</f>
        <v/>
      </c>
      <c r="AK21" s="51" t="str">
        <f ca="1">IF(OR($A21="",AK$9="",SUMIF(RelGegevens!$F$3:$M$1002,CONCATENATE("=",Uitwerking!$A21,"-",Uitwerking!AK$9),RelGegevens!$L$3:$L$1002)=0),"",SUMIF(RelGegevens!$F$3:$M$1002,CONCATENATE("=",Uitwerking!$A21,"-",Uitwerking!AK$9),RelGegevens!$L$3:$L$1002))</f>
        <v/>
      </c>
      <c r="AL21" s="51" t="str">
        <f ca="1">IF(OR($A21="",AL$9="",SUMIF(RelGegevens!$F$3:$M$1002,CONCATENATE("=",Uitwerking!$A21,"-",Uitwerking!AL$9),RelGegevens!$L$3:$L$1002)=0),"",SUMIF(RelGegevens!$F$3:$M$1002,CONCATENATE("=",Uitwerking!$A21,"-",Uitwerking!AL$9),RelGegevens!$L$3:$L$1002))</f>
        <v/>
      </c>
      <c r="AM21" s="51" t="str">
        <f ca="1">IF(OR($A21="",AM$9="",SUMIF(RelGegevens!$F$3:$M$1002,CONCATENATE("=",Uitwerking!$A21,"-",Uitwerking!AM$9),RelGegevens!$L$3:$L$1002)=0),"",SUMIF(RelGegevens!$F$3:$M$1002,CONCATENATE("=",Uitwerking!$A21,"-",Uitwerking!AM$9),RelGegevens!$L$3:$L$1002))</f>
        <v/>
      </c>
      <c r="AN21" s="51" t="str">
        <f ca="1">IF(OR($A21="",AN$9="",SUMIF(RelGegevens!$F$3:$M$1002,CONCATENATE("=",Uitwerking!$A21,"-",Uitwerking!AN$9),RelGegevens!$L$3:$L$1002)=0),"",SUMIF(RelGegevens!$F$3:$M$1002,CONCATENATE("=",Uitwerking!$A21,"-",Uitwerking!AN$9),RelGegevens!$L$3:$L$1002))</f>
        <v/>
      </c>
      <c r="AO21" s="51" t="str">
        <f ca="1">IF(OR($A21="",AO$9="",SUMIF(RelGegevens!$F$3:$M$1002,CONCATENATE("=",Uitwerking!$A21,"-",Uitwerking!AO$9),RelGegevens!$L$3:$L$1002)=0),"",SUMIF(RelGegevens!$F$3:$M$1002,CONCATENATE("=",Uitwerking!$A21,"-",Uitwerking!AO$9),RelGegevens!$L$3:$L$1002))</f>
        <v/>
      </c>
      <c r="AP21" s="51" t="str">
        <f ca="1">IF(OR($A21="",AP$9="",SUMIF(RelGegevens!$F$3:$M$1002,CONCATENATE("=",Uitwerking!$A21,"-",Uitwerking!AP$9),RelGegevens!$L$3:$L$1002)=0),"",SUMIF(RelGegevens!$F$3:$M$1002,CONCATENATE("=",Uitwerking!$A21,"-",Uitwerking!AP$9),RelGegevens!$L$3:$L$1002))</f>
        <v/>
      </c>
      <c r="AQ21" s="51" t="str">
        <f ca="1">IF(OR($A21="",AQ$9="",SUMIF(RelGegevens!$F$3:$M$1002,CONCATENATE("=",Uitwerking!$A21,"-",Uitwerking!AQ$9),RelGegevens!$L$3:$L$1002)=0),"",SUMIF(RelGegevens!$F$3:$M$1002,CONCATENATE("=",Uitwerking!$A21,"-",Uitwerking!AQ$9),RelGegevens!$L$3:$L$1002))</f>
        <v/>
      </c>
      <c r="AR21" s="51" t="str">
        <f ca="1">IF(OR($A21="",AR$9="",SUMIF(RelGegevens!$F$3:$M$1002,CONCATENATE("=",Uitwerking!$A21,"-",Uitwerking!AR$9),RelGegevens!$L$3:$L$1002)=0),"",SUMIF(RelGegevens!$F$3:$M$1002,CONCATENATE("=",Uitwerking!$A21,"-",Uitwerking!AR$9),RelGegevens!$L$3:$L$1002))</f>
        <v/>
      </c>
      <c r="AS21" s="51" t="str">
        <f ca="1">IF(OR($A21="",AS$9="",SUMIF(RelGegevens!$F$3:$M$1002,CONCATENATE("=",Uitwerking!$A21,"-",Uitwerking!AS$9),RelGegevens!$L$3:$L$1002)=0),"",SUMIF(RelGegevens!$F$3:$M$1002,CONCATENATE("=",Uitwerking!$A21,"-",Uitwerking!AS$9),RelGegevens!$L$3:$L$1002))</f>
        <v/>
      </c>
      <c r="AT21" s="51" t="str">
        <f ca="1">IF(OR($A21="",AT$9="",SUMIF(RelGegevens!$F$3:$M$1002,CONCATENATE("=",Uitwerking!$A21,"-",Uitwerking!AT$9),RelGegevens!$L$3:$L$1002)=0),"",SUMIF(RelGegevens!$F$3:$M$1002,CONCATENATE("=",Uitwerking!$A21,"-",Uitwerking!AT$9),RelGegevens!$L$3:$L$1002))</f>
        <v/>
      </c>
      <c r="AU21" s="51" t="str">
        <f ca="1">IF(OR($A21="",AU$9="",SUMIF(RelGegevens!$F$3:$M$1002,CONCATENATE("=",Uitwerking!$A21,"-",Uitwerking!AU$9),RelGegevens!$L$3:$L$1002)=0),"",SUMIF(RelGegevens!$F$3:$M$1002,CONCATENATE("=",Uitwerking!$A21,"-",Uitwerking!AU$9),RelGegevens!$L$3:$L$1002))</f>
        <v/>
      </c>
      <c r="AV21" s="51" t="str">
        <f ca="1">IF(OR($A21="",AV$9="",SUMIF(RelGegevens!$F$3:$M$1002,CONCATENATE("=",Uitwerking!$A21,"-",Uitwerking!AV$9),RelGegevens!$L$3:$L$1002)=0),"",SUMIF(RelGegevens!$F$3:$M$1002,CONCATENATE("=",Uitwerking!$A21,"-",Uitwerking!AV$9),RelGegevens!$L$3:$L$1002))</f>
        <v/>
      </c>
      <c r="AW21" s="51" t="str">
        <f ca="1">IF(OR($A21="",AW$9="",SUMIF(RelGegevens!$F$3:$M$1002,CONCATENATE("=",Uitwerking!$A21,"-",Uitwerking!AW$9),RelGegevens!$L$3:$L$1002)=0),"",SUMIF(RelGegevens!$F$3:$M$1002,CONCATENATE("=",Uitwerking!$A21,"-",Uitwerking!AW$9),RelGegevens!$L$3:$L$1002))</f>
        <v/>
      </c>
      <c r="AX21" s="51" t="str">
        <f ca="1">IF(OR($A21="",AX$9="",SUMIF(RelGegevens!$F$3:$M$1002,CONCATENATE("=",Uitwerking!$A21,"-",Uitwerking!AX$9),RelGegevens!$L$3:$L$1002)=0),"",SUMIF(RelGegevens!$F$3:$M$1002,CONCATENATE("=",Uitwerking!$A21,"-",Uitwerking!AX$9),RelGegevens!$L$3:$L$1002))</f>
        <v/>
      </c>
      <c r="AY21" s="51" t="str">
        <f ca="1">IF(OR($A21="",AY$9="",SUMIF(RelGegevens!$F$3:$M$1002,CONCATENATE("=",Uitwerking!$A21,"-",Uitwerking!AY$9),RelGegevens!$L$3:$L$1002)=0),"",SUMIF(RelGegevens!$F$3:$M$1002,CONCATENATE("=",Uitwerking!$A21,"-",Uitwerking!AY$9),RelGegevens!$L$3:$L$1002))</f>
        <v/>
      </c>
      <c r="AZ21" s="51" t="str">
        <f ca="1">IF(OR($A21="",AZ$9="",SUMIF(RelGegevens!$F$3:$M$1002,CONCATENATE("=",Uitwerking!$A21,"-",Uitwerking!AZ$9),RelGegevens!$L$3:$L$1002)=0),"",SUMIF(RelGegevens!$F$3:$M$1002,CONCATENATE("=",Uitwerking!$A21,"-",Uitwerking!AZ$9),RelGegevens!$L$3:$L$1002))</f>
        <v/>
      </c>
      <c r="BA21" s="51" t="str">
        <f ca="1">IF(OR($A21="",BA$9="",SUMIF(RelGegevens!$F$3:$M$1002,CONCATENATE("=",Uitwerking!$A21,"-",Uitwerking!BA$9),RelGegevens!$L$3:$L$1002)=0),"",SUMIF(RelGegevens!$F$3:$M$1002,CONCATENATE("=",Uitwerking!$A21,"-",Uitwerking!BA$9),RelGegevens!$L$3:$L$1002))</f>
        <v/>
      </c>
      <c r="BB21" s="51" t="str">
        <f ca="1">IF(OR($A21="",BB$9="",SUMIF(RelGegevens!$F$3:$M$1002,CONCATENATE("=",Uitwerking!$A21,"-",Uitwerking!BB$9),RelGegevens!$L$3:$L$1002)=0),"",SUMIF(RelGegevens!$F$3:$M$1002,CONCATENATE("=",Uitwerking!$A21,"-",Uitwerking!BB$9),RelGegevens!$L$3:$L$1002))</f>
        <v/>
      </c>
      <c r="BC21" s="52" t="str">
        <f ca="1">IF(OR($A21="",BC$9="",SUMIF(RelGegevens!$F$3:$M$1002,CONCATENATE("=",Uitwerking!$A21,"-",Uitwerking!BC$9),RelGegevens!$L$3:$L$1002)=0),"",SUMIF(RelGegevens!$F$3:$M$1002,CONCATENATE("=",Uitwerking!$A21,"-",Uitwerking!BC$9),RelGegevens!$L$3:$L$1002))</f>
        <v/>
      </c>
    </row>
    <row r="22" spans="1:55" ht="10.5" customHeight="1" x14ac:dyDescent="0.25">
      <c r="A22" s="17" t="str">
        <f>'Data LMA'!B30</f>
        <v/>
      </c>
      <c r="B22" s="29" t="str">
        <f t="shared" si="2"/>
        <v/>
      </c>
      <c r="C22" s="22" t="str">
        <f>IF(A22="","",VLOOKUP(A22,Euralcodes!$A$2:$C$840,3))</f>
        <v/>
      </c>
      <c r="D22" s="23" t="str">
        <f>IF(C22="","",VLOOKUP(A22,Euralcodes!$A$2:$C$840,2))</f>
        <v/>
      </c>
      <c r="E22" s="87" t="str">
        <f t="shared" ca="1" si="3"/>
        <v/>
      </c>
      <c r="F22" s="50" t="str">
        <f ca="1">IF(OR($A22="",F$9="",SUMIF(RelGegevens!$F$3:$M$1002,CONCATENATE("=",Uitwerking!$A22,"-",Uitwerking!F$9),RelGegevens!$L$3:$L$1002)=0),"",SUMIF(RelGegevens!$F$3:$M$1002,CONCATENATE("=",Uitwerking!$A22,"-",Uitwerking!F$9),RelGegevens!$L$3:$L$1002))</f>
        <v/>
      </c>
      <c r="G22" s="51" t="str">
        <f ca="1">IF(OR($A22="",G$9="",SUMIF(RelGegevens!$F$3:$M$1002,CONCATENATE("=",Uitwerking!$A22,"-",Uitwerking!G$9),RelGegevens!$L$3:$L$1002)=0),"",SUMIF(RelGegevens!$F$3:$M$1002,CONCATENATE("=",Uitwerking!$A22,"-",Uitwerking!G$9),RelGegevens!$L$3:$L$1002))</f>
        <v/>
      </c>
      <c r="H22" s="51" t="str">
        <f ca="1">IF(OR($A22="",H$9="",SUMIF(RelGegevens!$F$3:$M$1002,CONCATENATE("=",Uitwerking!$A22,"-",Uitwerking!H$9),RelGegevens!$L$3:$L$1002)=0),"",SUMIF(RelGegevens!$F$3:$M$1002,CONCATENATE("=",Uitwerking!$A22,"-",Uitwerking!H$9),RelGegevens!$L$3:$L$1002))</f>
        <v/>
      </c>
      <c r="I22" s="51" t="str">
        <f ca="1">IF(OR($A22="",I$9="",SUMIF(RelGegevens!$F$3:$M$1002,CONCATENATE("=",Uitwerking!$A22,"-",Uitwerking!I$9),RelGegevens!$L$3:$L$1002)=0),"",SUMIF(RelGegevens!$F$3:$M$1002,CONCATENATE("=",Uitwerking!$A22,"-",Uitwerking!I$9),RelGegevens!$L$3:$L$1002))</f>
        <v/>
      </c>
      <c r="J22" s="51" t="str">
        <f ca="1">IF(OR($A22="",J$9="",SUMIF(RelGegevens!$F$3:$M$1002,CONCATENATE("=",Uitwerking!$A22,"-",Uitwerking!J$9),RelGegevens!$L$3:$L$1002)=0),"",SUMIF(RelGegevens!$F$3:$M$1002,CONCATENATE("=",Uitwerking!$A22,"-",Uitwerking!J$9),RelGegevens!$L$3:$L$1002))</f>
        <v/>
      </c>
      <c r="K22" s="51" t="str">
        <f ca="1">IF(OR($A22="",K$9="",SUMIF(RelGegevens!$F$3:$M$1002,CONCATENATE("=",Uitwerking!$A22,"-",Uitwerking!K$9),RelGegevens!$L$3:$L$1002)=0),"",SUMIF(RelGegevens!$F$3:$M$1002,CONCATENATE("=",Uitwerking!$A22,"-",Uitwerking!K$9),RelGegevens!$L$3:$L$1002))</f>
        <v/>
      </c>
      <c r="L22" s="51" t="str">
        <f ca="1">IF(OR($A22="",L$9="",SUMIF(RelGegevens!$F$3:$M$1002,CONCATENATE("=",Uitwerking!$A22,"-",Uitwerking!L$9),RelGegevens!$L$3:$L$1002)=0),"",SUMIF(RelGegevens!$F$3:$M$1002,CONCATENATE("=",Uitwerking!$A22,"-",Uitwerking!L$9),RelGegevens!$L$3:$L$1002))</f>
        <v/>
      </c>
      <c r="M22" s="51" t="str">
        <f ca="1">IF(OR($A22="",M$9="",SUMIF(RelGegevens!$F$3:$M$1002,CONCATENATE("=",Uitwerking!$A22,"-",Uitwerking!M$9),RelGegevens!$L$3:$L$1002)=0),"",SUMIF(RelGegevens!$F$3:$M$1002,CONCATENATE("=",Uitwerking!$A22,"-",Uitwerking!M$9),RelGegevens!$L$3:$L$1002))</f>
        <v/>
      </c>
      <c r="N22" s="51" t="str">
        <f ca="1">IF(OR($A22="",N$9="",SUMIF(RelGegevens!$F$3:$M$1002,CONCATENATE("=",Uitwerking!$A22,"-",Uitwerking!N$9),RelGegevens!$L$3:$L$1002)=0),"",SUMIF(RelGegevens!$F$3:$M$1002,CONCATENATE("=",Uitwerking!$A22,"-",Uitwerking!N$9),RelGegevens!$L$3:$L$1002))</f>
        <v/>
      </c>
      <c r="O22" s="51" t="str">
        <f ca="1">IF(OR($A22="",O$9="",SUMIF(RelGegevens!$F$3:$M$1002,CONCATENATE("=",Uitwerking!$A22,"-",Uitwerking!O$9),RelGegevens!$L$3:$L$1002)=0),"",SUMIF(RelGegevens!$F$3:$M$1002,CONCATENATE("=",Uitwerking!$A22,"-",Uitwerking!O$9),RelGegevens!$L$3:$L$1002))</f>
        <v/>
      </c>
      <c r="P22" s="51" t="str">
        <f ca="1">IF(OR($A22="",P$9="",SUMIF(RelGegevens!$F$3:$M$1002,CONCATENATE("=",Uitwerking!$A22,"-",Uitwerking!P$9),RelGegevens!$L$3:$L$1002)=0),"",SUMIF(RelGegevens!$F$3:$M$1002,CONCATENATE("=",Uitwerking!$A22,"-",Uitwerking!P$9),RelGegevens!$L$3:$L$1002))</f>
        <v/>
      </c>
      <c r="Q22" s="51" t="str">
        <f ca="1">IF(OR($A22="",Q$9="",SUMIF(RelGegevens!$F$3:$M$1002,CONCATENATE("=",Uitwerking!$A22,"-",Uitwerking!Q$9),RelGegevens!$L$3:$L$1002)=0),"",SUMIF(RelGegevens!$F$3:$M$1002,CONCATENATE("=",Uitwerking!$A22,"-",Uitwerking!Q$9),RelGegevens!$L$3:$L$1002))</f>
        <v/>
      </c>
      <c r="R22" s="51" t="str">
        <f ca="1">IF(OR($A22="",R$9="",SUMIF(RelGegevens!$F$3:$M$1002,CONCATENATE("=",Uitwerking!$A22,"-",Uitwerking!R$9),RelGegevens!$L$3:$L$1002)=0),"",SUMIF(RelGegevens!$F$3:$M$1002,CONCATENATE("=",Uitwerking!$A22,"-",Uitwerking!R$9),RelGegevens!$L$3:$L$1002))</f>
        <v/>
      </c>
      <c r="S22" s="51" t="str">
        <f ca="1">IF(OR($A22="",S$9="",SUMIF(RelGegevens!$F$3:$M$1002,CONCATENATE("=",Uitwerking!$A22,"-",Uitwerking!S$9),RelGegevens!$L$3:$L$1002)=0),"",SUMIF(RelGegevens!$F$3:$M$1002,CONCATENATE("=",Uitwerking!$A22,"-",Uitwerking!S$9),RelGegevens!$L$3:$L$1002))</f>
        <v/>
      </c>
      <c r="T22" s="51" t="str">
        <f ca="1">IF(OR($A22="",T$9="",SUMIF(RelGegevens!$F$3:$M$1002,CONCATENATE("=",Uitwerking!$A22,"-",Uitwerking!T$9),RelGegevens!$L$3:$L$1002)=0),"",SUMIF(RelGegevens!$F$3:$M$1002,CONCATENATE("=",Uitwerking!$A22,"-",Uitwerking!T$9),RelGegevens!$L$3:$L$1002))</f>
        <v/>
      </c>
      <c r="U22" s="51" t="str">
        <f ca="1">IF(OR($A22="",U$9="",SUMIF(RelGegevens!$F$3:$M$1002,CONCATENATE("=",Uitwerking!$A22,"-",Uitwerking!U$9),RelGegevens!$L$3:$L$1002)=0),"",SUMIF(RelGegevens!$F$3:$M$1002,CONCATENATE("=",Uitwerking!$A22,"-",Uitwerking!U$9),RelGegevens!$L$3:$L$1002))</f>
        <v/>
      </c>
      <c r="V22" s="51" t="str">
        <f ca="1">IF(OR($A22="",V$9="",SUMIF(RelGegevens!$F$3:$M$1002,CONCATENATE("=",Uitwerking!$A22,"-",Uitwerking!V$9),RelGegevens!$L$3:$L$1002)=0),"",SUMIF(RelGegevens!$F$3:$M$1002,CONCATENATE("=",Uitwerking!$A22,"-",Uitwerking!V$9),RelGegevens!$L$3:$L$1002))</f>
        <v/>
      </c>
      <c r="W22" s="51" t="str">
        <f ca="1">IF(OR($A22="",W$9="",SUMIF(RelGegevens!$F$3:$M$1002,CONCATENATE("=",Uitwerking!$A22,"-",Uitwerking!W$9),RelGegevens!$L$3:$L$1002)=0),"",SUMIF(RelGegevens!$F$3:$M$1002,CONCATENATE("=",Uitwerking!$A22,"-",Uitwerking!W$9),RelGegevens!$L$3:$L$1002))</f>
        <v/>
      </c>
      <c r="X22" s="51" t="str">
        <f ca="1">IF(OR($A22="",X$9="",SUMIF(RelGegevens!$F$3:$M$1002,CONCATENATE("=",Uitwerking!$A22,"-",Uitwerking!X$9),RelGegevens!$L$3:$L$1002)=0),"",SUMIF(RelGegevens!$F$3:$M$1002,CONCATENATE("=",Uitwerking!$A22,"-",Uitwerking!X$9),RelGegevens!$L$3:$L$1002))</f>
        <v/>
      </c>
      <c r="Y22" s="51" t="str">
        <f ca="1">IF(OR($A22="",Y$9="",SUMIF(RelGegevens!$F$3:$M$1002,CONCATENATE("=",Uitwerking!$A22,"-",Uitwerking!Y$9),RelGegevens!$L$3:$L$1002)=0),"",SUMIF(RelGegevens!$F$3:$M$1002,CONCATENATE("=",Uitwerking!$A22,"-",Uitwerking!Y$9),RelGegevens!$L$3:$L$1002))</f>
        <v/>
      </c>
      <c r="Z22" s="50" t="str">
        <f ca="1">IF(OR($A22="",Z$9="",SUMIF(RelGegevens!$F$3:$M$1002,CONCATENATE("=",Uitwerking!$A22,"-",Uitwerking!Z$9),RelGegevens!$L$3:$L$1002)=0),"",SUMIF(RelGegevens!$F$3:$M$1002,CONCATENATE("=",Uitwerking!$A22,"-",Uitwerking!Z$9),RelGegevens!$L$3:$L$1002))</f>
        <v/>
      </c>
      <c r="AA22" s="51" t="str">
        <f ca="1">IF(OR($A22="",AA$9="",SUMIF(RelGegevens!$F$3:$M$1002,CONCATENATE("=",Uitwerking!$A22,"-",Uitwerking!AA$9),RelGegevens!$L$3:$L$1002)=0),"",SUMIF(RelGegevens!$F$3:$M$1002,CONCATENATE("=",Uitwerking!$A22,"-",Uitwerking!AA$9),RelGegevens!$L$3:$L$1002))</f>
        <v/>
      </c>
      <c r="AB22" s="51" t="str">
        <f ca="1">IF(OR($A22="",AB$9="",SUMIF(RelGegevens!$F$3:$M$1002,CONCATENATE("=",Uitwerking!$A22,"-",Uitwerking!AB$9),RelGegevens!$L$3:$L$1002)=0),"",SUMIF(RelGegevens!$F$3:$M$1002,CONCATENATE("=",Uitwerking!$A22,"-",Uitwerking!AB$9),RelGegevens!$L$3:$L$1002))</f>
        <v/>
      </c>
      <c r="AC22" s="51" t="str">
        <f ca="1">IF(OR($A22="",AC$9="",SUMIF(RelGegevens!$F$3:$M$1002,CONCATENATE("=",Uitwerking!$A22,"-",Uitwerking!AC$9),RelGegevens!$L$3:$L$1002)=0),"",SUMIF(RelGegevens!$F$3:$M$1002,CONCATENATE("=",Uitwerking!$A22,"-",Uitwerking!AC$9),RelGegevens!$L$3:$L$1002))</f>
        <v/>
      </c>
      <c r="AD22" s="51" t="str">
        <f ca="1">IF(OR($A22="",AD$9="",SUMIF(RelGegevens!$F$3:$M$1002,CONCATENATE("=",Uitwerking!$A22,"-",Uitwerking!AD$9),RelGegevens!$L$3:$L$1002)=0),"",SUMIF(RelGegevens!$F$3:$M$1002,CONCATENATE("=",Uitwerking!$A22,"-",Uitwerking!AD$9),RelGegevens!$L$3:$L$1002))</f>
        <v/>
      </c>
      <c r="AE22" s="51" t="str">
        <f ca="1">IF(OR($A22="",AE$9="",SUMIF(RelGegevens!$F$3:$M$1002,CONCATENATE("=",Uitwerking!$A22,"-",Uitwerking!AE$9),RelGegevens!$L$3:$L$1002)=0),"",SUMIF(RelGegevens!$F$3:$M$1002,CONCATENATE("=",Uitwerking!$A22,"-",Uitwerking!AE$9),RelGegevens!$L$3:$L$1002))</f>
        <v/>
      </c>
      <c r="AF22" s="51" t="str">
        <f ca="1">IF(OR($A22="",AF$9="",SUMIF(RelGegevens!$F$3:$M$1002,CONCATENATE("=",Uitwerking!$A22,"-",Uitwerking!AF$9),RelGegevens!$L$3:$L$1002)=0),"",SUMIF(RelGegevens!$F$3:$M$1002,CONCATENATE("=",Uitwerking!$A22,"-",Uitwerking!AF$9),RelGegevens!$L$3:$L$1002))</f>
        <v/>
      </c>
      <c r="AG22" s="51" t="str">
        <f ca="1">IF(OR($A22="",AG$9="",SUMIF(RelGegevens!$F$3:$M$1002,CONCATENATE("=",Uitwerking!$A22,"-",Uitwerking!AG$9),RelGegevens!$L$3:$L$1002)=0),"",SUMIF(RelGegevens!$F$3:$M$1002,CONCATENATE("=",Uitwerking!$A22,"-",Uitwerking!AG$9),RelGegevens!$L$3:$L$1002))</f>
        <v/>
      </c>
      <c r="AH22" s="51" t="str">
        <f ca="1">IF(OR($A22="",AH$9="",SUMIF(RelGegevens!$F$3:$M$1002,CONCATENATE("=",Uitwerking!$A22,"-",Uitwerking!AH$9),RelGegevens!$L$3:$L$1002)=0),"",SUMIF(RelGegevens!$F$3:$M$1002,CONCATENATE("=",Uitwerking!$A22,"-",Uitwerking!AH$9),RelGegevens!$L$3:$L$1002))</f>
        <v/>
      </c>
      <c r="AI22" s="51" t="str">
        <f ca="1">IF(OR($A22="",AI$9="",SUMIF(RelGegevens!$F$3:$M$1002,CONCATENATE("=",Uitwerking!$A22,"-",Uitwerking!AI$9),RelGegevens!$L$3:$L$1002)=0),"",SUMIF(RelGegevens!$F$3:$M$1002,CONCATENATE("=",Uitwerking!$A22,"-",Uitwerking!AI$9),RelGegevens!$L$3:$L$1002))</f>
        <v/>
      </c>
      <c r="AJ22" s="51" t="str">
        <f ca="1">IF(OR($A22="",AJ$9="",SUMIF(RelGegevens!$F$3:$M$1002,CONCATENATE("=",Uitwerking!$A22,"-",Uitwerking!AJ$9),RelGegevens!$L$3:$L$1002)=0),"",SUMIF(RelGegevens!$F$3:$M$1002,CONCATENATE("=",Uitwerking!$A22,"-",Uitwerking!AJ$9),RelGegevens!$L$3:$L$1002))</f>
        <v/>
      </c>
      <c r="AK22" s="51" t="str">
        <f ca="1">IF(OR($A22="",AK$9="",SUMIF(RelGegevens!$F$3:$M$1002,CONCATENATE("=",Uitwerking!$A22,"-",Uitwerking!AK$9),RelGegevens!$L$3:$L$1002)=0),"",SUMIF(RelGegevens!$F$3:$M$1002,CONCATENATE("=",Uitwerking!$A22,"-",Uitwerking!AK$9),RelGegevens!$L$3:$L$1002))</f>
        <v/>
      </c>
      <c r="AL22" s="51" t="str">
        <f ca="1">IF(OR($A22="",AL$9="",SUMIF(RelGegevens!$F$3:$M$1002,CONCATENATE("=",Uitwerking!$A22,"-",Uitwerking!AL$9),RelGegevens!$L$3:$L$1002)=0),"",SUMIF(RelGegevens!$F$3:$M$1002,CONCATENATE("=",Uitwerking!$A22,"-",Uitwerking!AL$9),RelGegevens!$L$3:$L$1002))</f>
        <v/>
      </c>
      <c r="AM22" s="51" t="str">
        <f ca="1">IF(OR($A22="",AM$9="",SUMIF(RelGegevens!$F$3:$M$1002,CONCATENATE("=",Uitwerking!$A22,"-",Uitwerking!AM$9),RelGegevens!$L$3:$L$1002)=0),"",SUMIF(RelGegevens!$F$3:$M$1002,CONCATENATE("=",Uitwerking!$A22,"-",Uitwerking!AM$9),RelGegevens!$L$3:$L$1002))</f>
        <v/>
      </c>
      <c r="AN22" s="51" t="str">
        <f ca="1">IF(OR($A22="",AN$9="",SUMIF(RelGegevens!$F$3:$M$1002,CONCATENATE("=",Uitwerking!$A22,"-",Uitwerking!AN$9),RelGegevens!$L$3:$L$1002)=0),"",SUMIF(RelGegevens!$F$3:$M$1002,CONCATENATE("=",Uitwerking!$A22,"-",Uitwerking!AN$9),RelGegevens!$L$3:$L$1002))</f>
        <v/>
      </c>
      <c r="AO22" s="51" t="str">
        <f ca="1">IF(OR($A22="",AO$9="",SUMIF(RelGegevens!$F$3:$M$1002,CONCATENATE("=",Uitwerking!$A22,"-",Uitwerking!AO$9),RelGegevens!$L$3:$L$1002)=0),"",SUMIF(RelGegevens!$F$3:$M$1002,CONCATENATE("=",Uitwerking!$A22,"-",Uitwerking!AO$9),RelGegevens!$L$3:$L$1002))</f>
        <v/>
      </c>
      <c r="AP22" s="51" t="str">
        <f ca="1">IF(OR($A22="",AP$9="",SUMIF(RelGegevens!$F$3:$M$1002,CONCATENATE("=",Uitwerking!$A22,"-",Uitwerking!AP$9),RelGegevens!$L$3:$L$1002)=0),"",SUMIF(RelGegevens!$F$3:$M$1002,CONCATENATE("=",Uitwerking!$A22,"-",Uitwerking!AP$9),RelGegevens!$L$3:$L$1002))</f>
        <v/>
      </c>
      <c r="AQ22" s="51" t="str">
        <f ca="1">IF(OR($A22="",AQ$9="",SUMIF(RelGegevens!$F$3:$M$1002,CONCATENATE("=",Uitwerking!$A22,"-",Uitwerking!AQ$9),RelGegevens!$L$3:$L$1002)=0),"",SUMIF(RelGegevens!$F$3:$M$1002,CONCATENATE("=",Uitwerking!$A22,"-",Uitwerking!AQ$9),RelGegevens!$L$3:$L$1002))</f>
        <v/>
      </c>
      <c r="AR22" s="51" t="str">
        <f ca="1">IF(OR($A22="",AR$9="",SUMIF(RelGegevens!$F$3:$M$1002,CONCATENATE("=",Uitwerking!$A22,"-",Uitwerking!AR$9),RelGegevens!$L$3:$L$1002)=0),"",SUMIF(RelGegevens!$F$3:$M$1002,CONCATENATE("=",Uitwerking!$A22,"-",Uitwerking!AR$9),RelGegevens!$L$3:$L$1002))</f>
        <v/>
      </c>
      <c r="AS22" s="51" t="str">
        <f ca="1">IF(OR($A22="",AS$9="",SUMIF(RelGegevens!$F$3:$M$1002,CONCATENATE("=",Uitwerking!$A22,"-",Uitwerking!AS$9),RelGegevens!$L$3:$L$1002)=0),"",SUMIF(RelGegevens!$F$3:$M$1002,CONCATENATE("=",Uitwerking!$A22,"-",Uitwerking!AS$9),RelGegevens!$L$3:$L$1002))</f>
        <v/>
      </c>
      <c r="AT22" s="51" t="str">
        <f ca="1">IF(OR($A22="",AT$9="",SUMIF(RelGegevens!$F$3:$M$1002,CONCATENATE("=",Uitwerking!$A22,"-",Uitwerking!AT$9),RelGegevens!$L$3:$L$1002)=0),"",SUMIF(RelGegevens!$F$3:$M$1002,CONCATENATE("=",Uitwerking!$A22,"-",Uitwerking!AT$9),RelGegevens!$L$3:$L$1002))</f>
        <v/>
      </c>
      <c r="AU22" s="51" t="str">
        <f ca="1">IF(OR($A22="",AU$9="",SUMIF(RelGegevens!$F$3:$M$1002,CONCATENATE("=",Uitwerking!$A22,"-",Uitwerking!AU$9),RelGegevens!$L$3:$L$1002)=0),"",SUMIF(RelGegevens!$F$3:$M$1002,CONCATENATE("=",Uitwerking!$A22,"-",Uitwerking!AU$9),RelGegevens!$L$3:$L$1002))</f>
        <v/>
      </c>
      <c r="AV22" s="51" t="str">
        <f ca="1">IF(OR($A22="",AV$9="",SUMIF(RelGegevens!$F$3:$M$1002,CONCATENATE("=",Uitwerking!$A22,"-",Uitwerking!AV$9),RelGegevens!$L$3:$L$1002)=0),"",SUMIF(RelGegevens!$F$3:$M$1002,CONCATENATE("=",Uitwerking!$A22,"-",Uitwerking!AV$9),RelGegevens!$L$3:$L$1002))</f>
        <v/>
      </c>
      <c r="AW22" s="51" t="str">
        <f ca="1">IF(OR($A22="",AW$9="",SUMIF(RelGegevens!$F$3:$M$1002,CONCATENATE("=",Uitwerking!$A22,"-",Uitwerking!AW$9),RelGegevens!$L$3:$L$1002)=0),"",SUMIF(RelGegevens!$F$3:$M$1002,CONCATENATE("=",Uitwerking!$A22,"-",Uitwerking!AW$9),RelGegevens!$L$3:$L$1002))</f>
        <v/>
      </c>
      <c r="AX22" s="51" t="str">
        <f ca="1">IF(OR($A22="",AX$9="",SUMIF(RelGegevens!$F$3:$M$1002,CONCATENATE("=",Uitwerking!$A22,"-",Uitwerking!AX$9),RelGegevens!$L$3:$L$1002)=0),"",SUMIF(RelGegevens!$F$3:$M$1002,CONCATENATE("=",Uitwerking!$A22,"-",Uitwerking!AX$9),RelGegevens!$L$3:$L$1002))</f>
        <v/>
      </c>
      <c r="AY22" s="51" t="str">
        <f ca="1">IF(OR($A22="",AY$9="",SUMIF(RelGegevens!$F$3:$M$1002,CONCATENATE("=",Uitwerking!$A22,"-",Uitwerking!AY$9),RelGegevens!$L$3:$L$1002)=0),"",SUMIF(RelGegevens!$F$3:$M$1002,CONCATENATE("=",Uitwerking!$A22,"-",Uitwerking!AY$9),RelGegevens!$L$3:$L$1002))</f>
        <v/>
      </c>
      <c r="AZ22" s="51" t="str">
        <f ca="1">IF(OR($A22="",AZ$9="",SUMIF(RelGegevens!$F$3:$M$1002,CONCATENATE("=",Uitwerking!$A22,"-",Uitwerking!AZ$9),RelGegevens!$L$3:$L$1002)=0),"",SUMIF(RelGegevens!$F$3:$M$1002,CONCATENATE("=",Uitwerking!$A22,"-",Uitwerking!AZ$9),RelGegevens!$L$3:$L$1002))</f>
        <v/>
      </c>
      <c r="BA22" s="51" t="str">
        <f ca="1">IF(OR($A22="",BA$9="",SUMIF(RelGegevens!$F$3:$M$1002,CONCATENATE("=",Uitwerking!$A22,"-",Uitwerking!BA$9),RelGegevens!$L$3:$L$1002)=0),"",SUMIF(RelGegevens!$F$3:$M$1002,CONCATENATE("=",Uitwerking!$A22,"-",Uitwerking!BA$9),RelGegevens!$L$3:$L$1002))</f>
        <v/>
      </c>
      <c r="BB22" s="51" t="str">
        <f ca="1">IF(OR($A22="",BB$9="",SUMIF(RelGegevens!$F$3:$M$1002,CONCATENATE("=",Uitwerking!$A22,"-",Uitwerking!BB$9),RelGegevens!$L$3:$L$1002)=0),"",SUMIF(RelGegevens!$F$3:$M$1002,CONCATENATE("=",Uitwerking!$A22,"-",Uitwerking!BB$9),RelGegevens!$L$3:$L$1002))</f>
        <v/>
      </c>
      <c r="BC22" s="52" t="str">
        <f ca="1">IF(OR($A22="",BC$9="",SUMIF(RelGegevens!$F$3:$M$1002,CONCATENATE("=",Uitwerking!$A22,"-",Uitwerking!BC$9),RelGegevens!$L$3:$L$1002)=0),"",SUMIF(RelGegevens!$F$3:$M$1002,CONCATENATE("=",Uitwerking!$A22,"-",Uitwerking!BC$9),RelGegevens!$L$3:$L$1002))</f>
        <v/>
      </c>
    </row>
    <row r="23" spans="1:55" ht="10.5" customHeight="1" x14ac:dyDescent="0.25">
      <c r="A23" s="17" t="str">
        <f>'Data LMA'!B31</f>
        <v/>
      </c>
      <c r="B23" s="29" t="str">
        <f t="shared" si="2"/>
        <v/>
      </c>
      <c r="C23" s="22" t="str">
        <f>IF(A23="","",VLOOKUP(A23,Euralcodes!$A$2:$C$840,3))</f>
        <v/>
      </c>
      <c r="D23" s="23" t="str">
        <f>IF(C23="","",VLOOKUP(A23,Euralcodes!$A$2:$C$840,2))</f>
        <v/>
      </c>
      <c r="E23" s="87" t="str">
        <f t="shared" ca="1" si="3"/>
        <v/>
      </c>
      <c r="F23" s="50" t="str">
        <f ca="1">IF(OR($A23="",F$9="",SUMIF(RelGegevens!$F$3:$M$1002,CONCATENATE("=",Uitwerking!$A23,"-",Uitwerking!F$9),RelGegevens!$L$3:$L$1002)=0),"",SUMIF(RelGegevens!$F$3:$M$1002,CONCATENATE("=",Uitwerking!$A23,"-",Uitwerking!F$9),RelGegevens!$L$3:$L$1002))</f>
        <v/>
      </c>
      <c r="G23" s="51" t="str">
        <f ca="1">IF(OR($A23="",G$9="",SUMIF(RelGegevens!$F$3:$M$1002,CONCATENATE("=",Uitwerking!$A23,"-",Uitwerking!G$9),RelGegevens!$L$3:$L$1002)=0),"",SUMIF(RelGegevens!$F$3:$M$1002,CONCATENATE("=",Uitwerking!$A23,"-",Uitwerking!G$9),RelGegevens!$L$3:$L$1002))</f>
        <v/>
      </c>
      <c r="H23" s="51" t="str">
        <f ca="1">IF(OR($A23="",H$9="",SUMIF(RelGegevens!$F$3:$M$1002,CONCATENATE("=",Uitwerking!$A23,"-",Uitwerking!H$9),RelGegevens!$L$3:$L$1002)=0),"",SUMIF(RelGegevens!$F$3:$M$1002,CONCATENATE("=",Uitwerking!$A23,"-",Uitwerking!H$9),RelGegevens!$L$3:$L$1002))</f>
        <v/>
      </c>
      <c r="I23" s="51" t="str">
        <f ca="1">IF(OR($A23="",I$9="",SUMIF(RelGegevens!$F$3:$M$1002,CONCATENATE("=",Uitwerking!$A23,"-",Uitwerking!I$9),RelGegevens!$L$3:$L$1002)=0),"",SUMIF(RelGegevens!$F$3:$M$1002,CONCATENATE("=",Uitwerking!$A23,"-",Uitwerking!I$9),RelGegevens!$L$3:$L$1002))</f>
        <v/>
      </c>
      <c r="J23" s="51" t="str">
        <f ca="1">IF(OR($A23="",J$9="",SUMIF(RelGegevens!$F$3:$M$1002,CONCATENATE("=",Uitwerking!$A23,"-",Uitwerking!J$9),RelGegevens!$L$3:$L$1002)=0),"",SUMIF(RelGegevens!$F$3:$M$1002,CONCATENATE("=",Uitwerking!$A23,"-",Uitwerking!J$9),RelGegevens!$L$3:$L$1002))</f>
        <v/>
      </c>
      <c r="K23" s="51" t="str">
        <f ca="1">IF(OR($A23="",K$9="",SUMIF(RelGegevens!$F$3:$M$1002,CONCATENATE("=",Uitwerking!$A23,"-",Uitwerking!K$9),RelGegevens!$L$3:$L$1002)=0),"",SUMIF(RelGegevens!$F$3:$M$1002,CONCATENATE("=",Uitwerking!$A23,"-",Uitwerking!K$9),RelGegevens!$L$3:$L$1002))</f>
        <v/>
      </c>
      <c r="L23" s="51" t="str">
        <f ca="1">IF(OR($A23="",L$9="",SUMIF(RelGegevens!$F$3:$M$1002,CONCATENATE("=",Uitwerking!$A23,"-",Uitwerking!L$9),RelGegevens!$L$3:$L$1002)=0),"",SUMIF(RelGegevens!$F$3:$M$1002,CONCATENATE("=",Uitwerking!$A23,"-",Uitwerking!L$9),RelGegevens!$L$3:$L$1002))</f>
        <v/>
      </c>
      <c r="M23" s="51" t="str">
        <f ca="1">IF(OR($A23="",M$9="",SUMIF(RelGegevens!$F$3:$M$1002,CONCATENATE("=",Uitwerking!$A23,"-",Uitwerking!M$9),RelGegevens!$L$3:$L$1002)=0),"",SUMIF(RelGegevens!$F$3:$M$1002,CONCATENATE("=",Uitwerking!$A23,"-",Uitwerking!M$9),RelGegevens!$L$3:$L$1002))</f>
        <v/>
      </c>
      <c r="N23" s="51" t="str">
        <f ca="1">IF(OR($A23="",N$9="",SUMIF(RelGegevens!$F$3:$M$1002,CONCATENATE("=",Uitwerking!$A23,"-",Uitwerking!N$9),RelGegevens!$L$3:$L$1002)=0),"",SUMIF(RelGegevens!$F$3:$M$1002,CONCATENATE("=",Uitwerking!$A23,"-",Uitwerking!N$9),RelGegevens!$L$3:$L$1002))</f>
        <v/>
      </c>
      <c r="O23" s="51" t="str">
        <f ca="1">IF(OR($A23="",O$9="",SUMIF(RelGegevens!$F$3:$M$1002,CONCATENATE("=",Uitwerking!$A23,"-",Uitwerking!O$9),RelGegevens!$L$3:$L$1002)=0),"",SUMIF(RelGegevens!$F$3:$M$1002,CONCATENATE("=",Uitwerking!$A23,"-",Uitwerking!O$9),RelGegevens!$L$3:$L$1002))</f>
        <v/>
      </c>
      <c r="P23" s="51" t="str">
        <f ca="1">IF(OR($A23="",P$9="",SUMIF(RelGegevens!$F$3:$M$1002,CONCATENATE("=",Uitwerking!$A23,"-",Uitwerking!P$9),RelGegevens!$L$3:$L$1002)=0),"",SUMIF(RelGegevens!$F$3:$M$1002,CONCATENATE("=",Uitwerking!$A23,"-",Uitwerking!P$9),RelGegevens!$L$3:$L$1002))</f>
        <v/>
      </c>
      <c r="Q23" s="51" t="str">
        <f ca="1">IF(OR($A23="",Q$9="",SUMIF(RelGegevens!$F$3:$M$1002,CONCATENATE("=",Uitwerking!$A23,"-",Uitwerking!Q$9),RelGegevens!$L$3:$L$1002)=0),"",SUMIF(RelGegevens!$F$3:$M$1002,CONCATENATE("=",Uitwerking!$A23,"-",Uitwerking!Q$9),RelGegevens!$L$3:$L$1002))</f>
        <v/>
      </c>
      <c r="R23" s="51" t="str">
        <f ca="1">IF(OR($A23="",R$9="",SUMIF(RelGegevens!$F$3:$M$1002,CONCATENATE("=",Uitwerking!$A23,"-",Uitwerking!R$9),RelGegevens!$L$3:$L$1002)=0),"",SUMIF(RelGegevens!$F$3:$M$1002,CONCATENATE("=",Uitwerking!$A23,"-",Uitwerking!R$9),RelGegevens!$L$3:$L$1002))</f>
        <v/>
      </c>
      <c r="S23" s="51" t="str">
        <f ca="1">IF(OR($A23="",S$9="",SUMIF(RelGegevens!$F$3:$M$1002,CONCATENATE("=",Uitwerking!$A23,"-",Uitwerking!S$9),RelGegevens!$L$3:$L$1002)=0),"",SUMIF(RelGegevens!$F$3:$M$1002,CONCATENATE("=",Uitwerking!$A23,"-",Uitwerking!S$9),RelGegevens!$L$3:$L$1002))</f>
        <v/>
      </c>
      <c r="T23" s="51" t="str">
        <f ca="1">IF(OR($A23="",T$9="",SUMIF(RelGegevens!$F$3:$M$1002,CONCATENATE("=",Uitwerking!$A23,"-",Uitwerking!T$9),RelGegevens!$L$3:$L$1002)=0),"",SUMIF(RelGegevens!$F$3:$M$1002,CONCATENATE("=",Uitwerking!$A23,"-",Uitwerking!T$9),RelGegevens!$L$3:$L$1002))</f>
        <v/>
      </c>
      <c r="U23" s="51" t="str">
        <f ca="1">IF(OR($A23="",U$9="",SUMIF(RelGegevens!$F$3:$M$1002,CONCATENATE("=",Uitwerking!$A23,"-",Uitwerking!U$9),RelGegevens!$L$3:$L$1002)=0),"",SUMIF(RelGegevens!$F$3:$M$1002,CONCATENATE("=",Uitwerking!$A23,"-",Uitwerking!U$9),RelGegevens!$L$3:$L$1002))</f>
        <v/>
      </c>
      <c r="V23" s="51" t="str">
        <f ca="1">IF(OR($A23="",V$9="",SUMIF(RelGegevens!$F$3:$M$1002,CONCATENATE("=",Uitwerking!$A23,"-",Uitwerking!V$9),RelGegevens!$L$3:$L$1002)=0),"",SUMIF(RelGegevens!$F$3:$M$1002,CONCATENATE("=",Uitwerking!$A23,"-",Uitwerking!V$9),RelGegevens!$L$3:$L$1002))</f>
        <v/>
      </c>
      <c r="W23" s="51" t="str">
        <f ca="1">IF(OR($A23="",W$9="",SUMIF(RelGegevens!$F$3:$M$1002,CONCATENATE("=",Uitwerking!$A23,"-",Uitwerking!W$9),RelGegevens!$L$3:$L$1002)=0),"",SUMIF(RelGegevens!$F$3:$M$1002,CONCATENATE("=",Uitwerking!$A23,"-",Uitwerking!W$9),RelGegevens!$L$3:$L$1002))</f>
        <v/>
      </c>
      <c r="X23" s="51" t="str">
        <f ca="1">IF(OR($A23="",X$9="",SUMIF(RelGegevens!$F$3:$M$1002,CONCATENATE("=",Uitwerking!$A23,"-",Uitwerking!X$9),RelGegevens!$L$3:$L$1002)=0),"",SUMIF(RelGegevens!$F$3:$M$1002,CONCATENATE("=",Uitwerking!$A23,"-",Uitwerking!X$9),RelGegevens!$L$3:$L$1002))</f>
        <v/>
      </c>
      <c r="Y23" s="51" t="str">
        <f ca="1">IF(OR($A23="",Y$9="",SUMIF(RelGegevens!$F$3:$M$1002,CONCATENATE("=",Uitwerking!$A23,"-",Uitwerking!Y$9),RelGegevens!$L$3:$L$1002)=0),"",SUMIF(RelGegevens!$F$3:$M$1002,CONCATENATE("=",Uitwerking!$A23,"-",Uitwerking!Y$9),RelGegevens!$L$3:$L$1002))</f>
        <v/>
      </c>
      <c r="Z23" s="50" t="str">
        <f ca="1">IF(OR($A23="",Z$9="",SUMIF(RelGegevens!$F$3:$M$1002,CONCATENATE("=",Uitwerking!$A23,"-",Uitwerking!Z$9),RelGegevens!$L$3:$L$1002)=0),"",SUMIF(RelGegevens!$F$3:$M$1002,CONCATENATE("=",Uitwerking!$A23,"-",Uitwerking!Z$9),RelGegevens!$L$3:$L$1002))</f>
        <v/>
      </c>
      <c r="AA23" s="51" t="str">
        <f ca="1">IF(OR($A23="",AA$9="",SUMIF(RelGegevens!$F$3:$M$1002,CONCATENATE("=",Uitwerking!$A23,"-",Uitwerking!AA$9),RelGegevens!$L$3:$L$1002)=0),"",SUMIF(RelGegevens!$F$3:$M$1002,CONCATENATE("=",Uitwerking!$A23,"-",Uitwerking!AA$9),RelGegevens!$L$3:$L$1002))</f>
        <v/>
      </c>
      <c r="AB23" s="51" t="str">
        <f ca="1">IF(OR($A23="",AB$9="",SUMIF(RelGegevens!$F$3:$M$1002,CONCATENATE("=",Uitwerking!$A23,"-",Uitwerking!AB$9),RelGegevens!$L$3:$L$1002)=0),"",SUMIF(RelGegevens!$F$3:$M$1002,CONCATENATE("=",Uitwerking!$A23,"-",Uitwerking!AB$9),RelGegevens!$L$3:$L$1002))</f>
        <v/>
      </c>
      <c r="AC23" s="51" t="str">
        <f ca="1">IF(OR($A23="",AC$9="",SUMIF(RelGegevens!$F$3:$M$1002,CONCATENATE("=",Uitwerking!$A23,"-",Uitwerking!AC$9),RelGegevens!$L$3:$L$1002)=0),"",SUMIF(RelGegevens!$F$3:$M$1002,CONCATENATE("=",Uitwerking!$A23,"-",Uitwerking!AC$9),RelGegevens!$L$3:$L$1002))</f>
        <v/>
      </c>
      <c r="AD23" s="51" t="str">
        <f ca="1">IF(OR($A23="",AD$9="",SUMIF(RelGegevens!$F$3:$M$1002,CONCATENATE("=",Uitwerking!$A23,"-",Uitwerking!AD$9),RelGegevens!$L$3:$L$1002)=0),"",SUMIF(RelGegevens!$F$3:$M$1002,CONCATENATE("=",Uitwerking!$A23,"-",Uitwerking!AD$9),RelGegevens!$L$3:$L$1002))</f>
        <v/>
      </c>
      <c r="AE23" s="51" t="str">
        <f ca="1">IF(OR($A23="",AE$9="",SUMIF(RelGegevens!$F$3:$M$1002,CONCATENATE("=",Uitwerking!$A23,"-",Uitwerking!AE$9),RelGegevens!$L$3:$L$1002)=0),"",SUMIF(RelGegevens!$F$3:$M$1002,CONCATENATE("=",Uitwerking!$A23,"-",Uitwerking!AE$9),RelGegevens!$L$3:$L$1002))</f>
        <v/>
      </c>
      <c r="AF23" s="51" t="str">
        <f ca="1">IF(OR($A23="",AF$9="",SUMIF(RelGegevens!$F$3:$M$1002,CONCATENATE("=",Uitwerking!$A23,"-",Uitwerking!AF$9),RelGegevens!$L$3:$L$1002)=0),"",SUMIF(RelGegevens!$F$3:$M$1002,CONCATENATE("=",Uitwerking!$A23,"-",Uitwerking!AF$9),RelGegevens!$L$3:$L$1002))</f>
        <v/>
      </c>
      <c r="AG23" s="51" t="str">
        <f ca="1">IF(OR($A23="",AG$9="",SUMIF(RelGegevens!$F$3:$M$1002,CONCATENATE("=",Uitwerking!$A23,"-",Uitwerking!AG$9),RelGegevens!$L$3:$L$1002)=0),"",SUMIF(RelGegevens!$F$3:$M$1002,CONCATENATE("=",Uitwerking!$A23,"-",Uitwerking!AG$9),RelGegevens!$L$3:$L$1002))</f>
        <v/>
      </c>
      <c r="AH23" s="51" t="str">
        <f ca="1">IF(OR($A23="",AH$9="",SUMIF(RelGegevens!$F$3:$M$1002,CONCATENATE("=",Uitwerking!$A23,"-",Uitwerking!AH$9),RelGegevens!$L$3:$L$1002)=0),"",SUMIF(RelGegevens!$F$3:$M$1002,CONCATENATE("=",Uitwerking!$A23,"-",Uitwerking!AH$9),RelGegevens!$L$3:$L$1002))</f>
        <v/>
      </c>
      <c r="AI23" s="51" t="str">
        <f ca="1">IF(OR($A23="",AI$9="",SUMIF(RelGegevens!$F$3:$M$1002,CONCATENATE("=",Uitwerking!$A23,"-",Uitwerking!AI$9),RelGegevens!$L$3:$L$1002)=0),"",SUMIF(RelGegevens!$F$3:$M$1002,CONCATENATE("=",Uitwerking!$A23,"-",Uitwerking!AI$9),RelGegevens!$L$3:$L$1002))</f>
        <v/>
      </c>
      <c r="AJ23" s="51" t="str">
        <f ca="1">IF(OR($A23="",AJ$9="",SUMIF(RelGegevens!$F$3:$M$1002,CONCATENATE("=",Uitwerking!$A23,"-",Uitwerking!AJ$9),RelGegevens!$L$3:$L$1002)=0),"",SUMIF(RelGegevens!$F$3:$M$1002,CONCATENATE("=",Uitwerking!$A23,"-",Uitwerking!AJ$9),RelGegevens!$L$3:$L$1002))</f>
        <v/>
      </c>
      <c r="AK23" s="51" t="str">
        <f ca="1">IF(OR($A23="",AK$9="",SUMIF(RelGegevens!$F$3:$M$1002,CONCATENATE("=",Uitwerking!$A23,"-",Uitwerking!AK$9),RelGegevens!$L$3:$L$1002)=0),"",SUMIF(RelGegevens!$F$3:$M$1002,CONCATENATE("=",Uitwerking!$A23,"-",Uitwerking!AK$9),RelGegevens!$L$3:$L$1002))</f>
        <v/>
      </c>
      <c r="AL23" s="51" t="str">
        <f ca="1">IF(OR($A23="",AL$9="",SUMIF(RelGegevens!$F$3:$M$1002,CONCATENATE("=",Uitwerking!$A23,"-",Uitwerking!AL$9),RelGegevens!$L$3:$L$1002)=0),"",SUMIF(RelGegevens!$F$3:$M$1002,CONCATENATE("=",Uitwerking!$A23,"-",Uitwerking!AL$9),RelGegevens!$L$3:$L$1002))</f>
        <v/>
      </c>
      <c r="AM23" s="51" t="str">
        <f ca="1">IF(OR($A23="",AM$9="",SUMIF(RelGegevens!$F$3:$M$1002,CONCATENATE("=",Uitwerking!$A23,"-",Uitwerking!AM$9),RelGegevens!$L$3:$L$1002)=0),"",SUMIF(RelGegevens!$F$3:$M$1002,CONCATENATE("=",Uitwerking!$A23,"-",Uitwerking!AM$9),RelGegevens!$L$3:$L$1002))</f>
        <v/>
      </c>
      <c r="AN23" s="51" t="str">
        <f ca="1">IF(OR($A23="",AN$9="",SUMIF(RelGegevens!$F$3:$M$1002,CONCATENATE("=",Uitwerking!$A23,"-",Uitwerking!AN$9),RelGegevens!$L$3:$L$1002)=0),"",SUMIF(RelGegevens!$F$3:$M$1002,CONCATENATE("=",Uitwerking!$A23,"-",Uitwerking!AN$9),RelGegevens!$L$3:$L$1002))</f>
        <v/>
      </c>
      <c r="AO23" s="51" t="str">
        <f ca="1">IF(OR($A23="",AO$9="",SUMIF(RelGegevens!$F$3:$M$1002,CONCATENATE("=",Uitwerking!$A23,"-",Uitwerking!AO$9),RelGegevens!$L$3:$L$1002)=0),"",SUMIF(RelGegevens!$F$3:$M$1002,CONCATENATE("=",Uitwerking!$A23,"-",Uitwerking!AO$9),RelGegevens!$L$3:$L$1002))</f>
        <v/>
      </c>
      <c r="AP23" s="51" t="str">
        <f ca="1">IF(OR($A23="",AP$9="",SUMIF(RelGegevens!$F$3:$M$1002,CONCATENATE("=",Uitwerking!$A23,"-",Uitwerking!AP$9),RelGegevens!$L$3:$L$1002)=0),"",SUMIF(RelGegevens!$F$3:$M$1002,CONCATENATE("=",Uitwerking!$A23,"-",Uitwerking!AP$9),RelGegevens!$L$3:$L$1002))</f>
        <v/>
      </c>
      <c r="AQ23" s="51" t="str">
        <f ca="1">IF(OR($A23="",AQ$9="",SUMIF(RelGegevens!$F$3:$M$1002,CONCATENATE("=",Uitwerking!$A23,"-",Uitwerking!AQ$9),RelGegevens!$L$3:$L$1002)=0),"",SUMIF(RelGegevens!$F$3:$M$1002,CONCATENATE("=",Uitwerking!$A23,"-",Uitwerking!AQ$9),RelGegevens!$L$3:$L$1002))</f>
        <v/>
      </c>
      <c r="AR23" s="51" t="str">
        <f ca="1">IF(OR($A23="",AR$9="",SUMIF(RelGegevens!$F$3:$M$1002,CONCATENATE("=",Uitwerking!$A23,"-",Uitwerking!AR$9),RelGegevens!$L$3:$L$1002)=0),"",SUMIF(RelGegevens!$F$3:$M$1002,CONCATENATE("=",Uitwerking!$A23,"-",Uitwerking!AR$9),RelGegevens!$L$3:$L$1002))</f>
        <v/>
      </c>
      <c r="AS23" s="51" t="str">
        <f ca="1">IF(OR($A23="",AS$9="",SUMIF(RelGegevens!$F$3:$M$1002,CONCATENATE("=",Uitwerking!$A23,"-",Uitwerking!AS$9),RelGegevens!$L$3:$L$1002)=0),"",SUMIF(RelGegevens!$F$3:$M$1002,CONCATENATE("=",Uitwerking!$A23,"-",Uitwerking!AS$9),RelGegevens!$L$3:$L$1002))</f>
        <v/>
      </c>
      <c r="AT23" s="51" t="str">
        <f ca="1">IF(OR($A23="",AT$9="",SUMIF(RelGegevens!$F$3:$M$1002,CONCATENATE("=",Uitwerking!$A23,"-",Uitwerking!AT$9),RelGegevens!$L$3:$L$1002)=0),"",SUMIF(RelGegevens!$F$3:$M$1002,CONCATENATE("=",Uitwerking!$A23,"-",Uitwerking!AT$9),RelGegevens!$L$3:$L$1002))</f>
        <v/>
      </c>
      <c r="AU23" s="51" t="str">
        <f ca="1">IF(OR($A23="",AU$9="",SUMIF(RelGegevens!$F$3:$M$1002,CONCATENATE("=",Uitwerking!$A23,"-",Uitwerking!AU$9),RelGegevens!$L$3:$L$1002)=0),"",SUMIF(RelGegevens!$F$3:$M$1002,CONCATENATE("=",Uitwerking!$A23,"-",Uitwerking!AU$9),RelGegevens!$L$3:$L$1002))</f>
        <v/>
      </c>
      <c r="AV23" s="51" t="str">
        <f ca="1">IF(OR($A23="",AV$9="",SUMIF(RelGegevens!$F$3:$M$1002,CONCATENATE("=",Uitwerking!$A23,"-",Uitwerking!AV$9),RelGegevens!$L$3:$L$1002)=0),"",SUMIF(RelGegevens!$F$3:$M$1002,CONCATENATE("=",Uitwerking!$A23,"-",Uitwerking!AV$9),RelGegevens!$L$3:$L$1002))</f>
        <v/>
      </c>
      <c r="AW23" s="51" t="str">
        <f ca="1">IF(OR($A23="",AW$9="",SUMIF(RelGegevens!$F$3:$M$1002,CONCATENATE("=",Uitwerking!$A23,"-",Uitwerking!AW$9),RelGegevens!$L$3:$L$1002)=0),"",SUMIF(RelGegevens!$F$3:$M$1002,CONCATENATE("=",Uitwerking!$A23,"-",Uitwerking!AW$9),RelGegevens!$L$3:$L$1002))</f>
        <v/>
      </c>
      <c r="AX23" s="51" t="str">
        <f ca="1">IF(OR($A23="",AX$9="",SUMIF(RelGegevens!$F$3:$M$1002,CONCATENATE("=",Uitwerking!$A23,"-",Uitwerking!AX$9),RelGegevens!$L$3:$L$1002)=0),"",SUMIF(RelGegevens!$F$3:$M$1002,CONCATENATE("=",Uitwerking!$A23,"-",Uitwerking!AX$9),RelGegevens!$L$3:$L$1002))</f>
        <v/>
      </c>
      <c r="AY23" s="51" t="str">
        <f ca="1">IF(OR($A23="",AY$9="",SUMIF(RelGegevens!$F$3:$M$1002,CONCATENATE("=",Uitwerking!$A23,"-",Uitwerking!AY$9),RelGegevens!$L$3:$L$1002)=0),"",SUMIF(RelGegevens!$F$3:$M$1002,CONCATENATE("=",Uitwerking!$A23,"-",Uitwerking!AY$9),RelGegevens!$L$3:$L$1002))</f>
        <v/>
      </c>
      <c r="AZ23" s="51" t="str">
        <f ca="1">IF(OR($A23="",AZ$9="",SUMIF(RelGegevens!$F$3:$M$1002,CONCATENATE("=",Uitwerking!$A23,"-",Uitwerking!AZ$9),RelGegevens!$L$3:$L$1002)=0),"",SUMIF(RelGegevens!$F$3:$M$1002,CONCATENATE("=",Uitwerking!$A23,"-",Uitwerking!AZ$9),RelGegevens!$L$3:$L$1002))</f>
        <v/>
      </c>
      <c r="BA23" s="51" t="str">
        <f ca="1">IF(OR($A23="",BA$9="",SUMIF(RelGegevens!$F$3:$M$1002,CONCATENATE("=",Uitwerking!$A23,"-",Uitwerking!BA$9),RelGegevens!$L$3:$L$1002)=0),"",SUMIF(RelGegevens!$F$3:$M$1002,CONCATENATE("=",Uitwerking!$A23,"-",Uitwerking!BA$9),RelGegevens!$L$3:$L$1002))</f>
        <v/>
      </c>
      <c r="BB23" s="51" t="str">
        <f ca="1">IF(OR($A23="",BB$9="",SUMIF(RelGegevens!$F$3:$M$1002,CONCATENATE("=",Uitwerking!$A23,"-",Uitwerking!BB$9),RelGegevens!$L$3:$L$1002)=0),"",SUMIF(RelGegevens!$F$3:$M$1002,CONCATENATE("=",Uitwerking!$A23,"-",Uitwerking!BB$9),RelGegevens!$L$3:$L$1002))</f>
        <v/>
      </c>
      <c r="BC23" s="52" t="str">
        <f ca="1">IF(OR($A23="",BC$9="",SUMIF(RelGegevens!$F$3:$M$1002,CONCATENATE("=",Uitwerking!$A23,"-",Uitwerking!BC$9),RelGegevens!$L$3:$L$1002)=0),"",SUMIF(RelGegevens!$F$3:$M$1002,CONCATENATE("=",Uitwerking!$A23,"-",Uitwerking!BC$9),RelGegevens!$L$3:$L$1002))</f>
        <v/>
      </c>
    </row>
    <row r="24" spans="1:55" ht="10.5" customHeight="1" x14ac:dyDescent="0.25">
      <c r="A24" s="17" t="str">
        <f>'Data LMA'!B32</f>
        <v/>
      </c>
      <c r="B24" s="29" t="str">
        <f t="shared" si="2"/>
        <v/>
      </c>
      <c r="C24" s="22" t="str">
        <f>IF(A24="","",VLOOKUP(A24,Euralcodes!$A$2:$C$840,3))</f>
        <v/>
      </c>
      <c r="D24" s="23" t="str">
        <f>IF(C24="","",VLOOKUP(A24,Euralcodes!$A$2:$C$840,2))</f>
        <v/>
      </c>
      <c r="E24" s="87" t="str">
        <f t="shared" ca="1" si="3"/>
        <v/>
      </c>
      <c r="F24" s="50" t="str">
        <f ca="1">IF(OR($A24="",F$9="",SUMIF(RelGegevens!$F$3:$M$1002,CONCATENATE("=",Uitwerking!$A24,"-",Uitwerking!F$9),RelGegevens!$L$3:$L$1002)=0),"",SUMIF(RelGegevens!$F$3:$M$1002,CONCATENATE("=",Uitwerking!$A24,"-",Uitwerking!F$9),RelGegevens!$L$3:$L$1002))</f>
        <v/>
      </c>
      <c r="G24" s="51" t="str">
        <f ca="1">IF(OR($A24="",G$9="",SUMIF(RelGegevens!$F$3:$M$1002,CONCATENATE("=",Uitwerking!$A24,"-",Uitwerking!G$9),RelGegevens!$L$3:$L$1002)=0),"",SUMIF(RelGegevens!$F$3:$M$1002,CONCATENATE("=",Uitwerking!$A24,"-",Uitwerking!G$9),RelGegevens!$L$3:$L$1002))</f>
        <v/>
      </c>
      <c r="H24" s="51" t="str">
        <f ca="1">IF(OR($A24="",H$9="",SUMIF(RelGegevens!$F$3:$M$1002,CONCATENATE("=",Uitwerking!$A24,"-",Uitwerking!H$9),RelGegevens!$L$3:$L$1002)=0),"",SUMIF(RelGegevens!$F$3:$M$1002,CONCATENATE("=",Uitwerking!$A24,"-",Uitwerking!H$9),RelGegevens!$L$3:$L$1002))</f>
        <v/>
      </c>
      <c r="I24" s="51" t="str">
        <f ca="1">IF(OR($A24="",I$9="",SUMIF(RelGegevens!$F$3:$M$1002,CONCATENATE("=",Uitwerking!$A24,"-",Uitwerking!I$9),RelGegevens!$L$3:$L$1002)=0),"",SUMIF(RelGegevens!$F$3:$M$1002,CONCATENATE("=",Uitwerking!$A24,"-",Uitwerking!I$9),RelGegevens!$L$3:$L$1002))</f>
        <v/>
      </c>
      <c r="J24" s="51" t="str">
        <f ca="1">IF(OR($A24="",J$9="",SUMIF(RelGegevens!$F$3:$M$1002,CONCATENATE("=",Uitwerking!$A24,"-",Uitwerking!J$9),RelGegevens!$L$3:$L$1002)=0),"",SUMIF(RelGegevens!$F$3:$M$1002,CONCATENATE("=",Uitwerking!$A24,"-",Uitwerking!J$9),RelGegevens!$L$3:$L$1002))</f>
        <v/>
      </c>
      <c r="K24" s="51" t="str">
        <f ca="1">IF(OR($A24="",K$9="",SUMIF(RelGegevens!$F$3:$M$1002,CONCATENATE("=",Uitwerking!$A24,"-",Uitwerking!K$9),RelGegevens!$L$3:$L$1002)=0),"",SUMIF(RelGegevens!$F$3:$M$1002,CONCATENATE("=",Uitwerking!$A24,"-",Uitwerking!K$9),RelGegevens!$L$3:$L$1002))</f>
        <v/>
      </c>
      <c r="L24" s="51" t="str">
        <f ca="1">IF(OR($A24="",L$9="",SUMIF(RelGegevens!$F$3:$M$1002,CONCATENATE("=",Uitwerking!$A24,"-",Uitwerking!L$9),RelGegevens!$L$3:$L$1002)=0),"",SUMIF(RelGegevens!$F$3:$M$1002,CONCATENATE("=",Uitwerking!$A24,"-",Uitwerking!L$9),RelGegevens!$L$3:$L$1002))</f>
        <v/>
      </c>
      <c r="M24" s="51" t="str">
        <f ca="1">IF(OR($A24="",M$9="",SUMIF(RelGegevens!$F$3:$M$1002,CONCATENATE("=",Uitwerking!$A24,"-",Uitwerking!M$9),RelGegevens!$L$3:$L$1002)=0),"",SUMIF(RelGegevens!$F$3:$M$1002,CONCATENATE("=",Uitwerking!$A24,"-",Uitwerking!M$9),RelGegevens!$L$3:$L$1002))</f>
        <v/>
      </c>
      <c r="N24" s="51" t="str">
        <f ca="1">IF(OR($A24="",N$9="",SUMIF(RelGegevens!$F$3:$M$1002,CONCATENATE("=",Uitwerking!$A24,"-",Uitwerking!N$9),RelGegevens!$L$3:$L$1002)=0),"",SUMIF(RelGegevens!$F$3:$M$1002,CONCATENATE("=",Uitwerking!$A24,"-",Uitwerking!N$9),RelGegevens!$L$3:$L$1002))</f>
        <v/>
      </c>
      <c r="O24" s="51" t="str">
        <f ca="1">IF(OR($A24="",O$9="",SUMIF(RelGegevens!$F$3:$M$1002,CONCATENATE("=",Uitwerking!$A24,"-",Uitwerking!O$9),RelGegevens!$L$3:$L$1002)=0),"",SUMIF(RelGegevens!$F$3:$M$1002,CONCATENATE("=",Uitwerking!$A24,"-",Uitwerking!O$9),RelGegevens!$L$3:$L$1002))</f>
        <v/>
      </c>
      <c r="P24" s="51" t="str">
        <f ca="1">IF(OR($A24="",P$9="",SUMIF(RelGegevens!$F$3:$M$1002,CONCATENATE("=",Uitwerking!$A24,"-",Uitwerking!P$9),RelGegevens!$L$3:$L$1002)=0),"",SUMIF(RelGegevens!$F$3:$M$1002,CONCATENATE("=",Uitwerking!$A24,"-",Uitwerking!P$9),RelGegevens!$L$3:$L$1002))</f>
        <v/>
      </c>
      <c r="Q24" s="51" t="str">
        <f ca="1">IF(OR($A24="",Q$9="",SUMIF(RelGegevens!$F$3:$M$1002,CONCATENATE("=",Uitwerking!$A24,"-",Uitwerking!Q$9),RelGegevens!$L$3:$L$1002)=0),"",SUMIF(RelGegevens!$F$3:$M$1002,CONCATENATE("=",Uitwerking!$A24,"-",Uitwerking!Q$9),RelGegevens!$L$3:$L$1002))</f>
        <v/>
      </c>
      <c r="R24" s="51" t="str">
        <f ca="1">IF(OR($A24="",R$9="",SUMIF(RelGegevens!$F$3:$M$1002,CONCATENATE("=",Uitwerking!$A24,"-",Uitwerking!R$9),RelGegevens!$L$3:$L$1002)=0),"",SUMIF(RelGegevens!$F$3:$M$1002,CONCATENATE("=",Uitwerking!$A24,"-",Uitwerking!R$9),RelGegevens!$L$3:$L$1002))</f>
        <v/>
      </c>
      <c r="S24" s="51" t="str">
        <f ca="1">IF(OR($A24="",S$9="",SUMIF(RelGegevens!$F$3:$M$1002,CONCATENATE("=",Uitwerking!$A24,"-",Uitwerking!S$9),RelGegevens!$L$3:$L$1002)=0),"",SUMIF(RelGegevens!$F$3:$M$1002,CONCATENATE("=",Uitwerking!$A24,"-",Uitwerking!S$9),RelGegevens!$L$3:$L$1002))</f>
        <v/>
      </c>
      <c r="T24" s="51" t="str">
        <f ca="1">IF(OR($A24="",T$9="",SUMIF(RelGegevens!$F$3:$M$1002,CONCATENATE("=",Uitwerking!$A24,"-",Uitwerking!T$9),RelGegevens!$L$3:$L$1002)=0),"",SUMIF(RelGegevens!$F$3:$M$1002,CONCATENATE("=",Uitwerking!$A24,"-",Uitwerking!T$9),RelGegevens!$L$3:$L$1002))</f>
        <v/>
      </c>
      <c r="U24" s="51" t="str">
        <f ca="1">IF(OR($A24="",U$9="",SUMIF(RelGegevens!$F$3:$M$1002,CONCATENATE("=",Uitwerking!$A24,"-",Uitwerking!U$9),RelGegevens!$L$3:$L$1002)=0),"",SUMIF(RelGegevens!$F$3:$M$1002,CONCATENATE("=",Uitwerking!$A24,"-",Uitwerking!U$9),RelGegevens!$L$3:$L$1002))</f>
        <v/>
      </c>
      <c r="V24" s="51" t="str">
        <f ca="1">IF(OR($A24="",V$9="",SUMIF(RelGegevens!$F$3:$M$1002,CONCATENATE("=",Uitwerking!$A24,"-",Uitwerking!V$9),RelGegevens!$L$3:$L$1002)=0),"",SUMIF(RelGegevens!$F$3:$M$1002,CONCATENATE("=",Uitwerking!$A24,"-",Uitwerking!V$9),RelGegevens!$L$3:$L$1002))</f>
        <v/>
      </c>
      <c r="W24" s="51" t="str">
        <f ca="1">IF(OR($A24="",W$9="",SUMIF(RelGegevens!$F$3:$M$1002,CONCATENATE("=",Uitwerking!$A24,"-",Uitwerking!W$9),RelGegevens!$L$3:$L$1002)=0),"",SUMIF(RelGegevens!$F$3:$M$1002,CONCATENATE("=",Uitwerking!$A24,"-",Uitwerking!W$9),RelGegevens!$L$3:$L$1002))</f>
        <v/>
      </c>
      <c r="X24" s="51" t="str">
        <f ca="1">IF(OR($A24="",X$9="",SUMIF(RelGegevens!$F$3:$M$1002,CONCATENATE("=",Uitwerking!$A24,"-",Uitwerking!X$9),RelGegevens!$L$3:$L$1002)=0),"",SUMIF(RelGegevens!$F$3:$M$1002,CONCATENATE("=",Uitwerking!$A24,"-",Uitwerking!X$9),RelGegevens!$L$3:$L$1002))</f>
        <v/>
      </c>
      <c r="Y24" s="51" t="str">
        <f ca="1">IF(OR($A24="",Y$9="",SUMIF(RelGegevens!$F$3:$M$1002,CONCATENATE("=",Uitwerking!$A24,"-",Uitwerking!Y$9),RelGegevens!$L$3:$L$1002)=0),"",SUMIF(RelGegevens!$F$3:$M$1002,CONCATENATE("=",Uitwerking!$A24,"-",Uitwerking!Y$9),RelGegevens!$L$3:$L$1002))</f>
        <v/>
      </c>
      <c r="Z24" s="50" t="str">
        <f ca="1">IF(OR($A24="",Z$9="",SUMIF(RelGegevens!$F$3:$M$1002,CONCATENATE("=",Uitwerking!$A24,"-",Uitwerking!Z$9),RelGegevens!$L$3:$L$1002)=0),"",SUMIF(RelGegevens!$F$3:$M$1002,CONCATENATE("=",Uitwerking!$A24,"-",Uitwerking!Z$9),RelGegevens!$L$3:$L$1002))</f>
        <v/>
      </c>
      <c r="AA24" s="51" t="str">
        <f ca="1">IF(OR($A24="",AA$9="",SUMIF(RelGegevens!$F$3:$M$1002,CONCATENATE("=",Uitwerking!$A24,"-",Uitwerking!AA$9),RelGegevens!$L$3:$L$1002)=0),"",SUMIF(RelGegevens!$F$3:$M$1002,CONCATENATE("=",Uitwerking!$A24,"-",Uitwerking!AA$9),RelGegevens!$L$3:$L$1002))</f>
        <v/>
      </c>
      <c r="AB24" s="51" t="str">
        <f ca="1">IF(OR($A24="",AB$9="",SUMIF(RelGegevens!$F$3:$M$1002,CONCATENATE("=",Uitwerking!$A24,"-",Uitwerking!AB$9),RelGegevens!$L$3:$L$1002)=0),"",SUMIF(RelGegevens!$F$3:$M$1002,CONCATENATE("=",Uitwerking!$A24,"-",Uitwerking!AB$9),RelGegevens!$L$3:$L$1002))</f>
        <v/>
      </c>
      <c r="AC24" s="51" t="str">
        <f ca="1">IF(OR($A24="",AC$9="",SUMIF(RelGegevens!$F$3:$M$1002,CONCATENATE("=",Uitwerking!$A24,"-",Uitwerking!AC$9),RelGegevens!$L$3:$L$1002)=0),"",SUMIF(RelGegevens!$F$3:$M$1002,CONCATENATE("=",Uitwerking!$A24,"-",Uitwerking!AC$9),RelGegevens!$L$3:$L$1002))</f>
        <v/>
      </c>
      <c r="AD24" s="51" t="str">
        <f ca="1">IF(OR($A24="",AD$9="",SUMIF(RelGegevens!$F$3:$M$1002,CONCATENATE("=",Uitwerking!$A24,"-",Uitwerking!AD$9),RelGegevens!$L$3:$L$1002)=0),"",SUMIF(RelGegevens!$F$3:$M$1002,CONCATENATE("=",Uitwerking!$A24,"-",Uitwerking!AD$9),RelGegevens!$L$3:$L$1002))</f>
        <v/>
      </c>
      <c r="AE24" s="51" t="str">
        <f ca="1">IF(OR($A24="",AE$9="",SUMIF(RelGegevens!$F$3:$M$1002,CONCATENATE("=",Uitwerking!$A24,"-",Uitwerking!AE$9),RelGegevens!$L$3:$L$1002)=0),"",SUMIF(RelGegevens!$F$3:$M$1002,CONCATENATE("=",Uitwerking!$A24,"-",Uitwerking!AE$9),RelGegevens!$L$3:$L$1002))</f>
        <v/>
      </c>
      <c r="AF24" s="51" t="str">
        <f ca="1">IF(OR($A24="",AF$9="",SUMIF(RelGegevens!$F$3:$M$1002,CONCATENATE("=",Uitwerking!$A24,"-",Uitwerking!AF$9),RelGegevens!$L$3:$L$1002)=0),"",SUMIF(RelGegevens!$F$3:$M$1002,CONCATENATE("=",Uitwerking!$A24,"-",Uitwerking!AF$9),RelGegevens!$L$3:$L$1002))</f>
        <v/>
      </c>
      <c r="AG24" s="51" t="str">
        <f ca="1">IF(OR($A24="",AG$9="",SUMIF(RelGegevens!$F$3:$M$1002,CONCATENATE("=",Uitwerking!$A24,"-",Uitwerking!AG$9),RelGegevens!$L$3:$L$1002)=0),"",SUMIF(RelGegevens!$F$3:$M$1002,CONCATENATE("=",Uitwerking!$A24,"-",Uitwerking!AG$9),RelGegevens!$L$3:$L$1002))</f>
        <v/>
      </c>
      <c r="AH24" s="51" t="str">
        <f ca="1">IF(OR($A24="",AH$9="",SUMIF(RelGegevens!$F$3:$M$1002,CONCATENATE("=",Uitwerking!$A24,"-",Uitwerking!AH$9),RelGegevens!$L$3:$L$1002)=0),"",SUMIF(RelGegevens!$F$3:$M$1002,CONCATENATE("=",Uitwerking!$A24,"-",Uitwerking!AH$9),RelGegevens!$L$3:$L$1002))</f>
        <v/>
      </c>
      <c r="AI24" s="51" t="str">
        <f ca="1">IF(OR($A24="",AI$9="",SUMIF(RelGegevens!$F$3:$M$1002,CONCATENATE("=",Uitwerking!$A24,"-",Uitwerking!AI$9),RelGegevens!$L$3:$L$1002)=0),"",SUMIF(RelGegevens!$F$3:$M$1002,CONCATENATE("=",Uitwerking!$A24,"-",Uitwerking!AI$9),RelGegevens!$L$3:$L$1002))</f>
        <v/>
      </c>
      <c r="AJ24" s="51" t="str">
        <f ca="1">IF(OR($A24="",AJ$9="",SUMIF(RelGegevens!$F$3:$M$1002,CONCATENATE("=",Uitwerking!$A24,"-",Uitwerking!AJ$9),RelGegevens!$L$3:$L$1002)=0),"",SUMIF(RelGegevens!$F$3:$M$1002,CONCATENATE("=",Uitwerking!$A24,"-",Uitwerking!AJ$9),RelGegevens!$L$3:$L$1002))</f>
        <v/>
      </c>
      <c r="AK24" s="51" t="str">
        <f ca="1">IF(OR($A24="",AK$9="",SUMIF(RelGegevens!$F$3:$M$1002,CONCATENATE("=",Uitwerking!$A24,"-",Uitwerking!AK$9),RelGegevens!$L$3:$L$1002)=0),"",SUMIF(RelGegevens!$F$3:$M$1002,CONCATENATE("=",Uitwerking!$A24,"-",Uitwerking!AK$9),RelGegevens!$L$3:$L$1002))</f>
        <v/>
      </c>
      <c r="AL24" s="51" t="str">
        <f ca="1">IF(OR($A24="",AL$9="",SUMIF(RelGegevens!$F$3:$M$1002,CONCATENATE("=",Uitwerking!$A24,"-",Uitwerking!AL$9),RelGegevens!$L$3:$L$1002)=0),"",SUMIF(RelGegevens!$F$3:$M$1002,CONCATENATE("=",Uitwerking!$A24,"-",Uitwerking!AL$9),RelGegevens!$L$3:$L$1002))</f>
        <v/>
      </c>
      <c r="AM24" s="51" t="str">
        <f ca="1">IF(OR($A24="",AM$9="",SUMIF(RelGegevens!$F$3:$M$1002,CONCATENATE("=",Uitwerking!$A24,"-",Uitwerking!AM$9),RelGegevens!$L$3:$L$1002)=0),"",SUMIF(RelGegevens!$F$3:$M$1002,CONCATENATE("=",Uitwerking!$A24,"-",Uitwerking!AM$9),RelGegevens!$L$3:$L$1002))</f>
        <v/>
      </c>
      <c r="AN24" s="51" t="str">
        <f ca="1">IF(OR($A24="",AN$9="",SUMIF(RelGegevens!$F$3:$M$1002,CONCATENATE("=",Uitwerking!$A24,"-",Uitwerking!AN$9),RelGegevens!$L$3:$L$1002)=0),"",SUMIF(RelGegevens!$F$3:$M$1002,CONCATENATE("=",Uitwerking!$A24,"-",Uitwerking!AN$9),RelGegevens!$L$3:$L$1002))</f>
        <v/>
      </c>
      <c r="AO24" s="51" t="str">
        <f ca="1">IF(OR($A24="",AO$9="",SUMIF(RelGegevens!$F$3:$M$1002,CONCATENATE("=",Uitwerking!$A24,"-",Uitwerking!AO$9),RelGegevens!$L$3:$L$1002)=0),"",SUMIF(RelGegevens!$F$3:$M$1002,CONCATENATE("=",Uitwerking!$A24,"-",Uitwerking!AO$9),RelGegevens!$L$3:$L$1002))</f>
        <v/>
      </c>
      <c r="AP24" s="51" t="str">
        <f ca="1">IF(OR($A24="",AP$9="",SUMIF(RelGegevens!$F$3:$M$1002,CONCATENATE("=",Uitwerking!$A24,"-",Uitwerking!AP$9),RelGegevens!$L$3:$L$1002)=0),"",SUMIF(RelGegevens!$F$3:$M$1002,CONCATENATE("=",Uitwerking!$A24,"-",Uitwerking!AP$9),RelGegevens!$L$3:$L$1002))</f>
        <v/>
      </c>
      <c r="AQ24" s="51" t="str">
        <f ca="1">IF(OR($A24="",AQ$9="",SUMIF(RelGegevens!$F$3:$M$1002,CONCATENATE("=",Uitwerking!$A24,"-",Uitwerking!AQ$9),RelGegevens!$L$3:$L$1002)=0),"",SUMIF(RelGegevens!$F$3:$M$1002,CONCATENATE("=",Uitwerking!$A24,"-",Uitwerking!AQ$9),RelGegevens!$L$3:$L$1002))</f>
        <v/>
      </c>
      <c r="AR24" s="51" t="str">
        <f ca="1">IF(OR($A24="",AR$9="",SUMIF(RelGegevens!$F$3:$M$1002,CONCATENATE("=",Uitwerking!$A24,"-",Uitwerking!AR$9),RelGegevens!$L$3:$L$1002)=0),"",SUMIF(RelGegevens!$F$3:$M$1002,CONCATENATE("=",Uitwerking!$A24,"-",Uitwerking!AR$9),RelGegevens!$L$3:$L$1002))</f>
        <v/>
      </c>
      <c r="AS24" s="51" t="str">
        <f ca="1">IF(OR($A24="",AS$9="",SUMIF(RelGegevens!$F$3:$M$1002,CONCATENATE("=",Uitwerking!$A24,"-",Uitwerking!AS$9),RelGegevens!$L$3:$L$1002)=0),"",SUMIF(RelGegevens!$F$3:$M$1002,CONCATENATE("=",Uitwerking!$A24,"-",Uitwerking!AS$9),RelGegevens!$L$3:$L$1002))</f>
        <v/>
      </c>
      <c r="AT24" s="51" t="str">
        <f ca="1">IF(OR($A24="",AT$9="",SUMIF(RelGegevens!$F$3:$M$1002,CONCATENATE("=",Uitwerking!$A24,"-",Uitwerking!AT$9),RelGegevens!$L$3:$L$1002)=0),"",SUMIF(RelGegevens!$F$3:$M$1002,CONCATENATE("=",Uitwerking!$A24,"-",Uitwerking!AT$9),RelGegevens!$L$3:$L$1002))</f>
        <v/>
      </c>
      <c r="AU24" s="51" t="str">
        <f ca="1">IF(OR($A24="",AU$9="",SUMIF(RelGegevens!$F$3:$M$1002,CONCATENATE("=",Uitwerking!$A24,"-",Uitwerking!AU$9),RelGegevens!$L$3:$L$1002)=0),"",SUMIF(RelGegevens!$F$3:$M$1002,CONCATENATE("=",Uitwerking!$A24,"-",Uitwerking!AU$9),RelGegevens!$L$3:$L$1002))</f>
        <v/>
      </c>
      <c r="AV24" s="51" t="str">
        <f ca="1">IF(OR($A24="",AV$9="",SUMIF(RelGegevens!$F$3:$M$1002,CONCATENATE("=",Uitwerking!$A24,"-",Uitwerking!AV$9),RelGegevens!$L$3:$L$1002)=0),"",SUMIF(RelGegevens!$F$3:$M$1002,CONCATENATE("=",Uitwerking!$A24,"-",Uitwerking!AV$9),RelGegevens!$L$3:$L$1002))</f>
        <v/>
      </c>
      <c r="AW24" s="51" t="str">
        <f ca="1">IF(OR($A24="",AW$9="",SUMIF(RelGegevens!$F$3:$M$1002,CONCATENATE("=",Uitwerking!$A24,"-",Uitwerking!AW$9),RelGegevens!$L$3:$L$1002)=0),"",SUMIF(RelGegevens!$F$3:$M$1002,CONCATENATE("=",Uitwerking!$A24,"-",Uitwerking!AW$9),RelGegevens!$L$3:$L$1002))</f>
        <v/>
      </c>
      <c r="AX24" s="51" t="str">
        <f ca="1">IF(OR($A24="",AX$9="",SUMIF(RelGegevens!$F$3:$M$1002,CONCATENATE("=",Uitwerking!$A24,"-",Uitwerking!AX$9),RelGegevens!$L$3:$L$1002)=0),"",SUMIF(RelGegevens!$F$3:$M$1002,CONCATENATE("=",Uitwerking!$A24,"-",Uitwerking!AX$9),RelGegevens!$L$3:$L$1002))</f>
        <v/>
      </c>
      <c r="AY24" s="51" t="str">
        <f ca="1">IF(OR($A24="",AY$9="",SUMIF(RelGegevens!$F$3:$M$1002,CONCATENATE("=",Uitwerking!$A24,"-",Uitwerking!AY$9),RelGegevens!$L$3:$L$1002)=0),"",SUMIF(RelGegevens!$F$3:$M$1002,CONCATENATE("=",Uitwerking!$A24,"-",Uitwerking!AY$9),RelGegevens!$L$3:$L$1002))</f>
        <v/>
      </c>
      <c r="AZ24" s="51" t="str">
        <f ca="1">IF(OR($A24="",AZ$9="",SUMIF(RelGegevens!$F$3:$M$1002,CONCATENATE("=",Uitwerking!$A24,"-",Uitwerking!AZ$9),RelGegevens!$L$3:$L$1002)=0),"",SUMIF(RelGegevens!$F$3:$M$1002,CONCATENATE("=",Uitwerking!$A24,"-",Uitwerking!AZ$9),RelGegevens!$L$3:$L$1002))</f>
        <v/>
      </c>
      <c r="BA24" s="51" t="str">
        <f ca="1">IF(OR($A24="",BA$9="",SUMIF(RelGegevens!$F$3:$M$1002,CONCATENATE("=",Uitwerking!$A24,"-",Uitwerking!BA$9),RelGegevens!$L$3:$L$1002)=0),"",SUMIF(RelGegevens!$F$3:$M$1002,CONCATENATE("=",Uitwerking!$A24,"-",Uitwerking!BA$9),RelGegevens!$L$3:$L$1002))</f>
        <v/>
      </c>
      <c r="BB24" s="51" t="str">
        <f ca="1">IF(OR($A24="",BB$9="",SUMIF(RelGegevens!$F$3:$M$1002,CONCATENATE("=",Uitwerking!$A24,"-",Uitwerking!BB$9),RelGegevens!$L$3:$L$1002)=0),"",SUMIF(RelGegevens!$F$3:$M$1002,CONCATENATE("=",Uitwerking!$A24,"-",Uitwerking!BB$9),RelGegevens!$L$3:$L$1002))</f>
        <v/>
      </c>
      <c r="BC24" s="52" t="str">
        <f ca="1">IF(OR($A24="",BC$9="",SUMIF(RelGegevens!$F$3:$M$1002,CONCATENATE("=",Uitwerking!$A24,"-",Uitwerking!BC$9),RelGegevens!$L$3:$L$1002)=0),"",SUMIF(RelGegevens!$F$3:$M$1002,CONCATENATE("=",Uitwerking!$A24,"-",Uitwerking!BC$9),RelGegevens!$L$3:$L$1002))</f>
        <v/>
      </c>
    </row>
    <row r="25" spans="1:55" ht="10.5" customHeight="1" x14ac:dyDescent="0.25">
      <c r="A25" s="17" t="str">
        <f>'Data LMA'!B33</f>
        <v/>
      </c>
      <c r="B25" s="29" t="str">
        <f t="shared" si="2"/>
        <v/>
      </c>
      <c r="C25" s="22" t="str">
        <f>IF(A25="","",VLOOKUP(A25,Euralcodes!$A$2:$C$840,3))</f>
        <v/>
      </c>
      <c r="D25" s="23" t="str">
        <f>IF(C25="","",VLOOKUP(A25,Euralcodes!$A$2:$C$840,2))</f>
        <v/>
      </c>
      <c r="E25" s="87" t="str">
        <f t="shared" ca="1" si="3"/>
        <v/>
      </c>
      <c r="F25" s="50" t="str">
        <f ca="1">IF(OR($A25="",F$9="",SUMIF(RelGegevens!$F$3:$M$1002,CONCATENATE("=",Uitwerking!$A25,"-",Uitwerking!F$9),RelGegevens!$L$3:$L$1002)=0),"",SUMIF(RelGegevens!$F$3:$M$1002,CONCATENATE("=",Uitwerking!$A25,"-",Uitwerking!F$9),RelGegevens!$L$3:$L$1002))</f>
        <v/>
      </c>
      <c r="G25" s="51" t="str">
        <f ca="1">IF(OR($A25="",G$9="",SUMIF(RelGegevens!$F$3:$M$1002,CONCATENATE("=",Uitwerking!$A25,"-",Uitwerking!G$9),RelGegevens!$L$3:$L$1002)=0),"",SUMIF(RelGegevens!$F$3:$M$1002,CONCATENATE("=",Uitwerking!$A25,"-",Uitwerking!G$9),RelGegevens!$L$3:$L$1002))</f>
        <v/>
      </c>
      <c r="H25" s="51" t="str">
        <f ca="1">IF(OR($A25="",H$9="",SUMIF(RelGegevens!$F$3:$M$1002,CONCATENATE("=",Uitwerking!$A25,"-",Uitwerking!H$9),RelGegevens!$L$3:$L$1002)=0),"",SUMIF(RelGegevens!$F$3:$M$1002,CONCATENATE("=",Uitwerking!$A25,"-",Uitwerking!H$9),RelGegevens!$L$3:$L$1002))</f>
        <v/>
      </c>
      <c r="I25" s="51" t="str">
        <f ca="1">IF(OR($A25="",I$9="",SUMIF(RelGegevens!$F$3:$M$1002,CONCATENATE("=",Uitwerking!$A25,"-",Uitwerking!I$9),RelGegevens!$L$3:$L$1002)=0),"",SUMIF(RelGegevens!$F$3:$M$1002,CONCATENATE("=",Uitwerking!$A25,"-",Uitwerking!I$9),RelGegevens!$L$3:$L$1002))</f>
        <v/>
      </c>
      <c r="J25" s="51" t="str">
        <f ca="1">IF(OR($A25="",J$9="",SUMIF(RelGegevens!$F$3:$M$1002,CONCATENATE("=",Uitwerking!$A25,"-",Uitwerking!J$9),RelGegevens!$L$3:$L$1002)=0),"",SUMIF(RelGegevens!$F$3:$M$1002,CONCATENATE("=",Uitwerking!$A25,"-",Uitwerking!J$9),RelGegevens!$L$3:$L$1002))</f>
        <v/>
      </c>
      <c r="K25" s="51" t="str">
        <f ca="1">IF(OR($A25="",K$9="",SUMIF(RelGegevens!$F$3:$M$1002,CONCATENATE("=",Uitwerking!$A25,"-",Uitwerking!K$9),RelGegevens!$L$3:$L$1002)=0),"",SUMIF(RelGegevens!$F$3:$M$1002,CONCATENATE("=",Uitwerking!$A25,"-",Uitwerking!K$9),RelGegevens!$L$3:$L$1002))</f>
        <v/>
      </c>
      <c r="L25" s="51" t="str">
        <f ca="1">IF(OR($A25="",L$9="",SUMIF(RelGegevens!$F$3:$M$1002,CONCATENATE("=",Uitwerking!$A25,"-",Uitwerking!L$9),RelGegevens!$L$3:$L$1002)=0),"",SUMIF(RelGegevens!$F$3:$M$1002,CONCATENATE("=",Uitwerking!$A25,"-",Uitwerking!L$9),RelGegevens!$L$3:$L$1002))</f>
        <v/>
      </c>
      <c r="M25" s="51" t="str">
        <f ca="1">IF(OR($A25="",M$9="",SUMIF(RelGegevens!$F$3:$M$1002,CONCATENATE("=",Uitwerking!$A25,"-",Uitwerking!M$9),RelGegevens!$L$3:$L$1002)=0),"",SUMIF(RelGegevens!$F$3:$M$1002,CONCATENATE("=",Uitwerking!$A25,"-",Uitwerking!M$9),RelGegevens!$L$3:$L$1002))</f>
        <v/>
      </c>
      <c r="N25" s="51" t="str">
        <f ca="1">IF(OR($A25="",N$9="",SUMIF(RelGegevens!$F$3:$M$1002,CONCATENATE("=",Uitwerking!$A25,"-",Uitwerking!N$9),RelGegevens!$L$3:$L$1002)=0),"",SUMIF(RelGegevens!$F$3:$M$1002,CONCATENATE("=",Uitwerking!$A25,"-",Uitwerking!N$9),RelGegevens!$L$3:$L$1002))</f>
        <v/>
      </c>
      <c r="O25" s="51" t="str">
        <f ca="1">IF(OR($A25="",O$9="",SUMIF(RelGegevens!$F$3:$M$1002,CONCATENATE("=",Uitwerking!$A25,"-",Uitwerking!O$9),RelGegevens!$L$3:$L$1002)=0),"",SUMIF(RelGegevens!$F$3:$M$1002,CONCATENATE("=",Uitwerking!$A25,"-",Uitwerking!O$9),RelGegevens!$L$3:$L$1002))</f>
        <v/>
      </c>
      <c r="P25" s="51" t="str">
        <f ca="1">IF(OR($A25="",P$9="",SUMIF(RelGegevens!$F$3:$M$1002,CONCATENATE("=",Uitwerking!$A25,"-",Uitwerking!P$9),RelGegevens!$L$3:$L$1002)=0),"",SUMIF(RelGegevens!$F$3:$M$1002,CONCATENATE("=",Uitwerking!$A25,"-",Uitwerking!P$9),RelGegevens!$L$3:$L$1002))</f>
        <v/>
      </c>
      <c r="Q25" s="51" t="str">
        <f ca="1">IF(OR($A25="",Q$9="",SUMIF(RelGegevens!$F$3:$M$1002,CONCATENATE("=",Uitwerking!$A25,"-",Uitwerking!Q$9),RelGegevens!$L$3:$L$1002)=0),"",SUMIF(RelGegevens!$F$3:$M$1002,CONCATENATE("=",Uitwerking!$A25,"-",Uitwerking!Q$9),RelGegevens!$L$3:$L$1002))</f>
        <v/>
      </c>
      <c r="R25" s="51" t="str">
        <f ca="1">IF(OR($A25="",R$9="",SUMIF(RelGegevens!$F$3:$M$1002,CONCATENATE("=",Uitwerking!$A25,"-",Uitwerking!R$9),RelGegevens!$L$3:$L$1002)=0),"",SUMIF(RelGegevens!$F$3:$M$1002,CONCATENATE("=",Uitwerking!$A25,"-",Uitwerking!R$9),RelGegevens!$L$3:$L$1002))</f>
        <v/>
      </c>
      <c r="S25" s="51" t="str">
        <f ca="1">IF(OR($A25="",S$9="",SUMIF(RelGegevens!$F$3:$M$1002,CONCATENATE("=",Uitwerking!$A25,"-",Uitwerking!S$9),RelGegevens!$L$3:$L$1002)=0),"",SUMIF(RelGegevens!$F$3:$M$1002,CONCATENATE("=",Uitwerking!$A25,"-",Uitwerking!S$9),RelGegevens!$L$3:$L$1002))</f>
        <v/>
      </c>
      <c r="T25" s="51" t="str">
        <f ca="1">IF(OR($A25="",T$9="",SUMIF(RelGegevens!$F$3:$M$1002,CONCATENATE("=",Uitwerking!$A25,"-",Uitwerking!T$9),RelGegevens!$L$3:$L$1002)=0),"",SUMIF(RelGegevens!$F$3:$M$1002,CONCATENATE("=",Uitwerking!$A25,"-",Uitwerking!T$9),RelGegevens!$L$3:$L$1002))</f>
        <v/>
      </c>
      <c r="U25" s="51" t="str">
        <f ca="1">IF(OR($A25="",U$9="",SUMIF(RelGegevens!$F$3:$M$1002,CONCATENATE("=",Uitwerking!$A25,"-",Uitwerking!U$9),RelGegevens!$L$3:$L$1002)=0),"",SUMIF(RelGegevens!$F$3:$M$1002,CONCATENATE("=",Uitwerking!$A25,"-",Uitwerking!U$9),RelGegevens!$L$3:$L$1002))</f>
        <v/>
      </c>
      <c r="V25" s="51" t="str">
        <f ca="1">IF(OR($A25="",V$9="",SUMIF(RelGegevens!$F$3:$M$1002,CONCATENATE("=",Uitwerking!$A25,"-",Uitwerking!V$9),RelGegevens!$L$3:$L$1002)=0),"",SUMIF(RelGegevens!$F$3:$M$1002,CONCATENATE("=",Uitwerking!$A25,"-",Uitwerking!V$9),RelGegevens!$L$3:$L$1002))</f>
        <v/>
      </c>
      <c r="W25" s="51" t="str">
        <f ca="1">IF(OR($A25="",W$9="",SUMIF(RelGegevens!$F$3:$M$1002,CONCATENATE("=",Uitwerking!$A25,"-",Uitwerking!W$9),RelGegevens!$L$3:$L$1002)=0),"",SUMIF(RelGegevens!$F$3:$M$1002,CONCATENATE("=",Uitwerking!$A25,"-",Uitwerking!W$9),RelGegevens!$L$3:$L$1002))</f>
        <v/>
      </c>
      <c r="X25" s="51" t="str">
        <f ca="1">IF(OR($A25="",X$9="",SUMIF(RelGegevens!$F$3:$M$1002,CONCATENATE("=",Uitwerking!$A25,"-",Uitwerking!X$9),RelGegevens!$L$3:$L$1002)=0),"",SUMIF(RelGegevens!$F$3:$M$1002,CONCATENATE("=",Uitwerking!$A25,"-",Uitwerking!X$9),RelGegevens!$L$3:$L$1002))</f>
        <v/>
      </c>
      <c r="Y25" s="51" t="str">
        <f ca="1">IF(OR($A25="",Y$9="",SUMIF(RelGegevens!$F$3:$M$1002,CONCATENATE("=",Uitwerking!$A25,"-",Uitwerking!Y$9),RelGegevens!$L$3:$L$1002)=0),"",SUMIF(RelGegevens!$F$3:$M$1002,CONCATENATE("=",Uitwerking!$A25,"-",Uitwerking!Y$9),RelGegevens!$L$3:$L$1002))</f>
        <v/>
      </c>
      <c r="Z25" s="50" t="str">
        <f ca="1">IF(OR($A25="",Z$9="",SUMIF(RelGegevens!$F$3:$M$1002,CONCATENATE("=",Uitwerking!$A25,"-",Uitwerking!Z$9),RelGegevens!$L$3:$L$1002)=0),"",SUMIF(RelGegevens!$F$3:$M$1002,CONCATENATE("=",Uitwerking!$A25,"-",Uitwerking!Z$9),RelGegevens!$L$3:$L$1002))</f>
        <v/>
      </c>
      <c r="AA25" s="51" t="str">
        <f ca="1">IF(OR($A25="",AA$9="",SUMIF(RelGegevens!$F$3:$M$1002,CONCATENATE("=",Uitwerking!$A25,"-",Uitwerking!AA$9),RelGegevens!$L$3:$L$1002)=0),"",SUMIF(RelGegevens!$F$3:$M$1002,CONCATENATE("=",Uitwerking!$A25,"-",Uitwerking!AA$9),RelGegevens!$L$3:$L$1002))</f>
        <v/>
      </c>
      <c r="AB25" s="51" t="str">
        <f ca="1">IF(OR($A25="",AB$9="",SUMIF(RelGegevens!$F$3:$M$1002,CONCATENATE("=",Uitwerking!$A25,"-",Uitwerking!AB$9),RelGegevens!$L$3:$L$1002)=0),"",SUMIF(RelGegevens!$F$3:$M$1002,CONCATENATE("=",Uitwerking!$A25,"-",Uitwerking!AB$9),RelGegevens!$L$3:$L$1002))</f>
        <v/>
      </c>
      <c r="AC25" s="51" t="str">
        <f ca="1">IF(OR($A25="",AC$9="",SUMIF(RelGegevens!$F$3:$M$1002,CONCATENATE("=",Uitwerking!$A25,"-",Uitwerking!AC$9),RelGegevens!$L$3:$L$1002)=0),"",SUMIF(RelGegevens!$F$3:$M$1002,CONCATENATE("=",Uitwerking!$A25,"-",Uitwerking!AC$9),RelGegevens!$L$3:$L$1002))</f>
        <v/>
      </c>
      <c r="AD25" s="51" t="str">
        <f ca="1">IF(OR($A25="",AD$9="",SUMIF(RelGegevens!$F$3:$M$1002,CONCATENATE("=",Uitwerking!$A25,"-",Uitwerking!AD$9),RelGegevens!$L$3:$L$1002)=0),"",SUMIF(RelGegevens!$F$3:$M$1002,CONCATENATE("=",Uitwerking!$A25,"-",Uitwerking!AD$9),RelGegevens!$L$3:$L$1002))</f>
        <v/>
      </c>
      <c r="AE25" s="51" t="str">
        <f ca="1">IF(OR($A25="",AE$9="",SUMIF(RelGegevens!$F$3:$M$1002,CONCATENATE("=",Uitwerking!$A25,"-",Uitwerking!AE$9),RelGegevens!$L$3:$L$1002)=0),"",SUMIF(RelGegevens!$F$3:$M$1002,CONCATENATE("=",Uitwerking!$A25,"-",Uitwerking!AE$9),RelGegevens!$L$3:$L$1002))</f>
        <v/>
      </c>
      <c r="AF25" s="51" t="str">
        <f ca="1">IF(OR($A25="",AF$9="",SUMIF(RelGegevens!$F$3:$M$1002,CONCATENATE("=",Uitwerking!$A25,"-",Uitwerking!AF$9),RelGegevens!$L$3:$L$1002)=0),"",SUMIF(RelGegevens!$F$3:$M$1002,CONCATENATE("=",Uitwerking!$A25,"-",Uitwerking!AF$9),RelGegevens!$L$3:$L$1002))</f>
        <v/>
      </c>
      <c r="AG25" s="51" t="str">
        <f ca="1">IF(OR($A25="",AG$9="",SUMIF(RelGegevens!$F$3:$M$1002,CONCATENATE("=",Uitwerking!$A25,"-",Uitwerking!AG$9),RelGegevens!$L$3:$L$1002)=0),"",SUMIF(RelGegevens!$F$3:$M$1002,CONCATENATE("=",Uitwerking!$A25,"-",Uitwerking!AG$9),RelGegevens!$L$3:$L$1002))</f>
        <v/>
      </c>
      <c r="AH25" s="51" t="str">
        <f ca="1">IF(OR($A25="",AH$9="",SUMIF(RelGegevens!$F$3:$M$1002,CONCATENATE("=",Uitwerking!$A25,"-",Uitwerking!AH$9),RelGegevens!$L$3:$L$1002)=0),"",SUMIF(RelGegevens!$F$3:$M$1002,CONCATENATE("=",Uitwerking!$A25,"-",Uitwerking!AH$9),RelGegevens!$L$3:$L$1002))</f>
        <v/>
      </c>
      <c r="AI25" s="51" t="str">
        <f ca="1">IF(OR($A25="",AI$9="",SUMIF(RelGegevens!$F$3:$M$1002,CONCATENATE("=",Uitwerking!$A25,"-",Uitwerking!AI$9),RelGegevens!$L$3:$L$1002)=0),"",SUMIF(RelGegevens!$F$3:$M$1002,CONCATENATE("=",Uitwerking!$A25,"-",Uitwerking!AI$9),RelGegevens!$L$3:$L$1002))</f>
        <v/>
      </c>
      <c r="AJ25" s="51" t="str">
        <f ca="1">IF(OR($A25="",AJ$9="",SUMIF(RelGegevens!$F$3:$M$1002,CONCATENATE("=",Uitwerking!$A25,"-",Uitwerking!AJ$9),RelGegevens!$L$3:$L$1002)=0),"",SUMIF(RelGegevens!$F$3:$M$1002,CONCATENATE("=",Uitwerking!$A25,"-",Uitwerking!AJ$9),RelGegevens!$L$3:$L$1002))</f>
        <v/>
      </c>
      <c r="AK25" s="51" t="str">
        <f ca="1">IF(OR($A25="",AK$9="",SUMIF(RelGegevens!$F$3:$M$1002,CONCATENATE("=",Uitwerking!$A25,"-",Uitwerking!AK$9),RelGegevens!$L$3:$L$1002)=0),"",SUMIF(RelGegevens!$F$3:$M$1002,CONCATENATE("=",Uitwerking!$A25,"-",Uitwerking!AK$9),RelGegevens!$L$3:$L$1002))</f>
        <v/>
      </c>
      <c r="AL25" s="51" t="str">
        <f ca="1">IF(OR($A25="",AL$9="",SUMIF(RelGegevens!$F$3:$M$1002,CONCATENATE("=",Uitwerking!$A25,"-",Uitwerking!AL$9),RelGegevens!$L$3:$L$1002)=0),"",SUMIF(RelGegevens!$F$3:$M$1002,CONCATENATE("=",Uitwerking!$A25,"-",Uitwerking!AL$9),RelGegevens!$L$3:$L$1002))</f>
        <v/>
      </c>
      <c r="AM25" s="51" t="str">
        <f ca="1">IF(OR($A25="",AM$9="",SUMIF(RelGegevens!$F$3:$M$1002,CONCATENATE("=",Uitwerking!$A25,"-",Uitwerking!AM$9),RelGegevens!$L$3:$L$1002)=0),"",SUMIF(RelGegevens!$F$3:$M$1002,CONCATENATE("=",Uitwerking!$A25,"-",Uitwerking!AM$9),RelGegevens!$L$3:$L$1002))</f>
        <v/>
      </c>
      <c r="AN25" s="51" t="str">
        <f ca="1">IF(OR($A25="",AN$9="",SUMIF(RelGegevens!$F$3:$M$1002,CONCATENATE("=",Uitwerking!$A25,"-",Uitwerking!AN$9),RelGegevens!$L$3:$L$1002)=0),"",SUMIF(RelGegevens!$F$3:$M$1002,CONCATENATE("=",Uitwerking!$A25,"-",Uitwerking!AN$9),RelGegevens!$L$3:$L$1002))</f>
        <v/>
      </c>
      <c r="AO25" s="51" t="str">
        <f ca="1">IF(OR($A25="",AO$9="",SUMIF(RelGegevens!$F$3:$M$1002,CONCATENATE("=",Uitwerking!$A25,"-",Uitwerking!AO$9),RelGegevens!$L$3:$L$1002)=0),"",SUMIF(RelGegevens!$F$3:$M$1002,CONCATENATE("=",Uitwerking!$A25,"-",Uitwerking!AO$9),RelGegevens!$L$3:$L$1002))</f>
        <v/>
      </c>
      <c r="AP25" s="51" t="str">
        <f ca="1">IF(OR($A25="",AP$9="",SUMIF(RelGegevens!$F$3:$M$1002,CONCATENATE("=",Uitwerking!$A25,"-",Uitwerking!AP$9),RelGegevens!$L$3:$L$1002)=0),"",SUMIF(RelGegevens!$F$3:$M$1002,CONCATENATE("=",Uitwerking!$A25,"-",Uitwerking!AP$9),RelGegevens!$L$3:$L$1002))</f>
        <v/>
      </c>
      <c r="AQ25" s="51" t="str">
        <f ca="1">IF(OR($A25="",AQ$9="",SUMIF(RelGegevens!$F$3:$M$1002,CONCATENATE("=",Uitwerking!$A25,"-",Uitwerking!AQ$9),RelGegevens!$L$3:$L$1002)=0),"",SUMIF(RelGegevens!$F$3:$M$1002,CONCATENATE("=",Uitwerking!$A25,"-",Uitwerking!AQ$9),RelGegevens!$L$3:$L$1002))</f>
        <v/>
      </c>
      <c r="AR25" s="51" t="str">
        <f ca="1">IF(OR($A25="",AR$9="",SUMIF(RelGegevens!$F$3:$M$1002,CONCATENATE("=",Uitwerking!$A25,"-",Uitwerking!AR$9),RelGegevens!$L$3:$L$1002)=0),"",SUMIF(RelGegevens!$F$3:$M$1002,CONCATENATE("=",Uitwerking!$A25,"-",Uitwerking!AR$9),RelGegevens!$L$3:$L$1002))</f>
        <v/>
      </c>
      <c r="AS25" s="51" t="str">
        <f ca="1">IF(OR($A25="",AS$9="",SUMIF(RelGegevens!$F$3:$M$1002,CONCATENATE("=",Uitwerking!$A25,"-",Uitwerking!AS$9),RelGegevens!$L$3:$L$1002)=0),"",SUMIF(RelGegevens!$F$3:$M$1002,CONCATENATE("=",Uitwerking!$A25,"-",Uitwerking!AS$9),RelGegevens!$L$3:$L$1002))</f>
        <v/>
      </c>
      <c r="AT25" s="51" t="str">
        <f ca="1">IF(OR($A25="",AT$9="",SUMIF(RelGegevens!$F$3:$M$1002,CONCATENATE("=",Uitwerking!$A25,"-",Uitwerking!AT$9),RelGegevens!$L$3:$L$1002)=0),"",SUMIF(RelGegevens!$F$3:$M$1002,CONCATENATE("=",Uitwerking!$A25,"-",Uitwerking!AT$9),RelGegevens!$L$3:$L$1002))</f>
        <v/>
      </c>
      <c r="AU25" s="51" t="str">
        <f ca="1">IF(OR($A25="",AU$9="",SUMIF(RelGegevens!$F$3:$M$1002,CONCATENATE("=",Uitwerking!$A25,"-",Uitwerking!AU$9),RelGegevens!$L$3:$L$1002)=0),"",SUMIF(RelGegevens!$F$3:$M$1002,CONCATENATE("=",Uitwerking!$A25,"-",Uitwerking!AU$9),RelGegevens!$L$3:$L$1002))</f>
        <v/>
      </c>
      <c r="AV25" s="51" t="str">
        <f ca="1">IF(OR($A25="",AV$9="",SUMIF(RelGegevens!$F$3:$M$1002,CONCATENATE("=",Uitwerking!$A25,"-",Uitwerking!AV$9),RelGegevens!$L$3:$L$1002)=0),"",SUMIF(RelGegevens!$F$3:$M$1002,CONCATENATE("=",Uitwerking!$A25,"-",Uitwerking!AV$9),RelGegevens!$L$3:$L$1002))</f>
        <v/>
      </c>
      <c r="AW25" s="51" t="str">
        <f ca="1">IF(OR($A25="",AW$9="",SUMIF(RelGegevens!$F$3:$M$1002,CONCATENATE("=",Uitwerking!$A25,"-",Uitwerking!AW$9),RelGegevens!$L$3:$L$1002)=0),"",SUMIF(RelGegevens!$F$3:$M$1002,CONCATENATE("=",Uitwerking!$A25,"-",Uitwerking!AW$9),RelGegevens!$L$3:$L$1002))</f>
        <v/>
      </c>
      <c r="AX25" s="51" t="str">
        <f ca="1">IF(OR($A25="",AX$9="",SUMIF(RelGegevens!$F$3:$M$1002,CONCATENATE("=",Uitwerking!$A25,"-",Uitwerking!AX$9),RelGegevens!$L$3:$L$1002)=0),"",SUMIF(RelGegevens!$F$3:$M$1002,CONCATENATE("=",Uitwerking!$A25,"-",Uitwerking!AX$9),RelGegevens!$L$3:$L$1002))</f>
        <v/>
      </c>
      <c r="AY25" s="51" t="str">
        <f ca="1">IF(OR($A25="",AY$9="",SUMIF(RelGegevens!$F$3:$M$1002,CONCATENATE("=",Uitwerking!$A25,"-",Uitwerking!AY$9),RelGegevens!$L$3:$L$1002)=0),"",SUMIF(RelGegevens!$F$3:$M$1002,CONCATENATE("=",Uitwerking!$A25,"-",Uitwerking!AY$9),RelGegevens!$L$3:$L$1002))</f>
        <v/>
      </c>
      <c r="AZ25" s="51" t="str">
        <f ca="1">IF(OR($A25="",AZ$9="",SUMIF(RelGegevens!$F$3:$M$1002,CONCATENATE("=",Uitwerking!$A25,"-",Uitwerking!AZ$9),RelGegevens!$L$3:$L$1002)=0),"",SUMIF(RelGegevens!$F$3:$M$1002,CONCATENATE("=",Uitwerking!$A25,"-",Uitwerking!AZ$9),RelGegevens!$L$3:$L$1002))</f>
        <v/>
      </c>
      <c r="BA25" s="51" t="str">
        <f ca="1">IF(OR($A25="",BA$9="",SUMIF(RelGegevens!$F$3:$M$1002,CONCATENATE("=",Uitwerking!$A25,"-",Uitwerking!BA$9),RelGegevens!$L$3:$L$1002)=0),"",SUMIF(RelGegevens!$F$3:$M$1002,CONCATENATE("=",Uitwerking!$A25,"-",Uitwerking!BA$9),RelGegevens!$L$3:$L$1002))</f>
        <v/>
      </c>
      <c r="BB25" s="51" t="str">
        <f ca="1">IF(OR($A25="",BB$9="",SUMIF(RelGegevens!$F$3:$M$1002,CONCATENATE("=",Uitwerking!$A25,"-",Uitwerking!BB$9),RelGegevens!$L$3:$L$1002)=0),"",SUMIF(RelGegevens!$F$3:$M$1002,CONCATENATE("=",Uitwerking!$A25,"-",Uitwerking!BB$9),RelGegevens!$L$3:$L$1002))</f>
        <v/>
      </c>
      <c r="BC25" s="52" t="str">
        <f ca="1">IF(OR($A25="",BC$9="",SUMIF(RelGegevens!$F$3:$M$1002,CONCATENATE("=",Uitwerking!$A25,"-",Uitwerking!BC$9),RelGegevens!$L$3:$L$1002)=0),"",SUMIF(RelGegevens!$F$3:$M$1002,CONCATENATE("=",Uitwerking!$A25,"-",Uitwerking!BC$9),RelGegevens!$L$3:$L$1002))</f>
        <v/>
      </c>
    </row>
    <row r="26" spans="1:55" ht="10.5" customHeight="1" x14ac:dyDescent="0.25">
      <c r="A26" s="17" t="str">
        <f>'Data LMA'!B34</f>
        <v/>
      </c>
      <c r="B26" s="29" t="str">
        <f t="shared" si="2"/>
        <v/>
      </c>
      <c r="C26" s="22" t="str">
        <f>IF(A26="","",VLOOKUP(A26,Euralcodes!$A$2:$C$840,3))</f>
        <v/>
      </c>
      <c r="D26" s="23" t="str">
        <f>IF(C26="","",VLOOKUP(A26,Euralcodes!$A$2:$C$840,2))</f>
        <v/>
      </c>
      <c r="E26" s="87" t="str">
        <f t="shared" ca="1" si="3"/>
        <v/>
      </c>
      <c r="F26" s="50" t="str">
        <f ca="1">IF(OR($A26="",F$9="",SUMIF(RelGegevens!$F$3:$M$1002,CONCATENATE("=",Uitwerking!$A26,"-",Uitwerking!F$9),RelGegevens!$L$3:$L$1002)=0),"",SUMIF(RelGegevens!$F$3:$M$1002,CONCATENATE("=",Uitwerking!$A26,"-",Uitwerking!F$9),RelGegevens!$L$3:$L$1002))</f>
        <v/>
      </c>
      <c r="G26" s="51" t="str">
        <f ca="1">IF(OR($A26="",G$9="",SUMIF(RelGegevens!$F$3:$M$1002,CONCATENATE("=",Uitwerking!$A26,"-",Uitwerking!G$9),RelGegevens!$L$3:$L$1002)=0),"",SUMIF(RelGegevens!$F$3:$M$1002,CONCATENATE("=",Uitwerking!$A26,"-",Uitwerking!G$9),RelGegevens!$L$3:$L$1002))</f>
        <v/>
      </c>
      <c r="H26" s="51" t="str">
        <f ca="1">IF(OR($A26="",H$9="",SUMIF(RelGegevens!$F$3:$M$1002,CONCATENATE("=",Uitwerking!$A26,"-",Uitwerking!H$9),RelGegevens!$L$3:$L$1002)=0),"",SUMIF(RelGegevens!$F$3:$M$1002,CONCATENATE("=",Uitwerking!$A26,"-",Uitwerking!H$9),RelGegevens!$L$3:$L$1002))</f>
        <v/>
      </c>
      <c r="I26" s="51" t="str">
        <f ca="1">IF(OR($A26="",I$9="",SUMIF(RelGegevens!$F$3:$M$1002,CONCATENATE("=",Uitwerking!$A26,"-",Uitwerking!I$9),RelGegevens!$L$3:$L$1002)=0),"",SUMIF(RelGegevens!$F$3:$M$1002,CONCATENATE("=",Uitwerking!$A26,"-",Uitwerking!I$9),RelGegevens!$L$3:$L$1002))</f>
        <v/>
      </c>
      <c r="J26" s="51" t="str">
        <f ca="1">IF(OR($A26="",J$9="",SUMIF(RelGegevens!$F$3:$M$1002,CONCATENATE("=",Uitwerking!$A26,"-",Uitwerking!J$9),RelGegevens!$L$3:$L$1002)=0),"",SUMIF(RelGegevens!$F$3:$M$1002,CONCATENATE("=",Uitwerking!$A26,"-",Uitwerking!J$9),RelGegevens!$L$3:$L$1002))</f>
        <v/>
      </c>
      <c r="K26" s="51" t="str">
        <f ca="1">IF(OR($A26="",K$9="",SUMIF(RelGegevens!$F$3:$M$1002,CONCATENATE("=",Uitwerking!$A26,"-",Uitwerking!K$9),RelGegevens!$L$3:$L$1002)=0),"",SUMIF(RelGegevens!$F$3:$M$1002,CONCATENATE("=",Uitwerking!$A26,"-",Uitwerking!K$9),RelGegevens!$L$3:$L$1002))</f>
        <v/>
      </c>
      <c r="L26" s="51" t="str">
        <f ca="1">IF(OR($A26="",L$9="",SUMIF(RelGegevens!$F$3:$M$1002,CONCATENATE("=",Uitwerking!$A26,"-",Uitwerking!L$9),RelGegevens!$L$3:$L$1002)=0),"",SUMIF(RelGegevens!$F$3:$M$1002,CONCATENATE("=",Uitwerking!$A26,"-",Uitwerking!L$9),RelGegevens!$L$3:$L$1002))</f>
        <v/>
      </c>
      <c r="M26" s="51" t="str">
        <f ca="1">IF(OR($A26="",M$9="",SUMIF(RelGegevens!$F$3:$M$1002,CONCATENATE("=",Uitwerking!$A26,"-",Uitwerking!M$9),RelGegevens!$L$3:$L$1002)=0),"",SUMIF(RelGegevens!$F$3:$M$1002,CONCATENATE("=",Uitwerking!$A26,"-",Uitwerking!M$9),RelGegevens!$L$3:$L$1002))</f>
        <v/>
      </c>
      <c r="N26" s="51" t="str">
        <f ca="1">IF(OR($A26="",N$9="",SUMIF(RelGegevens!$F$3:$M$1002,CONCATENATE("=",Uitwerking!$A26,"-",Uitwerking!N$9),RelGegevens!$L$3:$L$1002)=0),"",SUMIF(RelGegevens!$F$3:$M$1002,CONCATENATE("=",Uitwerking!$A26,"-",Uitwerking!N$9),RelGegevens!$L$3:$L$1002))</f>
        <v/>
      </c>
      <c r="O26" s="51" t="str">
        <f ca="1">IF(OR($A26="",O$9="",SUMIF(RelGegevens!$F$3:$M$1002,CONCATENATE("=",Uitwerking!$A26,"-",Uitwerking!O$9),RelGegevens!$L$3:$L$1002)=0),"",SUMIF(RelGegevens!$F$3:$M$1002,CONCATENATE("=",Uitwerking!$A26,"-",Uitwerking!O$9),RelGegevens!$L$3:$L$1002))</f>
        <v/>
      </c>
      <c r="P26" s="51" t="str">
        <f ca="1">IF(OR($A26="",P$9="",SUMIF(RelGegevens!$F$3:$M$1002,CONCATENATE("=",Uitwerking!$A26,"-",Uitwerking!P$9),RelGegevens!$L$3:$L$1002)=0),"",SUMIF(RelGegevens!$F$3:$M$1002,CONCATENATE("=",Uitwerking!$A26,"-",Uitwerking!P$9),RelGegevens!$L$3:$L$1002))</f>
        <v/>
      </c>
      <c r="Q26" s="51" t="str">
        <f ca="1">IF(OR($A26="",Q$9="",SUMIF(RelGegevens!$F$3:$M$1002,CONCATENATE("=",Uitwerking!$A26,"-",Uitwerking!Q$9),RelGegevens!$L$3:$L$1002)=0),"",SUMIF(RelGegevens!$F$3:$M$1002,CONCATENATE("=",Uitwerking!$A26,"-",Uitwerking!Q$9),RelGegevens!$L$3:$L$1002))</f>
        <v/>
      </c>
      <c r="R26" s="51" t="str">
        <f ca="1">IF(OR($A26="",R$9="",SUMIF(RelGegevens!$F$3:$M$1002,CONCATENATE("=",Uitwerking!$A26,"-",Uitwerking!R$9),RelGegevens!$L$3:$L$1002)=0),"",SUMIF(RelGegevens!$F$3:$M$1002,CONCATENATE("=",Uitwerking!$A26,"-",Uitwerking!R$9),RelGegevens!$L$3:$L$1002))</f>
        <v/>
      </c>
      <c r="S26" s="51" t="str">
        <f ca="1">IF(OR($A26="",S$9="",SUMIF(RelGegevens!$F$3:$M$1002,CONCATENATE("=",Uitwerking!$A26,"-",Uitwerking!S$9),RelGegevens!$L$3:$L$1002)=0),"",SUMIF(RelGegevens!$F$3:$M$1002,CONCATENATE("=",Uitwerking!$A26,"-",Uitwerking!S$9),RelGegevens!$L$3:$L$1002))</f>
        <v/>
      </c>
      <c r="T26" s="51" t="str">
        <f ca="1">IF(OR($A26="",T$9="",SUMIF(RelGegevens!$F$3:$M$1002,CONCATENATE("=",Uitwerking!$A26,"-",Uitwerking!T$9),RelGegevens!$L$3:$L$1002)=0),"",SUMIF(RelGegevens!$F$3:$M$1002,CONCATENATE("=",Uitwerking!$A26,"-",Uitwerking!T$9),RelGegevens!$L$3:$L$1002))</f>
        <v/>
      </c>
      <c r="U26" s="51" t="str">
        <f ca="1">IF(OR($A26="",U$9="",SUMIF(RelGegevens!$F$3:$M$1002,CONCATENATE("=",Uitwerking!$A26,"-",Uitwerking!U$9),RelGegevens!$L$3:$L$1002)=0),"",SUMIF(RelGegevens!$F$3:$M$1002,CONCATENATE("=",Uitwerking!$A26,"-",Uitwerking!U$9),RelGegevens!$L$3:$L$1002))</f>
        <v/>
      </c>
      <c r="V26" s="51" t="str">
        <f ca="1">IF(OR($A26="",V$9="",SUMIF(RelGegevens!$F$3:$M$1002,CONCATENATE("=",Uitwerking!$A26,"-",Uitwerking!V$9),RelGegevens!$L$3:$L$1002)=0),"",SUMIF(RelGegevens!$F$3:$M$1002,CONCATENATE("=",Uitwerking!$A26,"-",Uitwerking!V$9),RelGegevens!$L$3:$L$1002))</f>
        <v/>
      </c>
      <c r="W26" s="51" t="str">
        <f ca="1">IF(OR($A26="",W$9="",SUMIF(RelGegevens!$F$3:$M$1002,CONCATENATE("=",Uitwerking!$A26,"-",Uitwerking!W$9),RelGegevens!$L$3:$L$1002)=0),"",SUMIF(RelGegevens!$F$3:$M$1002,CONCATENATE("=",Uitwerking!$A26,"-",Uitwerking!W$9),RelGegevens!$L$3:$L$1002))</f>
        <v/>
      </c>
      <c r="X26" s="51" t="str">
        <f ca="1">IF(OR($A26="",X$9="",SUMIF(RelGegevens!$F$3:$M$1002,CONCATENATE("=",Uitwerking!$A26,"-",Uitwerking!X$9),RelGegevens!$L$3:$L$1002)=0),"",SUMIF(RelGegevens!$F$3:$M$1002,CONCATENATE("=",Uitwerking!$A26,"-",Uitwerking!X$9),RelGegevens!$L$3:$L$1002))</f>
        <v/>
      </c>
      <c r="Y26" s="51" t="str">
        <f ca="1">IF(OR($A26="",Y$9="",SUMIF(RelGegevens!$F$3:$M$1002,CONCATENATE("=",Uitwerking!$A26,"-",Uitwerking!Y$9),RelGegevens!$L$3:$L$1002)=0),"",SUMIF(RelGegevens!$F$3:$M$1002,CONCATENATE("=",Uitwerking!$A26,"-",Uitwerking!Y$9),RelGegevens!$L$3:$L$1002))</f>
        <v/>
      </c>
      <c r="Z26" s="50" t="str">
        <f ca="1">IF(OR($A26="",Z$9="",SUMIF(RelGegevens!$F$3:$M$1002,CONCATENATE("=",Uitwerking!$A26,"-",Uitwerking!Z$9),RelGegevens!$L$3:$L$1002)=0),"",SUMIF(RelGegevens!$F$3:$M$1002,CONCATENATE("=",Uitwerking!$A26,"-",Uitwerking!Z$9),RelGegevens!$L$3:$L$1002))</f>
        <v/>
      </c>
      <c r="AA26" s="51" t="str">
        <f ca="1">IF(OR($A26="",AA$9="",SUMIF(RelGegevens!$F$3:$M$1002,CONCATENATE("=",Uitwerking!$A26,"-",Uitwerking!AA$9),RelGegevens!$L$3:$L$1002)=0),"",SUMIF(RelGegevens!$F$3:$M$1002,CONCATENATE("=",Uitwerking!$A26,"-",Uitwerking!AA$9),RelGegevens!$L$3:$L$1002))</f>
        <v/>
      </c>
      <c r="AB26" s="51" t="str">
        <f ca="1">IF(OR($A26="",AB$9="",SUMIF(RelGegevens!$F$3:$M$1002,CONCATENATE("=",Uitwerking!$A26,"-",Uitwerking!AB$9),RelGegevens!$L$3:$L$1002)=0),"",SUMIF(RelGegevens!$F$3:$M$1002,CONCATENATE("=",Uitwerking!$A26,"-",Uitwerking!AB$9),RelGegevens!$L$3:$L$1002))</f>
        <v/>
      </c>
      <c r="AC26" s="51" t="str">
        <f ca="1">IF(OR($A26="",AC$9="",SUMIF(RelGegevens!$F$3:$M$1002,CONCATENATE("=",Uitwerking!$A26,"-",Uitwerking!AC$9),RelGegevens!$L$3:$L$1002)=0),"",SUMIF(RelGegevens!$F$3:$M$1002,CONCATENATE("=",Uitwerking!$A26,"-",Uitwerking!AC$9),RelGegevens!$L$3:$L$1002))</f>
        <v/>
      </c>
      <c r="AD26" s="51" t="str">
        <f ca="1">IF(OR($A26="",AD$9="",SUMIF(RelGegevens!$F$3:$M$1002,CONCATENATE("=",Uitwerking!$A26,"-",Uitwerking!AD$9),RelGegevens!$L$3:$L$1002)=0),"",SUMIF(RelGegevens!$F$3:$M$1002,CONCATENATE("=",Uitwerking!$A26,"-",Uitwerking!AD$9),RelGegevens!$L$3:$L$1002))</f>
        <v/>
      </c>
      <c r="AE26" s="51" t="str">
        <f ca="1">IF(OR($A26="",AE$9="",SUMIF(RelGegevens!$F$3:$M$1002,CONCATENATE("=",Uitwerking!$A26,"-",Uitwerking!AE$9),RelGegevens!$L$3:$L$1002)=0),"",SUMIF(RelGegevens!$F$3:$M$1002,CONCATENATE("=",Uitwerking!$A26,"-",Uitwerking!AE$9),RelGegevens!$L$3:$L$1002))</f>
        <v/>
      </c>
      <c r="AF26" s="51" t="str">
        <f ca="1">IF(OR($A26="",AF$9="",SUMIF(RelGegevens!$F$3:$M$1002,CONCATENATE("=",Uitwerking!$A26,"-",Uitwerking!AF$9),RelGegevens!$L$3:$L$1002)=0),"",SUMIF(RelGegevens!$F$3:$M$1002,CONCATENATE("=",Uitwerking!$A26,"-",Uitwerking!AF$9),RelGegevens!$L$3:$L$1002))</f>
        <v/>
      </c>
      <c r="AG26" s="51" t="str">
        <f ca="1">IF(OR($A26="",AG$9="",SUMIF(RelGegevens!$F$3:$M$1002,CONCATENATE("=",Uitwerking!$A26,"-",Uitwerking!AG$9),RelGegevens!$L$3:$L$1002)=0),"",SUMIF(RelGegevens!$F$3:$M$1002,CONCATENATE("=",Uitwerking!$A26,"-",Uitwerking!AG$9),RelGegevens!$L$3:$L$1002))</f>
        <v/>
      </c>
      <c r="AH26" s="51" t="str">
        <f ca="1">IF(OR($A26="",AH$9="",SUMIF(RelGegevens!$F$3:$M$1002,CONCATENATE("=",Uitwerking!$A26,"-",Uitwerking!AH$9),RelGegevens!$L$3:$L$1002)=0),"",SUMIF(RelGegevens!$F$3:$M$1002,CONCATENATE("=",Uitwerking!$A26,"-",Uitwerking!AH$9),RelGegevens!$L$3:$L$1002))</f>
        <v/>
      </c>
      <c r="AI26" s="51" t="str">
        <f ca="1">IF(OR($A26="",AI$9="",SUMIF(RelGegevens!$F$3:$M$1002,CONCATENATE("=",Uitwerking!$A26,"-",Uitwerking!AI$9),RelGegevens!$L$3:$L$1002)=0),"",SUMIF(RelGegevens!$F$3:$M$1002,CONCATENATE("=",Uitwerking!$A26,"-",Uitwerking!AI$9),RelGegevens!$L$3:$L$1002))</f>
        <v/>
      </c>
      <c r="AJ26" s="51" t="str">
        <f ca="1">IF(OR($A26="",AJ$9="",SUMIF(RelGegevens!$F$3:$M$1002,CONCATENATE("=",Uitwerking!$A26,"-",Uitwerking!AJ$9),RelGegevens!$L$3:$L$1002)=0),"",SUMIF(RelGegevens!$F$3:$M$1002,CONCATENATE("=",Uitwerking!$A26,"-",Uitwerking!AJ$9),RelGegevens!$L$3:$L$1002))</f>
        <v/>
      </c>
      <c r="AK26" s="51" t="str">
        <f ca="1">IF(OR($A26="",AK$9="",SUMIF(RelGegevens!$F$3:$M$1002,CONCATENATE("=",Uitwerking!$A26,"-",Uitwerking!AK$9),RelGegevens!$L$3:$L$1002)=0),"",SUMIF(RelGegevens!$F$3:$M$1002,CONCATENATE("=",Uitwerking!$A26,"-",Uitwerking!AK$9),RelGegevens!$L$3:$L$1002))</f>
        <v/>
      </c>
      <c r="AL26" s="51" t="str">
        <f ca="1">IF(OR($A26="",AL$9="",SUMIF(RelGegevens!$F$3:$M$1002,CONCATENATE("=",Uitwerking!$A26,"-",Uitwerking!AL$9),RelGegevens!$L$3:$L$1002)=0),"",SUMIF(RelGegevens!$F$3:$M$1002,CONCATENATE("=",Uitwerking!$A26,"-",Uitwerking!AL$9),RelGegevens!$L$3:$L$1002))</f>
        <v/>
      </c>
      <c r="AM26" s="51" t="str">
        <f ca="1">IF(OR($A26="",AM$9="",SUMIF(RelGegevens!$F$3:$M$1002,CONCATENATE("=",Uitwerking!$A26,"-",Uitwerking!AM$9),RelGegevens!$L$3:$L$1002)=0),"",SUMIF(RelGegevens!$F$3:$M$1002,CONCATENATE("=",Uitwerking!$A26,"-",Uitwerking!AM$9),RelGegevens!$L$3:$L$1002))</f>
        <v/>
      </c>
      <c r="AN26" s="51" t="str">
        <f ca="1">IF(OR($A26="",AN$9="",SUMIF(RelGegevens!$F$3:$M$1002,CONCATENATE("=",Uitwerking!$A26,"-",Uitwerking!AN$9),RelGegevens!$L$3:$L$1002)=0),"",SUMIF(RelGegevens!$F$3:$M$1002,CONCATENATE("=",Uitwerking!$A26,"-",Uitwerking!AN$9),RelGegevens!$L$3:$L$1002))</f>
        <v/>
      </c>
      <c r="AO26" s="51" t="str">
        <f ca="1">IF(OR($A26="",AO$9="",SUMIF(RelGegevens!$F$3:$M$1002,CONCATENATE("=",Uitwerking!$A26,"-",Uitwerking!AO$9),RelGegevens!$L$3:$L$1002)=0),"",SUMIF(RelGegevens!$F$3:$M$1002,CONCATENATE("=",Uitwerking!$A26,"-",Uitwerking!AO$9),RelGegevens!$L$3:$L$1002))</f>
        <v/>
      </c>
      <c r="AP26" s="51" t="str">
        <f ca="1">IF(OR($A26="",AP$9="",SUMIF(RelGegevens!$F$3:$M$1002,CONCATENATE("=",Uitwerking!$A26,"-",Uitwerking!AP$9),RelGegevens!$L$3:$L$1002)=0),"",SUMIF(RelGegevens!$F$3:$M$1002,CONCATENATE("=",Uitwerking!$A26,"-",Uitwerking!AP$9),RelGegevens!$L$3:$L$1002))</f>
        <v/>
      </c>
      <c r="AQ26" s="51" t="str">
        <f ca="1">IF(OR($A26="",AQ$9="",SUMIF(RelGegevens!$F$3:$M$1002,CONCATENATE("=",Uitwerking!$A26,"-",Uitwerking!AQ$9),RelGegevens!$L$3:$L$1002)=0),"",SUMIF(RelGegevens!$F$3:$M$1002,CONCATENATE("=",Uitwerking!$A26,"-",Uitwerking!AQ$9),RelGegevens!$L$3:$L$1002))</f>
        <v/>
      </c>
      <c r="AR26" s="51" t="str">
        <f ca="1">IF(OR($A26="",AR$9="",SUMIF(RelGegevens!$F$3:$M$1002,CONCATENATE("=",Uitwerking!$A26,"-",Uitwerking!AR$9),RelGegevens!$L$3:$L$1002)=0),"",SUMIF(RelGegevens!$F$3:$M$1002,CONCATENATE("=",Uitwerking!$A26,"-",Uitwerking!AR$9),RelGegevens!$L$3:$L$1002))</f>
        <v/>
      </c>
      <c r="AS26" s="51" t="str">
        <f ca="1">IF(OR($A26="",AS$9="",SUMIF(RelGegevens!$F$3:$M$1002,CONCATENATE("=",Uitwerking!$A26,"-",Uitwerking!AS$9),RelGegevens!$L$3:$L$1002)=0),"",SUMIF(RelGegevens!$F$3:$M$1002,CONCATENATE("=",Uitwerking!$A26,"-",Uitwerking!AS$9),RelGegevens!$L$3:$L$1002))</f>
        <v/>
      </c>
      <c r="AT26" s="51" t="str">
        <f ca="1">IF(OR($A26="",AT$9="",SUMIF(RelGegevens!$F$3:$M$1002,CONCATENATE("=",Uitwerking!$A26,"-",Uitwerking!AT$9),RelGegevens!$L$3:$L$1002)=0),"",SUMIF(RelGegevens!$F$3:$M$1002,CONCATENATE("=",Uitwerking!$A26,"-",Uitwerking!AT$9),RelGegevens!$L$3:$L$1002))</f>
        <v/>
      </c>
      <c r="AU26" s="51" t="str">
        <f ca="1">IF(OR($A26="",AU$9="",SUMIF(RelGegevens!$F$3:$M$1002,CONCATENATE("=",Uitwerking!$A26,"-",Uitwerking!AU$9),RelGegevens!$L$3:$L$1002)=0),"",SUMIF(RelGegevens!$F$3:$M$1002,CONCATENATE("=",Uitwerking!$A26,"-",Uitwerking!AU$9),RelGegevens!$L$3:$L$1002))</f>
        <v/>
      </c>
      <c r="AV26" s="51" t="str">
        <f ca="1">IF(OR($A26="",AV$9="",SUMIF(RelGegevens!$F$3:$M$1002,CONCATENATE("=",Uitwerking!$A26,"-",Uitwerking!AV$9),RelGegevens!$L$3:$L$1002)=0),"",SUMIF(RelGegevens!$F$3:$M$1002,CONCATENATE("=",Uitwerking!$A26,"-",Uitwerking!AV$9),RelGegevens!$L$3:$L$1002))</f>
        <v/>
      </c>
      <c r="AW26" s="51" t="str">
        <f ca="1">IF(OR($A26="",AW$9="",SUMIF(RelGegevens!$F$3:$M$1002,CONCATENATE("=",Uitwerking!$A26,"-",Uitwerking!AW$9),RelGegevens!$L$3:$L$1002)=0),"",SUMIF(RelGegevens!$F$3:$M$1002,CONCATENATE("=",Uitwerking!$A26,"-",Uitwerking!AW$9),RelGegevens!$L$3:$L$1002))</f>
        <v/>
      </c>
      <c r="AX26" s="51" t="str">
        <f ca="1">IF(OR($A26="",AX$9="",SUMIF(RelGegevens!$F$3:$M$1002,CONCATENATE("=",Uitwerking!$A26,"-",Uitwerking!AX$9),RelGegevens!$L$3:$L$1002)=0),"",SUMIF(RelGegevens!$F$3:$M$1002,CONCATENATE("=",Uitwerking!$A26,"-",Uitwerking!AX$9),RelGegevens!$L$3:$L$1002))</f>
        <v/>
      </c>
      <c r="AY26" s="51" t="str">
        <f ca="1">IF(OR($A26="",AY$9="",SUMIF(RelGegevens!$F$3:$M$1002,CONCATENATE("=",Uitwerking!$A26,"-",Uitwerking!AY$9),RelGegevens!$L$3:$L$1002)=0),"",SUMIF(RelGegevens!$F$3:$M$1002,CONCATENATE("=",Uitwerking!$A26,"-",Uitwerking!AY$9),RelGegevens!$L$3:$L$1002))</f>
        <v/>
      </c>
      <c r="AZ26" s="51" t="str">
        <f ca="1">IF(OR($A26="",AZ$9="",SUMIF(RelGegevens!$F$3:$M$1002,CONCATENATE("=",Uitwerking!$A26,"-",Uitwerking!AZ$9),RelGegevens!$L$3:$L$1002)=0),"",SUMIF(RelGegevens!$F$3:$M$1002,CONCATENATE("=",Uitwerking!$A26,"-",Uitwerking!AZ$9),RelGegevens!$L$3:$L$1002))</f>
        <v/>
      </c>
      <c r="BA26" s="51" t="str">
        <f ca="1">IF(OR($A26="",BA$9="",SUMIF(RelGegevens!$F$3:$M$1002,CONCATENATE("=",Uitwerking!$A26,"-",Uitwerking!BA$9),RelGegevens!$L$3:$L$1002)=0),"",SUMIF(RelGegevens!$F$3:$M$1002,CONCATENATE("=",Uitwerking!$A26,"-",Uitwerking!BA$9),RelGegevens!$L$3:$L$1002))</f>
        <v/>
      </c>
      <c r="BB26" s="51" t="str">
        <f ca="1">IF(OR($A26="",BB$9="",SUMIF(RelGegevens!$F$3:$M$1002,CONCATENATE("=",Uitwerking!$A26,"-",Uitwerking!BB$9),RelGegevens!$L$3:$L$1002)=0),"",SUMIF(RelGegevens!$F$3:$M$1002,CONCATENATE("=",Uitwerking!$A26,"-",Uitwerking!BB$9),RelGegevens!$L$3:$L$1002))</f>
        <v/>
      </c>
      <c r="BC26" s="52" t="str">
        <f ca="1">IF(OR($A26="",BC$9="",SUMIF(RelGegevens!$F$3:$M$1002,CONCATENATE("=",Uitwerking!$A26,"-",Uitwerking!BC$9),RelGegevens!$L$3:$L$1002)=0),"",SUMIF(RelGegevens!$F$3:$M$1002,CONCATENATE("=",Uitwerking!$A26,"-",Uitwerking!BC$9),RelGegevens!$L$3:$L$1002))</f>
        <v/>
      </c>
    </row>
    <row r="27" spans="1:55" ht="10.5" customHeight="1" x14ac:dyDescent="0.25">
      <c r="A27" s="17" t="str">
        <f>'Data LMA'!B35</f>
        <v/>
      </c>
      <c r="B27" s="29" t="str">
        <f t="shared" si="2"/>
        <v/>
      </c>
      <c r="C27" s="22" t="str">
        <f>IF(A27="","",VLOOKUP(A27,Euralcodes!$A$2:$C$840,3))</f>
        <v/>
      </c>
      <c r="D27" s="23" t="str">
        <f>IF(C27="","",VLOOKUP(A27,Euralcodes!$A$2:$C$840,2))</f>
        <v/>
      </c>
      <c r="E27" s="87" t="str">
        <f t="shared" ca="1" si="3"/>
        <v/>
      </c>
      <c r="F27" s="50" t="str">
        <f ca="1">IF(OR($A27="",F$9="",SUMIF(RelGegevens!$F$3:$M$1002,CONCATENATE("=",Uitwerking!$A27,"-",Uitwerking!F$9),RelGegevens!$L$3:$L$1002)=0),"",SUMIF(RelGegevens!$F$3:$M$1002,CONCATENATE("=",Uitwerking!$A27,"-",Uitwerking!F$9),RelGegevens!$L$3:$L$1002))</f>
        <v/>
      </c>
      <c r="G27" s="51" t="str">
        <f ca="1">IF(OR($A27="",G$9="",SUMIF(RelGegevens!$F$3:$M$1002,CONCATENATE("=",Uitwerking!$A27,"-",Uitwerking!G$9),RelGegevens!$L$3:$L$1002)=0),"",SUMIF(RelGegevens!$F$3:$M$1002,CONCATENATE("=",Uitwerking!$A27,"-",Uitwerking!G$9),RelGegevens!$L$3:$L$1002))</f>
        <v/>
      </c>
      <c r="H27" s="51" t="str">
        <f ca="1">IF(OR($A27="",H$9="",SUMIF(RelGegevens!$F$3:$M$1002,CONCATENATE("=",Uitwerking!$A27,"-",Uitwerking!H$9),RelGegevens!$L$3:$L$1002)=0),"",SUMIF(RelGegevens!$F$3:$M$1002,CONCATENATE("=",Uitwerking!$A27,"-",Uitwerking!H$9),RelGegevens!$L$3:$L$1002))</f>
        <v/>
      </c>
      <c r="I27" s="51" t="str">
        <f ca="1">IF(OR($A27="",I$9="",SUMIF(RelGegevens!$F$3:$M$1002,CONCATENATE("=",Uitwerking!$A27,"-",Uitwerking!I$9),RelGegevens!$L$3:$L$1002)=0),"",SUMIF(RelGegevens!$F$3:$M$1002,CONCATENATE("=",Uitwerking!$A27,"-",Uitwerking!I$9),RelGegevens!$L$3:$L$1002))</f>
        <v/>
      </c>
      <c r="J27" s="51" t="str">
        <f ca="1">IF(OR($A27="",J$9="",SUMIF(RelGegevens!$F$3:$M$1002,CONCATENATE("=",Uitwerking!$A27,"-",Uitwerking!J$9),RelGegevens!$L$3:$L$1002)=0),"",SUMIF(RelGegevens!$F$3:$M$1002,CONCATENATE("=",Uitwerking!$A27,"-",Uitwerking!J$9),RelGegevens!$L$3:$L$1002))</f>
        <v/>
      </c>
      <c r="K27" s="51" t="str">
        <f ca="1">IF(OR($A27="",K$9="",SUMIF(RelGegevens!$F$3:$M$1002,CONCATENATE("=",Uitwerking!$A27,"-",Uitwerking!K$9),RelGegevens!$L$3:$L$1002)=0),"",SUMIF(RelGegevens!$F$3:$M$1002,CONCATENATE("=",Uitwerking!$A27,"-",Uitwerking!K$9),RelGegevens!$L$3:$L$1002))</f>
        <v/>
      </c>
      <c r="L27" s="51" t="str">
        <f ca="1">IF(OR($A27="",L$9="",SUMIF(RelGegevens!$F$3:$M$1002,CONCATENATE("=",Uitwerking!$A27,"-",Uitwerking!L$9),RelGegevens!$L$3:$L$1002)=0),"",SUMIF(RelGegevens!$F$3:$M$1002,CONCATENATE("=",Uitwerking!$A27,"-",Uitwerking!L$9),RelGegevens!$L$3:$L$1002))</f>
        <v/>
      </c>
      <c r="M27" s="51" t="str">
        <f ca="1">IF(OR($A27="",M$9="",SUMIF(RelGegevens!$F$3:$M$1002,CONCATENATE("=",Uitwerking!$A27,"-",Uitwerking!M$9),RelGegevens!$L$3:$L$1002)=0),"",SUMIF(RelGegevens!$F$3:$M$1002,CONCATENATE("=",Uitwerking!$A27,"-",Uitwerking!M$9),RelGegevens!$L$3:$L$1002))</f>
        <v/>
      </c>
      <c r="N27" s="51" t="str">
        <f ca="1">IF(OR($A27="",N$9="",SUMIF(RelGegevens!$F$3:$M$1002,CONCATENATE("=",Uitwerking!$A27,"-",Uitwerking!N$9),RelGegevens!$L$3:$L$1002)=0),"",SUMIF(RelGegevens!$F$3:$M$1002,CONCATENATE("=",Uitwerking!$A27,"-",Uitwerking!N$9),RelGegevens!$L$3:$L$1002))</f>
        <v/>
      </c>
      <c r="O27" s="51" t="str">
        <f ca="1">IF(OR($A27="",O$9="",SUMIF(RelGegevens!$F$3:$M$1002,CONCATENATE("=",Uitwerking!$A27,"-",Uitwerking!O$9),RelGegevens!$L$3:$L$1002)=0),"",SUMIF(RelGegevens!$F$3:$M$1002,CONCATENATE("=",Uitwerking!$A27,"-",Uitwerking!O$9),RelGegevens!$L$3:$L$1002))</f>
        <v/>
      </c>
      <c r="P27" s="51" t="str">
        <f ca="1">IF(OR($A27="",P$9="",SUMIF(RelGegevens!$F$3:$M$1002,CONCATENATE("=",Uitwerking!$A27,"-",Uitwerking!P$9),RelGegevens!$L$3:$L$1002)=0),"",SUMIF(RelGegevens!$F$3:$M$1002,CONCATENATE("=",Uitwerking!$A27,"-",Uitwerking!P$9),RelGegevens!$L$3:$L$1002))</f>
        <v/>
      </c>
      <c r="Q27" s="51" t="str">
        <f ca="1">IF(OR($A27="",Q$9="",SUMIF(RelGegevens!$F$3:$M$1002,CONCATENATE("=",Uitwerking!$A27,"-",Uitwerking!Q$9),RelGegevens!$L$3:$L$1002)=0),"",SUMIF(RelGegevens!$F$3:$M$1002,CONCATENATE("=",Uitwerking!$A27,"-",Uitwerking!Q$9),RelGegevens!$L$3:$L$1002))</f>
        <v/>
      </c>
      <c r="R27" s="51" t="str">
        <f ca="1">IF(OR($A27="",R$9="",SUMIF(RelGegevens!$F$3:$M$1002,CONCATENATE("=",Uitwerking!$A27,"-",Uitwerking!R$9),RelGegevens!$L$3:$L$1002)=0),"",SUMIF(RelGegevens!$F$3:$M$1002,CONCATENATE("=",Uitwerking!$A27,"-",Uitwerking!R$9),RelGegevens!$L$3:$L$1002))</f>
        <v/>
      </c>
      <c r="S27" s="51" t="str">
        <f ca="1">IF(OR($A27="",S$9="",SUMIF(RelGegevens!$F$3:$M$1002,CONCATENATE("=",Uitwerking!$A27,"-",Uitwerking!S$9),RelGegevens!$L$3:$L$1002)=0),"",SUMIF(RelGegevens!$F$3:$M$1002,CONCATENATE("=",Uitwerking!$A27,"-",Uitwerking!S$9),RelGegevens!$L$3:$L$1002))</f>
        <v/>
      </c>
      <c r="T27" s="51" t="str">
        <f ca="1">IF(OR($A27="",T$9="",SUMIF(RelGegevens!$F$3:$M$1002,CONCATENATE("=",Uitwerking!$A27,"-",Uitwerking!T$9),RelGegevens!$L$3:$L$1002)=0),"",SUMIF(RelGegevens!$F$3:$M$1002,CONCATENATE("=",Uitwerking!$A27,"-",Uitwerking!T$9),RelGegevens!$L$3:$L$1002))</f>
        <v/>
      </c>
      <c r="U27" s="51" t="str">
        <f ca="1">IF(OR($A27="",U$9="",SUMIF(RelGegevens!$F$3:$M$1002,CONCATENATE("=",Uitwerking!$A27,"-",Uitwerking!U$9),RelGegevens!$L$3:$L$1002)=0),"",SUMIF(RelGegevens!$F$3:$M$1002,CONCATENATE("=",Uitwerking!$A27,"-",Uitwerking!U$9),RelGegevens!$L$3:$L$1002))</f>
        <v/>
      </c>
      <c r="V27" s="51" t="str">
        <f ca="1">IF(OR($A27="",V$9="",SUMIF(RelGegevens!$F$3:$M$1002,CONCATENATE("=",Uitwerking!$A27,"-",Uitwerking!V$9),RelGegevens!$L$3:$L$1002)=0),"",SUMIF(RelGegevens!$F$3:$M$1002,CONCATENATE("=",Uitwerking!$A27,"-",Uitwerking!V$9),RelGegevens!$L$3:$L$1002))</f>
        <v/>
      </c>
      <c r="W27" s="51" t="str">
        <f ca="1">IF(OR($A27="",W$9="",SUMIF(RelGegevens!$F$3:$M$1002,CONCATENATE("=",Uitwerking!$A27,"-",Uitwerking!W$9),RelGegevens!$L$3:$L$1002)=0),"",SUMIF(RelGegevens!$F$3:$M$1002,CONCATENATE("=",Uitwerking!$A27,"-",Uitwerking!W$9),RelGegevens!$L$3:$L$1002))</f>
        <v/>
      </c>
      <c r="X27" s="51" t="str">
        <f ca="1">IF(OR($A27="",X$9="",SUMIF(RelGegevens!$F$3:$M$1002,CONCATENATE("=",Uitwerking!$A27,"-",Uitwerking!X$9),RelGegevens!$L$3:$L$1002)=0),"",SUMIF(RelGegevens!$F$3:$M$1002,CONCATENATE("=",Uitwerking!$A27,"-",Uitwerking!X$9),RelGegevens!$L$3:$L$1002))</f>
        <v/>
      </c>
      <c r="Y27" s="51" t="str">
        <f ca="1">IF(OR($A27="",Y$9="",SUMIF(RelGegevens!$F$3:$M$1002,CONCATENATE("=",Uitwerking!$A27,"-",Uitwerking!Y$9),RelGegevens!$L$3:$L$1002)=0),"",SUMIF(RelGegevens!$F$3:$M$1002,CONCATENATE("=",Uitwerking!$A27,"-",Uitwerking!Y$9),RelGegevens!$L$3:$L$1002))</f>
        <v/>
      </c>
      <c r="Z27" s="50" t="str">
        <f ca="1">IF(OR($A27="",Z$9="",SUMIF(RelGegevens!$F$3:$M$1002,CONCATENATE("=",Uitwerking!$A27,"-",Uitwerking!Z$9),RelGegevens!$L$3:$L$1002)=0),"",SUMIF(RelGegevens!$F$3:$M$1002,CONCATENATE("=",Uitwerking!$A27,"-",Uitwerking!Z$9),RelGegevens!$L$3:$L$1002))</f>
        <v/>
      </c>
      <c r="AA27" s="51" t="str">
        <f ca="1">IF(OR($A27="",AA$9="",SUMIF(RelGegevens!$F$3:$M$1002,CONCATENATE("=",Uitwerking!$A27,"-",Uitwerking!AA$9),RelGegevens!$L$3:$L$1002)=0),"",SUMIF(RelGegevens!$F$3:$M$1002,CONCATENATE("=",Uitwerking!$A27,"-",Uitwerking!AA$9),RelGegevens!$L$3:$L$1002))</f>
        <v/>
      </c>
      <c r="AB27" s="51" t="str">
        <f ca="1">IF(OR($A27="",AB$9="",SUMIF(RelGegevens!$F$3:$M$1002,CONCATENATE("=",Uitwerking!$A27,"-",Uitwerking!AB$9),RelGegevens!$L$3:$L$1002)=0),"",SUMIF(RelGegevens!$F$3:$M$1002,CONCATENATE("=",Uitwerking!$A27,"-",Uitwerking!AB$9),RelGegevens!$L$3:$L$1002))</f>
        <v/>
      </c>
      <c r="AC27" s="51" t="str">
        <f ca="1">IF(OR($A27="",AC$9="",SUMIF(RelGegevens!$F$3:$M$1002,CONCATENATE("=",Uitwerking!$A27,"-",Uitwerking!AC$9),RelGegevens!$L$3:$L$1002)=0),"",SUMIF(RelGegevens!$F$3:$M$1002,CONCATENATE("=",Uitwerking!$A27,"-",Uitwerking!AC$9),RelGegevens!$L$3:$L$1002))</f>
        <v/>
      </c>
      <c r="AD27" s="51" t="str">
        <f ca="1">IF(OR($A27="",AD$9="",SUMIF(RelGegevens!$F$3:$M$1002,CONCATENATE("=",Uitwerking!$A27,"-",Uitwerking!AD$9),RelGegevens!$L$3:$L$1002)=0),"",SUMIF(RelGegevens!$F$3:$M$1002,CONCATENATE("=",Uitwerking!$A27,"-",Uitwerking!AD$9),RelGegevens!$L$3:$L$1002))</f>
        <v/>
      </c>
      <c r="AE27" s="51" t="str">
        <f ca="1">IF(OR($A27="",AE$9="",SUMIF(RelGegevens!$F$3:$M$1002,CONCATENATE("=",Uitwerking!$A27,"-",Uitwerking!AE$9),RelGegevens!$L$3:$L$1002)=0),"",SUMIF(RelGegevens!$F$3:$M$1002,CONCATENATE("=",Uitwerking!$A27,"-",Uitwerking!AE$9),RelGegevens!$L$3:$L$1002))</f>
        <v/>
      </c>
      <c r="AF27" s="51" t="str">
        <f ca="1">IF(OR($A27="",AF$9="",SUMIF(RelGegevens!$F$3:$M$1002,CONCATENATE("=",Uitwerking!$A27,"-",Uitwerking!AF$9),RelGegevens!$L$3:$L$1002)=0),"",SUMIF(RelGegevens!$F$3:$M$1002,CONCATENATE("=",Uitwerking!$A27,"-",Uitwerking!AF$9),RelGegevens!$L$3:$L$1002))</f>
        <v/>
      </c>
      <c r="AG27" s="51" t="str">
        <f ca="1">IF(OR($A27="",AG$9="",SUMIF(RelGegevens!$F$3:$M$1002,CONCATENATE("=",Uitwerking!$A27,"-",Uitwerking!AG$9),RelGegevens!$L$3:$L$1002)=0),"",SUMIF(RelGegevens!$F$3:$M$1002,CONCATENATE("=",Uitwerking!$A27,"-",Uitwerking!AG$9),RelGegevens!$L$3:$L$1002))</f>
        <v/>
      </c>
      <c r="AH27" s="51" t="str">
        <f ca="1">IF(OR($A27="",AH$9="",SUMIF(RelGegevens!$F$3:$M$1002,CONCATENATE("=",Uitwerking!$A27,"-",Uitwerking!AH$9),RelGegevens!$L$3:$L$1002)=0),"",SUMIF(RelGegevens!$F$3:$M$1002,CONCATENATE("=",Uitwerking!$A27,"-",Uitwerking!AH$9),RelGegevens!$L$3:$L$1002))</f>
        <v/>
      </c>
      <c r="AI27" s="51" t="str">
        <f ca="1">IF(OR($A27="",AI$9="",SUMIF(RelGegevens!$F$3:$M$1002,CONCATENATE("=",Uitwerking!$A27,"-",Uitwerking!AI$9),RelGegevens!$L$3:$L$1002)=0),"",SUMIF(RelGegevens!$F$3:$M$1002,CONCATENATE("=",Uitwerking!$A27,"-",Uitwerking!AI$9),RelGegevens!$L$3:$L$1002))</f>
        <v/>
      </c>
      <c r="AJ27" s="51" t="str">
        <f ca="1">IF(OR($A27="",AJ$9="",SUMIF(RelGegevens!$F$3:$M$1002,CONCATENATE("=",Uitwerking!$A27,"-",Uitwerking!AJ$9),RelGegevens!$L$3:$L$1002)=0),"",SUMIF(RelGegevens!$F$3:$M$1002,CONCATENATE("=",Uitwerking!$A27,"-",Uitwerking!AJ$9),RelGegevens!$L$3:$L$1002))</f>
        <v/>
      </c>
      <c r="AK27" s="51" t="str">
        <f ca="1">IF(OR($A27="",AK$9="",SUMIF(RelGegevens!$F$3:$M$1002,CONCATENATE("=",Uitwerking!$A27,"-",Uitwerking!AK$9),RelGegevens!$L$3:$L$1002)=0),"",SUMIF(RelGegevens!$F$3:$M$1002,CONCATENATE("=",Uitwerking!$A27,"-",Uitwerking!AK$9),RelGegevens!$L$3:$L$1002))</f>
        <v/>
      </c>
      <c r="AL27" s="51" t="str">
        <f ca="1">IF(OR($A27="",AL$9="",SUMIF(RelGegevens!$F$3:$M$1002,CONCATENATE("=",Uitwerking!$A27,"-",Uitwerking!AL$9),RelGegevens!$L$3:$L$1002)=0),"",SUMIF(RelGegevens!$F$3:$M$1002,CONCATENATE("=",Uitwerking!$A27,"-",Uitwerking!AL$9),RelGegevens!$L$3:$L$1002))</f>
        <v/>
      </c>
      <c r="AM27" s="51" t="str">
        <f ca="1">IF(OR($A27="",AM$9="",SUMIF(RelGegevens!$F$3:$M$1002,CONCATENATE("=",Uitwerking!$A27,"-",Uitwerking!AM$9),RelGegevens!$L$3:$L$1002)=0),"",SUMIF(RelGegevens!$F$3:$M$1002,CONCATENATE("=",Uitwerking!$A27,"-",Uitwerking!AM$9),RelGegevens!$L$3:$L$1002))</f>
        <v/>
      </c>
      <c r="AN27" s="51" t="str">
        <f ca="1">IF(OR($A27="",AN$9="",SUMIF(RelGegevens!$F$3:$M$1002,CONCATENATE("=",Uitwerking!$A27,"-",Uitwerking!AN$9),RelGegevens!$L$3:$L$1002)=0),"",SUMIF(RelGegevens!$F$3:$M$1002,CONCATENATE("=",Uitwerking!$A27,"-",Uitwerking!AN$9),RelGegevens!$L$3:$L$1002))</f>
        <v/>
      </c>
      <c r="AO27" s="51" t="str">
        <f ca="1">IF(OR($A27="",AO$9="",SUMIF(RelGegevens!$F$3:$M$1002,CONCATENATE("=",Uitwerking!$A27,"-",Uitwerking!AO$9),RelGegevens!$L$3:$L$1002)=0),"",SUMIF(RelGegevens!$F$3:$M$1002,CONCATENATE("=",Uitwerking!$A27,"-",Uitwerking!AO$9),RelGegevens!$L$3:$L$1002))</f>
        <v/>
      </c>
      <c r="AP27" s="51" t="str">
        <f ca="1">IF(OR($A27="",AP$9="",SUMIF(RelGegevens!$F$3:$M$1002,CONCATENATE("=",Uitwerking!$A27,"-",Uitwerking!AP$9),RelGegevens!$L$3:$L$1002)=0),"",SUMIF(RelGegevens!$F$3:$M$1002,CONCATENATE("=",Uitwerking!$A27,"-",Uitwerking!AP$9),RelGegevens!$L$3:$L$1002))</f>
        <v/>
      </c>
      <c r="AQ27" s="51" t="str">
        <f ca="1">IF(OR($A27="",AQ$9="",SUMIF(RelGegevens!$F$3:$M$1002,CONCATENATE("=",Uitwerking!$A27,"-",Uitwerking!AQ$9),RelGegevens!$L$3:$L$1002)=0),"",SUMIF(RelGegevens!$F$3:$M$1002,CONCATENATE("=",Uitwerking!$A27,"-",Uitwerking!AQ$9),RelGegevens!$L$3:$L$1002))</f>
        <v/>
      </c>
      <c r="AR27" s="51" t="str">
        <f ca="1">IF(OR($A27="",AR$9="",SUMIF(RelGegevens!$F$3:$M$1002,CONCATENATE("=",Uitwerking!$A27,"-",Uitwerking!AR$9),RelGegevens!$L$3:$L$1002)=0),"",SUMIF(RelGegevens!$F$3:$M$1002,CONCATENATE("=",Uitwerking!$A27,"-",Uitwerking!AR$9),RelGegevens!$L$3:$L$1002))</f>
        <v/>
      </c>
      <c r="AS27" s="51" t="str">
        <f ca="1">IF(OR($A27="",AS$9="",SUMIF(RelGegevens!$F$3:$M$1002,CONCATENATE("=",Uitwerking!$A27,"-",Uitwerking!AS$9),RelGegevens!$L$3:$L$1002)=0),"",SUMIF(RelGegevens!$F$3:$M$1002,CONCATENATE("=",Uitwerking!$A27,"-",Uitwerking!AS$9),RelGegevens!$L$3:$L$1002))</f>
        <v/>
      </c>
      <c r="AT27" s="51" t="str">
        <f ca="1">IF(OR($A27="",AT$9="",SUMIF(RelGegevens!$F$3:$M$1002,CONCATENATE("=",Uitwerking!$A27,"-",Uitwerking!AT$9),RelGegevens!$L$3:$L$1002)=0),"",SUMIF(RelGegevens!$F$3:$M$1002,CONCATENATE("=",Uitwerking!$A27,"-",Uitwerking!AT$9),RelGegevens!$L$3:$L$1002))</f>
        <v/>
      </c>
      <c r="AU27" s="51" t="str">
        <f ca="1">IF(OR($A27="",AU$9="",SUMIF(RelGegevens!$F$3:$M$1002,CONCATENATE("=",Uitwerking!$A27,"-",Uitwerking!AU$9),RelGegevens!$L$3:$L$1002)=0),"",SUMIF(RelGegevens!$F$3:$M$1002,CONCATENATE("=",Uitwerking!$A27,"-",Uitwerking!AU$9),RelGegevens!$L$3:$L$1002))</f>
        <v/>
      </c>
      <c r="AV27" s="51" t="str">
        <f ca="1">IF(OR($A27="",AV$9="",SUMIF(RelGegevens!$F$3:$M$1002,CONCATENATE("=",Uitwerking!$A27,"-",Uitwerking!AV$9),RelGegevens!$L$3:$L$1002)=0),"",SUMIF(RelGegevens!$F$3:$M$1002,CONCATENATE("=",Uitwerking!$A27,"-",Uitwerking!AV$9),RelGegevens!$L$3:$L$1002))</f>
        <v/>
      </c>
      <c r="AW27" s="51" t="str">
        <f ca="1">IF(OR($A27="",AW$9="",SUMIF(RelGegevens!$F$3:$M$1002,CONCATENATE("=",Uitwerking!$A27,"-",Uitwerking!AW$9),RelGegevens!$L$3:$L$1002)=0),"",SUMIF(RelGegevens!$F$3:$M$1002,CONCATENATE("=",Uitwerking!$A27,"-",Uitwerking!AW$9),RelGegevens!$L$3:$L$1002))</f>
        <v/>
      </c>
      <c r="AX27" s="51" t="str">
        <f ca="1">IF(OR($A27="",AX$9="",SUMIF(RelGegevens!$F$3:$M$1002,CONCATENATE("=",Uitwerking!$A27,"-",Uitwerking!AX$9),RelGegevens!$L$3:$L$1002)=0),"",SUMIF(RelGegevens!$F$3:$M$1002,CONCATENATE("=",Uitwerking!$A27,"-",Uitwerking!AX$9),RelGegevens!$L$3:$L$1002))</f>
        <v/>
      </c>
      <c r="AY27" s="51" t="str">
        <f ca="1">IF(OR($A27="",AY$9="",SUMIF(RelGegevens!$F$3:$M$1002,CONCATENATE("=",Uitwerking!$A27,"-",Uitwerking!AY$9),RelGegevens!$L$3:$L$1002)=0),"",SUMIF(RelGegevens!$F$3:$M$1002,CONCATENATE("=",Uitwerking!$A27,"-",Uitwerking!AY$9),RelGegevens!$L$3:$L$1002))</f>
        <v/>
      </c>
      <c r="AZ27" s="51" t="str">
        <f ca="1">IF(OR($A27="",AZ$9="",SUMIF(RelGegevens!$F$3:$M$1002,CONCATENATE("=",Uitwerking!$A27,"-",Uitwerking!AZ$9),RelGegevens!$L$3:$L$1002)=0),"",SUMIF(RelGegevens!$F$3:$M$1002,CONCATENATE("=",Uitwerking!$A27,"-",Uitwerking!AZ$9),RelGegevens!$L$3:$L$1002))</f>
        <v/>
      </c>
      <c r="BA27" s="51" t="str">
        <f ca="1">IF(OR($A27="",BA$9="",SUMIF(RelGegevens!$F$3:$M$1002,CONCATENATE("=",Uitwerking!$A27,"-",Uitwerking!BA$9),RelGegevens!$L$3:$L$1002)=0),"",SUMIF(RelGegevens!$F$3:$M$1002,CONCATENATE("=",Uitwerking!$A27,"-",Uitwerking!BA$9),RelGegevens!$L$3:$L$1002))</f>
        <v/>
      </c>
      <c r="BB27" s="51" t="str">
        <f ca="1">IF(OR($A27="",BB$9="",SUMIF(RelGegevens!$F$3:$M$1002,CONCATENATE("=",Uitwerking!$A27,"-",Uitwerking!BB$9),RelGegevens!$L$3:$L$1002)=0),"",SUMIF(RelGegevens!$F$3:$M$1002,CONCATENATE("=",Uitwerking!$A27,"-",Uitwerking!BB$9),RelGegevens!$L$3:$L$1002))</f>
        <v/>
      </c>
      <c r="BC27" s="52" t="str">
        <f ca="1">IF(OR($A27="",BC$9="",SUMIF(RelGegevens!$F$3:$M$1002,CONCATENATE("=",Uitwerking!$A27,"-",Uitwerking!BC$9),RelGegevens!$L$3:$L$1002)=0),"",SUMIF(RelGegevens!$F$3:$M$1002,CONCATENATE("=",Uitwerking!$A27,"-",Uitwerking!BC$9),RelGegevens!$L$3:$L$1002))</f>
        <v/>
      </c>
    </row>
    <row r="28" spans="1:55" ht="10.5" customHeight="1" x14ac:dyDescent="0.25">
      <c r="A28" s="17" t="str">
        <f>'Data LMA'!B36</f>
        <v/>
      </c>
      <c r="B28" s="29" t="str">
        <f t="shared" si="2"/>
        <v/>
      </c>
      <c r="C28" s="22" t="str">
        <f>IF(A28="","",VLOOKUP(A28,Euralcodes!$A$2:$C$840,3))</f>
        <v/>
      </c>
      <c r="D28" s="23" t="str">
        <f>IF(C28="","",VLOOKUP(A28,Euralcodes!$A$2:$C$840,2))</f>
        <v/>
      </c>
      <c r="E28" s="87" t="str">
        <f t="shared" ca="1" si="3"/>
        <v/>
      </c>
      <c r="F28" s="50" t="str">
        <f ca="1">IF(OR($A28="",F$9="",SUMIF(RelGegevens!$F$3:$M$1002,CONCATENATE("=",Uitwerking!$A28,"-",Uitwerking!F$9),RelGegevens!$L$3:$L$1002)=0),"",SUMIF(RelGegevens!$F$3:$M$1002,CONCATENATE("=",Uitwerking!$A28,"-",Uitwerking!F$9),RelGegevens!$L$3:$L$1002))</f>
        <v/>
      </c>
      <c r="G28" s="51" t="str">
        <f ca="1">IF(OR($A28="",G$9="",SUMIF(RelGegevens!$F$3:$M$1002,CONCATENATE("=",Uitwerking!$A28,"-",Uitwerking!G$9),RelGegevens!$L$3:$L$1002)=0),"",SUMIF(RelGegevens!$F$3:$M$1002,CONCATENATE("=",Uitwerking!$A28,"-",Uitwerking!G$9),RelGegevens!$L$3:$L$1002))</f>
        <v/>
      </c>
      <c r="H28" s="51" t="str">
        <f ca="1">IF(OR($A28="",H$9="",SUMIF(RelGegevens!$F$3:$M$1002,CONCATENATE("=",Uitwerking!$A28,"-",Uitwerking!H$9),RelGegevens!$L$3:$L$1002)=0),"",SUMIF(RelGegevens!$F$3:$M$1002,CONCATENATE("=",Uitwerking!$A28,"-",Uitwerking!H$9),RelGegevens!$L$3:$L$1002))</f>
        <v/>
      </c>
      <c r="I28" s="51" t="str">
        <f ca="1">IF(OR($A28="",I$9="",SUMIF(RelGegevens!$F$3:$M$1002,CONCATENATE("=",Uitwerking!$A28,"-",Uitwerking!I$9),RelGegevens!$L$3:$L$1002)=0),"",SUMIF(RelGegevens!$F$3:$M$1002,CONCATENATE("=",Uitwerking!$A28,"-",Uitwerking!I$9),RelGegevens!$L$3:$L$1002))</f>
        <v/>
      </c>
      <c r="J28" s="51" t="str">
        <f ca="1">IF(OR($A28="",J$9="",SUMIF(RelGegevens!$F$3:$M$1002,CONCATENATE("=",Uitwerking!$A28,"-",Uitwerking!J$9),RelGegevens!$L$3:$L$1002)=0),"",SUMIF(RelGegevens!$F$3:$M$1002,CONCATENATE("=",Uitwerking!$A28,"-",Uitwerking!J$9),RelGegevens!$L$3:$L$1002))</f>
        <v/>
      </c>
      <c r="K28" s="51" t="str">
        <f ca="1">IF(OR($A28="",K$9="",SUMIF(RelGegevens!$F$3:$M$1002,CONCATENATE("=",Uitwerking!$A28,"-",Uitwerking!K$9),RelGegevens!$L$3:$L$1002)=0),"",SUMIF(RelGegevens!$F$3:$M$1002,CONCATENATE("=",Uitwerking!$A28,"-",Uitwerking!K$9),RelGegevens!$L$3:$L$1002))</f>
        <v/>
      </c>
      <c r="L28" s="51" t="str">
        <f ca="1">IF(OR($A28="",L$9="",SUMIF(RelGegevens!$F$3:$M$1002,CONCATENATE("=",Uitwerking!$A28,"-",Uitwerking!L$9),RelGegevens!$L$3:$L$1002)=0),"",SUMIF(RelGegevens!$F$3:$M$1002,CONCATENATE("=",Uitwerking!$A28,"-",Uitwerking!L$9),RelGegevens!$L$3:$L$1002))</f>
        <v/>
      </c>
      <c r="M28" s="51" t="str">
        <f ca="1">IF(OR($A28="",M$9="",SUMIF(RelGegevens!$F$3:$M$1002,CONCATENATE("=",Uitwerking!$A28,"-",Uitwerking!M$9),RelGegevens!$L$3:$L$1002)=0),"",SUMIF(RelGegevens!$F$3:$M$1002,CONCATENATE("=",Uitwerking!$A28,"-",Uitwerking!M$9),RelGegevens!$L$3:$L$1002))</f>
        <v/>
      </c>
      <c r="N28" s="51" t="str">
        <f ca="1">IF(OR($A28="",N$9="",SUMIF(RelGegevens!$F$3:$M$1002,CONCATENATE("=",Uitwerking!$A28,"-",Uitwerking!N$9),RelGegevens!$L$3:$L$1002)=0),"",SUMIF(RelGegevens!$F$3:$M$1002,CONCATENATE("=",Uitwerking!$A28,"-",Uitwerking!N$9),RelGegevens!$L$3:$L$1002))</f>
        <v/>
      </c>
      <c r="O28" s="51" t="str">
        <f ca="1">IF(OR($A28="",O$9="",SUMIF(RelGegevens!$F$3:$M$1002,CONCATENATE("=",Uitwerking!$A28,"-",Uitwerking!O$9),RelGegevens!$L$3:$L$1002)=0),"",SUMIF(RelGegevens!$F$3:$M$1002,CONCATENATE("=",Uitwerking!$A28,"-",Uitwerking!O$9),RelGegevens!$L$3:$L$1002))</f>
        <v/>
      </c>
      <c r="P28" s="51" t="str">
        <f ca="1">IF(OR($A28="",P$9="",SUMIF(RelGegevens!$F$3:$M$1002,CONCATENATE("=",Uitwerking!$A28,"-",Uitwerking!P$9),RelGegevens!$L$3:$L$1002)=0),"",SUMIF(RelGegevens!$F$3:$M$1002,CONCATENATE("=",Uitwerking!$A28,"-",Uitwerking!P$9),RelGegevens!$L$3:$L$1002))</f>
        <v/>
      </c>
      <c r="Q28" s="51" t="str">
        <f ca="1">IF(OR($A28="",Q$9="",SUMIF(RelGegevens!$F$3:$M$1002,CONCATENATE("=",Uitwerking!$A28,"-",Uitwerking!Q$9),RelGegevens!$L$3:$L$1002)=0),"",SUMIF(RelGegevens!$F$3:$M$1002,CONCATENATE("=",Uitwerking!$A28,"-",Uitwerking!Q$9),RelGegevens!$L$3:$L$1002))</f>
        <v/>
      </c>
      <c r="R28" s="51" t="str">
        <f ca="1">IF(OR($A28="",R$9="",SUMIF(RelGegevens!$F$3:$M$1002,CONCATENATE("=",Uitwerking!$A28,"-",Uitwerking!R$9),RelGegevens!$L$3:$L$1002)=0),"",SUMIF(RelGegevens!$F$3:$M$1002,CONCATENATE("=",Uitwerking!$A28,"-",Uitwerking!R$9),RelGegevens!$L$3:$L$1002))</f>
        <v/>
      </c>
      <c r="S28" s="51" t="str">
        <f ca="1">IF(OR($A28="",S$9="",SUMIF(RelGegevens!$F$3:$M$1002,CONCATENATE("=",Uitwerking!$A28,"-",Uitwerking!S$9),RelGegevens!$L$3:$L$1002)=0),"",SUMIF(RelGegevens!$F$3:$M$1002,CONCATENATE("=",Uitwerking!$A28,"-",Uitwerking!S$9),RelGegevens!$L$3:$L$1002))</f>
        <v/>
      </c>
      <c r="T28" s="51" t="str">
        <f ca="1">IF(OR($A28="",T$9="",SUMIF(RelGegevens!$F$3:$M$1002,CONCATENATE("=",Uitwerking!$A28,"-",Uitwerking!T$9),RelGegevens!$L$3:$L$1002)=0),"",SUMIF(RelGegevens!$F$3:$M$1002,CONCATENATE("=",Uitwerking!$A28,"-",Uitwerking!T$9),RelGegevens!$L$3:$L$1002))</f>
        <v/>
      </c>
      <c r="U28" s="51" t="str">
        <f ca="1">IF(OR($A28="",U$9="",SUMIF(RelGegevens!$F$3:$M$1002,CONCATENATE("=",Uitwerking!$A28,"-",Uitwerking!U$9),RelGegevens!$L$3:$L$1002)=0),"",SUMIF(RelGegevens!$F$3:$M$1002,CONCATENATE("=",Uitwerking!$A28,"-",Uitwerking!U$9),RelGegevens!$L$3:$L$1002))</f>
        <v/>
      </c>
      <c r="V28" s="51" t="str">
        <f ca="1">IF(OR($A28="",V$9="",SUMIF(RelGegevens!$F$3:$M$1002,CONCATENATE("=",Uitwerking!$A28,"-",Uitwerking!V$9),RelGegevens!$L$3:$L$1002)=0),"",SUMIF(RelGegevens!$F$3:$M$1002,CONCATENATE("=",Uitwerking!$A28,"-",Uitwerking!V$9),RelGegevens!$L$3:$L$1002))</f>
        <v/>
      </c>
      <c r="W28" s="51" t="str">
        <f ca="1">IF(OR($A28="",W$9="",SUMIF(RelGegevens!$F$3:$M$1002,CONCATENATE("=",Uitwerking!$A28,"-",Uitwerking!W$9),RelGegevens!$L$3:$L$1002)=0),"",SUMIF(RelGegevens!$F$3:$M$1002,CONCATENATE("=",Uitwerking!$A28,"-",Uitwerking!W$9),RelGegevens!$L$3:$L$1002))</f>
        <v/>
      </c>
      <c r="X28" s="51" t="str">
        <f ca="1">IF(OR($A28="",X$9="",SUMIF(RelGegevens!$F$3:$M$1002,CONCATENATE("=",Uitwerking!$A28,"-",Uitwerking!X$9),RelGegevens!$L$3:$L$1002)=0),"",SUMIF(RelGegevens!$F$3:$M$1002,CONCATENATE("=",Uitwerking!$A28,"-",Uitwerking!X$9),RelGegevens!$L$3:$L$1002))</f>
        <v/>
      </c>
      <c r="Y28" s="51" t="str">
        <f ca="1">IF(OR($A28="",Y$9="",SUMIF(RelGegevens!$F$3:$M$1002,CONCATENATE("=",Uitwerking!$A28,"-",Uitwerking!Y$9),RelGegevens!$L$3:$L$1002)=0),"",SUMIF(RelGegevens!$F$3:$M$1002,CONCATENATE("=",Uitwerking!$A28,"-",Uitwerking!Y$9),RelGegevens!$L$3:$L$1002))</f>
        <v/>
      </c>
      <c r="Z28" s="50" t="str">
        <f ca="1">IF(OR($A28="",Z$9="",SUMIF(RelGegevens!$F$3:$M$1002,CONCATENATE("=",Uitwerking!$A28,"-",Uitwerking!Z$9),RelGegevens!$L$3:$L$1002)=0),"",SUMIF(RelGegevens!$F$3:$M$1002,CONCATENATE("=",Uitwerking!$A28,"-",Uitwerking!Z$9),RelGegevens!$L$3:$L$1002))</f>
        <v/>
      </c>
      <c r="AA28" s="51" t="str">
        <f ca="1">IF(OR($A28="",AA$9="",SUMIF(RelGegevens!$F$3:$M$1002,CONCATENATE("=",Uitwerking!$A28,"-",Uitwerking!AA$9),RelGegevens!$L$3:$L$1002)=0),"",SUMIF(RelGegevens!$F$3:$M$1002,CONCATENATE("=",Uitwerking!$A28,"-",Uitwerking!AA$9),RelGegevens!$L$3:$L$1002))</f>
        <v/>
      </c>
      <c r="AB28" s="51" t="str">
        <f ca="1">IF(OR($A28="",AB$9="",SUMIF(RelGegevens!$F$3:$M$1002,CONCATENATE("=",Uitwerking!$A28,"-",Uitwerking!AB$9),RelGegevens!$L$3:$L$1002)=0),"",SUMIF(RelGegevens!$F$3:$M$1002,CONCATENATE("=",Uitwerking!$A28,"-",Uitwerking!AB$9),RelGegevens!$L$3:$L$1002))</f>
        <v/>
      </c>
      <c r="AC28" s="51" t="str">
        <f ca="1">IF(OR($A28="",AC$9="",SUMIF(RelGegevens!$F$3:$M$1002,CONCATENATE("=",Uitwerking!$A28,"-",Uitwerking!AC$9),RelGegevens!$L$3:$L$1002)=0),"",SUMIF(RelGegevens!$F$3:$M$1002,CONCATENATE("=",Uitwerking!$A28,"-",Uitwerking!AC$9),RelGegevens!$L$3:$L$1002))</f>
        <v/>
      </c>
      <c r="AD28" s="51" t="str">
        <f ca="1">IF(OR($A28="",AD$9="",SUMIF(RelGegevens!$F$3:$M$1002,CONCATENATE("=",Uitwerking!$A28,"-",Uitwerking!AD$9),RelGegevens!$L$3:$L$1002)=0),"",SUMIF(RelGegevens!$F$3:$M$1002,CONCATENATE("=",Uitwerking!$A28,"-",Uitwerking!AD$9),RelGegevens!$L$3:$L$1002))</f>
        <v/>
      </c>
      <c r="AE28" s="51" t="str">
        <f ca="1">IF(OR($A28="",AE$9="",SUMIF(RelGegevens!$F$3:$M$1002,CONCATENATE("=",Uitwerking!$A28,"-",Uitwerking!AE$9),RelGegevens!$L$3:$L$1002)=0),"",SUMIF(RelGegevens!$F$3:$M$1002,CONCATENATE("=",Uitwerking!$A28,"-",Uitwerking!AE$9),RelGegevens!$L$3:$L$1002))</f>
        <v/>
      </c>
      <c r="AF28" s="51" t="str">
        <f ca="1">IF(OR($A28="",AF$9="",SUMIF(RelGegevens!$F$3:$M$1002,CONCATENATE("=",Uitwerking!$A28,"-",Uitwerking!AF$9),RelGegevens!$L$3:$L$1002)=0),"",SUMIF(RelGegevens!$F$3:$M$1002,CONCATENATE("=",Uitwerking!$A28,"-",Uitwerking!AF$9),RelGegevens!$L$3:$L$1002))</f>
        <v/>
      </c>
      <c r="AG28" s="51" t="str">
        <f ca="1">IF(OR($A28="",AG$9="",SUMIF(RelGegevens!$F$3:$M$1002,CONCATENATE("=",Uitwerking!$A28,"-",Uitwerking!AG$9),RelGegevens!$L$3:$L$1002)=0),"",SUMIF(RelGegevens!$F$3:$M$1002,CONCATENATE("=",Uitwerking!$A28,"-",Uitwerking!AG$9),RelGegevens!$L$3:$L$1002))</f>
        <v/>
      </c>
      <c r="AH28" s="51" t="str">
        <f ca="1">IF(OR($A28="",AH$9="",SUMIF(RelGegevens!$F$3:$M$1002,CONCATENATE("=",Uitwerking!$A28,"-",Uitwerking!AH$9),RelGegevens!$L$3:$L$1002)=0),"",SUMIF(RelGegevens!$F$3:$M$1002,CONCATENATE("=",Uitwerking!$A28,"-",Uitwerking!AH$9),RelGegevens!$L$3:$L$1002))</f>
        <v/>
      </c>
      <c r="AI28" s="51" t="str">
        <f ca="1">IF(OR($A28="",AI$9="",SUMIF(RelGegevens!$F$3:$M$1002,CONCATENATE("=",Uitwerking!$A28,"-",Uitwerking!AI$9),RelGegevens!$L$3:$L$1002)=0),"",SUMIF(RelGegevens!$F$3:$M$1002,CONCATENATE("=",Uitwerking!$A28,"-",Uitwerking!AI$9),RelGegevens!$L$3:$L$1002))</f>
        <v/>
      </c>
      <c r="AJ28" s="51" t="str">
        <f ca="1">IF(OR($A28="",AJ$9="",SUMIF(RelGegevens!$F$3:$M$1002,CONCATENATE("=",Uitwerking!$A28,"-",Uitwerking!AJ$9),RelGegevens!$L$3:$L$1002)=0),"",SUMIF(RelGegevens!$F$3:$M$1002,CONCATENATE("=",Uitwerking!$A28,"-",Uitwerking!AJ$9),RelGegevens!$L$3:$L$1002))</f>
        <v/>
      </c>
      <c r="AK28" s="51" t="str">
        <f ca="1">IF(OR($A28="",AK$9="",SUMIF(RelGegevens!$F$3:$M$1002,CONCATENATE("=",Uitwerking!$A28,"-",Uitwerking!AK$9),RelGegevens!$L$3:$L$1002)=0),"",SUMIF(RelGegevens!$F$3:$M$1002,CONCATENATE("=",Uitwerking!$A28,"-",Uitwerking!AK$9),RelGegevens!$L$3:$L$1002))</f>
        <v/>
      </c>
      <c r="AL28" s="51" t="str">
        <f ca="1">IF(OR($A28="",AL$9="",SUMIF(RelGegevens!$F$3:$M$1002,CONCATENATE("=",Uitwerking!$A28,"-",Uitwerking!AL$9),RelGegevens!$L$3:$L$1002)=0),"",SUMIF(RelGegevens!$F$3:$M$1002,CONCATENATE("=",Uitwerking!$A28,"-",Uitwerking!AL$9),RelGegevens!$L$3:$L$1002))</f>
        <v/>
      </c>
      <c r="AM28" s="51" t="str">
        <f ca="1">IF(OR($A28="",AM$9="",SUMIF(RelGegevens!$F$3:$M$1002,CONCATENATE("=",Uitwerking!$A28,"-",Uitwerking!AM$9),RelGegevens!$L$3:$L$1002)=0),"",SUMIF(RelGegevens!$F$3:$M$1002,CONCATENATE("=",Uitwerking!$A28,"-",Uitwerking!AM$9),RelGegevens!$L$3:$L$1002))</f>
        <v/>
      </c>
      <c r="AN28" s="51" t="str">
        <f ca="1">IF(OR($A28="",AN$9="",SUMIF(RelGegevens!$F$3:$M$1002,CONCATENATE("=",Uitwerking!$A28,"-",Uitwerking!AN$9),RelGegevens!$L$3:$L$1002)=0),"",SUMIF(RelGegevens!$F$3:$M$1002,CONCATENATE("=",Uitwerking!$A28,"-",Uitwerking!AN$9),RelGegevens!$L$3:$L$1002))</f>
        <v/>
      </c>
      <c r="AO28" s="51" t="str">
        <f ca="1">IF(OR($A28="",AO$9="",SUMIF(RelGegevens!$F$3:$M$1002,CONCATENATE("=",Uitwerking!$A28,"-",Uitwerking!AO$9),RelGegevens!$L$3:$L$1002)=0),"",SUMIF(RelGegevens!$F$3:$M$1002,CONCATENATE("=",Uitwerking!$A28,"-",Uitwerking!AO$9),RelGegevens!$L$3:$L$1002))</f>
        <v/>
      </c>
      <c r="AP28" s="51" t="str">
        <f ca="1">IF(OR($A28="",AP$9="",SUMIF(RelGegevens!$F$3:$M$1002,CONCATENATE("=",Uitwerking!$A28,"-",Uitwerking!AP$9),RelGegevens!$L$3:$L$1002)=0),"",SUMIF(RelGegevens!$F$3:$M$1002,CONCATENATE("=",Uitwerking!$A28,"-",Uitwerking!AP$9),RelGegevens!$L$3:$L$1002))</f>
        <v/>
      </c>
      <c r="AQ28" s="51" t="str">
        <f ca="1">IF(OR($A28="",AQ$9="",SUMIF(RelGegevens!$F$3:$M$1002,CONCATENATE("=",Uitwerking!$A28,"-",Uitwerking!AQ$9),RelGegevens!$L$3:$L$1002)=0),"",SUMIF(RelGegevens!$F$3:$M$1002,CONCATENATE("=",Uitwerking!$A28,"-",Uitwerking!AQ$9),RelGegevens!$L$3:$L$1002))</f>
        <v/>
      </c>
      <c r="AR28" s="51" t="str">
        <f ca="1">IF(OR($A28="",AR$9="",SUMIF(RelGegevens!$F$3:$M$1002,CONCATENATE("=",Uitwerking!$A28,"-",Uitwerking!AR$9),RelGegevens!$L$3:$L$1002)=0),"",SUMIF(RelGegevens!$F$3:$M$1002,CONCATENATE("=",Uitwerking!$A28,"-",Uitwerking!AR$9),RelGegevens!$L$3:$L$1002))</f>
        <v/>
      </c>
      <c r="AS28" s="51" t="str">
        <f ca="1">IF(OR($A28="",AS$9="",SUMIF(RelGegevens!$F$3:$M$1002,CONCATENATE("=",Uitwerking!$A28,"-",Uitwerking!AS$9),RelGegevens!$L$3:$L$1002)=0),"",SUMIF(RelGegevens!$F$3:$M$1002,CONCATENATE("=",Uitwerking!$A28,"-",Uitwerking!AS$9),RelGegevens!$L$3:$L$1002))</f>
        <v/>
      </c>
      <c r="AT28" s="51" t="str">
        <f ca="1">IF(OR($A28="",AT$9="",SUMIF(RelGegevens!$F$3:$M$1002,CONCATENATE("=",Uitwerking!$A28,"-",Uitwerking!AT$9),RelGegevens!$L$3:$L$1002)=0),"",SUMIF(RelGegevens!$F$3:$M$1002,CONCATENATE("=",Uitwerking!$A28,"-",Uitwerking!AT$9),RelGegevens!$L$3:$L$1002))</f>
        <v/>
      </c>
      <c r="AU28" s="51" t="str">
        <f ca="1">IF(OR($A28="",AU$9="",SUMIF(RelGegevens!$F$3:$M$1002,CONCATENATE("=",Uitwerking!$A28,"-",Uitwerking!AU$9),RelGegevens!$L$3:$L$1002)=0),"",SUMIF(RelGegevens!$F$3:$M$1002,CONCATENATE("=",Uitwerking!$A28,"-",Uitwerking!AU$9),RelGegevens!$L$3:$L$1002))</f>
        <v/>
      </c>
      <c r="AV28" s="51" t="str">
        <f ca="1">IF(OR($A28="",AV$9="",SUMIF(RelGegevens!$F$3:$M$1002,CONCATENATE("=",Uitwerking!$A28,"-",Uitwerking!AV$9),RelGegevens!$L$3:$L$1002)=0),"",SUMIF(RelGegevens!$F$3:$M$1002,CONCATENATE("=",Uitwerking!$A28,"-",Uitwerking!AV$9),RelGegevens!$L$3:$L$1002))</f>
        <v/>
      </c>
      <c r="AW28" s="51" t="str">
        <f ca="1">IF(OR($A28="",AW$9="",SUMIF(RelGegevens!$F$3:$M$1002,CONCATENATE("=",Uitwerking!$A28,"-",Uitwerking!AW$9),RelGegevens!$L$3:$L$1002)=0),"",SUMIF(RelGegevens!$F$3:$M$1002,CONCATENATE("=",Uitwerking!$A28,"-",Uitwerking!AW$9),RelGegevens!$L$3:$L$1002))</f>
        <v/>
      </c>
      <c r="AX28" s="51" t="str">
        <f ca="1">IF(OR($A28="",AX$9="",SUMIF(RelGegevens!$F$3:$M$1002,CONCATENATE("=",Uitwerking!$A28,"-",Uitwerking!AX$9),RelGegevens!$L$3:$L$1002)=0),"",SUMIF(RelGegevens!$F$3:$M$1002,CONCATENATE("=",Uitwerking!$A28,"-",Uitwerking!AX$9),RelGegevens!$L$3:$L$1002))</f>
        <v/>
      </c>
      <c r="AY28" s="51" t="str">
        <f ca="1">IF(OR($A28="",AY$9="",SUMIF(RelGegevens!$F$3:$M$1002,CONCATENATE("=",Uitwerking!$A28,"-",Uitwerking!AY$9),RelGegevens!$L$3:$L$1002)=0),"",SUMIF(RelGegevens!$F$3:$M$1002,CONCATENATE("=",Uitwerking!$A28,"-",Uitwerking!AY$9),RelGegevens!$L$3:$L$1002))</f>
        <v/>
      </c>
      <c r="AZ28" s="51" t="str">
        <f ca="1">IF(OR($A28="",AZ$9="",SUMIF(RelGegevens!$F$3:$M$1002,CONCATENATE("=",Uitwerking!$A28,"-",Uitwerking!AZ$9),RelGegevens!$L$3:$L$1002)=0),"",SUMIF(RelGegevens!$F$3:$M$1002,CONCATENATE("=",Uitwerking!$A28,"-",Uitwerking!AZ$9),RelGegevens!$L$3:$L$1002))</f>
        <v/>
      </c>
      <c r="BA28" s="51" t="str">
        <f ca="1">IF(OR($A28="",BA$9="",SUMIF(RelGegevens!$F$3:$M$1002,CONCATENATE("=",Uitwerking!$A28,"-",Uitwerking!BA$9),RelGegevens!$L$3:$L$1002)=0),"",SUMIF(RelGegevens!$F$3:$M$1002,CONCATENATE("=",Uitwerking!$A28,"-",Uitwerking!BA$9),RelGegevens!$L$3:$L$1002))</f>
        <v/>
      </c>
      <c r="BB28" s="51" t="str">
        <f ca="1">IF(OR($A28="",BB$9="",SUMIF(RelGegevens!$F$3:$M$1002,CONCATENATE("=",Uitwerking!$A28,"-",Uitwerking!BB$9),RelGegevens!$L$3:$L$1002)=0),"",SUMIF(RelGegevens!$F$3:$M$1002,CONCATENATE("=",Uitwerking!$A28,"-",Uitwerking!BB$9),RelGegevens!$L$3:$L$1002))</f>
        <v/>
      </c>
      <c r="BC28" s="52" t="str">
        <f ca="1">IF(OR($A28="",BC$9="",SUMIF(RelGegevens!$F$3:$M$1002,CONCATENATE("=",Uitwerking!$A28,"-",Uitwerking!BC$9),RelGegevens!$L$3:$L$1002)=0),"",SUMIF(RelGegevens!$F$3:$M$1002,CONCATENATE("=",Uitwerking!$A28,"-",Uitwerking!BC$9),RelGegevens!$L$3:$L$1002))</f>
        <v/>
      </c>
    </row>
    <row r="29" spans="1:55" ht="10.5" customHeight="1" x14ac:dyDescent="0.25">
      <c r="A29" s="17" t="str">
        <f>'Data LMA'!B37</f>
        <v/>
      </c>
      <c r="B29" s="29" t="str">
        <f t="shared" si="2"/>
        <v/>
      </c>
      <c r="C29" s="22" t="str">
        <f>IF(A29="","",VLOOKUP(A29,Euralcodes!$A$2:$C$840,3))</f>
        <v/>
      </c>
      <c r="D29" s="23" t="str">
        <f>IF(C29="","",VLOOKUP(A29,Euralcodes!$A$2:$C$840,2))</f>
        <v/>
      </c>
      <c r="E29" s="87" t="str">
        <f t="shared" ca="1" si="3"/>
        <v/>
      </c>
      <c r="F29" s="50" t="str">
        <f ca="1">IF(OR($A29="",F$9="",SUMIF(RelGegevens!$F$3:$M$1002,CONCATENATE("=",Uitwerking!$A29,"-",Uitwerking!F$9),RelGegevens!$L$3:$L$1002)=0),"",SUMIF(RelGegevens!$F$3:$M$1002,CONCATENATE("=",Uitwerking!$A29,"-",Uitwerking!F$9),RelGegevens!$L$3:$L$1002))</f>
        <v/>
      </c>
      <c r="G29" s="51" t="str">
        <f ca="1">IF(OR($A29="",G$9="",SUMIF(RelGegevens!$F$3:$M$1002,CONCATENATE("=",Uitwerking!$A29,"-",Uitwerking!G$9),RelGegevens!$L$3:$L$1002)=0),"",SUMIF(RelGegevens!$F$3:$M$1002,CONCATENATE("=",Uitwerking!$A29,"-",Uitwerking!G$9),RelGegevens!$L$3:$L$1002))</f>
        <v/>
      </c>
      <c r="H29" s="51" t="str">
        <f ca="1">IF(OR($A29="",H$9="",SUMIF(RelGegevens!$F$3:$M$1002,CONCATENATE("=",Uitwerking!$A29,"-",Uitwerking!H$9),RelGegevens!$L$3:$L$1002)=0),"",SUMIF(RelGegevens!$F$3:$M$1002,CONCATENATE("=",Uitwerking!$A29,"-",Uitwerking!H$9),RelGegevens!$L$3:$L$1002))</f>
        <v/>
      </c>
      <c r="I29" s="51" t="str">
        <f ca="1">IF(OR($A29="",I$9="",SUMIF(RelGegevens!$F$3:$M$1002,CONCATENATE("=",Uitwerking!$A29,"-",Uitwerking!I$9),RelGegevens!$L$3:$L$1002)=0),"",SUMIF(RelGegevens!$F$3:$M$1002,CONCATENATE("=",Uitwerking!$A29,"-",Uitwerking!I$9),RelGegevens!$L$3:$L$1002))</f>
        <v/>
      </c>
      <c r="J29" s="51" t="str">
        <f ca="1">IF(OR($A29="",J$9="",SUMIF(RelGegevens!$F$3:$M$1002,CONCATENATE("=",Uitwerking!$A29,"-",Uitwerking!J$9),RelGegevens!$L$3:$L$1002)=0),"",SUMIF(RelGegevens!$F$3:$M$1002,CONCATENATE("=",Uitwerking!$A29,"-",Uitwerking!J$9),RelGegevens!$L$3:$L$1002))</f>
        <v/>
      </c>
      <c r="K29" s="51" t="str">
        <f ca="1">IF(OR($A29="",K$9="",SUMIF(RelGegevens!$F$3:$M$1002,CONCATENATE("=",Uitwerking!$A29,"-",Uitwerking!K$9),RelGegevens!$L$3:$L$1002)=0),"",SUMIF(RelGegevens!$F$3:$M$1002,CONCATENATE("=",Uitwerking!$A29,"-",Uitwerking!K$9),RelGegevens!$L$3:$L$1002))</f>
        <v/>
      </c>
      <c r="L29" s="51" t="str">
        <f ca="1">IF(OR($A29="",L$9="",SUMIF(RelGegevens!$F$3:$M$1002,CONCATENATE("=",Uitwerking!$A29,"-",Uitwerking!L$9),RelGegevens!$L$3:$L$1002)=0),"",SUMIF(RelGegevens!$F$3:$M$1002,CONCATENATE("=",Uitwerking!$A29,"-",Uitwerking!L$9),RelGegevens!$L$3:$L$1002))</f>
        <v/>
      </c>
      <c r="M29" s="51" t="str">
        <f ca="1">IF(OR($A29="",M$9="",SUMIF(RelGegevens!$F$3:$M$1002,CONCATENATE("=",Uitwerking!$A29,"-",Uitwerking!M$9),RelGegevens!$L$3:$L$1002)=0),"",SUMIF(RelGegevens!$F$3:$M$1002,CONCATENATE("=",Uitwerking!$A29,"-",Uitwerking!M$9),RelGegevens!$L$3:$L$1002))</f>
        <v/>
      </c>
      <c r="N29" s="51" t="str">
        <f ca="1">IF(OR($A29="",N$9="",SUMIF(RelGegevens!$F$3:$M$1002,CONCATENATE("=",Uitwerking!$A29,"-",Uitwerking!N$9),RelGegevens!$L$3:$L$1002)=0),"",SUMIF(RelGegevens!$F$3:$M$1002,CONCATENATE("=",Uitwerking!$A29,"-",Uitwerking!N$9),RelGegevens!$L$3:$L$1002))</f>
        <v/>
      </c>
      <c r="O29" s="51" t="str">
        <f ca="1">IF(OR($A29="",O$9="",SUMIF(RelGegevens!$F$3:$M$1002,CONCATENATE("=",Uitwerking!$A29,"-",Uitwerking!O$9),RelGegevens!$L$3:$L$1002)=0),"",SUMIF(RelGegevens!$F$3:$M$1002,CONCATENATE("=",Uitwerking!$A29,"-",Uitwerking!O$9),RelGegevens!$L$3:$L$1002))</f>
        <v/>
      </c>
      <c r="P29" s="51" t="str">
        <f ca="1">IF(OR($A29="",P$9="",SUMIF(RelGegevens!$F$3:$M$1002,CONCATENATE("=",Uitwerking!$A29,"-",Uitwerking!P$9),RelGegevens!$L$3:$L$1002)=0),"",SUMIF(RelGegevens!$F$3:$M$1002,CONCATENATE("=",Uitwerking!$A29,"-",Uitwerking!P$9),RelGegevens!$L$3:$L$1002))</f>
        <v/>
      </c>
      <c r="Q29" s="51" t="str">
        <f ca="1">IF(OR($A29="",Q$9="",SUMIF(RelGegevens!$F$3:$M$1002,CONCATENATE("=",Uitwerking!$A29,"-",Uitwerking!Q$9),RelGegevens!$L$3:$L$1002)=0),"",SUMIF(RelGegevens!$F$3:$M$1002,CONCATENATE("=",Uitwerking!$A29,"-",Uitwerking!Q$9),RelGegevens!$L$3:$L$1002))</f>
        <v/>
      </c>
      <c r="R29" s="51" t="str">
        <f ca="1">IF(OR($A29="",R$9="",SUMIF(RelGegevens!$F$3:$M$1002,CONCATENATE("=",Uitwerking!$A29,"-",Uitwerking!R$9),RelGegevens!$L$3:$L$1002)=0),"",SUMIF(RelGegevens!$F$3:$M$1002,CONCATENATE("=",Uitwerking!$A29,"-",Uitwerking!R$9),RelGegevens!$L$3:$L$1002))</f>
        <v/>
      </c>
      <c r="S29" s="51" t="str">
        <f ca="1">IF(OR($A29="",S$9="",SUMIF(RelGegevens!$F$3:$M$1002,CONCATENATE("=",Uitwerking!$A29,"-",Uitwerking!S$9),RelGegevens!$L$3:$L$1002)=0),"",SUMIF(RelGegevens!$F$3:$M$1002,CONCATENATE("=",Uitwerking!$A29,"-",Uitwerking!S$9),RelGegevens!$L$3:$L$1002))</f>
        <v/>
      </c>
      <c r="T29" s="51" t="str">
        <f ca="1">IF(OR($A29="",T$9="",SUMIF(RelGegevens!$F$3:$M$1002,CONCATENATE("=",Uitwerking!$A29,"-",Uitwerking!T$9),RelGegevens!$L$3:$L$1002)=0),"",SUMIF(RelGegevens!$F$3:$M$1002,CONCATENATE("=",Uitwerking!$A29,"-",Uitwerking!T$9),RelGegevens!$L$3:$L$1002))</f>
        <v/>
      </c>
      <c r="U29" s="51" t="str">
        <f ca="1">IF(OR($A29="",U$9="",SUMIF(RelGegevens!$F$3:$M$1002,CONCATENATE("=",Uitwerking!$A29,"-",Uitwerking!U$9),RelGegevens!$L$3:$L$1002)=0),"",SUMIF(RelGegevens!$F$3:$M$1002,CONCATENATE("=",Uitwerking!$A29,"-",Uitwerking!U$9),RelGegevens!$L$3:$L$1002))</f>
        <v/>
      </c>
      <c r="V29" s="51" t="str">
        <f ca="1">IF(OR($A29="",V$9="",SUMIF(RelGegevens!$F$3:$M$1002,CONCATENATE("=",Uitwerking!$A29,"-",Uitwerking!V$9),RelGegevens!$L$3:$L$1002)=0),"",SUMIF(RelGegevens!$F$3:$M$1002,CONCATENATE("=",Uitwerking!$A29,"-",Uitwerking!V$9),RelGegevens!$L$3:$L$1002))</f>
        <v/>
      </c>
      <c r="W29" s="51" t="str">
        <f ca="1">IF(OR($A29="",W$9="",SUMIF(RelGegevens!$F$3:$M$1002,CONCATENATE("=",Uitwerking!$A29,"-",Uitwerking!W$9),RelGegevens!$L$3:$L$1002)=0),"",SUMIF(RelGegevens!$F$3:$M$1002,CONCATENATE("=",Uitwerking!$A29,"-",Uitwerking!W$9),RelGegevens!$L$3:$L$1002))</f>
        <v/>
      </c>
      <c r="X29" s="51" t="str">
        <f ca="1">IF(OR($A29="",X$9="",SUMIF(RelGegevens!$F$3:$M$1002,CONCATENATE("=",Uitwerking!$A29,"-",Uitwerking!X$9),RelGegevens!$L$3:$L$1002)=0),"",SUMIF(RelGegevens!$F$3:$M$1002,CONCATENATE("=",Uitwerking!$A29,"-",Uitwerking!X$9),RelGegevens!$L$3:$L$1002))</f>
        <v/>
      </c>
      <c r="Y29" s="51" t="str">
        <f ca="1">IF(OR($A29="",Y$9="",SUMIF(RelGegevens!$F$3:$M$1002,CONCATENATE("=",Uitwerking!$A29,"-",Uitwerking!Y$9),RelGegevens!$L$3:$L$1002)=0),"",SUMIF(RelGegevens!$F$3:$M$1002,CONCATENATE("=",Uitwerking!$A29,"-",Uitwerking!Y$9),RelGegevens!$L$3:$L$1002))</f>
        <v/>
      </c>
      <c r="Z29" s="50" t="str">
        <f ca="1">IF(OR($A29="",Z$9="",SUMIF(RelGegevens!$F$3:$M$1002,CONCATENATE("=",Uitwerking!$A29,"-",Uitwerking!Z$9),RelGegevens!$L$3:$L$1002)=0),"",SUMIF(RelGegevens!$F$3:$M$1002,CONCATENATE("=",Uitwerking!$A29,"-",Uitwerking!Z$9),RelGegevens!$L$3:$L$1002))</f>
        <v/>
      </c>
      <c r="AA29" s="51" t="str">
        <f ca="1">IF(OR($A29="",AA$9="",SUMIF(RelGegevens!$F$3:$M$1002,CONCATENATE("=",Uitwerking!$A29,"-",Uitwerking!AA$9),RelGegevens!$L$3:$L$1002)=0),"",SUMIF(RelGegevens!$F$3:$M$1002,CONCATENATE("=",Uitwerking!$A29,"-",Uitwerking!AA$9),RelGegevens!$L$3:$L$1002))</f>
        <v/>
      </c>
      <c r="AB29" s="51" t="str">
        <f ca="1">IF(OR($A29="",AB$9="",SUMIF(RelGegevens!$F$3:$M$1002,CONCATENATE("=",Uitwerking!$A29,"-",Uitwerking!AB$9),RelGegevens!$L$3:$L$1002)=0),"",SUMIF(RelGegevens!$F$3:$M$1002,CONCATENATE("=",Uitwerking!$A29,"-",Uitwerking!AB$9),RelGegevens!$L$3:$L$1002))</f>
        <v/>
      </c>
      <c r="AC29" s="51" t="str">
        <f ca="1">IF(OR($A29="",AC$9="",SUMIF(RelGegevens!$F$3:$M$1002,CONCATENATE("=",Uitwerking!$A29,"-",Uitwerking!AC$9),RelGegevens!$L$3:$L$1002)=0),"",SUMIF(RelGegevens!$F$3:$M$1002,CONCATENATE("=",Uitwerking!$A29,"-",Uitwerking!AC$9),RelGegevens!$L$3:$L$1002))</f>
        <v/>
      </c>
      <c r="AD29" s="51" t="str">
        <f ca="1">IF(OR($A29="",AD$9="",SUMIF(RelGegevens!$F$3:$M$1002,CONCATENATE("=",Uitwerking!$A29,"-",Uitwerking!AD$9),RelGegevens!$L$3:$L$1002)=0),"",SUMIF(RelGegevens!$F$3:$M$1002,CONCATENATE("=",Uitwerking!$A29,"-",Uitwerking!AD$9),RelGegevens!$L$3:$L$1002))</f>
        <v/>
      </c>
      <c r="AE29" s="51" t="str">
        <f ca="1">IF(OR($A29="",AE$9="",SUMIF(RelGegevens!$F$3:$M$1002,CONCATENATE("=",Uitwerking!$A29,"-",Uitwerking!AE$9),RelGegevens!$L$3:$L$1002)=0),"",SUMIF(RelGegevens!$F$3:$M$1002,CONCATENATE("=",Uitwerking!$A29,"-",Uitwerking!AE$9),RelGegevens!$L$3:$L$1002))</f>
        <v/>
      </c>
      <c r="AF29" s="51" t="str">
        <f ca="1">IF(OR($A29="",AF$9="",SUMIF(RelGegevens!$F$3:$M$1002,CONCATENATE("=",Uitwerking!$A29,"-",Uitwerking!AF$9),RelGegevens!$L$3:$L$1002)=0),"",SUMIF(RelGegevens!$F$3:$M$1002,CONCATENATE("=",Uitwerking!$A29,"-",Uitwerking!AF$9),RelGegevens!$L$3:$L$1002))</f>
        <v/>
      </c>
      <c r="AG29" s="51" t="str">
        <f ca="1">IF(OR($A29="",AG$9="",SUMIF(RelGegevens!$F$3:$M$1002,CONCATENATE("=",Uitwerking!$A29,"-",Uitwerking!AG$9),RelGegevens!$L$3:$L$1002)=0),"",SUMIF(RelGegevens!$F$3:$M$1002,CONCATENATE("=",Uitwerking!$A29,"-",Uitwerking!AG$9),RelGegevens!$L$3:$L$1002))</f>
        <v/>
      </c>
      <c r="AH29" s="51" t="str">
        <f ca="1">IF(OR($A29="",AH$9="",SUMIF(RelGegevens!$F$3:$M$1002,CONCATENATE("=",Uitwerking!$A29,"-",Uitwerking!AH$9),RelGegevens!$L$3:$L$1002)=0),"",SUMIF(RelGegevens!$F$3:$M$1002,CONCATENATE("=",Uitwerking!$A29,"-",Uitwerking!AH$9),RelGegevens!$L$3:$L$1002))</f>
        <v/>
      </c>
      <c r="AI29" s="51" t="str">
        <f ca="1">IF(OR($A29="",AI$9="",SUMIF(RelGegevens!$F$3:$M$1002,CONCATENATE("=",Uitwerking!$A29,"-",Uitwerking!AI$9),RelGegevens!$L$3:$L$1002)=0),"",SUMIF(RelGegevens!$F$3:$M$1002,CONCATENATE("=",Uitwerking!$A29,"-",Uitwerking!AI$9),RelGegevens!$L$3:$L$1002))</f>
        <v/>
      </c>
      <c r="AJ29" s="51" t="str">
        <f ca="1">IF(OR($A29="",AJ$9="",SUMIF(RelGegevens!$F$3:$M$1002,CONCATENATE("=",Uitwerking!$A29,"-",Uitwerking!AJ$9),RelGegevens!$L$3:$L$1002)=0),"",SUMIF(RelGegevens!$F$3:$M$1002,CONCATENATE("=",Uitwerking!$A29,"-",Uitwerking!AJ$9),RelGegevens!$L$3:$L$1002))</f>
        <v/>
      </c>
      <c r="AK29" s="51" t="str">
        <f ca="1">IF(OR($A29="",AK$9="",SUMIF(RelGegevens!$F$3:$M$1002,CONCATENATE("=",Uitwerking!$A29,"-",Uitwerking!AK$9),RelGegevens!$L$3:$L$1002)=0),"",SUMIF(RelGegevens!$F$3:$M$1002,CONCATENATE("=",Uitwerking!$A29,"-",Uitwerking!AK$9),RelGegevens!$L$3:$L$1002))</f>
        <v/>
      </c>
      <c r="AL29" s="51" t="str">
        <f ca="1">IF(OR($A29="",AL$9="",SUMIF(RelGegevens!$F$3:$M$1002,CONCATENATE("=",Uitwerking!$A29,"-",Uitwerking!AL$9),RelGegevens!$L$3:$L$1002)=0),"",SUMIF(RelGegevens!$F$3:$M$1002,CONCATENATE("=",Uitwerking!$A29,"-",Uitwerking!AL$9),RelGegevens!$L$3:$L$1002))</f>
        <v/>
      </c>
      <c r="AM29" s="51" t="str">
        <f ca="1">IF(OR($A29="",AM$9="",SUMIF(RelGegevens!$F$3:$M$1002,CONCATENATE("=",Uitwerking!$A29,"-",Uitwerking!AM$9),RelGegevens!$L$3:$L$1002)=0),"",SUMIF(RelGegevens!$F$3:$M$1002,CONCATENATE("=",Uitwerking!$A29,"-",Uitwerking!AM$9),RelGegevens!$L$3:$L$1002))</f>
        <v/>
      </c>
      <c r="AN29" s="51" t="str">
        <f ca="1">IF(OR($A29="",AN$9="",SUMIF(RelGegevens!$F$3:$M$1002,CONCATENATE("=",Uitwerking!$A29,"-",Uitwerking!AN$9),RelGegevens!$L$3:$L$1002)=0),"",SUMIF(RelGegevens!$F$3:$M$1002,CONCATENATE("=",Uitwerking!$A29,"-",Uitwerking!AN$9),RelGegevens!$L$3:$L$1002))</f>
        <v/>
      </c>
      <c r="AO29" s="51" t="str">
        <f ca="1">IF(OR($A29="",AO$9="",SUMIF(RelGegevens!$F$3:$M$1002,CONCATENATE("=",Uitwerking!$A29,"-",Uitwerking!AO$9),RelGegevens!$L$3:$L$1002)=0),"",SUMIF(RelGegevens!$F$3:$M$1002,CONCATENATE("=",Uitwerking!$A29,"-",Uitwerking!AO$9),RelGegevens!$L$3:$L$1002))</f>
        <v/>
      </c>
      <c r="AP29" s="51" t="str">
        <f ca="1">IF(OR($A29="",AP$9="",SUMIF(RelGegevens!$F$3:$M$1002,CONCATENATE("=",Uitwerking!$A29,"-",Uitwerking!AP$9),RelGegevens!$L$3:$L$1002)=0),"",SUMIF(RelGegevens!$F$3:$M$1002,CONCATENATE("=",Uitwerking!$A29,"-",Uitwerking!AP$9),RelGegevens!$L$3:$L$1002))</f>
        <v/>
      </c>
      <c r="AQ29" s="51" t="str">
        <f ca="1">IF(OR($A29="",AQ$9="",SUMIF(RelGegevens!$F$3:$M$1002,CONCATENATE("=",Uitwerking!$A29,"-",Uitwerking!AQ$9),RelGegevens!$L$3:$L$1002)=0),"",SUMIF(RelGegevens!$F$3:$M$1002,CONCATENATE("=",Uitwerking!$A29,"-",Uitwerking!AQ$9),RelGegevens!$L$3:$L$1002))</f>
        <v/>
      </c>
      <c r="AR29" s="51" t="str">
        <f ca="1">IF(OR($A29="",AR$9="",SUMIF(RelGegevens!$F$3:$M$1002,CONCATENATE("=",Uitwerking!$A29,"-",Uitwerking!AR$9),RelGegevens!$L$3:$L$1002)=0),"",SUMIF(RelGegevens!$F$3:$M$1002,CONCATENATE("=",Uitwerking!$A29,"-",Uitwerking!AR$9),RelGegevens!$L$3:$L$1002))</f>
        <v/>
      </c>
      <c r="AS29" s="51" t="str">
        <f ca="1">IF(OR($A29="",AS$9="",SUMIF(RelGegevens!$F$3:$M$1002,CONCATENATE("=",Uitwerking!$A29,"-",Uitwerking!AS$9),RelGegevens!$L$3:$L$1002)=0),"",SUMIF(RelGegevens!$F$3:$M$1002,CONCATENATE("=",Uitwerking!$A29,"-",Uitwerking!AS$9),RelGegevens!$L$3:$L$1002))</f>
        <v/>
      </c>
      <c r="AT29" s="51" t="str">
        <f ca="1">IF(OR($A29="",AT$9="",SUMIF(RelGegevens!$F$3:$M$1002,CONCATENATE("=",Uitwerking!$A29,"-",Uitwerking!AT$9),RelGegevens!$L$3:$L$1002)=0),"",SUMIF(RelGegevens!$F$3:$M$1002,CONCATENATE("=",Uitwerking!$A29,"-",Uitwerking!AT$9),RelGegevens!$L$3:$L$1002))</f>
        <v/>
      </c>
      <c r="AU29" s="51" t="str">
        <f ca="1">IF(OR($A29="",AU$9="",SUMIF(RelGegevens!$F$3:$M$1002,CONCATENATE("=",Uitwerking!$A29,"-",Uitwerking!AU$9),RelGegevens!$L$3:$L$1002)=0),"",SUMIF(RelGegevens!$F$3:$M$1002,CONCATENATE("=",Uitwerking!$A29,"-",Uitwerking!AU$9),RelGegevens!$L$3:$L$1002))</f>
        <v/>
      </c>
      <c r="AV29" s="51" t="str">
        <f ca="1">IF(OR($A29="",AV$9="",SUMIF(RelGegevens!$F$3:$M$1002,CONCATENATE("=",Uitwerking!$A29,"-",Uitwerking!AV$9),RelGegevens!$L$3:$L$1002)=0),"",SUMIF(RelGegevens!$F$3:$M$1002,CONCATENATE("=",Uitwerking!$A29,"-",Uitwerking!AV$9),RelGegevens!$L$3:$L$1002))</f>
        <v/>
      </c>
      <c r="AW29" s="51" t="str">
        <f ca="1">IF(OR($A29="",AW$9="",SUMIF(RelGegevens!$F$3:$M$1002,CONCATENATE("=",Uitwerking!$A29,"-",Uitwerking!AW$9),RelGegevens!$L$3:$L$1002)=0),"",SUMIF(RelGegevens!$F$3:$M$1002,CONCATENATE("=",Uitwerking!$A29,"-",Uitwerking!AW$9),RelGegevens!$L$3:$L$1002))</f>
        <v/>
      </c>
      <c r="AX29" s="51" t="str">
        <f ca="1">IF(OR($A29="",AX$9="",SUMIF(RelGegevens!$F$3:$M$1002,CONCATENATE("=",Uitwerking!$A29,"-",Uitwerking!AX$9),RelGegevens!$L$3:$L$1002)=0),"",SUMIF(RelGegevens!$F$3:$M$1002,CONCATENATE("=",Uitwerking!$A29,"-",Uitwerking!AX$9),RelGegevens!$L$3:$L$1002))</f>
        <v/>
      </c>
      <c r="AY29" s="51" t="str">
        <f ca="1">IF(OR($A29="",AY$9="",SUMIF(RelGegevens!$F$3:$M$1002,CONCATENATE("=",Uitwerking!$A29,"-",Uitwerking!AY$9),RelGegevens!$L$3:$L$1002)=0),"",SUMIF(RelGegevens!$F$3:$M$1002,CONCATENATE("=",Uitwerking!$A29,"-",Uitwerking!AY$9),RelGegevens!$L$3:$L$1002))</f>
        <v/>
      </c>
      <c r="AZ29" s="51" t="str">
        <f ca="1">IF(OR($A29="",AZ$9="",SUMIF(RelGegevens!$F$3:$M$1002,CONCATENATE("=",Uitwerking!$A29,"-",Uitwerking!AZ$9),RelGegevens!$L$3:$L$1002)=0),"",SUMIF(RelGegevens!$F$3:$M$1002,CONCATENATE("=",Uitwerking!$A29,"-",Uitwerking!AZ$9),RelGegevens!$L$3:$L$1002))</f>
        <v/>
      </c>
      <c r="BA29" s="51" t="str">
        <f ca="1">IF(OR($A29="",BA$9="",SUMIF(RelGegevens!$F$3:$M$1002,CONCATENATE("=",Uitwerking!$A29,"-",Uitwerking!BA$9),RelGegevens!$L$3:$L$1002)=0),"",SUMIF(RelGegevens!$F$3:$M$1002,CONCATENATE("=",Uitwerking!$A29,"-",Uitwerking!BA$9),RelGegevens!$L$3:$L$1002))</f>
        <v/>
      </c>
      <c r="BB29" s="51" t="str">
        <f ca="1">IF(OR($A29="",BB$9="",SUMIF(RelGegevens!$F$3:$M$1002,CONCATENATE("=",Uitwerking!$A29,"-",Uitwerking!BB$9),RelGegevens!$L$3:$L$1002)=0),"",SUMIF(RelGegevens!$F$3:$M$1002,CONCATENATE("=",Uitwerking!$A29,"-",Uitwerking!BB$9),RelGegevens!$L$3:$L$1002))</f>
        <v/>
      </c>
      <c r="BC29" s="52" t="str">
        <f ca="1">IF(OR($A29="",BC$9="",SUMIF(RelGegevens!$F$3:$M$1002,CONCATENATE("=",Uitwerking!$A29,"-",Uitwerking!BC$9),RelGegevens!$L$3:$L$1002)=0),"",SUMIF(RelGegevens!$F$3:$M$1002,CONCATENATE("=",Uitwerking!$A29,"-",Uitwerking!BC$9),RelGegevens!$L$3:$L$1002))</f>
        <v/>
      </c>
    </row>
    <row r="30" spans="1:55" ht="10.5" customHeight="1" x14ac:dyDescent="0.25">
      <c r="A30" s="17" t="str">
        <f>'Data LMA'!B38</f>
        <v/>
      </c>
      <c r="B30" s="29" t="str">
        <f t="shared" si="2"/>
        <v/>
      </c>
      <c r="C30" s="22" t="str">
        <f>IF(A30="","",VLOOKUP(A30,Euralcodes!$A$2:$C$840,3))</f>
        <v/>
      </c>
      <c r="D30" s="23" t="str">
        <f>IF(C30="","",VLOOKUP(A30,Euralcodes!$A$2:$C$840,2))</f>
        <v/>
      </c>
      <c r="E30" s="87" t="str">
        <f t="shared" ca="1" si="3"/>
        <v/>
      </c>
      <c r="F30" s="50" t="str">
        <f ca="1">IF(OR($A30="",F$9="",SUMIF(RelGegevens!$F$3:$M$1002,CONCATENATE("=",Uitwerking!$A30,"-",Uitwerking!F$9),RelGegevens!$L$3:$L$1002)=0),"",SUMIF(RelGegevens!$F$3:$M$1002,CONCATENATE("=",Uitwerking!$A30,"-",Uitwerking!F$9),RelGegevens!$L$3:$L$1002))</f>
        <v/>
      </c>
      <c r="G30" s="51" t="str">
        <f ca="1">IF(OR($A30="",G$9="",SUMIF(RelGegevens!$F$3:$M$1002,CONCATENATE("=",Uitwerking!$A30,"-",Uitwerking!G$9),RelGegevens!$L$3:$L$1002)=0),"",SUMIF(RelGegevens!$F$3:$M$1002,CONCATENATE("=",Uitwerking!$A30,"-",Uitwerking!G$9),RelGegevens!$L$3:$L$1002))</f>
        <v/>
      </c>
      <c r="H30" s="51" t="str">
        <f ca="1">IF(OR($A30="",H$9="",SUMIF(RelGegevens!$F$3:$M$1002,CONCATENATE("=",Uitwerking!$A30,"-",Uitwerking!H$9),RelGegevens!$L$3:$L$1002)=0),"",SUMIF(RelGegevens!$F$3:$M$1002,CONCATENATE("=",Uitwerking!$A30,"-",Uitwerking!H$9),RelGegevens!$L$3:$L$1002))</f>
        <v/>
      </c>
      <c r="I30" s="51" t="str">
        <f ca="1">IF(OR($A30="",I$9="",SUMIF(RelGegevens!$F$3:$M$1002,CONCATENATE("=",Uitwerking!$A30,"-",Uitwerking!I$9),RelGegevens!$L$3:$L$1002)=0),"",SUMIF(RelGegevens!$F$3:$M$1002,CONCATENATE("=",Uitwerking!$A30,"-",Uitwerking!I$9),RelGegevens!$L$3:$L$1002))</f>
        <v/>
      </c>
      <c r="J30" s="51" t="str">
        <f ca="1">IF(OR($A30="",J$9="",SUMIF(RelGegevens!$F$3:$M$1002,CONCATENATE("=",Uitwerking!$A30,"-",Uitwerking!J$9),RelGegevens!$L$3:$L$1002)=0),"",SUMIF(RelGegevens!$F$3:$M$1002,CONCATENATE("=",Uitwerking!$A30,"-",Uitwerking!J$9),RelGegevens!$L$3:$L$1002))</f>
        <v/>
      </c>
      <c r="K30" s="51" t="str">
        <f ca="1">IF(OR($A30="",K$9="",SUMIF(RelGegevens!$F$3:$M$1002,CONCATENATE("=",Uitwerking!$A30,"-",Uitwerking!K$9),RelGegevens!$L$3:$L$1002)=0),"",SUMIF(RelGegevens!$F$3:$M$1002,CONCATENATE("=",Uitwerking!$A30,"-",Uitwerking!K$9),RelGegevens!$L$3:$L$1002))</f>
        <v/>
      </c>
      <c r="L30" s="51" t="str">
        <f ca="1">IF(OR($A30="",L$9="",SUMIF(RelGegevens!$F$3:$M$1002,CONCATENATE("=",Uitwerking!$A30,"-",Uitwerking!L$9),RelGegevens!$L$3:$L$1002)=0),"",SUMIF(RelGegevens!$F$3:$M$1002,CONCATENATE("=",Uitwerking!$A30,"-",Uitwerking!L$9),RelGegevens!$L$3:$L$1002))</f>
        <v/>
      </c>
      <c r="M30" s="51" t="str">
        <f ca="1">IF(OR($A30="",M$9="",SUMIF(RelGegevens!$F$3:$M$1002,CONCATENATE("=",Uitwerking!$A30,"-",Uitwerking!M$9),RelGegevens!$L$3:$L$1002)=0),"",SUMIF(RelGegevens!$F$3:$M$1002,CONCATENATE("=",Uitwerking!$A30,"-",Uitwerking!M$9),RelGegevens!$L$3:$L$1002))</f>
        <v/>
      </c>
      <c r="N30" s="51" t="str">
        <f ca="1">IF(OR($A30="",N$9="",SUMIF(RelGegevens!$F$3:$M$1002,CONCATENATE("=",Uitwerking!$A30,"-",Uitwerking!N$9),RelGegevens!$L$3:$L$1002)=0),"",SUMIF(RelGegevens!$F$3:$M$1002,CONCATENATE("=",Uitwerking!$A30,"-",Uitwerking!N$9),RelGegevens!$L$3:$L$1002))</f>
        <v/>
      </c>
      <c r="O30" s="51" t="str">
        <f ca="1">IF(OR($A30="",O$9="",SUMIF(RelGegevens!$F$3:$M$1002,CONCATENATE("=",Uitwerking!$A30,"-",Uitwerking!O$9),RelGegevens!$L$3:$L$1002)=0),"",SUMIF(RelGegevens!$F$3:$M$1002,CONCATENATE("=",Uitwerking!$A30,"-",Uitwerking!O$9),RelGegevens!$L$3:$L$1002))</f>
        <v/>
      </c>
      <c r="P30" s="51" t="str">
        <f ca="1">IF(OR($A30="",P$9="",SUMIF(RelGegevens!$F$3:$M$1002,CONCATENATE("=",Uitwerking!$A30,"-",Uitwerking!P$9),RelGegevens!$L$3:$L$1002)=0),"",SUMIF(RelGegevens!$F$3:$M$1002,CONCATENATE("=",Uitwerking!$A30,"-",Uitwerking!P$9),RelGegevens!$L$3:$L$1002))</f>
        <v/>
      </c>
      <c r="Q30" s="51" t="str">
        <f ca="1">IF(OR($A30="",Q$9="",SUMIF(RelGegevens!$F$3:$M$1002,CONCATENATE("=",Uitwerking!$A30,"-",Uitwerking!Q$9),RelGegevens!$L$3:$L$1002)=0),"",SUMIF(RelGegevens!$F$3:$M$1002,CONCATENATE("=",Uitwerking!$A30,"-",Uitwerking!Q$9),RelGegevens!$L$3:$L$1002))</f>
        <v/>
      </c>
      <c r="R30" s="51" t="str">
        <f ca="1">IF(OR($A30="",R$9="",SUMIF(RelGegevens!$F$3:$M$1002,CONCATENATE("=",Uitwerking!$A30,"-",Uitwerking!R$9),RelGegevens!$L$3:$L$1002)=0),"",SUMIF(RelGegevens!$F$3:$M$1002,CONCATENATE("=",Uitwerking!$A30,"-",Uitwerking!R$9),RelGegevens!$L$3:$L$1002))</f>
        <v/>
      </c>
      <c r="S30" s="51" t="str">
        <f ca="1">IF(OR($A30="",S$9="",SUMIF(RelGegevens!$F$3:$M$1002,CONCATENATE("=",Uitwerking!$A30,"-",Uitwerking!S$9),RelGegevens!$L$3:$L$1002)=0),"",SUMIF(RelGegevens!$F$3:$M$1002,CONCATENATE("=",Uitwerking!$A30,"-",Uitwerking!S$9),RelGegevens!$L$3:$L$1002))</f>
        <v/>
      </c>
      <c r="T30" s="51" t="str">
        <f ca="1">IF(OR($A30="",T$9="",SUMIF(RelGegevens!$F$3:$M$1002,CONCATENATE("=",Uitwerking!$A30,"-",Uitwerking!T$9),RelGegevens!$L$3:$L$1002)=0),"",SUMIF(RelGegevens!$F$3:$M$1002,CONCATENATE("=",Uitwerking!$A30,"-",Uitwerking!T$9),RelGegevens!$L$3:$L$1002))</f>
        <v/>
      </c>
      <c r="U30" s="51" t="str">
        <f ca="1">IF(OR($A30="",U$9="",SUMIF(RelGegevens!$F$3:$M$1002,CONCATENATE("=",Uitwerking!$A30,"-",Uitwerking!U$9),RelGegevens!$L$3:$L$1002)=0),"",SUMIF(RelGegevens!$F$3:$M$1002,CONCATENATE("=",Uitwerking!$A30,"-",Uitwerking!U$9),RelGegevens!$L$3:$L$1002))</f>
        <v/>
      </c>
      <c r="V30" s="51" t="str">
        <f ca="1">IF(OR($A30="",V$9="",SUMIF(RelGegevens!$F$3:$M$1002,CONCATENATE("=",Uitwerking!$A30,"-",Uitwerking!V$9),RelGegevens!$L$3:$L$1002)=0),"",SUMIF(RelGegevens!$F$3:$M$1002,CONCATENATE("=",Uitwerking!$A30,"-",Uitwerking!V$9),RelGegevens!$L$3:$L$1002))</f>
        <v/>
      </c>
      <c r="W30" s="51" t="str">
        <f ca="1">IF(OR($A30="",W$9="",SUMIF(RelGegevens!$F$3:$M$1002,CONCATENATE("=",Uitwerking!$A30,"-",Uitwerking!W$9),RelGegevens!$L$3:$L$1002)=0),"",SUMIF(RelGegevens!$F$3:$M$1002,CONCATENATE("=",Uitwerking!$A30,"-",Uitwerking!W$9),RelGegevens!$L$3:$L$1002))</f>
        <v/>
      </c>
      <c r="X30" s="51" t="str">
        <f ca="1">IF(OR($A30="",X$9="",SUMIF(RelGegevens!$F$3:$M$1002,CONCATENATE("=",Uitwerking!$A30,"-",Uitwerking!X$9),RelGegevens!$L$3:$L$1002)=0),"",SUMIF(RelGegevens!$F$3:$M$1002,CONCATENATE("=",Uitwerking!$A30,"-",Uitwerking!X$9),RelGegevens!$L$3:$L$1002))</f>
        <v/>
      </c>
      <c r="Y30" s="51" t="str">
        <f ca="1">IF(OR($A30="",Y$9="",SUMIF(RelGegevens!$F$3:$M$1002,CONCATENATE("=",Uitwerking!$A30,"-",Uitwerking!Y$9),RelGegevens!$L$3:$L$1002)=0),"",SUMIF(RelGegevens!$F$3:$M$1002,CONCATENATE("=",Uitwerking!$A30,"-",Uitwerking!Y$9),RelGegevens!$L$3:$L$1002))</f>
        <v/>
      </c>
      <c r="Z30" s="50" t="str">
        <f ca="1">IF(OR($A30="",Z$9="",SUMIF(RelGegevens!$F$3:$M$1002,CONCATENATE("=",Uitwerking!$A30,"-",Uitwerking!Z$9),RelGegevens!$L$3:$L$1002)=0),"",SUMIF(RelGegevens!$F$3:$M$1002,CONCATENATE("=",Uitwerking!$A30,"-",Uitwerking!Z$9),RelGegevens!$L$3:$L$1002))</f>
        <v/>
      </c>
      <c r="AA30" s="51" t="str">
        <f ca="1">IF(OR($A30="",AA$9="",SUMIF(RelGegevens!$F$3:$M$1002,CONCATENATE("=",Uitwerking!$A30,"-",Uitwerking!AA$9),RelGegevens!$L$3:$L$1002)=0),"",SUMIF(RelGegevens!$F$3:$M$1002,CONCATENATE("=",Uitwerking!$A30,"-",Uitwerking!AA$9),RelGegevens!$L$3:$L$1002))</f>
        <v/>
      </c>
      <c r="AB30" s="51" t="str">
        <f ca="1">IF(OR($A30="",AB$9="",SUMIF(RelGegevens!$F$3:$M$1002,CONCATENATE("=",Uitwerking!$A30,"-",Uitwerking!AB$9),RelGegevens!$L$3:$L$1002)=0),"",SUMIF(RelGegevens!$F$3:$M$1002,CONCATENATE("=",Uitwerking!$A30,"-",Uitwerking!AB$9),RelGegevens!$L$3:$L$1002))</f>
        <v/>
      </c>
      <c r="AC30" s="51" t="str">
        <f ca="1">IF(OR($A30="",AC$9="",SUMIF(RelGegevens!$F$3:$M$1002,CONCATENATE("=",Uitwerking!$A30,"-",Uitwerking!AC$9),RelGegevens!$L$3:$L$1002)=0),"",SUMIF(RelGegevens!$F$3:$M$1002,CONCATENATE("=",Uitwerking!$A30,"-",Uitwerking!AC$9),RelGegevens!$L$3:$L$1002))</f>
        <v/>
      </c>
      <c r="AD30" s="51" t="str">
        <f ca="1">IF(OR($A30="",AD$9="",SUMIF(RelGegevens!$F$3:$M$1002,CONCATENATE("=",Uitwerking!$A30,"-",Uitwerking!AD$9),RelGegevens!$L$3:$L$1002)=0),"",SUMIF(RelGegevens!$F$3:$M$1002,CONCATENATE("=",Uitwerking!$A30,"-",Uitwerking!AD$9),RelGegevens!$L$3:$L$1002))</f>
        <v/>
      </c>
      <c r="AE30" s="51" t="str">
        <f ca="1">IF(OR($A30="",AE$9="",SUMIF(RelGegevens!$F$3:$M$1002,CONCATENATE("=",Uitwerking!$A30,"-",Uitwerking!AE$9),RelGegevens!$L$3:$L$1002)=0),"",SUMIF(RelGegevens!$F$3:$M$1002,CONCATENATE("=",Uitwerking!$A30,"-",Uitwerking!AE$9),RelGegevens!$L$3:$L$1002))</f>
        <v/>
      </c>
      <c r="AF30" s="51" t="str">
        <f ca="1">IF(OR($A30="",AF$9="",SUMIF(RelGegevens!$F$3:$M$1002,CONCATENATE("=",Uitwerking!$A30,"-",Uitwerking!AF$9),RelGegevens!$L$3:$L$1002)=0),"",SUMIF(RelGegevens!$F$3:$M$1002,CONCATENATE("=",Uitwerking!$A30,"-",Uitwerking!AF$9),RelGegevens!$L$3:$L$1002))</f>
        <v/>
      </c>
      <c r="AG30" s="51" t="str">
        <f ca="1">IF(OR($A30="",AG$9="",SUMIF(RelGegevens!$F$3:$M$1002,CONCATENATE("=",Uitwerking!$A30,"-",Uitwerking!AG$9),RelGegevens!$L$3:$L$1002)=0),"",SUMIF(RelGegevens!$F$3:$M$1002,CONCATENATE("=",Uitwerking!$A30,"-",Uitwerking!AG$9),RelGegevens!$L$3:$L$1002))</f>
        <v/>
      </c>
      <c r="AH30" s="51" t="str">
        <f ca="1">IF(OR($A30="",AH$9="",SUMIF(RelGegevens!$F$3:$M$1002,CONCATENATE("=",Uitwerking!$A30,"-",Uitwerking!AH$9),RelGegevens!$L$3:$L$1002)=0),"",SUMIF(RelGegevens!$F$3:$M$1002,CONCATENATE("=",Uitwerking!$A30,"-",Uitwerking!AH$9),RelGegevens!$L$3:$L$1002))</f>
        <v/>
      </c>
      <c r="AI30" s="51" t="str">
        <f ca="1">IF(OR($A30="",AI$9="",SUMIF(RelGegevens!$F$3:$M$1002,CONCATENATE("=",Uitwerking!$A30,"-",Uitwerking!AI$9),RelGegevens!$L$3:$L$1002)=0),"",SUMIF(RelGegevens!$F$3:$M$1002,CONCATENATE("=",Uitwerking!$A30,"-",Uitwerking!AI$9),RelGegevens!$L$3:$L$1002))</f>
        <v/>
      </c>
      <c r="AJ30" s="51" t="str">
        <f ca="1">IF(OR($A30="",AJ$9="",SUMIF(RelGegevens!$F$3:$M$1002,CONCATENATE("=",Uitwerking!$A30,"-",Uitwerking!AJ$9),RelGegevens!$L$3:$L$1002)=0),"",SUMIF(RelGegevens!$F$3:$M$1002,CONCATENATE("=",Uitwerking!$A30,"-",Uitwerking!AJ$9),RelGegevens!$L$3:$L$1002))</f>
        <v/>
      </c>
      <c r="AK30" s="51" t="str">
        <f ca="1">IF(OR($A30="",AK$9="",SUMIF(RelGegevens!$F$3:$M$1002,CONCATENATE("=",Uitwerking!$A30,"-",Uitwerking!AK$9),RelGegevens!$L$3:$L$1002)=0),"",SUMIF(RelGegevens!$F$3:$M$1002,CONCATENATE("=",Uitwerking!$A30,"-",Uitwerking!AK$9),RelGegevens!$L$3:$L$1002))</f>
        <v/>
      </c>
      <c r="AL30" s="51" t="str">
        <f ca="1">IF(OR($A30="",AL$9="",SUMIF(RelGegevens!$F$3:$M$1002,CONCATENATE("=",Uitwerking!$A30,"-",Uitwerking!AL$9),RelGegevens!$L$3:$L$1002)=0),"",SUMIF(RelGegevens!$F$3:$M$1002,CONCATENATE("=",Uitwerking!$A30,"-",Uitwerking!AL$9),RelGegevens!$L$3:$L$1002))</f>
        <v/>
      </c>
      <c r="AM30" s="51" t="str">
        <f ca="1">IF(OR($A30="",AM$9="",SUMIF(RelGegevens!$F$3:$M$1002,CONCATENATE("=",Uitwerking!$A30,"-",Uitwerking!AM$9),RelGegevens!$L$3:$L$1002)=0),"",SUMIF(RelGegevens!$F$3:$M$1002,CONCATENATE("=",Uitwerking!$A30,"-",Uitwerking!AM$9),RelGegevens!$L$3:$L$1002))</f>
        <v/>
      </c>
      <c r="AN30" s="51" t="str">
        <f ca="1">IF(OR($A30="",AN$9="",SUMIF(RelGegevens!$F$3:$M$1002,CONCATENATE("=",Uitwerking!$A30,"-",Uitwerking!AN$9),RelGegevens!$L$3:$L$1002)=0),"",SUMIF(RelGegevens!$F$3:$M$1002,CONCATENATE("=",Uitwerking!$A30,"-",Uitwerking!AN$9),RelGegevens!$L$3:$L$1002))</f>
        <v/>
      </c>
      <c r="AO30" s="51" t="str">
        <f ca="1">IF(OR($A30="",AO$9="",SUMIF(RelGegevens!$F$3:$M$1002,CONCATENATE("=",Uitwerking!$A30,"-",Uitwerking!AO$9),RelGegevens!$L$3:$L$1002)=0),"",SUMIF(RelGegevens!$F$3:$M$1002,CONCATENATE("=",Uitwerking!$A30,"-",Uitwerking!AO$9),RelGegevens!$L$3:$L$1002))</f>
        <v/>
      </c>
      <c r="AP30" s="51" t="str">
        <f ca="1">IF(OR($A30="",AP$9="",SUMIF(RelGegevens!$F$3:$M$1002,CONCATENATE("=",Uitwerking!$A30,"-",Uitwerking!AP$9),RelGegevens!$L$3:$L$1002)=0),"",SUMIF(RelGegevens!$F$3:$M$1002,CONCATENATE("=",Uitwerking!$A30,"-",Uitwerking!AP$9),RelGegevens!$L$3:$L$1002))</f>
        <v/>
      </c>
      <c r="AQ30" s="51" t="str">
        <f ca="1">IF(OR($A30="",AQ$9="",SUMIF(RelGegevens!$F$3:$M$1002,CONCATENATE("=",Uitwerking!$A30,"-",Uitwerking!AQ$9),RelGegevens!$L$3:$L$1002)=0),"",SUMIF(RelGegevens!$F$3:$M$1002,CONCATENATE("=",Uitwerking!$A30,"-",Uitwerking!AQ$9),RelGegevens!$L$3:$L$1002))</f>
        <v/>
      </c>
      <c r="AR30" s="51" t="str">
        <f ca="1">IF(OR($A30="",AR$9="",SUMIF(RelGegevens!$F$3:$M$1002,CONCATENATE("=",Uitwerking!$A30,"-",Uitwerking!AR$9),RelGegevens!$L$3:$L$1002)=0),"",SUMIF(RelGegevens!$F$3:$M$1002,CONCATENATE("=",Uitwerking!$A30,"-",Uitwerking!AR$9),RelGegevens!$L$3:$L$1002))</f>
        <v/>
      </c>
      <c r="AS30" s="51" t="str">
        <f ca="1">IF(OR($A30="",AS$9="",SUMIF(RelGegevens!$F$3:$M$1002,CONCATENATE("=",Uitwerking!$A30,"-",Uitwerking!AS$9),RelGegevens!$L$3:$L$1002)=0),"",SUMIF(RelGegevens!$F$3:$M$1002,CONCATENATE("=",Uitwerking!$A30,"-",Uitwerking!AS$9),RelGegevens!$L$3:$L$1002))</f>
        <v/>
      </c>
      <c r="AT30" s="51" t="str">
        <f ca="1">IF(OR($A30="",AT$9="",SUMIF(RelGegevens!$F$3:$M$1002,CONCATENATE("=",Uitwerking!$A30,"-",Uitwerking!AT$9),RelGegevens!$L$3:$L$1002)=0),"",SUMIF(RelGegevens!$F$3:$M$1002,CONCATENATE("=",Uitwerking!$A30,"-",Uitwerking!AT$9),RelGegevens!$L$3:$L$1002))</f>
        <v/>
      </c>
      <c r="AU30" s="51" t="str">
        <f ca="1">IF(OR($A30="",AU$9="",SUMIF(RelGegevens!$F$3:$M$1002,CONCATENATE("=",Uitwerking!$A30,"-",Uitwerking!AU$9),RelGegevens!$L$3:$L$1002)=0),"",SUMIF(RelGegevens!$F$3:$M$1002,CONCATENATE("=",Uitwerking!$A30,"-",Uitwerking!AU$9),RelGegevens!$L$3:$L$1002))</f>
        <v/>
      </c>
      <c r="AV30" s="51" t="str">
        <f ca="1">IF(OR($A30="",AV$9="",SUMIF(RelGegevens!$F$3:$M$1002,CONCATENATE("=",Uitwerking!$A30,"-",Uitwerking!AV$9),RelGegevens!$L$3:$L$1002)=0),"",SUMIF(RelGegevens!$F$3:$M$1002,CONCATENATE("=",Uitwerking!$A30,"-",Uitwerking!AV$9),RelGegevens!$L$3:$L$1002))</f>
        <v/>
      </c>
      <c r="AW30" s="51" t="str">
        <f ca="1">IF(OR($A30="",AW$9="",SUMIF(RelGegevens!$F$3:$M$1002,CONCATENATE("=",Uitwerking!$A30,"-",Uitwerking!AW$9),RelGegevens!$L$3:$L$1002)=0),"",SUMIF(RelGegevens!$F$3:$M$1002,CONCATENATE("=",Uitwerking!$A30,"-",Uitwerking!AW$9),RelGegevens!$L$3:$L$1002))</f>
        <v/>
      </c>
      <c r="AX30" s="51" t="str">
        <f ca="1">IF(OR($A30="",AX$9="",SUMIF(RelGegevens!$F$3:$M$1002,CONCATENATE("=",Uitwerking!$A30,"-",Uitwerking!AX$9),RelGegevens!$L$3:$L$1002)=0),"",SUMIF(RelGegevens!$F$3:$M$1002,CONCATENATE("=",Uitwerking!$A30,"-",Uitwerking!AX$9),RelGegevens!$L$3:$L$1002))</f>
        <v/>
      </c>
      <c r="AY30" s="51" t="str">
        <f ca="1">IF(OR($A30="",AY$9="",SUMIF(RelGegevens!$F$3:$M$1002,CONCATENATE("=",Uitwerking!$A30,"-",Uitwerking!AY$9),RelGegevens!$L$3:$L$1002)=0),"",SUMIF(RelGegevens!$F$3:$M$1002,CONCATENATE("=",Uitwerking!$A30,"-",Uitwerking!AY$9),RelGegevens!$L$3:$L$1002))</f>
        <v/>
      </c>
      <c r="AZ30" s="51" t="str">
        <f ca="1">IF(OR($A30="",AZ$9="",SUMIF(RelGegevens!$F$3:$M$1002,CONCATENATE("=",Uitwerking!$A30,"-",Uitwerking!AZ$9),RelGegevens!$L$3:$L$1002)=0),"",SUMIF(RelGegevens!$F$3:$M$1002,CONCATENATE("=",Uitwerking!$A30,"-",Uitwerking!AZ$9),RelGegevens!$L$3:$L$1002))</f>
        <v/>
      </c>
      <c r="BA30" s="51" t="str">
        <f ca="1">IF(OR($A30="",BA$9="",SUMIF(RelGegevens!$F$3:$M$1002,CONCATENATE("=",Uitwerking!$A30,"-",Uitwerking!BA$9),RelGegevens!$L$3:$L$1002)=0),"",SUMIF(RelGegevens!$F$3:$M$1002,CONCATENATE("=",Uitwerking!$A30,"-",Uitwerking!BA$9),RelGegevens!$L$3:$L$1002))</f>
        <v/>
      </c>
      <c r="BB30" s="51" t="str">
        <f ca="1">IF(OR($A30="",BB$9="",SUMIF(RelGegevens!$F$3:$M$1002,CONCATENATE("=",Uitwerking!$A30,"-",Uitwerking!BB$9),RelGegevens!$L$3:$L$1002)=0),"",SUMIF(RelGegevens!$F$3:$M$1002,CONCATENATE("=",Uitwerking!$A30,"-",Uitwerking!BB$9),RelGegevens!$L$3:$L$1002))</f>
        <v/>
      </c>
      <c r="BC30" s="52" t="str">
        <f ca="1">IF(OR($A30="",BC$9="",SUMIF(RelGegevens!$F$3:$M$1002,CONCATENATE("=",Uitwerking!$A30,"-",Uitwerking!BC$9),RelGegevens!$L$3:$L$1002)=0),"",SUMIF(RelGegevens!$F$3:$M$1002,CONCATENATE("=",Uitwerking!$A30,"-",Uitwerking!BC$9),RelGegevens!$L$3:$L$1002))</f>
        <v/>
      </c>
    </row>
    <row r="31" spans="1:55" ht="10.5" customHeight="1" x14ac:dyDescent="0.25">
      <c r="A31" s="17" t="str">
        <f>'Data LMA'!B39</f>
        <v/>
      </c>
      <c r="B31" s="29" t="str">
        <f t="shared" si="2"/>
        <v/>
      </c>
      <c r="C31" s="22" t="str">
        <f>IF(A31="","",VLOOKUP(A31,Euralcodes!$A$2:$C$840,3))</f>
        <v/>
      </c>
      <c r="D31" s="23" t="str">
        <f>IF(C31="","",VLOOKUP(A31,Euralcodes!$A$2:$C$840,2))</f>
        <v/>
      </c>
      <c r="E31" s="87" t="str">
        <f t="shared" ca="1" si="3"/>
        <v/>
      </c>
      <c r="F31" s="50" t="str">
        <f ca="1">IF(OR($A31="",F$9="",SUMIF(RelGegevens!$F$3:$M$1002,CONCATENATE("=",Uitwerking!$A31,"-",Uitwerking!F$9),RelGegevens!$L$3:$L$1002)=0),"",SUMIF(RelGegevens!$F$3:$M$1002,CONCATENATE("=",Uitwerking!$A31,"-",Uitwerking!F$9),RelGegevens!$L$3:$L$1002))</f>
        <v/>
      </c>
      <c r="G31" s="51" t="str">
        <f ca="1">IF(OR($A31="",G$9="",SUMIF(RelGegevens!$F$3:$M$1002,CONCATENATE("=",Uitwerking!$A31,"-",Uitwerking!G$9),RelGegevens!$L$3:$L$1002)=0),"",SUMIF(RelGegevens!$F$3:$M$1002,CONCATENATE("=",Uitwerking!$A31,"-",Uitwerking!G$9),RelGegevens!$L$3:$L$1002))</f>
        <v/>
      </c>
      <c r="H31" s="51" t="str">
        <f ca="1">IF(OR($A31="",H$9="",SUMIF(RelGegevens!$F$3:$M$1002,CONCATENATE("=",Uitwerking!$A31,"-",Uitwerking!H$9),RelGegevens!$L$3:$L$1002)=0),"",SUMIF(RelGegevens!$F$3:$M$1002,CONCATENATE("=",Uitwerking!$A31,"-",Uitwerking!H$9),RelGegevens!$L$3:$L$1002))</f>
        <v/>
      </c>
      <c r="I31" s="51" t="str">
        <f ca="1">IF(OR($A31="",I$9="",SUMIF(RelGegevens!$F$3:$M$1002,CONCATENATE("=",Uitwerking!$A31,"-",Uitwerking!I$9),RelGegevens!$L$3:$L$1002)=0),"",SUMIF(RelGegevens!$F$3:$M$1002,CONCATENATE("=",Uitwerking!$A31,"-",Uitwerking!I$9),RelGegevens!$L$3:$L$1002))</f>
        <v/>
      </c>
      <c r="J31" s="51" t="str">
        <f ca="1">IF(OR($A31="",J$9="",SUMIF(RelGegevens!$F$3:$M$1002,CONCATENATE("=",Uitwerking!$A31,"-",Uitwerking!J$9),RelGegevens!$L$3:$L$1002)=0),"",SUMIF(RelGegevens!$F$3:$M$1002,CONCATENATE("=",Uitwerking!$A31,"-",Uitwerking!J$9),RelGegevens!$L$3:$L$1002))</f>
        <v/>
      </c>
      <c r="K31" s="51" t="str">
        <f ca="1">IF(OR($A31="",K$9="",SUMIF(RelGegevens!$F$3:$M$1002,CONCATENATE("=",Uitwerking!$A31,"-",Uitwerking!K$9),RelGegevens!$L$3:$L$1002)=0),"",SUMIF(RelGegevens!$F$3:$M$1002,CONCATENATE("=",Uitwerking!$A31,"-",Uitwerking!K$9),RelGegevens!$L$3:$L$1002))</f>
        <v/>
      </c>
      <c r="L31" s="51" t="str">
        <f ca="1">IF(OR($A31="",L$9="",SUMIF(RelGegevens!$F$3:$M$1002,CONCATENATE("=",Uitwerking!$A31,"-",Uitwerking!L$9),RelGegevens!$L$3:$L$1002)=0),"",SUMIF(RelGegevens!$F$3:$M$1002,CONCATENATE("=",Uitwerking!$A31,"-",Uitwerking!L$9),RelGegevens!$L$3:$L$1002))</f>
        <v/>
      </c>
      <c r="M31" s="51" t="str">
        <f ca="1">IF(OR($A31="",M$9="",SUMIF(RelGegevens!$F$3:$M$1002,CONCATENATE("=",Uitwerking!$A31,"-",Uitwerking!M$9),RelGegevens!$L$3:$L$1002)=0),"",SUMIF(RelGegevens!$F$3:$M$1002,CONCATENATE("=",Uitwerking!$A31,"-",Uitwerking!M$9),RelGegevens!$L$3:$L$1002))</f>
        <v/>
      </c>
      <c r="N31" s="51" t="str">
        <f ca="1">IF(OR($A31="",N$9="",SUMIF(RelGegevens!$F$3:$M$1002,CONCATENATE("=",Uitwerking!$A31,"-",Uitwerking!N$9),RelGegevens!$L$3:$L$1002)=0),"",SUMIF(RelGegevens!$F$3:$M$1002,CONCATENATE("=",Uitwerking!$A31,"-",Uitwerking!N$9),RelGegevens!$L$3:$L$1002))</f>
        <v/>
      </c>
      <c r="O31" s="51" t="str">
        <f ca="1">IF(OR($A31="",O$9="",SUMIF(RelGegevens!$F$3:$M$1002,CONCATENATE("=",Uitwerking!$A31,"-",Uitwerking!O$9),RelGegevens!$L$3:$L$1002)=0),"",SUMIF(RelGegevens!$F$3:$M$1002,CONCATENATE("=",Uitwerking!$A31,"-",Uitwerking!O$9),RelGegevens!$L$3:$L$1002))</f>
        <v/>
      </c>
      <c r="P31" s="51" t="str">
        <f ca="1">IF(OR($A31="",P$9="",SUMIF(RelGegevens!$F$3:$M$1002,CONCATENATE("=",Uitwerking!$A31,"-",Uitwerking!P$9),RelGegevens!$L$3:$L$1002)=0),"",SUMIF(RelGegevens!$F$3:$M$1002,CONCATENATE("=",Uitwerking!$A31,"-",Uitwerking!P$9),RelGegevens!$L$3:$L$1002))</f>
        <v/>
      </c>
      <c r="Q31" s="51" t="str">
        <f ca="1">IF(OR($A31="",Q$9="",SUMIF(RelGegevens!$F$3:$M$1002,CONCATENATE("=",Uitwerking!$A31,"-",Uitwerking!Q$9),RelGegevens!$L$3:$L$1002)=0),"",SUMIF(RelGegevens!$F$3:$M$1002,CONCATENATE("=",Uitwerking!$A31,"-",Uitwerking!Q$9),RelGegevens!$L$3:$L$1002))</f>
        <v/>
      </c>
      <c r="R31" s="51" t="str">
        <f ca="1">IF(OR($A31="",R$9="",SUMIF(RelGegevens!$F$3:$M$1002,CONCATENATE("=",Uitwerking!$A31,"-",Uitwerking!R$9),RelGegevens!$L$3:$L$1002)=0),"",SUMIF(RelGegevens!$F$3:$M$1002,CONCATENATE("=",Uitwerking!$A31,"-",Uitwerking!R$9),RelGegevens!$L$3:$L$1002))</f>
        <v/>
      </c>
      <c r="S31" s="51" t="str">
        <f ca="1">IF(OR($A31="",S$9="",SUMIF(RelGegevens!$F$3:$M$1002,CONCATENATE("=",Uitwerking!$A31,"-",Uitwerking!S$9),RelGegevens!$L$3:$L$1002)=0),"",SUMIF(RelGegevens!$F$3:$M$1002,CONCATENATE("=",Uitwerking!$A31,"-",Uitwerking!S$9),RelGegevens!$L$3:$L$1002))</f>
        <v/>
      </c>
      <c r="T31" s="51" t="str">
        <f ca="1">IF(OR($A31="",T$9="",SUMIF(RelGegevens!$F$3:$M$1002,CONCATENATE("=",Uitwerking!$A31,"-",Uitwerking!T$9),RelGegevens!$L$3:$L$1002)=0),"",SUMIF(RelGegevens!$F$3:$M$1002,CONCATENATE("=",Uitwerking!$A31,"-",Uitwerking!T$9),RelGegevens!$L$3:$L$1002))</f>
        <v/>
      </c>
      <c r="U31" s="51" t="str">
        <f ca="1">IF(OR($A31="",U$9="",SUMIF(RelGegevens!$F$3:$M$1002,CONCATENATE("=",Uitwerking!$A31,"-",Uitwerking!U$9),RelGegevens!$L$3:$L$1002)=0),"",SUMIF(RelGegevens!$F$3:$M$1002,CONCATENATE("=",Uitwerking!$A31,"-",Uitwerking!U$9),RelGegevens!$L$3:$L$1002))</f>
        <v/>
      </c>
      <c r="V31" s="51" t="str">
        <f ca="1">IF(OR($A31="",V$9="",SUMIF(RelGegevens!$F$3:$M$1002,CONCATENATE("=",Uitwerking!$A31,"-",Uitwerking!V$9),RelGegevens!$L$3:$L$1002)=0),"",SUMIF(RelGegevens!$F$3:$M$1002,CONCATENATE("=",Uitwerking!$A31,"-",Uitwerking!V$9),RelGegevens!$L$3:$L$1002))</f>
        <v/>
      </c>
      <c r="W31" s="51" t="str">
        <f ca="1">IF(OR($A31="",W$9="",SUMIF(RelGegevens!$F$3:$M$1002,CONCATENATE("=",Uitwerking!$A31,"-",Uitwerking!W$9),RelGegevens!$L$3:$L$1002)=0),"",SUMIF(RelGegevens!$F$3:$M$1002,CONCATENATE("=",Uitwerking!$A31,"-",Uitwerking!W$9),RelGegevens!$L$3:$L$1002))</f>
        <v/>
      </c>
      <c r="X31" s="51" t="str">
        <f ca="1">IF(OR($A31="",X$9="",SUMIF(RelGegevens!$F$3:$M$1002,CONCATENATE("=",Uitwerking!$A31,"-",Uitwerking!X$9),RelGegevens!$L$3:$L$1002)=0),"",SUMIF(RelGegevens!$F$3:$M$1002,CONCATENATE("=",Uitwerking!$A31,"-",Uitwerking!X$9),RelGegevens!$L$3:$L$1002))</f>
        <v/>
      </c>
      <c r="Y31" s="51" t="str">
        <f ca="1">IF(OR($A31="",Y$9="",SUMIF(RelGegevens!$F$3:$M$1002,CONCATENATE("=",Uitwerking!$A31,"-",Uitwerking!Y$9),RelGegevens!$L$3:$L$1002)=0),"",SUMIF(RelGegevens!$F$3:$M$1002,CONCATENATE("=",Uitwerking!$A31,"-",Uitwerking!Y$9),RelGegevens!$L$3:$L$1002))</f>
        <v/>
      </c>
      <c r="Z31" s="50" t="str">
        <f ca="1">IF(OR($A31="",Z$9="",SUMIF(RelGegevens!$F$3:$M$1002,CONCATENATE("=",Uitwerking!$A31,"-",Uitwerking!Z$9),RelGegevens!$L$3:$L$1002)=0),"",SUMIF(RelGegevens!$F$3:$M$1002,CONCATENATE("=",Uitwerking!$A31,"-",Uitwerking!Z$9),RelGegevens!$L$3:$L$1002))</f>
        <v/>
      </c>
      <c r="AA31" s="51" t="str">
        <f ca="1">IF(OR($A31="",AA$9="",SUMIF(RelGegevens!$F$3:$M$1002,CONCATENATE("=",Uitwerking!$A31,"-",Uitwerking!AA$9),RelGegevens!$L$3:$L$1002)=0),"",SUMIF(RelGegevens!$F$3:$M$1002,CONCATENATE("=",Uitwerking!$A31,"-",Uitwerking!AA$9),RelGegevens!$L$3:$L$1002))</f>
        <v/>
      </c>
      <c r="AB31" s="51" t="str">
        <f ca="1">IF(OR($A31="",AB$9="",SUMIF(RelGegevens!$F$3:$M$1002,CONCATENATE("=",Uitwerking!$A31,"-",Uitwerking!AB$9),RelGegevens!$L$3:$L$1002)=0),"",SUMIF(RelGegevens!$F$3:$M$1002,CONCATENATE("=",Uitwerking!$A31,"-",Uitwerking!AB$9),RelGegevens!$L$3:$L$1002))</f>
        <v/>
      </c>
      <c r="AC31" s="51" t="str">
        <f ca="1">IF(OR($A31="",AC$9="",SUMIF(RelGegevens!$F$3:$M$1002,CONCATENATE("=",Uitwerking!$A31,"-",Uitwerking!AC$9),RelGegevens!$L$3:$L$1002)=0),"",SUMIF(RelGegevens!$F$3:$M$1002,CONCATENATE("=",Uitwerking!$A31,"-",Uitwerking!AC$9),RelGegevens!$L$3:$L$1002))</f>
        <v/>
      </c>
      <c r="AD31" s="51" t="str">
        <f ca="1">IF(OR($A31="",AD$9="",SUMIF(RelGegevens!$F$3:$M$1002,CONCATENATE("=",Uitwerking!$A31,"-",Uitwerking!AD$9),RelGegevens!$L$3:$L$1002)=0),"",SUMIF(RelGegevens!$F$3:$M$1002,CONCATENATE("=",Uitwerking!$A31,"-",Uitwerking!AD$9),RelGegevens!$L$3:$L$1002))</f>
        <v/>
      </c>
      <c r="AE31" s="51" t="str">
        <f ca="1">IF(OR($A31="",AE$9="",SUMIF(RelGegevens!$F$3:$M$1002,CONCATENATE("=",Uitwerking!$A31,"-",Uitwerking!AE$9),RelGegevens!$L$3:$L$1002)=0),"",SUMIF(RelGegevens!$F$3:$M$1002,CONCATENATE("=",Uitwerking!$A31,"-",Uitwerking!AE$9),RelGegevens!$L$3:$L$1002))</f>
        <v/>
      </c>
      <c r="AF31" s="51" t="str">
        <f ca="1">IF(OR($A31="",AF$9="",SUMIF(RelGegevens!$F$3:$M$1002,CONCATENATE("=",Uitwerking!$A31,"-",Uitwerking!AF$9),RelGegevens!$L$3:$L$1002)=0),"",SUMIF(RelGegevens!$F$3:$M$1002,CONCATENATE("=",Uitwerking!$A31,"-",Uitwerking!AF$9),RelGegevens!$L$3:$L$1002))</f>
        <v/>
      </c>
      <c r="AG31" s="51" t="str">
        <f ca="1">IF(OR($A31="",AG$9="",SUMIF(RelGegevens!$F$3:$M$1002,CONCATENATE("=",Uitwerking!$A31,"-",Uitwerking!AG$9),RelGegevens!$L$3:$L$1002)=0),"",SUMIF(RelGegevens!$F$3:$M$1002,CONCATENATE("=",Uitwerking!$A31,"-",Uitwerking!AG$9),RelGegevens!$L$3:$L$1002))</f>
        <v/>
      </c>
      <c r="AH31" s="51" t="str">
        <f ca="1">IF(OR($A31="",AH$9="",SUMIF(RelGegevens!$F$3:$M$1002,CONCATENATE("=",Uitwerking!$A31,"-",Uitwerking!AH$9),RelGegevens!$L$3:$L$1002)=0),"",SUMIF(RelGegevens!$F$3:$M$1002,CONCATENATE("=",Uitwerking!$A31,"-",Uitwerking!AH$9),RelGegevens!$L$3:$L$1002))</f>
        <v/>
      </c>
      <c r="AI31" s="51" t="str">
        <f ca="1">IF(OR($A31="",AI$9="",SUMIF(RelGegevens!$F$3:$M$1002,CONCATENATE("=",Uitwerking!$A31,"-",Uitwerking!AI$9),RelGegevens!$L$3:$L$1002)=0),"",SUMIF(RelGegevens!$F$3:$M$1002,CONCATENATE("=",Uitwerking!$A31,"-",Uitwerking!AI$9),RelGegevens!$L$3:$L$1002))</f>
        <v/>
      </c>
      <c r="AJ31" s="51" t="str">
        <f ca="1">IF(OR($A31="",AJ$9="",SUMIF(RelGegevens!$F$3:$M$1002,CONCATENATE("=",Uitwerking!$A31,"-",Uitwerking!AJ$9),RelGegevens!$L$3:$L$1002)=0),"",SUMIF(RelGegevens!$F$3:$M$1002,CONCATENATE("=",Uitwerking!$A31,"-",Uitwerking!AJ$9),RelGegevens!$L$3:$L$1002))</f>
        <v/>
      </c>
      <c r="AK31" s="51" t="str">
        <f ca="1">IF(OR($A31="",AK$9="",SUMIF(RelGegevens!$F$3:$M$1002,CONCATENATE("=",Uitwerking!$A31,"-",Uitwerking!AK$9),RelGegevens!$L$3:$L$1002)=0),"",SUMIF(RelGegevens!$F$3:$M$1002,CONCATENATE("=",Uitwerking!$A31,"-",Uitwerking!AK$9),RelGegevens!$L$3:$L$1002))</f>
        <v/>
      </c>
      <c r="AL31" s="51" t="str">
        <f ca="1">IF(OR($A31="",AL$9="",SUMIF(RelGegevens!$F$3:$M$1002,CONCATENATE("=",Uitwerking!$A31,"-",Uitwerking!AL$9),RelGegevens!$L$3:$L$1002)=0),"",SUMIF(RelGegevens!$F$3:$M$1002,CONCATENATE("=",Uitwerking!$A31,"-",Uitwerking!AL$9),RelGegevens!$L$3:$L$1002))</f>
        <v/>
      </c>
      <c r="AM31" s="51" t="str">
        <f ca="1">IF(OR($A31="",AM$9="",SUMIF(RelGegevens!$F$3:$M$1002,CONCATENATE("=",Uitwerking!$A31,"-",Uitwerking!AM$9),RelGegevens!$L$3:$L$1002)=0),"",SUMIF(RelGegevens!$F$3:$M$1002,CONCATENATE("=",Uitwerking!$A31,"-",Uitwerking!AM$9),RelGegevens!$L$3:$L$1002))</f>
        <v/>
      </c>
      <c r="AN31" s="51" t="str">
        <f ca="1">IF(OR($A31="",AN$9="",SUMIF(RelGegevens!$F$3:$M$1002,CONCATENATE("=",Uitwerking!$A31,"-",Uitwerking!AN$9),RelGegevens!$L$3:$L$1002)=0),"",SUMIF(RelGegevens!$F$3:$M$1002,CONCATENATE("=",Uitwerking!$A31,"-",Uitwerking!AN$9),RelGegevens!$L$3:$L$1002))</f>
        <v/>
      </c>
      <c r="AO31" s="51" t="str">
        <f ca="1">IF(OR($A31="",AO$9="",SUMIF(RelGegevens!$F$3:$M$1002,CONCATENATE("=",Uitwerking!$A31,"-",Uitwerking!AO$9),RelGegevens!$L$3:$L$1002)=0),"",SUMIF(RelGegevens!$F$3:$M$1002,CONCATENATE("=",Uitwerking!$A31,"-",Uitwerking!AO$9),RelGegevens!$L$3:$L$1002))</f>
        <v/>
      </c>
      <c r="AP31" s="51" t="str">
        <f ca="1">IF(OR($A31="",AP$9="",SUMIF(RelGegevens!$F$3:$M$1002,CONCATENATE("=",Uitwerking!$A31,"-",Uitwerking!AP$9),RelGegevens!$L$3:$L$1002)=0),"",SUMIF(RelGegevens!$F$3:$M$1002,CONCATENATE("=",Uitwerking!$A31,"-",Uitwerking!AP$9),RelGegevens!$L$3:$L$1002))</f>
        <v/>
      </c>
      <c r="AQ31" s="51" t="str">
        <f ca="1">IF(OR($A31="",AQ$9="",SUMIF(RelGegevens!$F$3:$M$1002,CONCATENATE("=",Uitwerking!$A31,"-",Uitwerking!AQ$9),RelGegevens!$L$3:$L$1002)=0),"",SUMIF(RelGegevens!$F$3:$M$1002,CONCATENATE("=",Uitwerking!$A31,"-",Uitwerking!AQ$9),RelGegevens!$L$3:$L$1002))</f>
        <v/>
      </c>
      <c r="AR31" s="51" t="str">
        <f ca="1">IF(OR($A31="",AR$9="",SUMIF(RelGegevens!$F$3:$M$1002,CONCATENATE("=",Uitwerking!$A31,"-",Uitwerking!AR$9),RelGegevens!$L$3:$L$1002)=0),"",SUMIF(RelGegevens!$F$3:$M$1002,CONCATENATE("=",Uitwerking!$A31,"-",Uitwerking!AR$9),RelGegevens!$L$3:$L$1002))</f>
        <v/>
      </c>
      <c r="AS31" s="51" t="str">
        <f ca="1">IF(OR($A31="",AS$9="",SUMIF(RelGegevens!$F$3:$M$1002,CONCATENATE("=",Uitwerking!$A31,"-",Uitwerking!AS$9),RelGegevens!$L$3:$L$1002)=0),"",SUMIF(RelGegevens!$F$3:$M$1002,CONCATENATE("=",Uitwerking!$A31,"-",Uitwerking!AS$9),RelGegevens!$L$3:$L$1002))</f>
        <v/>
      </c>
      <c r="AT31" s="51" t="str">
        <f ca="1">IF(OR($A31="",AT$9="",SUMIF(RelGegevens!$F$3:$M$1002,CONCATENATE("=",Uitwerking!$A31,"-",Uitwerking!AT$9),RelGegevens!$L$3:$L$1002)=0),"",SUMIF(RelGegevens!$F$3:$M$1002,CONCATENATE("=",Uitwerking!$A31,"-",Uitwerking!AT$9),RelGegevens!$L$3:$L$1002))</f>
        <v/>
      </c>
      <c r="AU31" s="51" t="str">
        <f ca="1">IF(OR($A31="",AU$9="",SUMIF(RelGegevens!$F$3:$M$1002,CONCATENATE("=",Uitwerking!$A31,"-",Uitwerking!AU$9),RelGegevens!$L$3:$L$1002)=0),"",SUMIF(RelGegevens!$F$3:$M$1002,CONCATENATE("=",Uitwerking!$A31,"-",Uitwerking!AU$9),RelGegevens!$L$3:$L$1002))</f>
        <v/>
      </c>
      <c r="AV31" s="51" t="str">
        <f ca="1">IF(OR($A31="",AV$9="",SUMIF(RelGegevens!$F$3:$M$1002,CONCATENATE("=",Uitwerking!$A31,"-",Uitwerking!AV$9),RelGegevens!$L$3:$L$1002)=0),"",SUMIF(RelGegevens!$F$3:$M$1002,CONCATENATE("=",Uitwerking!$A31,"-",Uitwerking!AV$9),RelGegevens!$L$3:$L$1002))</f>
        <v/>
      </c>
      <c r="AW31" s="51" t="str">
        <f ca="1">IF(OR($A31="",AW$9="",SUMIF(RelGegevens!$F$3:$M$1002,CONCATENATE("=",Uitwerking!$A31,"-",Uitwerking!AW$9),RelGegevens!$L$3:$L$1002)=0),"",SUMIF(RelGegevens!$F$3:$M$1002,CONCATENATE("=",Uitwerking!$A31,"-",Uitwerking!AW$9),RelGegevens!$L$3:$L$1002))</f>
        <v/>
      </c>
      <c r="AX31" s="51" t="str">
        <f ca="1">IF(OR($A31="",AX$9="",SUMIF(RelGegevens!$F$3:$M$1002,CONCATENATE("=",Uitwerking!$A31,"-",Uitwerking!AX$9),RelGegevens!$L$3:$L$1002)=0),"",SUMIF(RelGegevens!$F$3:$M$1002,CONCATENATE("=",Uitwerking!$A31,"-",Uitwerking!AX$9),RelGegevens!$L$3:$L$1002))</f>
        <v/>
      </c>
      <c r="AY31" s="51" t="str">
        <f ca="1">IF(OR($A31="",AY$9="",SUMIF(RelGegevens!$F$3:$M$1002,CONCATENATE("=",Uitwerking!$A31,"-",Uitwerking!AY$9),RelGegevens!$L$3:$L$1002)=0),"",SUMIF(RelGegevens!$F$3:$M$1002,CONCATENATE("=",Uitwerking!$A31,"-",Uitwerking!AY$9),RelGegevens!$L$3:$L$1002))</f>
        <v/>
      </c>
      <c r="AZ31" s="51" t="str">
        <f ca="1">IF(OR($A31="",AZ$9="",SUMIF(RelGegevens!$F$3:$M$1002,CONCATENATE("=",Uitwerking!$A31,"-",Uitwerking!AZ$9),RelGegevens!$L$3:$L$1002)=0),"",SUMIF(RelGegevens!$F$3:$M$1002,CONCATENATE("=",Uitwerking!$A31,"-",Uitwerking!AZ$9),RelGegevens!$L$3:$L$1002))</f>
        <v/>
      </c>
      <c r="BA31" s="51" t="str">
        <f ca="1">IF(OR($A31="",BA$9="",SUMIF(RelGegevens!$F$3:$M$1002,CONCATENATE("=",Uitwerking!$A31,"-",Uitwerking!BA$9),RelGegevens!$L$3:$L$1002)=0),"",SUMIF(RelGegevens!$F$3:$M$1002,CONCATENATE("=",Uitwerking!$A31,"-",Uitwerking!BA$9),RelGegevens!$L$3:$L$1002))</f>
        <v/>
      </c>
      <c r="BB31" s="51" t="str">
        <f ca="1">IF(OR($A31="",BB$9="",SUMIF(RelGegevens!$F$3:$M$1002,CONCATENATE("=",Uitwerking!$A31,"-",Uitwerking!BB$9),RelGegevens!$L$3:$L$1002)=0),"",SUMIF(RelGegevens!$F$3:$M$1002,CONCATENATE("=",Uitwerking!$A31,"-",Uitwerking!BB$9),RelGegevens!$L$3:$L$1002))</f>
        <v/>
      </c>
      <c r="BC31" s="52" t="str">
        <f ca="1">IF(OR($A31="",BC$9="",SUMIF(RelGegevens!$F$3:$M$1002,CONCATENATE("=",Uitwerking!$A31,"-",Uitwerking!BC$9),RelGegevens!$L$3:$L$1002)=0),"",SUMIF(RelGegevens!$F$3:$M$1002,CONCATENATE("=",Uitwerking!$A31,"-",Uitwerking!BC$9),RelGegevens!$L$3:$L$1002))</f>
        <v/>
      </c>
    </row>
    <row r="32" spans="1:55" ht="10.5" customHeight="1" x14ac:dyDescent="0.25">
      <c r="A32" s="17" t="str">
        <f>'Data LMA'!B40</f>
        <v/>
      </c>
      <c r="B32" s="29" t="str">
        <f t="shared" si="2"/>
        <v/>
      </c>
      <c r="C32" s="22" t="str">
        <f>IF(A32="","",VLOOKUP(A32,Euralcodes!$A$2:$C$840,3))</f>
        <v/>
      </c>
      <c r="D32" s="23" t="str">
        <f>IF(C32="","",VLOOKUP(A32,Euralcodes!$A$2:$C$840,2))</f>
        <v/>
      </c>
      <c r="E32" s="87" t="str">
        <f t="shared" ca="1" si="3"/>
        <v/>
      </c>
      <c r="F32" s="50" t="str">
        <f ca="1">IF(OR($A32="",F$9="",SUMIF(RelGegevens!$F$3:$M$1002,CONCATENATE("=",Uitwerking!$A32,"-",Uitwerking!F$9),RelGegevens!$L$3:$L$1002)=0),"",SUMIF(RelGegevens!$F$3:$M$1002,CONCATENATE("=",Uitwerking!$A32,"-",Uitwerking!F$9),RelGegevens!$L$3:$L$1002))</f>
        <v/>
      </c>
      <c r="G32" s="51" t="str">
        <f ca="1">IF(OR($A32="",G$9="",SUMIF(RelGegevens!$F$3:$M$1002,CONCATENATE("=",Uitwerking!$A32,"-",Uitwerking!G$9),RelGegevens!$L$3:$L$1002)=0),"",SUMIF(RelGegevens!$F$3:$M$1002,CONCATENATE("=",Uitwerking!$A32,"-",Uitwerking!G$9),RelGegevens!$L$3:$L$1002))</f>
        <v/>
      </c>
      <c r="H32" s="51" t="str">
        <f ca="1">IF(OR($A32="",H$9="",SUMIF(RelGegevens!$F$3:$M$1002,CONCATENATE("=",Uitwerking!$A32,"-",Uitwerking!H$9),RelGegevens!$L$3:$L$1002)=0),"",SUMIF(RelGegevens!$F$3:$M$1002,CONCATENATE("=",Uitwerking!$A32,"-",Uitwerking!H$9),RelGegevens!$L$3:$L$1002))</f>
        <v/>
      </c>
      <c r="I32" s="51" t="str">
        <f ca="1">IF(OR($A32="",I$9="",SUMIF(RelGegevens!$F$3:$M$1002,CONCATENATE("=",Uitwerking!$A32,"-",Uitwerking!I$9),RelGegevens!$L$3:$L$1002)=0),"",SUMIF(RelGegevens!$F$3:$M$1002,CONCATENATE("=",Uitwerking!$A32,"-",Uitwerking!I$9),RelGegevens!$L$3:$L$1002))</f>
        <v/>
      </c>
      <c r="J32" s="51" t="str">
        <f ca="1">IF(OR($A32="",J$9="",SUMIF(RelGegevens!$F$3:$M$1002,CONCATENATE("=",Uitwerking!$A32,"-",Uitwerking!J$9),RelGegevens!$L$3:$L$1002)=0),"",SUMIF(RelGegevens!$F$3:$M$1002,CONCATENATE("=",Uitwerking!$A32,"-",Uitwerking!J$9),RelGegevens!$L$3:$L$1002))</f>
        <v/>
      </c>
      <c r="K32" s="51" t="str">
        <f ca="1">IF(OR($A32="",K$9="",SUMIF(RelGegevens!$F$3:$M$1002,CONCATENATE("=",Uitwerking!$A32,"-",Uitwerking!K$9),RelGegevens!$L$3:$L$1002)=0),"",SUMIF(RelGegevens!$F$3:$M$1002,CONCATENATE("=",Uitwerking!$A32,"-",Uitwerking!K$9),RelGegevens!$L$3:$L$1002))</f>
        <v/>
      </c>
      <c r="L32" s="51" t="str">
        <f ca="1">IF(OR($A32="",L$9="",SUMIF(RelGegevens!$F$3:$M$1002,CONCATENATE("=",Uitwerking!$A32,"-",Uitwerking!L$9),RelGegevens!$L$3:$L$1002)=0),"",SUMIF(RelGegevens!$F$3:$M$1002,CONCATENATE("=",Uitwerking!$A32,"-",Uitwerking!L$9),RelGegevens!$L$3:$L$1002))</f>
        <v/>
      </c>
      <c r="M32" s="51" t="str">
        <f ca="1">IF(OR($A32="",M$9="",SUMIF(RelGegevens!$F$3:$M$1002,CONCATENATE("=",Uitwerking!$A32,"-",Uitwerking!M$9),RelGegevens!$L$3:$L$1002)=0),"",SUMIF(RelGegevens!$F$3:$M$1002,CONCATENATE("=",Uitwerking!$A32,"-",Uitwerking!M$9),RelGegevens!$L$3:$L$1002))</f>
        <v/>
      </c>
      <c r="N32" s="51" t="str">
        <f ca="1">IF(OR($A32="",N$9="",SUMIF(RelGegevens!$F$3:$M$1002,CONCATENATE("=",Uitwerking!$A32,"-",Uitwerking!N$9),RelGegevens!$L$3:$L$1002)=0),"",SUMIF(RelGegevens!$F$3:$M$1002,CONCATENATE("=",Uitwerking!$A32,"-",Uitwerking!N$9),RelGegevens!$L$3:$L$1002))</f>
        <v/>
      </c>
      <c r="O32" s="51" t="str">
        <f ca="1">IF(OR($A32="",O$9="",SUMIF(RelGegevens!$F$3:$M$1002,CONCATENATE("=",Uitwerking!$A32,"-",Uitwerking!O$9),RelGegevens!$L$3:$L$1002)=0),"",SUMIF(RelGegevens!$F$3:$M$1002,CONCATENATE("=",Uitwerking!$A32,"-",Uitwerking!O$9),RelGegevens!$L$3:$L$1002))</f>
        <v/>
      </c>
      <c r="P32" s="51" t="str">
        <f ca="1">IF(OR($A32="",P$9="",SUMIF(RelGegevens!$F$3:$M$1002,CONCATENATE("=",Uitwerking!$A32,"-",Uitwerking!P$9),RelGegevens!$L$3:$L$1002)=0),"",SUMIF(RelGegevens!$F$3:$M$1002,CONCATENATE("=",Uitwerking!$A32,"-",Uitwerking!P$9),RelGegevens!$L$3:$L$1002))</f>
        <v/>
      </c>
      <c r="Q32" s="51" t="str">
        <f ca="1">IF(OR($A32="",Q$9="",SUMIF(RelGegevens!$F$3:$M$1002,CONCATENATE("=",Uitwerking!$A32,"-",Uitwerking!Q$9),RelGegevens!$L$3:$L$1002)=0),"",SUMIF(RelGegevens!$F$3:$M$1002,CONCATENATE("=",Uitwerking!$A32,"-",Uitwerking!Q$9),RelGegevens!$L$3:$L$1002))</f>
        <v/>
      </c>
      <c r="R32" s="51" t="str">
        <f ca="1">IF(OR($A32="",R$9="",SUMIF(RelGegevens!$F$3:$M$1002,CONCATENATE("=",Uitwerking!$A32,"-",Uitwerking!R$9),RelGegevens!$L$3:$L$1002)=0),"",SUMIF(RelGegevens!$F$3:$M$1002,CONCATENATE("=",Uitwerking!$A32,"-",Uitwerking!R$9),RelGegevens!$L$3:$L$1002))</f>
        <v/>
      </c>
      <c r="S32" s="51" t="str">
        <f ca="1">IF(OR($A32="",S$9="",SUMIF(RelGegevens!$F$3:$M$1002,CONCATENATE("=",Uitwerking!$A32,"-",Uitwerking!S$9),RelGegevens!$L$3:$L$1002)=0),"",SUMIF(RelGegevens!$F$3:$M$1002,CONCATENATE("=",Uitwerking!$A32,"-",Uitwerking!S$9),RelGegevens!$L$3:$L$1002))</f>
        <v/>
      </c>
      <c r="T32" s="51" t="str">
        <f ca="1">IF(OR($A32="",T$9="",SUMIF(RelGegevens!$F$3:$M$1002,CONCATENATE("=",Uitwerking!$A32,"-",Uitwerking!T$9),RelGegevens!$L$3:$L$1002)=0),"",SUMIF(RelGegevens!$F$3:$M$1002,CONCATENATE("=",Uitwerking!$A32,"-",Uitwerking!T$9),RelGegevens!$L$3:$L$1002))</f>
        <v/>
      </c>
      <c r="U32" s="51" t="str">
        <f ca="1">IF(OR($A32="",U$9="",SUMIF(RelGegevens!$F$3:$M$1002,CONCATENATE("=",Uitwerking!$A32,"-",Uitwerking!U$9),RelGegevens!$L$3:$L$1002)=0),"",SUMIF(RelGegevens!$F$3:$M$1002,CONCATENATE("=",Uitwerking!$A32,"-",Uitwerking!U$9),RelGegevens!$L$3:$L$1002))</f>
        <v/>
      </c>
      <c r="V32" s="51" t="str">
        <f ca="1">IF(OR($A32="",V$9="",SUMIF(RelGegevens!$F$3:$M$1002,CONCATENATE("=",Uitwerking!$A32,"-",Uitwerking!V$9),RelGegevens!$L$3:$L$1002)=0),"",SUMIF(RelGegevens!$F$3:$M$1002,CONCATENATE("=",Uitwerking!$A32,"-",Uitwerking!V$9),RelGegevens!$L$3:$L$1002))</f>
        <v/>
      </c>
      <c r="W32" s="51" t="str">
        <f ca="1">IF(OR($A32="",W$9="",SUMIF(RelGegevens!$F$3:$M$1002,CONCATENATE("=",Uitwerking!$A32,"-",Uitwerking!W$9),RelGegevens!$L$3:$L$1002)=0),"",SUMIF(RelGegevens!$F$3:$M$1002,CONCATENATE("=",Uitwerking!$A32,"-",Uitwerking!W$9),RelGegevens!$L$3:$L$1002))</f>
        <v/>
      </c>
      <c r="X32" s="51" t="str">
        <f ca="1">IF(OR($A32="",X$9="",SUMIF(RelGegevens!$F$3:$M$1002,CONCATENATE("=",Uitwerking!$A32,"-",Uitwerking!X$9),RelGegevens!$L$3:$L$1002)=0),"",SUMIF(RelGegevens!$F$3:$M$1002,CONCATENATE("=",Uitwerking!$A32,"-",Uitwerking!X$9),RelGegevens!$L$3:$L$1002))</f>
        <v/>
      </c>
      <c r="Y32" s="51" t="str">
        <f ca="1">IF(OR($A32="",Y$9="",SUMIF(RelGegevens!$F$3:$M$1002,CONCATENATE("=",Uitwerking!$A32,"-",Uitwerking!Y$9),RelGegevens!$L$3:$L$1002)=0),"",SUMIF(RelGegevens!$F$3:$M$1002,CONCATENATE("=",Uitwerking!$A32,"-",Uitwerking!Y$9),RelGegevens!$L$3:$L$1002))</f>
        <v/>
      </c>
      <c r="Z32" s="50" t="str">
        <f ca="1">IF(OR($A32="",Z$9="",SUMIF(RelGegevens!$F$3:$M$1002,CONCATENATE("=",Uitwerking!$A32,"-",Uitwerking!Z$9),RelGegevens!$L$3:$L$1002)=0),"",SUMIF(RelGegevens!$F$3:$M$1002,CONCATENATE("=",Uitwerking!$A32,"-",Uitwerking!Z$9),RelGegevens!$L$3:$L$1002))</f>
        <v/>
      </c>
      <c r="AA32" s="51" t="str">
        <f ca="1">IF(OR($A32="",AA$9="",SUMIF(RelGegevens!$F$3:$M$1002,CONCATENATE("=",Uitwerking!$A32,"-",Uitwerking!AA$9),RelGegevens!$L$3:$L$1002)=0),"",SUMIF(RelGegevens!$F$3:$M$1002,CONCATENATE("=",Uitwerking!$A32,"-",Uitwerking!AA$9),RelGegevens!$L$3:$L$1002))</f>
        <v/>
      </c>
      <c r="AB32" s="51" t="str">
        <f ca="1">IF(OR($A32="",AB$9="",SUMIF(RelGegevens!$F$3:$M$1002,CONCATENATE("=",Uitwerking!$A32,"-",Uitwerking!AB$9),RelGegevens!$L$3:$L$1002)=0),"",SUMIF(RelGegevens!$F$3:$M$1002,CONCATENATE("=",Uitwerking!$A32,"-",Uitwerking!AB$9),RelGegevens!$L$3:$L$1002))</f>
        <v/>
      </c>
      <c r="AC32" s="51" t="str">
        <f ca="1">IF(OR($A32="",AC$9="",SUMIF(RelGegevens!$F$3:$M$1002,CONCATENATE("=",Uitwerking!$A32,"-",Uitwerking!AC$9),RelGegevens!$L$3:$L$1002)=0),"",SUMIF(RelGegevens!$F$3:$M$1002,CONCATENATE("=",Uitwerking!$A32,"-",Uitwerking!AC$9),RelGegevens!$L$3:$L$1002))</f>
        <v/>
      </c>
      <c r="AD32" s="51" t="str">
        <f ca="1">IF(OR($A32="",AD$9="",SUMIF(RelGegevens!$F$3:$M$1002,CONCATENATE("=",Uitwerking!$A32,"-",Uitwerking!AD$9),RelGegevens!$L$3:$L$1002)=0),"",SUMIF(RelGegevens!$F$3:$M$1002,CONCATENATE("=",Uitwerking!$A32,"-",Uitwerking!AD$9),RelGegevens!$L$3:$L$1002))</f>
        <v/>
      </c>
      <c r="AE32" s="51" t="str">
        <f ca="1">IF(OR($A32="",AE$9="",SUMIF(RelGegevens!$F$3:$M$1002,CONCATENATE("=",Uitwerking!$A32,"-",Uitwerking!AE$9),RelGegevens!$L$3:$L$1002)=0),"",SUMIF(RelGegevens!$F$3:$M$1002,CONCATENATE("=",Uitwerking!$A32,"-",Uitwerking!AE$9),RelGegevens!$L$3:$L$1002))</f>
        <v/>
      </c>
      <c r="AF32" s="51" t="str">
        <f ca="1">IF(OR($A32="",AF$9="",SUMIF(RelGegevens!$F$3:$M$1002,CONCATENATE("=",Uitwerking!$A32,"-",Uitwerking!AF$9),RelGegevens!$L$3:$L$1002)=0),"",SUMIF(RelGegevens!$F$3:$M$1002,CONCATENATE("=",Uitwerking!$A32,"-",Uitwerking!AF$9),RelGegevens!$L$3:$L$1002))</f>
        <v/>
      </c>
      <c r="AG32" s="51" t="str">
        <f ca="1">IF(OR($A32="",AG$9="",SUMIF(RelGegevens!$F$3:$M$1002,CONCATENATE("=",Uitwerking!$A32,"-",Uitwerking!AG$9),RelGegevens!$L$3:$L$1002)=0),"",SUMIF(RelGegevens!$F$3:$M$1002,CONCATENATE("=",Uitwerking!$A32,"-",Uitwerking!AG$9),RelGegevens!$L$3:$L$1002))</f>
        <v/>
      </c>
      <c r="AH32" s="51" t="str">
        <f ca="1">IF(OR($A32="",AH$9="",SUMIF(RelGegevens!$F$3:$M$1002,CONCATENATE("=",Uitwerking!$A32,"-",Uitwerking!AH$9),RelGegevens!$L$3:$L$1002)=0),"",SUMIF(RelGegevens!$F$3:$M$1002,CONCATENATE("=",Uitwerking!$A32,"-",Uitwerking!AH$9),RelGegevens!$L$3:$L$1002))</f>
        <v/>
      </c>
      <c r="AI32" s="51" t="str">
        <f ca="1">IF(OR($A32="",AI$9="",SUMIF(RelGegevens!$F$3:$M$1002,CONCATENATE("=",Uitwerking!$A32,"-",Uitwerking!AI$9),RelGegevens!$L$3:$L$1002)=0),"",SUMIF(RelGegevens!$F$3:$M$1002,CONCATENATE("=",Uitwerking!$A32,"-",Uitwerking!AI$9),RelGegevens!$L$3:$L$1002))</f>
        <v/>
      </c>
      <c r="AJ32" s="51" t="str">
        <f ca="1">IF(OR($A32="",AJ$9="",SUMIF(RelGegevens!$F$3:$M$1002,CONCATENATE("=",Uitwerking!$A32,"-",Uitwerking!AJ$9),RelGegevens!$L$3:$L$1002)=0),"",SUMIF(RelGegevens!$F$3:$M$1002,CONCATENATE("=",Uitwerking!$A32,"-",Uitwerking!AJ$9),RelGegevens!$L$3:$L$1002))</f>
        <v/>
      </c>
      <c r="AK32" s="51" t="str">
        <f ca="1">IF(OR($A32="",AK$9="",SUMIF(RelGegevens!$F$3:$M$1002,CONCATENATE("=",Uitwerking!$A32,"-",Uitwerking!AK$9),RelGegevens!$L$3:$L$1002)=0),"",SUMIF(RelGegevens!$F$3:$M$1002,CONCATENATE("=",Uitwerking!$A32,"-",Uitwerking!AK$9),RelGegevens!$L$3:$L$1002))</f>
        <v/>
      </c>
      <c r="AL32" s="51" t="str">
        <f ca="1">IF(OR($A32="",AL$9="",SUMIF(RelGegevens!$F$3:$M$1002,CONCATENATE("=",Uitwerking!$A32,"-",Uitwerking!AL$9),RelGegevens!$L$3:$L$1002)=0),"",SUMIF(RelGegevens!$F$3:$M$1002,CONCATENATE("=",Uitwerking!$A32,"-",Uitwerking!AL$9),RelGegevens!$L$3:$L$1002))</f>
        <v/>
      </c>
      <c r="AM32" s="51" t="str">
        <f ca="1">IF(OR($A32="",AM$9="",SUMIF(RelGegevens!$F$3:$M$1002,CONCATENATE("=",Uitwerking!$A32,"-",Uitwerking!AM$9),RelGegevens!$L$3:$L$1002)=0),"",SUMIF(RelGegevens!$F$3:$M$1002,CONCATENATE("=",Uitwerking!$A32,"-",Uitwerking!AM$9),RelGegevens!$L$3:$L$1002))</f>
        <v/>
      </c>
      <c r="AN32" s="51" t="str">
        <f ca="1">IF(OR($A32="",AN$9="",SUMIF(RelGegevens!$F$3:$M$1002,CONCATENATE("=",Uitwerking!$A32,"-",Uitwerking!AN$9),RelGegevens!$L$3:$L$1002)=0),"",SUMIF(RelGegevens!$F$3:$M$1002,CONCATENATE("=",Uitwerking!$A32,"-",Uitwerking!AN$9),RelGegevens!$L$3:$L$1002))</f>
        <v/>
      </c>
      <c r="AO32" s="51" t="str">
        <f ca="1">IF(OR($A32="",AO$9="",SUMIF(RelGegevens!$F$3:$M$1002,CONCATENATE("=",Uitwerking!$A32,"-",Uitwerking!AO$9),RelGegevens!$L$3:$L$1002)=0),"",SUMIF(RelGegevens!$F$3:$M$1002,CONCATENATE("=",Uitwerking!$A32,"-",Uitwerking!AO$9),RelGegevens!$L$3:$L$1002))</f>
        <v/>
      </c>
      <c r="AP32" s="51" t="str">
        <f ca="1">IF(OR($A32="",AP$9="",SUMIF(RelGegevens!$F$3:$M$1002,CONCATENATE("=",Uitwerking!$A32,"-",Uitwerking!AP$9),RelGegevens!$L$3:$L$1002)=0),"",SUMIF(RelGegevens!$F$3:$M$1002,CONCATENATE("=",Uitwerking!$A32,"-",Uitwerking!AP$9),RelGegevens!$L$3:$L$1002))</f>
        <v/>
      </c>
      <c r="AQ32" s="51" t="str">
        <f ca="1">IF(OR($A32="",AQ$9="",SUMIF(RelGegevens!$F$3:$M$1002,CONCATENATE("=",Uitwerking!$A32,"-",Uitwerking!AQ$9),RelGegevens!$L$3:$L$1002)=0),"",SUMIF(RelGegevens!$F$3:$M$1002,CONCATENATE("=",Uitwerking!$A32,"-",Uitwerking!AQ$9),RelGegevens!$L$3:$L$1002))</f>
        <v/>
      </c>
      <c r="AR32" s="51" t="str">
        <f ca="1">IF(OR($A32="",AR$9="",SUMIF(RelGegevens!$F$3:$M$1002,CONCATENATE("=",Uitwerking!$A32,"-",Uitwerking!AR$9),RelGegevens!$L$3:$L$1002)=0),"",SUMIF(RelGegevens!$F$3:$M$1002,CONCATENATE("=",Uitwerking!$A32,"-",Uitwerking!AR$9),RelGegevens!$L$3:$L$1002))</f>
        <v/>
      </c>
      <c r="AS32" s="51" t="str">
        <f ca="1">IF(OR($A32="",AS$9="",SUMIF(RelGegevens!$F$3:$M$1002,CONCATENATE("=",Uitwerking!$A32,"-",Uitwerking!AS$9),RelGegevens!$L$3:$L$1002)=0),"",SUMIF(RelGegevens!$F$3:$M$1002,CONCATENATE("=",Uitwerking!$A32,"-",Uitwerking!AS$9),RelGegevens!$L$3:$L$1002))</f>
        <v/>
      </c>
      <c r="AT32" s="51" t="str">
        <f ca="1">IF(OR($A32="",AT$9="",SUMIF(RelGegevens!$F$3:$M$1002,CONCATENATE("=",Uitwerking!$A32,"-",Uitwerking!AT$9),RelGegevens!$L$3:$L$1002)=0),"",SUMIF(RelGegevens!$F$3:$M$1002,CONCATENATE("=",Uitwerking!$A32,"-",Uitwerking!AT$9),RelGegevens!$L$3:$L$1002))</f>
        <v/>
      </c>
      <c r="AU32" s="51" t="str">
        <f ca="1">IF(OR($A32="",AU$9="",SUMIF(RelGegevens!$F$3:$M$1002,CONCATENATE("=",Uitwerking!$A32,"-",Uitwerking!AU$9),RelGegevens!$L$3:$L$1002)=0),"",SUMIF(RelGegevens!$F$3:$M$1002,CONCATENATE("=",Uitwerking!$A32,"-",Uitwerking!AU$9),RelGegevens!$L$3:$L$1002))</f>
        <v/>
      </c>
      <c r="AV32" s="51" t="str">
        <f ca="1">IF(OR($A32="",AV$9="",SUMIF(RelGegevens!$F$3:$M$1002,CONCATENATE("=",Uitwerking!$A32,"-",Uitwerking!AV$9),RelGegevens!$L$3:$L$1002)=0),"",SUMIF(RelGegevens!$F$3:$M$1002,CONCATENATE("=",Uitwerking!$A32,"-",Uitwerking!AV$9),RelGegevens!$L$3:$L$1002))</f>
        <v/>
      </c>
      <c r="AW32" s="51" t="str">
        <f ca="1">IF(OR($A32="",AW$9="",SUMIF(RelGegevens!$F$3:$M$1002,CONCATENATE("=",Uitwerking!$A32,"-",Uitwerking!AW$9),RelGegevens!$L$3:$L$1002)=0),"",SUMIF(RelGegevens!$F$3:$M$1002,CONCATENATE("=",Uitwerking!$A32,"-",Uitwerking!AW$9),RelGegevens!$L$3:$L$1002))</f>
        <v/>
      </c>
      <c r="AX32" s="51" t="str">
        <f ca="1">IF(OR($A32="",AX$9="",SUMIF(RelGegevens!$F$3:$M$1002,CONCATENATE("=",Uitwerking!$A32,"-",Uitwerking!AX$9),RelGegevens!$L$3:$L$1002)=0),"",SUMIF(RelGegevens!$F$3:$M$1002,CONCATENATE("=",Uitwerking!$A32,"-",Uitwerking!AX$9),RelGegevens!$L$3:$L$1002))</f>
        <v/>
      </c>
      <c r="AY32" s="51" t="str">
        <f ca="1">IF(OR($A32="",AY$9="",SUMIF(RelGegevens!$F$3:$M$1002,CONCATENATE("=",Uitwerking!$A32,"-",Uitwerking!AY$9),RelGegevens!$L$3:$L$1002)=0),"",SUMIF(RelGegevens!$F$3:$M$1002,CONCATENATE("=",Uitwerking!$A32,"-",Uitwerking!AY$9),RelGegevens!$L$3:$L$1002))</f>
        <v/>
      </c>
      <c r="AZ32" s="51" t="str">
        <f ca="1">IF(OR($A32="",AZ$9="",SUMIF(RelGegevens!$F$3:$M$1002,CONCATENATE("=",Uitwerking!$A32,"-",Uitwerking!AZ$9),RelGegevens!$L$3:$L$1002)=0),"",SUMIF(RelGegevens!$F$3:$M$1002,CONCATENATE("=",Uitwerking!$A32,"-",Uitwerking!AZ$9),RelGegevens!$L$3:$L$1002))</f>
        <v/>
      </c>
      <c r="BA32" s="51" t="str">
        <f ca="1">IF(OR($A32="",BA$9="",SUMIF(RelGegevens!$F$3:$M$1002,CONCATENATE("=",Uitwerking!$A32,"-",Uitwerking!BA$9),RelGegevens!$L$3:$L$1002)=0),"",SUMIF(RelGegevens!$F$3:$M$1002,CONCATENATE("=",Uitwerking!$A32,"-",Uitwerking!BA$9),RelGegevens!$L$3:$L$1002))</f>
        <v/>
      </c>
      <c r="BB32" s="51" t="str">
        <f ca="1">IF(OR($A32="",BB$9="",SUMIF(RelGegevens!$F$3:$M$1002,CONCATENATE("=",Uitwerking!$A32,"-",Uitwerking!BB$9),RelGegevens!$L$3:$L$1002)=0),"",SUMIF(RelGegevens!$F$3:$M$1002,CONCATENATE("=",Uitwerking!$A32,"-",Uitwerking!BB$9),RelGegevens!$L$3:$L$1002))</f>
        <v/>
      </c>
      <c r="BC32" s="52" t="str">
        <f ca="1">IF(OR($A32="",BC$9="",SUMIF(RelGegevens!$F$3:$M$1002,CONCATENATE("=",Uitwerking!$A32,"-",Uitwerking!BC$9),RelGegevens!$L$3:$L$1002)=0),"",SUMIF(RelGegevens!$F$3:$M$1002,CONCATENATE("=",Uitwerking!$A32,"-",Uitwerking!BC$9),RelGegevens!$L$3:$L$1002))</f>
        <v/>
      </c>
    </row>
    <row r="33" spans="1:55" ht="10.5" customHeight="1" x14ac:dyDescent="0.25">
      <c r="A33" s="17" t="str">
        <f>'Data LMA'!B41</f>
        <v/>
      </c>
      <c r="B33" s="29" t="str">
        <f t="shared" si="2"/>
        <v/>
      </c>
      <c r="C33" s="22" t="str">
        <f>IF(A33="","",VLOOKUP(A33,Euralcodes!$A$2:$C$840,3))</f>
        <v/>
      </c>
      <c r="D33" s="23" t="str">
        <f>IF(C33="","",VLOOKUP(A33,Euralcodes!$A$2:$C$840,2))</f>
        <v/>
      </c>
      <c r="E33" s="87" t="str">
        <f t="shared" ca="1" si="3"/>
        <v/>
      </c>
      <c r="F33" s="50" t="str">
        <f ca="1">IF(OR($A33="",F$9="",SUMIF(RelGegevens!$F$3:$M$1002,CONCATENATE("=",Uitwerking!$A33,"-",Uitwerking!F$9),RelGegevens!$L$3:$L$1002)=0),"",SUMIF(RelGegevens!$F$3:$M$1002,CONCATENATE("=",Uitwerking!$A33,"-",Uitwerking!F$9),RelGegevens!$L$3:$L$1002))</f>
        <v/>
      </c>
      <c r="G33" s="51" t="str">
        <f ca="1">IF(OR($A33="",G$9="",SUMIF(RelGegevens!$F$3:$M$1002,CONCATENATE("=",Uitwerking!$A33,"-",Uitwerking!G$9),RelGegevens!$L$3:$L$1002)=0),"",SUMIF(RelGegevens!$F$3:$M$1002,CONCATENATE("=",Uitwerking!$A33,"-",Uitwerking!G$9),RelGegevens!$L$3:$L$1002))</f>
        <v/>
      </c>
      <c r="H33" s="51" t="str">
        <f ca="1">IF(OR($A33="",H$9="",SUMIF(RelGegevens!$F$3:$M$1002,CONCATENATE("=",Uitwerking!$A33,"-",Uitwerking!H$9),RelGegevens!$L$3:$L$1002)=0),"",SUMIF(RelGegevens!$F$3:$M$1002,CONCATENATE("=",Uitwerking!$A33,"-",Uitwerking!H$9),RelGegevens!$L$3:$L$1002))</f>
        <v/>
      </c>
      <c r="I33" s="51" t="str">
        <f ca="1">IF(OR($A33="",I$9="",SUMIF(RelGegevens!$F$3:$M$1002,CONCATENATE("=",Uitwerking!$A33,"-",Uitwerking!I$9),RelGegevens!$L$3:$L$1002)=0),"",SUMIF(RelGegevens!$F$3:$M$1002,CONCATENATE("=",Uitwerking!$A33,"-",Uitwerking!I$9),RelGegevens!$L$3:$L$1002))</f>
        <v/>
      </c>
      <c r="J33" s="51" t="str">
        <f ca="1">IF(OR($A33="",J$9="",SUMIF(RelGegevens!$F$3:$M$1002,CONCATENATE("=",Uitwerking!$A33,"-",Uitwerking!J$9),RelGegevens!$L$3:$L$1002)=0),"",SUMIF(RelGegevens!$F$3:$M$1002,CONCATENATE("=",Uitwerking!$A33,"-",Uitwerking!J$9),RelGegevens!$L$3:$L$1002))</f>
        <v/>
      </c>
      <c r="K33" s="51" t="str">
        <f ca="1">IF(OR($A33="",K$9="",SUMIF(RelGegevens!$F$3:$M$1002,CONCATENATE("=",Uitwerking!$A33,"-",Uitwerking!K$9),RelGegevens!$L$3:$L$1002)=0),"",SUMIF(RelGegevens!$F$3:$M$1002,CONCATENATE("=",Uitwerking!$A33,"-",Uitwerking!K$9),RelGegevens!$L$3:$L$1002))</f>
        <v/>
      </c>
      <c r="L33" s="51" t="str">
        <f ca="1">IF(OR($A33="",L$9="",SUMIF(RelGegevens!$F$3:$M$1002,CONCATENATE("=",Uitwerking!$A33,"-",Uitwerking!L$9),RelGegevens!$L$3:$L$1002)=0),"",SUMIF(RelGegevens!$F$3:$M$1002,CONCATENATE("=",Uitwerking!$A33,"-",Uitwerking!L$9),RelGegevens!$L$3:$L$1002))</f>
        <v/>
      </c>
      <c r="M33" s="51" t="str">
        <f ca="1">IF(OR($A33="",M$9="",SUMIF(RelGegevens!$F$3:$M$1002,CONCATENATE("=",Uitwerking!$A33,"-",Uitwerking!M$9),RelGegevens!$L$3:$L$1002)=0),"",SUMIF(RelGegevens!$F$3:$M$1002,CONCATENATE("=",Uitwerking!$A33,"-",Uitwerking!M$9),RelGegevens!$L$3:$L$1002))</f>
        <v/>
      </c>
      <c r="N33" s="51" t="str">
        <f ca="1">IF(OR($A33="",N$9="",SUMIF(RelGegevens!$F$3:$M$1002,CONCATENATE("=",Uitwerking!$A33,"-",Uitwerking!N$9),RelGegevens!$L$3:$L$1002)=0),"",SUMIF(RelGegevens!$F$3:$M$1002,CONCATENATE("=",Uitwerking!$A33,"-",Uitwerking!N$9),RelGegevens!$L$3:$L$1002))</f>
        <v/>
      </c>
      <c r="O33" s="51" t="str">
        <f ca="1">IF(OR($A33="",O$9="",SUMIF(RelGegevens!$F$3:$M$1002,CONCATENATE("=",Uitwerking!$A33,"-",Uitwerking!O$9),RelGegevens!$L$3:$L$1002)=0),"",SUMIF(RelGegevens!$F$3:$M$1002,CONCATENATE("=",Uitwerking!$A33,"-",Uitwerking!O$9),RelGegevens!$L$3:$L$1002))</f>
        <v/>
      </c>
      <c r="P33" s="51" t="str">
        <f ca="1">IF(OR($A33="",P$9="",SUMIF(RelGegevens!$F$3:$M$1002,CONCATENATE("=",Uitwerking!$A33,"-",Uitwerking!P$9),RelGegevens!$L$3:$L$1002)=0),"",SUMIF(RelGegevens!$F$3:$M$1002,CONCATENATE("=",Uitwerking!$A33,"-",Uitwerking!P$9),RelGegevens!$L$3:$L$1002))</f>
        <v/>
      </c>
      <c r="Q33" s="51" t="str">
        <f ca="1">IF(OR($A33="",Q$9="",SUMIF(RelGegevens!$F$3:$M$1002,CONCATENATE("=",Uitwerking!$A33,"-",Uitwerking!Q$9),RelGegevens!$L$3:$L$1002)=0),"",SUMIF(RelGegevens!$F$3:$M$1002,CONCATENATE("=",Uitwerking!$A33,"-",Uitwerking!Q$9),RelGegevens!$L$3:$L$1002))</f>
        <v/>
      </c>
      <c r="R33" s="51" t="str">
        <f ca="1">IF(OR($A33="",R$9="",SUMIF(RelGegevens!$F$3:$M$1002,CONCATENATE("=",Uitwerking!$A33,"-",Uitwerking!R$9),RelGegevens!$L$3:$L$1002)=0),"",SUMIF(RelGegevens!$F$3:$M$1002,CONCATENATE("=",Uitwerking!$A33,"-",Uitwerking!R$9),RelGegevens!$L$3:$L$1002))</f>
        <v/>
      </c>
      <c r="S33" s="51" t="str">
        <f ca="1">IF(OR($A33="",S$9="",SUMIF(RelGegevens!$F$3:$M$1002,CONCATENATE("=",Uitwerking!$A33,"-",Uitwerking!S$9),RelGegevens!$L$3:$L$1002)=0),"",SUMIF(RelGegevens!$F$3:$M$1002,CONCATENATE("=",Uitwerking!$A33,"-",Uitwerking!S$9),RelGegevens!$L$3:$L$1002))</f>
        <v/>
      </c>
      <c r="T33" s="51" t="str">
        <f ca="1">IF(OR($A33="",T$9="",SUMIF(RelGegevens!$F$3:$M$1002,CONCATENATE("=",Uitwerking!$A33,"-",Uitwerking!T$9),RelGegevens!$L$3:$L$1002)=0),"",SUMIF(RelGegevens!$F$3:$M$1002,CONCATENATE("=",Uitwerking!$A33,"-",Uitwerking!T$9),RelGegevens!$L$3:$L$1002))</f>
        <v/>
      </c>
      <c r="U33" s="51" t="str">
        <f ca="1">IF(OR($A33="",U$9="",SUMIF(RelGegevens!$F$3:$M$1002,CONCATENATE("=",Uitwerking!$A33,"-",Uitwerking!U$9),RelGegevens!$L$3:$L$1002)=0),"",SUMIF(RelGegevens!$F$3:$M$1002,CONCATENATE("=",Uitwerking!$A33,"-",Uitwerking!U$9),RelGegevens!$L$3:$L$1002))</f>
        <v/>
      </c>
      <c r="V33" s="51" t="str">
        <f ca="1">IF(OR($A33="",V$9="",SUMIF(RelGegevens!$F$3:$M$1002,CONCATENATE("=",Uitwerking!$A33,"-",Uitwerking!V$9),RelGegevens!$L$3:$L$1002)=0),"",SUMIF(RelGegevens!$F$3:$M$1002,CONCATENATE("=",Uitwerking!$A33,"-",Uitwerking!V$9),RelGegevens!$L$3:$L$1002))</f>
        <v/>
      </c>
      <c r="W33" s="51" t="str">
        <f ca="1">IF(OR($A33="",W$9="",SUMIF(RelGegevens!$F$3:$M$1002,CONCATENATE("=",Uitwerking!$A33,"-",Uitwerking!W$9),RelGegevens!$L$3:$L$1002)=0),"",SUMIF(RelGegevens!$F$3:$M$1002,CONCATENATE("=",Uitwerking!$A33,"-",Uitwerking!W$9),RelGegevens!$L$3:$L$1002))</f>
        <v/>
      </c>
      <c r="X33" s="51" t="str">
        <f ca="1">IF(OR($A33="",X$9="",SUMIF(RelGegevens!$F$3:$M$1002,CONCATENATE("=",Uitwerking!$A33,"-",Uitwerking!X$9),RelGegevens!$L$3:$L$1002)=0),"",SUMIF(RelGegevens!$F$3:$M$1002,CONCATENATE("=",Uitwerking!$A33,"-",Uitwerking!X$9),RelGegevens!$L$3:$L$1002))</f>
        <v/>
      </c>
      <c r="Y33" s="51" t="str">
        <f ca="1">IF(OR($A33="",Y$9="",SUMIF(RelGegevens!$F$3:$M$1002,CONCATENATE("=",Uitwerking!$A33,"-",Uitwerking!Y$9),RelGegevens!$L$3:$L$1002)=0),"",SUMIF(RelGegevens!$F$3:$M$1002,CONCATENATE("=",Uitwerking!$A33,"-",Uitwerking!Y$9),RelGegevens!$L$3:$L$1002))</f>
        <v/>
      </c>
      <c r="Z33" s="50" t="str">
        <f ca="1">IF(OR($A33="",Z$9="",SUMIF(RelGegevens!$F$3:$M$1002,CONCATENATE("=",Uitwerking!$A33,"-",Uitwerking!Z$9),RelGegevens!$L$3:$L$1002)=0),"",SUMIF(RelGegevens!$F$3:$M$1002,CONCATENATE("=",Uitwerking!$A33,"-",Uitwerking!Z$9),RelGegevens!$L$3:$L$1002))</f>
        <v/>
      </c>
      <c r="AA33" s="51" t="str">
        <f ca="1">IF(OR($A33="",AA$9="",SUMIF(RelGegevens!$F$3:$M$1002,CONCATENATE("=",Uitwerking!$A33,"-",Uitwerking!AA$9),RelGegevens!$L$3:$L$1002)=0),"",SUMIF(RelGegevens!$F$3:$M$1002,CONCATENATE("=",Uitwerking!$A33,"-",Uitwerking!AA$9),RelGegevens!$L$3:$L$1002))</f>
        <v/>
      </c>
      <c r="AB33" s="51" t="str">
        <f ca="1">IF(OR($A33="",AB$9="",SUMIF(RelGegevens!$F$3:$M$1002,CONCATENATE("=",Uitwerking!$A33,"-",Uitwerking!AB$9),RelGegevens!$L$3:$L$1002)=0),"",SUMIF(RelGegevens!$F$3:$M$1002,CONCATENATE("=",Uitwerking!$A33,"-",Uitwerking!AB$9),RelGegevens!$L$3:$L$1002))</f>
        <v/>
      </c>
      <c r="AC33" s="51" t="str">
        <f ca="1">IF(OR($A33="",AC$9="",SUMIF(RelGegevens!$F$3:$M$1002,CONCATENATE("=",Uitwerking!$A33,"-",Uitwerking!AC$9),RelGegevens!$L$3:$L$1002)=0),"",SUMIF(RelGegevens!$F$3:$M$1002,CONCATENATE("=",Uitwerking!$A33,"-",Uitwerking!AC$9),RelGegevens!$L$3:$L$1002))</f>
        <v/>
      </c>
      <c r="AD33" s="51" t="str">
        <f ca="1">IF(OR($A33="",AD$9="",SUMIF(RelGegevens!$F$3:$M$1002,CONCATENATE("=",Uitwerking!$A33,"-",Uitwerking!AD$9),RelGegevens!$L$3:$L$1002)=0),"",SUMIF(RelGegevens!$F$3:$M$1002,CONCATENATE("=",Uitwerking!$A33,"-",Uitwerking!AD$9),RelGegevens!$L$3:$L$1002))</f>
        <v/>
      </c>
      <c r="AE33" s="51" t="str">
        <f ca="1">IF(OR($A33="",AE$9="",SUMIF(RelGegevens!$F$3:$M$1002,CONCATENATE("=",Uitwerking!$A33,"-",Uitwerking!AE$9),RelGegevens!$L$3:$L$1002)=0),"",SUMIF(RelGegevens!$F$3:$M$1002,CONCATENATE("=",Uitwerking!$A33,"-",Uitwerking!AE$9),RelGegevens!$L$3:$L$1002))</f>
        <v/>
      </c>
      <c r="AF33" s="51" t="str">
        <f ca="1">IF(OR($A33="",AF$9="",SUMIF(RelGegevens!$F$3:$M$1002,CONCATENATE("=",Uitwerking!$A33,"-",Uitwerking!AF$9),RelGegevens!$L$3:$L$1002)=0),"",SUMIF(RelGegevens!$F$3:$M$1002,CONCATENATE("=",Uitwerking!$A33,"-",Uitwerking!AF$9),RelGegevens!$L$3:$L$1002))</f>
        <v/>
      </c>
      <c r="AG33" s="51" t="str">
        <f ca="1">IF(OR($A33="",AG$9="",SUMIF(RelGegevens!$F$3:$M$1002,CONCATENATE("=",Uitwerking!$A33,"-",Uitwerking!AG$9),RelGegevens!$L$3:$L$1002)=0),"",SUMIF(RelGegevens!$F$3:$M$1002,CONCATENATE("=",Uitwerking!$A33,"-",Uitwerking!AG$9),RelGegevens!$L$3:$L$1002))</f>
        <v/>
      </c>
      <c r="AH33" s="51" t="str">
        <f ca="1">IF(OR($A33="",AH$9="",SUMIF(RelGegevens!$F$3:$M$1002,CONCATENATE("=",Uitwerking!$A33,"-",Uitwerking!AH$9),RelGegevens!$L$3:$L$1002)=0),"",SUMIF(RelGegevens!$F$3:$M$1002,CONCATENATE("=",Uitwerking!$A33,"-",Uitwerking!AH$9),RelGegevens!$L$3:$L$1002))</f>
        <v/>
      </c>
      <c r="AI33" s="51" t="str">
        <f ca="1">IF(OR($A33="",AI$9="",SUMIF(RelGegevens!$F$3:$M$1002,CONCATENATE("=",Uitwerking!$A33,"-",Uitwerking!AI$9),RelGegevens!$L$3:$L$1002)=0),"",SUMIF(RelGegevens!$F$3:$M$1002,CONCATENATE("=",Uitwerking!$A33,"-",Uitwerking!AI$9),RelGegevens!$L$3:$L$1002))</f>
        <v/>
      </c>
      <c r="AJ33" s="51" t="str">
        <f ca="1">IF(OR($A33="",AJ$9="",SUMIF(RelGegevens!$F$3:$M$1002,CONCATENATE("=",Uitwerking!$A33,"-",Uitwerking!AJ$9),RelGegevens!$L$3:$L$1002)=0),"",SUMIF(RelGegevens!$F$3:$M$1002,CONCATENATE("=",Uitwerking!$A33,"-",Uitwerking!AJ$9),RelGegevens!$L$3:$L$1002))</f>
        <v/>
      </c>
      <c r="AK33" s="51" t="str">
        <f ca="1">IF(OR($A33="",AK$9="",SUMIF(RelGegevens!$F$3:$M$1002,CONCATENATE("=",Uitwerking!$A33,"-",Uitwerking!AK$9),RelGegevens!$L$3:$L$1002)=0),"",SUMIF(RelGegevens!$F$3:$M$1002,CONCATENATE("=",Uitwerking!$A33,"-",Uitwerking!AK$9),RelGegevens!$L$3:$L$1002))</f>
        <v/>
      </c>
      <c r="AL33" s="51" t="str">
        <f ca="1">IF(OR($A33="",AL$9="",SUMIF(RelGegevens!$F$3:$M$1002,CONCATENATE("=",Uitwerking!$A33,"-",Uitwerking!AL$9),RelGegevens!$L$3:$L$1002)=0),"",SUMIF(RelGegevens!$F$3:$M$1002,CONCATENATE("=",Uitwerking!$A33,"-",Uitwerking!AL$9),RelGegevens!$L$3:$L$1002))</f>
        <v/>
      </c>
      <c r="AM33" s="51" t="str">
        <f ca="1">IF(OR($A33="",AM$9="",SUMIF(RelGegevens!$F$3:$M$1002,CONCATENATE("=",Uitwerking!$A33,"-",Uitwerking!AM$9),RelGegevens!$L$3:$L$1002)=0),"",SUMIF(RelGegevens!$F$3:$M$1002,CONCATENATE("=",Uitwerking!$A33,"-",Uitwerking!AM$9),RelGegevens!$L$3:$L$1002))</f>
        <v/>
      </c>
      <c r="AN33" s="51" t="str">
        <f ca="1">IF(OR($A33="",AN$9="",SUMIF(RelGegevens!$F$3:$M$1002,CONCATENATE("=",Uitwerking!$A33,"-",Uitwerking!AN$9),RelGegevens!$L$3:$L$1002)=0),"",SUMIF(RelGegevens!$F$3:$M$1002,CONCATENATE("=",Uitwerking!$A33,"-",Uitwerking!AN$9),RelGegevens!$L$3:$L$1002))</f>
        <v/>
      </c>
      <c r="AO33" s="51" t="str">
        <f ca="1">IF(OR($A33="",AO$9="",SUMIF(RelGegevens!$F$3:$M$1002,CONCATENATE("=",Uitwerking!$A33,"-",Uitwerking!AO$9),RelGegevens!$L$3:$L$1002)=0),"",SUMIF(RelGegevens!$F$3:$M$1002,CONCATENATE("=",Uitwerking!$A33,"-",Uitwerking!AO$9),RelGegevens!$L$3:$L$1002))</f>
        <v/>
      </c>
      <c r="AP33" s="51" t="str">
        <f ca="1">IF(OR($A33="",AP$9="",SUMIF(RelGegevens!$F$3:$M$1002,CONCATENATE("=",Uitwerking!$A33,"-",Uitwerking!AP$9),RelGegevens!$L$3:$L$1002)=0),"",SUMIF(RelGegevens!$F$3:$M$1002,CONCATENATE("=",Uitwerking!$A33,"-",Uitwerking!AP$9),RelGegevens!$L$3:$L$1002))</f>
        <v/>
      </c>
      <c r="AQ33" s="51" t="str">
        <f ca="1">IF(OR($A33="",AQ$9="",SUMIF(RelGegevens!$F$3:$M$1002,CONCATENATE("=",Uitwerking!$A33,"-",Uitwerking!AQ$9),RelGegevens!$L$3:$L$1002)=0),"",SUMIF(RelGegevens!$F$3:$M$1002,CONCATENATE("=",Uitwerking!$A33,"-",Uitwerking!AQ$9),RelGegevens!$L$3:$L$1002))</f>
        <v/>
      </c>
      <c r="AR33" s="51" t="str">
        <f ca="1">IF(OR($A33="",AR$9="",SUMIF(RelGegevens!$F$3:$M$1002,CONCATENATE("=",Uitwerking!$A33,"-",Uitwerking!AR$9),RelGegevens!$L$3:$L$1002)=0),"",SUMIF(RelGegevens!$F$3:$M$1002,CONCATENATE("=",Uitwerking!$A33,"-",Uitwerking!AR$9),RelGegevens!$L$3:$L$1002))</f>
        <v/>
      </c>
      <c r="AS33" s="51" t="str">
        <f ca="1">IF(OR($A33="",AS$9="",SUMIF(RelGegevens!$F$3:$M$1002,CONCATENATE("=",Uitwerking!$A33,"-",Uitwerking!AS$9),RelGegevens!$L$3:$L$1002)=0),"",SUMIF(RelGegevens!$F$3:$M$1002,CONCATENATE("=",Uitwerking!$A33,"-",Uitwerking!AS$9),RelGegevens!$L$3:$L$1002))</f>
        <v/>
      </c>
      <c r="AT33" s="51" t="str">
        <f ca="1">IF(OR($A33="",AT$9="",SUMIF(RelGegevens!$F$3:$M$1002,CONCATENATE("=",Uitwerking!$A33,"-",Uitwerking!AT$9),RelGegevens!$L$3:$L$1002)=0),"",SUMIF(RelGegevens!$F$3:$M$1002,CONCATENATE("=",Uitwerking!$A33,"-",Uitwerking!AT$9),RelGegevens!$L$3:$L$1002))</f>
        <v/>
      </c>
      <c r="AU33" s="51" t="str">
        <f ca="1">IF(OR($A33="",AU$9="",SUMIF(RelGegevens!$F$3:$M$1002,CONCATENATE("=",Uitwerking!$A33,"-",Uitwerking!AU$9),RelGegevens!$L$3:$L$1002)=0),"",SUMIF(RelGegevens!$F$3:$M$1002,CONCATENATE("=",Uitwerking!$A33,"-",Uitwerking!AU$9),RelGegevens!$L$3:$L$1002))</f>
        <v/>
      </c>
      <c r="AV33" s="51" t="str">
        <f ca="1">IF(OR($A33="",AV$9="",SUMIF(RelGegevens!$F$3:$M$1002,CONCATENATE("=",Uitwerking!$A33,"-",Uitwerking!AV$9),RelGegevens!$L$3:$L$1002)=0),"",SUMIF(RelGegevens!$F$3:$M$1002,CONCATENATE("=",Uitwerking!$A33,"-",Uitwerking!AV$9),RelGegevens!$L$3:$L$1002))</f>
        <v/>
      </c>
      <c r="AW33" s="51" t="str">
        <f ca="1">IF(OR($A33="",AW$9="",SUMIF(RelGegevens!$F$3:$M$1002,CONCATENATE("=",Uitwerking!$A33,"-",Uitwerking!AW$9),RelGegevens!$L$3:$L$1002)=0),"",SUMIF(RelGegevens!$F$3:$M$1002,CONCATENATE("=",Uitwerking!$A33,"-",Uitwerking!AW$9),RelGegevens!$L$3:$L$1002))</f>
        <v/>
      </c>
      <c r="AX33" s="51" t="str">
        <f ca="1">IF(OR($A33="",AX$9="",SUMIF(RelGegevens!$F$3:$M$1002,CONCATENATE("=",Uitwerking!$A33,"-",Uitwerking!AX$9),RelGegevens!$L$3:$L$1002)=0),"",SUMIF(RelGegevens!$F$3:$M$1002,CONCATENATE("=",Uitwerking!$A33,"-",Uitwerking!AX$9),RelGegevens!$L$3:$L$1002))</f>
        <v/>
      </c>
      <c r="AY33" s="51" t="str">
        <f ca="1">IF(OR($A33="",AY$9="",SUMIF(RelGegevens!$F$3:$M$1002,CONCATENATE("=",Uitwerking!$A33,"-",Uitwerking!AY$9),RelGegevens!$L$3:$L$1002)=0),"",SUMIF(RelGegevens!$F$3:$M$1002,CONCATENATE("=",Uitwerking!$A33,"-",Uitwerking!AY$9),RelGegevens!$L$3:$L$1002))</f>
        <v/>
      </c>
      <c r="AZ33" s="51" t="str">
        <f ca="1">IF(OR($A33="",AZ$9="",SUMIF(RelGegevens!$F$3:$M$1002,CONCATENATE("=",Uitwerking!$A33,"-",Uitwerking!AZ$9),RelGegevens!$L$3:$L$1002)=0),"",SUMIF(RelGegevens!$F$3:$M$1002,CONCATENATE("=",Uitwerking!$A33,"-",Uitwerking!AZ$9),RelGegevens!$L$3:$L$1002))</f>
        <v/>
      </c>
      <c r="BA33" s="51" t="str">
        <f ca="1">IF(OR($A33="",BA$9="",SUMIF(RelGegevens!$F$3:$M$1002,CONCATENATE("=",Uitwerking!$A33,"-",Uitwerking!BA$9),RelGegevens!$L$3:$L$1002)=0),"",SUMIF(RelGegevens!$F$3:$M$1002,CONCATENATE("=",Uitwerking!$A33,"-",Uitwerking!BA$9),RelGegevens!$L$3:$L$1002))</f>
        <v/>
      </c>
      <c r="BB33" s="51" t="str">
        <f ca="1">IF(OR($A33="",BB$9="",SUMIF(RelGegevens!$F$3:$M$1002,CONCATENATE("=",Uitwerking!$A33,"-",Uitwerking!BB$9),RelGegevens!$L$3:$L$1002)=0),"",SUMIF(RelGegevens!$F$3:$M$1002,CONCATENATE("=",Uitwerking!$A33,"-",Uitwerking!BB$9),RelGegevens!$L$3:$L$1002))</f>
        <v/>
      </c>
      <c r="BC33" s="52" t="str">
        <f ca="1">IF(OR($A33="",BC$9="",SUMIF(RelGegevens!$F$3:$M$1002,CONCATENATE("=",Uitwerking!$A33,"-",Uitwerking!BC$9),RelGegevens!$L$3:$L$1002)=0),"",SUMIF(RelGegevens!$F$3:$M$1002,CONCATENATE("=",Uitwerking!$A33,"-",Uitwerking!BC$9),RelGegevens!$L$3:$L$1002))</f>
        <v/>
      </c>
    </row>
    <row r="34" spans="1:55" ht="10.5" customHeight="1" x14ac:dyDescent="0.25">
      <c r="A34" s="17" t="str">
        <f>'Data LMA'!B42</f>
        <v/>
      </c>
      <c r="B34" s="29" t="str">
        <f t="shared" si="2"/>
        <v/>
      </c>
      <c r="C34" s="22" t="str">
        <f>IF(A34="","",VLOOKUP(A34,Euralcodes!$A$2:$C$840,3))</f>
        <v/>
      </c>
      <c r="D34" s="23" t="str">
        <f>IF(C34="","",VLOOKUP(A34,Euralcodes!$A$2:$C$840,2))</f>
        <v/>
      </c>
      <c r="E34" s="87" t="str">
        <f t="shared" ca="1" si="3"/>
        <v/>
      </c>
      <c r="F34" s="50" t="str">
        <f ca="1">IF(OR($A34="",F$9="",SUMIF(RelGegevens!$F$3:$M$1002,CONCATENATE("=",Uitwerking!$A34,"-",Uitwerking!F$9),RelGegevens!$L$3:$L$1002)=0),"",SUMIF(RelGegevens!$F$3:$M$1002,CONCATENATE("=",Uitwerking!$A34,"-",Uitwerking!F$9),RelGegevens!$L$3:$L$1002))</f>
        <v/>
      </c>
      <c r="G34" s="51" t="str">
        <f ca="1">IF(OR($A34="",G$9="",SUMIF(RelGegevens!$F$3:$M$1002,CONCATENATE("=",Uitwerking!$A34,"-",Uitwerking!G$9),RelGegevens!$L$3:$L$1002)=0),"",SUMIF(RelGegevens!$F$3:$M$1002,CONCATENATE("=",Uitwerking!$A34,"-",Uitwerking!G$9),RelGegevens!$L$3:$L$1002))</f>
        <v/>
      </c>
      <c r="H34" s="51" t="str">
        <f ca="1">IF(OR($A34="",H$9="",SUMIF(RelGegevens!$F$3:$M$1002,CONCATENATE("=",Uitwerking!$A34,"-",Uitwerking!H$9),RelGegevens!$L$3:$L$1002)=0),"",SUMIF(RelGegevens!$F$3:$M$1002,CONCATENATE("=",Uitwerking!$A34,"-",Uitwerking!H$9),RelGegevens!$L$3:$L$1002))</f>
        <v/>
      </c>
      <c r="I34" s="51" t="str">
        <f ca="1">IF(OR($A34="",I$9="",SUMIF(RelGegevens!$F$3:$M$1002,CONCATENATE("=",Uitwerking!$A34,"-",Uitwerking!I$9),RelGegevens!$L$3:$L$1002)=0),"",SUMIF(RelGegevens!$F$3:$M$1002,CONCATENATE("=",Uitwerking!$A34,"-",Uitwerking!I$9),RelGegevens!$L$3:$L$1002))</f>
        <v/>
      </c>
      <c r="J34" s="51" t="str">
        <f ca="1">IF(OR($A34="",J$9="",SUMIF(RelGegevens!$F$3:$M$1002,CONCATENATE("=",Uitwerking!$A34,"-",Uitwerking!J$9),RelGegevens!$L$3:$L$1002)=0),"",SUMIF(RelGegevens!$F$3:$M$1002,CONCATENATE("=",Uitwerking!$A34,"-",Uitwerking!J$9),RelGegevens!$L$3:$L$1002))</f>
        <v/>
      </c>
      <c r="K34" s="51" t="str">
        <f ca="1">IF(OR($A34="",K$9="",SUMIF(RelGegevens!$F$3:$M$1002,CONCATENATE("=",Uitwerking!$A34,"-",Uitwerking!K$9),RelGegevens!$L$3:$L$1002)=0),"",SUMIF(RelGegevens!$F$3:$M$1002,CONCATENATE("=",Uitwerking!$A34,"-",Uitwerking!K$9),RelGegevens!$L$3:$L$1002))</f>
        <v/>
      </c>
      <c r="L34" s="51" t="str">
        <f ca="1">IF(OR($A34="",L$9="",SUMIF(RelGegevens!$F$3:$M$1002,CONCATENATE("=",Uitwerking!$A34,"-",Uitwerking!L$9),RelGegevens!$L$3:$L$1002)=0),"",SUMIF(RelGegevens!$F$3:$M$1002,CONCATENATE("=",Uitwerking!$A34,"-",Uitwerking!L$9),RelGegevens!$L$3:$L$1002))</f>
        <v/>
      </c>
      <c r="M34" s="51" t="str">
        <f ca="1">IF(OR($A34="",M$9="",SUMIF(RelGegevens!$F$3:$M$1002,CONCATENATE("=",Uitwerking!$A34,"-",Uitwerking!M$9),RelGegevens!$L$3:$L$1002)=0),"",SUMIF(RelGegevens!$F$3:$M$1002,CONCATENATE("=",Uitwerking!$A34,"-",Uitwerking!M$9),RelGegevens!$L$3:$L$1002))</f>
        <v/>
      </c>
      <c r="N34" s="51" t="str">
        <f ca="1">IF(OR($A34="",N$9="",SUMIF(RelGegevens!$F$3:$M$1002,CONCATENATE("=",Uitwerking!$A34,"-",Uitwerking!N$9),RelGegevens!$L$3:$L$1002)=0),"",SUMIF(RelGegevens!$F$3:$M$1002,CONCATENATE("=",Uitwerking!$A34,"-",Uitwerking!N$9),RelGegevens!$L$3:$L$1002))</f>
        <v/>
      </c>
      <c r="O34" s="51" t="str">
        <f ca="1">IF(OR($A34="",O$9="",SUMIF(RelGegevens!$F$3:$M$1002,CONCATENATE("=",Uitwerking!$A34,"-",Uitwerking!O$9),RelGegevens!$L$3:$L$1002)=0),"",SUMIF(RelGegevens!$F$3:$M$1002,CONCATENATE("=",Uitwerking!$A34,"-",Uitwerking!O$9),RelGegevens!$L$3:$L$1002))</f>
        <v/>
      </c>
      <c r="P34" s="51" t="str">
        <f ca="1">IF(OR($A34="",P$9="",SUMIF(RelGegevens!$F$3:$M$1002,CONCATENATE("=",Uitwerking!$A34,"-",Uitwerking!P$9),RelGegevens!$L$3:$L$1002)=0),"",SUMIF(RelGegevens!$F$3:$M$1002,CONCATENATE("=",Uitwerking!$A34,"-",Uitwerking!P$9),RelGegevens!$L$3:$L$1002))</f>
        <v/>
      </c>
      <c r="Q34" s="51" t="str">
        <f ca="1">IF(OR($A34="",Q$9="",SUMIF(RelGegevens!$F$3:$M$1002,CONCATENATE("=",Uitwerking!$A34,"-",Uitwerking!Q$9),RelGegevens!$L$3:$L$1002)=0),"",SUMIF(RelGegevens!$F$3:$M$1002,CONCATENATE("=",Uitwerking!$A34,"-",Uitwerking!Q$9),RelGegevens!$L$3:$L$1002))</f>
        <v/>
      </c>
      <c r="R34" s="51" t="str">
        <f ca="1">IF(OR($A34="",R$9="",SUMIF(RelGegevens!$F$3:$M$1002,CONCATENATE("=",Uitwerking!$A34,"-",Uitwerking!R$9),RelGegevens!$L$3:$L$1002)=0),"",SUMIF(RelGegevens!$F$3:$M$1002,CONCATENATE("=",Uitwerking!$A34,"-",Uitwerking!R$9),RelGegevens!$L$3:$L$1002))</f>
        <v/>
      </c>
      <c r="S34" s="51" t="str">
        <f ca="1">IF(OR($A34="",S$9="",SUMIF(RelGegevens!$F$3:$M$1002,CONCATENATE("=",Uitwerking!$A34,"-",Uitwerking!S$9),RelGegevens!$L$3:$L$1002)=0),"",SUMIF(RelGegevens!$F$3:$M$1002,CONCATENATE("=",Uitwerking!$A34,"-",Uitwerking!S$9),RelGegevens!$L$3:$L$1002))</f>
        <v/>
      </c>
      <c r="T34" s="51" t="str">
        <f ca="1">IF(OR($A34="",T$9="",SUMIF(RelGegevens!$F$3:$M$1002,CONCATENATE("=",Uitwerking!$A34,"-",Uitwerking!T$9),RelGegevens!$L$3:$L$1002)=0),"",SUMIF(RelGegevens!$F$3:$M$1002,CONCATENATE("=",Uitwerking!$A34,"-",Uitwerking!T$9),RelGegevens!$L$3:$L$1002))</f>
        <v/>
      </c>
      <c r="U34" s="51" t="str">
        <f ca="1">IF(OR($A34="",U$9="",SUMIF(RelGegevens!$F$3:$M$1002,CONCATENATE("=",Uitwerking!$A34,"-",Uitwerking!U$9),RelGegevens!$L$3:$L$1002)=0),"",SUMIF(RelGegevens!$F$3:$M$1002,CONCATENATE("=",Uitwerking!$A34,"-",Uitwerking!U$9),RelGegevens!$L$3:$L$1002))</f>
        <v/>
      </c>
      <c r="V34" s="51" t="str">
        <f ca="1">IF(OR($A34="",V$9="",SUMIF(RelGegevens!$F$3:$M$1002,CONCATENATE("=",Uitwerking!$A34,"-",Uitwerking!V$9),RelGegevens!$L$3:$L$1002)=0),"",SUMIF(RelGegevens!$F$3:$M$1002,CONCATENATE("=",Uitwerking!$A34,"-",Uitwerking!V$9),RelGegevens!$L$3:$L$1002))</f>
        <v/>
      </c>
      <c r="W34" s="51" t="str">
        <f ca="1">IF(OR($A34="",W$9="",SUMIF(RelGegevens!$F$3:$M$1002,CONCATENATE("=",Uitwerking!$A34,"-",Uitwerking!W$9),RelGegevens!$L$3:$L$1002)=0),"",SUMIF(RelGegevens!$F$3:$M$1002,CONCATENATE("=",Uitwerking!$A34,"-",Uitwerking!W$9),RelGegevens!$L$3:$L$1002))</f>
        <v/>
      </c>
      <c r="X34" s="51" t="str">
        <f ca="1">IF(OR($A34="",X$9="",SUMIF(RelGegevens!$F$3:$M$1002,CONCATENATE("=",Uitwerking!$A34,"-",Uitwerking!X$9),RelGegevens!$L$3:$L$1002)=0),"",SUMIF(RelGegevens!$F$3:$M$1002,CONCATENATE("=",Uitwerking!$A34,"-",Uitwerking!X$9),RelGegevens!$L$3:$L$1002))</f>
        <v/>
      </c>
      <c r="Y34" s="51" t="str">
        <f ca="1">IF(OR($A34="",Y$9="",SUMIF(RelGegevens!$F$3:$M$1002,CONCATENATE("=",Uitwerking!$A34,"-",Uitwerking!Y$9),RelGegevens!$L$3:$L$1002)=0),"",SUMIF(RelGegevens!$F$3:$M$1002,CONCATENATE("=",Uitwerking!$A34,"-",Uitwerking!Y$9),RelGegevens!$L$3:$L$1002))</f>
        <v/>
      </c>
      <c r="Z34" s="50" t="str">
        <f ca="1">IF(OR($A34="",Z$9="",SUMIF(RelGegevens!$F$3:$M$1002,CONCATENATE("=",Uitwerking!$A34,"-",Uitwerking!Z$9),RelGegevens!$L$3:$L$1002)=0),"",SUMIF(RelGegevens!$F$3:$M$1002,CONCATENATE("=",Uitwerking!$A34,"-",Uitwerking!Z$9),RelGegevens!$L$3:$L$1002))</f>
        <v/>
      </c>
      <c r="AA34" s="51" t="str">
        <f ca="1">IF(OR($A34="",AA$9="",SUMIF(RelGegevens!$F$3:$M$1002,CONCATENATE("=",Uitwerking!$A34,"-",Uitwerking!AA$9),RelGegevens!$L$3:$L$1002)=0),"",SUMIF(RelGegevens!$F$3:$M$1002,CONCATENATE("=",Uitwerking!$A34,"-",Uitwerking!AA$9),RelGegevens!$L$3:$L$1002))</f>
        <v/>
      </c>
      <c r="AB34" s="51" t="str">
        <f ca="1">IF(OR($A34="",AB$9="",SUMIF(RelGegevens!$F$3:$M$1002,CONCATENATE("=",Uitwerking!$A34,"-",Uitwerking!AB$9),RelGegevens!$L$3:$L$1002)=0),"",SUMIF(RelGegevens!$F$3:$M$1002,CONCATENATE("=",Uitwerking!$A34,"-",Uitwerking!AB$9),RelGegevens!$L$3:$L$1002))</f>
        <v/>
      </c>
      <c r="AC34" s="51" t="str">
        <f ca="1">IF(OR($A34="",AC$9="",SUMIF(RelGegevens!$F$3:$M$1002,CONCATENATE("=",Uitwerking!$A34,"-",Uitwerking!AC$9),RelGegevens!$L$3:$L$1002)=0),"",SUMIF(RelGegevens!$F$3:$M$1002,CONCATENATE("=",Uitwerking!$A34,"-",Uitwerking!AC$9),RelGegevens!$L$3:$L$1002))</f>
        <v/>
      </c>
      <c r="AD34" s="51" t="str">
        <f ca="1">IF(OR($A34="",AD$9="",SUMIF(RelGegevens!$F$3:$M$1002,CONCATENATE("=",Uitwerking!$A34,"-",Uitwerking!AD$9),RelGegevens!$L$3:$L$1002)=0),"",SUMIF(RelGegevens!$F$3:$M$1002,CONCATENATE("=",Uitwerking!$A34,"-",Uitwerking!AD$9),RelGegevens!$L$3:$L$1002))</f>
        <v/>
      </c>
      <c r="AE34" s="51" t="str">
        <f ca="1">IF(OR($A34="",AE$9="",SUMIF(RelGegevens!$F$3:$M$1002,CONCATENATE("=",Uitwerking!$A34,"-",Uitwerking!AE$9),RelGegevens!$L$3:$L$1002)=0),"",SUMIF(RelGegevens!$F$3:$M$1002,CONCATENATE("=",Uitwerking!$A34,"-",Uitwerking!AE$9),RelGegevens!$L$3:$L$1002))</f>
        <v/>
      </c>
      <c r="AF34" s="51" t="str">
        <f ca="1">IF(OR($A34="",AF$9="",SUMIF(RelGegevens!$F$3:$M$1002,CONCATENATE("=",Uitwerking!$A34,"-",Uitwerking!AF$9),RelGegevens!$L$3:$L$1002)=0),"",SUMIF(RelGegevens!$F$3:$M$1002,CONCATENATE("=",Uitwerking!$A34,"-",Uitwerking!AF$9),RelGegevens!$L$3:$L$1002))</f>
        <v/>
      </c>
      <c r="AG34" s="51" t="str">
        <f ca="1">IF(OR($A34="",AG$9="",SUMIF(RelGegevens!$F$3:$M$1002,CONCATENATE("=",Uitwerking!$A34,"-",Uitwerking!AG$9),RelGegevens!$L$3:$L$1002)=0),"",SUMIF(RelGegevens!$F$3:$M$1002,CONCATENATE("=",Uitwerking!$A34,"-",Uitwerking!AG$9),RelGegevens!$L$3:$L$1002))</f>
        <v/>
      </c>
      <c r="AH34" s="51" t="str">
        <f ca="1">IF(OR($A34="",AH$9="",SUMIF(RelGegevens!$F$3:$M$1002,CONCATENATE("=",Uitwerking!$A34,"-",Uitwerking!AH$9),RelGegevens!$L$3:$L$1002)=0),"",SUMIF(RelGegevens!$F$3:$M$1002,CONCATENATE("=",Uitwerking!$A34,"-",Uitwerking!AH$9),RelGegevens!$L$3:$L$1002))</f>
        <v/>
      </c>
      <c r="AI34" s="51" t="str">
        <f ca="1">IF(OR($A34="",AI$9="",SUMIF(RelGegevens!$F$3:$M$1002,CONCATENATE("=",Uitwerking!$A34,"-",Uitwerking!AI$9),RelGegevens!$L$3:$L$1002)=0),"",SUMIF(RelGegevens!$F$3:$M$1002,CONCATENATE("=",Uitwerking!$A34,"-",Uitwerking!AI$9),RelGegevens!$L$3:$L$1002))</f>
        <v/>
      </c>
      <c r="AJ34" s="51" t="str">
        <f ca="1">IF(OR($A34="",AJ$9="",SUMIF(RelGegevens!$F$3:$M$1002,CONCATENATE("=",Uitwerking!$A34,"-",Uitwerking!AJ$9),RelGegevens!$L$3:$L$1002)=0),"",SUMIF(RelGegevens!$F$3:$M$1002,CONCATENATE("=",Uitwerking!$A34,"-",Uitwerking!AJ$9),RelGegevens!$L$3:$L$1002))</f>
        <v/>
      </c>
      <c r="AK34" s="51" t="str">
        <f ca="1">IF(OR($A34="",AK$9="",SUMIF(RelGegevens!$F$3:$M$1002,CONCATENATE("=",Uitwerking!$A34,"-",Uitwerking!AK$9),RelGegevens!$L$3:$L$1002)=0),"",SUMIF(RelGegevens!$F$3:$M$1002,CONCATENATE("=",Uitwerking!$A34,"-",Uitwerking!AK$9),RelGegevens!$L$3:$L$1002))</f>
        <v/>
      </c>
      <c r="AL34" s="51" t="str">
        <f ca="1">IF(OR($A34="",AL$9="",SUMIF(RelGegevens!$F$3:$M$1002,CONCATENATE("=",Uitwerking!$A34,"-",Uitwerking!AL$9),RelGegevens!$L$3:$L$1002)=0),"",SUMIF(RelGegevens!$F$3:$M$1002,CONCATENATE("=",Uitwerking!$A34,"-",Uitwerking!AL$9),RelGegevens!$L$3:$L$1002))</f>
        <v/>
      </c>
      <c r="AM34" s="51" t="str">
        <f ca="1">IF(OR($A34="",AM$9="",SUMIF(RelGegevens!$F$3:$M$1002,CONCATENATE("=",Uitwerking!$A34,"-",Uitwerking!AM$9),RelGegevens!$L$3:$L$1002)=0),"",SUMIF(RelGegevens!$F$3:$M$1002,CONCATENATE("=",Uitwerking!$A34,"-",Uitwerking!AM$9),RelGegevens!$L$3:$L$1002))</f>
        <v/>
      </c>
      <c r="AN34" s="51" t="str">
        <f ca="1">IF(OR($A34="",AN$9="",SUMIF(RelGegevens!$F$3:$M$1002,CONCATENATE("=",Uitwerking!$A34,"-",Uitwerking!AN$9),RelGegevens!$L$3:$L$1002)=0),"",SUMIF(RelGegevens!$F$3:$M$1002,CONCATENATE("=",Uitwerking!$A34,"-",Uitwerking!AN$9),RelGegevens!$L$3:$L$1002))</f>
        <v/>
      </c>
      <c r="AO34" s="51" t="str">
        <f ca="1">IF(OR($A34="",AO$9="",SUMIF(RelGegevens!$F$3:$M$1002,CONCATENATE("=",Uitwerking!$A34,"-",Uitwerking!AO$9),RelGegevens!$L$3:$L$1002)=0),"",SUMIF(RelGegevens!$F$3:$M$1002,CONCATENATE("=",Uitwerking!$A34,"-",Uitwerking!AO$9),RelGegevens!$L$3:$L$1002))</f>
        <v/>
      </c>
      <c r="AP34" s="51" t="str">
        <f ca="1">IF(OR($A34="",AP$9="",SUMIF(RelGegevens!$F$3:$M$1002,CONCATENATE("=",Uitwerking!$A34,"-",Uitwerking!AP$9),RelGegevens!$L$3:$L$1002)=0),"",SUMIF(RelGegevens!$F$3:$M$1002,CONCATENATE("=",Uitwerking!$A34,"-",Uitwerking!AP$9),RelGegevens!$L$3:$L$1002))</f>
        <v/>
      </c>
      <c r="AQ34" s="51" t="str">
        <f ca="1">IF(OR($A34="",AQ$9="",SUMIF(RelGegevens!$F$3:$M$1002,CONCATENATE("=",Uitwerking!$A34,"-",Uitwerking!AQ$9),RelGegevens!$L$3:$L$1002)=0),"",SUMIF(RelGegevens!$F$3:$M$1002,CONCATENATE("=",Uitwerking!$A34,"-",Uitwerking!AQ$9),RelGegevens!$L$3:$L$1002))</f>
        <v/>
      </c>
      <c r="AR34" s="51" t="str">
        <f ca="1">IF(OR($A34="",AR$9="",SUMIF(RelGegevens!$F$3:$M$1002,CONCATENATE("=",Uitwerking!$A34,"-",Uitwerking!AR$9),RelGegevens!$L$3:$L$1002)=0),"",SUMIF(RelGegevens!$F$3:$M$1002,CONCATENATE("=",Uitwerking!$A34,"-",Uitwerking!AR$9),RelGegevens!$L$3:$L$1002))</f>
        <v/>
      </c>
      <c r="AS34" s="51" t="str">
        <f ca="1">IF(OR($A34="",AS$9="",SUMIF(RelGegevens!$F$3:$M$1002,CONCATENATE("=",Uitwerking!$A34,"-",Uitwerking!AS$9),RelGegevens!$L$3:$L$1002)=0),"",SUMIF(RelGegevens!$F$3:$M$1002,CONCATENATE("=",Uitwerking!$A34,"-",Uitwerking!AS$9),RelGegevens!$L$3:$L$1002))</f>
        <v/>
      </c>
      <c r="AT34" s="51" t="str">
        <f ca="1">IF(OR($A34="",AT$9="",SUMIF(RelGegevens!$F$3:$M$1002,CONCATENATE("=",Uitwerking!$A34,"-",Uitwerking!AT$9),RelGegevens!$L$3:$L$1002)=0),"",SUMIF(RelGegevens!$F$3:$M$1002,CONCATENATE("=",Uitwerking!$A34,"-",Uitwerking!AT$9),RelGegevens!$L$3:$L$1002))</f>
        <v/>
      </c>
      <c r="AU34" s="51" t="str">
        <f ca="1">IF(OR($A34="",AU$9="",SUMIF(RelGegevens!$F$3:$M$1002,CONCATENATE("=",Uitwerking!$A34,"-",Uitwerking!AU$9),RelGegevens!$L$3:$L$1002)=0),"",SUMIF(RelGegevens!$F$3:$M$1002,CONCATENATE("=",Uitwerking!$A34,"-",Uitwerking!AU$9),RelGegevens!$L$3:$L$1002))</f>
        <v/>
      </c>
      <c r="AV34" s="51" t="str">
        <f ca="1">IF(OR($A34="",AV$9="",SUMIF(RelGegevens!$F$3:$M$1002,CONCATENATE("=",Uitwerking!$A34,"-",Uitwerking!AV$9),RelGegevens!$L$3:$L$1002)=0),"",SUMIF(RelGegevens!$F$3:$M$1002,CONCATENATE("=",Uitwerking!$A34,"-",Uitwerking!AV$9),RelGegevens!$L$3:$L$1002))</f>
        <v/>
      </c>
      <c r="AW34" s="51" t="str">
        <f ca="1">IF(OR($A34="",AW$9="",SUMIF(RelGegevens!$F$3:$M$1002,CONCATENATE("=",Uitwerking!$A34,"-",Uitwerking!AW$9),RelGegevens!$L$3:$L$1002)=0),"",SUMIF(RelGegevens!$F$3:$M$1002,CONCATENATE("=",Uitwerking!$A34,"-",Uitwerking!AW$9),RelGegevens!$L$3:$L$1002))</f>
        <v/>
      </c>
      <c r="AX34" s="51" t="str">
        <f ca="1">IF(OR($A34="",AX$9="",SUMIF(RelGegevens!$F$3:$M$1002,CONCATENATE("=",Uitwerking!$A34,"-",Uitwerking!AX$9),RelGegevens!$L$3:$L$1002)=0),"",SUMIF(RelGegevens!$F$3:$M$1002,CONCATENATE("=",Uitwerking!$A34,"-",Uitwerking!AX$9),RelGegevens!$L$3:$L$1002))</f>
        <v/>
      </c>
      <c r="AY34" s="51" t="str">
        <f ca="1">IF(OR($A34="",AY$9="",SUMIF(RelGegevens!$F$3:$M$1002,CONCATENATE("=",Uitwerking!$A34,"-",Uitwerking!AY$9),RelGegevens!$L$3:$L$1002)=0),"",SUMIF(RelGegevens!$F$3:$M$1002,CONCATENATE("=",Uitwerking!$A34,"-",Uitwerking!AY$9),RelGegevens!$L$3:$L$1002))</f>
        <v/>
      </c>
      <c r="AZ34" s="51" t="str">
        <f ca="1">IF(OR($A34="",AZ$9="",SUMIF(RelGegevens!$F$3:$M$1002,CONCATENATE("=",Uitwerking!$A34,"-",Uitwerking!AZ$9),RelGegevens!$L$3:$L$1002)=0),"",SUMIF(RelGegevens!$F$3:$M$1002,CONCATENATE("=",Uitwerking!$A34,"-",Uitwerking!AZ$9),RelGegevens!$L$3:$L$1002))</f>
        <v/>
      </c>
      <c r="BA34" s="51" t="str">
        <f ca="1">IF(OR($A34="",BA$9="",SUMIF(RelGegevens!$F$3:$M$1002,CONCATENATE("=",Uitwerking!$A34,"-",Uitwerking!BA$9),RelGegevens!$L$3:$L$1002)=0),"",SUMIF(RelGegevens!$F$3:$M$1002,CONCATENATE("=",Uitwerking!$A34,"-",Uitwerking!BA$9),RelGegevens!$L$3:$L$1002))</f>
        <v/>
      </c>
      <c r="BB34" s="51" t="str">
        <f ca="1">IF(OR($A34="",BB$9="",SUMIF(RelGegevens!$F$3:$M$1002,CONCATENATE("=",Uitwerking!$A34,"-",Uitwerking!BB$9),RelGegevens!$L$3:$L$1002)=0),"",SUMIF(RelGegevens!$F$3:$M$1002,CONCATENATE("=",Uitwerking!$A34,"-",Uitwerking!BB$9),RelGegevens!$L$3:$L$1002))</f>
        <v/>
      </c>
      <c r="BC34" s="52" t="str">
        <f ca="1">IF(OR($A34="",BC$9="",SUMIF(RelGegevens!$F$3:$M$1002,CONCATENATE("=",Uitwerking!$A34,"-",Uitwerking!BC$9),RelGegevens!$L$3:$L$1002)=0),"",SUMIF(RelGegevens!$F$3:$M$1002,CONCATENATE("=",Uitwerking!$A34,"-",Uitwerking!BC$9),RelGegevens!$L$3:$L$1002))</f>
        <v/>
      </c>
    </row>
    <row r="35" spans="1:55" ht="10.5" customHeight="1" x14ac:dyDescent="0.25">
      <c r="A35" s="17" t="str">
        <f>'Data LMA'!B43</f>
        <v/>
      </c>
      <c r="B35" s="29" t="str">
        <f t="shared" si="2"/>
        <v/>
      </c>
      <c r="C35" s="22" t="str">
        <f>IF(A35="","",VLOOKUP(A35,Euralcodes!$A$2:$C$840,3))</f>
        <v/>
      </c>
      <c r="D35" s="23" t="str">
        <f>IF(C35="","",VLOOKUP(A35,Euralcodes!$A$2:$C$840,2))</f>
        <v/>
      </c>
      <c r="E35" s="87" t="str">
        <f t="shared" ca="1" si="3"/>
        <v/>
      </c>
      <c r="F35" s="50" t="str">
        <f ca="1">IF(OR($A35="",F$9="",SUMIF(RelGegevens!$F$3:$M$1002,CONCATENATE("=",Uitwerking!$A35,"-",Uitwerking!F$9),RelGegevens!$L$3:$L$1002)=0),"",SUMIF(RelGegevens!$F$3:$M$1002,CONCATENATE("=",Uitwerking!$A35,"-",Uitwerking!F$9),RelGegevens!$L$3:$L$1002))</f>
        <v/>
      </c>
      <c r="G35" s="51" t="str">
        <f ca="1">IF(OR($A35="",G$9="",SUMIF(RelGegevens!$F$3:$M$1002,CONCATENATE("=",Uitwerking!$A35,"-",Uitwerking!G$9),RelGegevens!$L$3:$L$1002)=0),"",SUMIF(RelGegevens!$F$3:$M$1002,CONCATENATE("=",Uitwerking!$A35,"-",Uitwerking!G$9),RelGegevens!$L$3:$L$1002))</f>
        <v/>
      </c>
      <c r="H35" s="51" t="str">
        <f ca="1">IF(OR($A35="",H$9="",SUMIF(RelGegevens!$F$3:$M$1002,CONCATENATE("=",Uitwerking!$A35,"-",Uitwerking!H$9),RelGegevens!$L$3:$L$1002)=0),"",SUMIF(RelGegevens!$F$3:$M$1002,CONCATENATE("=",Uitwerking!$A35,"-",Uitwerking!H$9),RelGegevens!$L$3:$L$1002))</f>
        <v/>
      </c>
      <c r="I35" s="51" t="str">
        <f ca="1">IF(OR($A35="",I$9="",SUMIF(RelGegevens!$F$3:$M$1002,CONCATENATE("=",Uitwerking!$A35,"-",Uitwerking!I$9),RelGegevens!$L$3:$L$1002)=0),"",SUMIF(RelGegevens!$F$3:$M$1002,CONCATENATE("=",Uitwerking!$A35,"-",Uitwerking!I$9),RelGegevens!$L$3:$L$1002))</f>
        <v/>
      </c>
      <c r="J35" s="51" t="str">
        <f ca="1">IF(OR($A35="",J$9="",SUMIF(RelGegevens!$F$3:$M$1002,CONCATENATE("=",Uitwerking!$A35,"-",Uitwerking!J$9),RelGegevens!$L$3:$L$1002)=0),"",SUMIF(RelGegevens!$F$3:$M$1002,CONCATENATE("=",Uitwerking!$A35,"-",Uitwerking!J$9),RelGegevens!$L$3:$L$1002))</f>
        <v/>
      </c>
      <c r="K35" s="51" t="str">
        <f ca="1">IF(OR($A35="",K$9="",SUMIF(RelGegevens!$F$3:$M$1002,CONCATENATE("=",Uitwerking!$A35,"-",Uitwerking!K$9),RelGegevens!$L$3:$L$1002)=0),"",SUMIF(RelGegevens!$F$3:$M$1002,CONCATENATE("=",Uitwerking!$A35,"-",Uitwerking!K$9),RelGegevens!$L$3:$L$1002))</f>
        <v/>
      </c>
      <c r="L35" s="51" t="str">
        <f ca="1">IF(OR($A35="",L$9="",SUMIF(RelGegevens!$F$3:$M$1002,CONCATENATE("=",Uitwerking!$A35,"-",Uitwerking!L$9),RelGegevens!$L$3:$L$1002)=0),"",SUMIF(RelGegevens!$F$3:$M$1002,CONCATENATE("=",Uitwerking!$A35,"-",Uitwerking!L$9),RelGegevens!$L$3:$L$1002))</f>
        <v/>
      </c>
      <c r="M35" s="51" t="str">
        <f ca="1">IF(OR($A35="",M$9="",SUMIF(RelGegevens!$F$3:$M$1002,CONCATENATE("=",Uitwerking!$A35,"-",Uitwerking!M$9),RelGegevens!$L$3:$L$1002)=0),"",SUMIF(RelGegevens!$F$3:$M$1002,CONCATENATE("=",Uitwerking!$A35,"-",Uitwerking!M$9),RelGegevens!$L$3:$L$1002))</f>
        <v/>
      </c>
      <c r="N35" s="51" t="str">
        <f ca="1">IF(OR($A35="",N$9="",SUMIF(RelGegevens!$F$3:$M$1002,CONCATENATE("=",Uitwerking!$A35,"-",Uitwerking!N$9),RelGegevens!$L$3:$L$1002)=0),"",SUMIF(RelGegevens!$F$3:$M$1002,CONCATENATE("=",Uitwerking!$A35,"-",Uitwerking!N$9),RelGegevens!$L$3:$L$1002))</f>
        <v/>
      </c>
      <c r="O35" s="51" t="str">
        <f ca="1">IF(OR($A35="",O$9="",SUMIF(RelGegevens!$F$3:$M$1002,CONCATENATE("=",Uitwerking!$A35,"-",Uitwerking!O$9),RelGegevens!$L$3:$L$1002)=0),"",SUMIF(RelGegevens!$F$3:$M$1002,CONCATENATE("=",Uitwerking!$A35,"-",Uitwerking!O$9),RelGegevens!$L$3:$L$1002))</f>
        <v/>
      </c>
      <c r="P35" s="51" t="str">
        <f ca="1">IF(OR($A35="",P$9="",SUMIF(RelGegevens!$F$3:$M$1002,CONCATENATE("=",Uitwerking!$A35,"-",Uitwerking!P$9),RelGegevens!$L$3:$L$1002)=0),"",SUMIF(RelGegevens!$F$3:$M$1002,CONCATENATE("=",Uitwerking!$A35,"-",Uitwerking!P$9),RelGegevens!$L$3:$L$1002))</f>
        <v/>
      </c>
      <c r="Q35" s="51" t="str">
        <f ca="1">IF(OR($A35="",Q$9="",SUMIF(RelGegevens!$F$3:$M$1002,CONCATENATE("=",Uitwerking!$A35,"-",Uitwerking!Q$9),RelGegevens!$L$3:$L$1002)=0),"",SUMIF(RelGegevens!$F$3:$M$1002,CONCATENATE("=",Uitwerking!$A35,"-",Uitwerking!Q$9),RelGegevens!$L$3:$L$1002))</f>
        <v/>
      </c>
      <c r="R35" s="51" t="str">
        <f ca="1">IF(OR($A35="",R$9="",SUMIF(RelGegevens!$F$3:$M$1002,CONCATENATE("=",Uitwerking!$A35,"-",Uitwerking!R$9),RelGegevens!$L$3:$L$1002)=0),"",SUMIF(RelGegevens!$F$3:$M$1002,CONCATENATE("=",Uitwerking!$A35,"-",Uitwerking!R$9),RelGegevens!$L$3:$L$1002))</f>
        <v/>
      </c>
      <c r="S35" s="51" t="str">
        <f ca="1">IF(OR($A35="",S$9="",SUMIF(RelGegevens!$F$3:$M$1002,CONCATENATE("=",Uitwerking!$A35,"-",Uitwerking!S$9),RelGegevens!$L$3:$L$1002)=0),"",SUMIF(RelGegevens!$F$3:$M$1002,CONCATENATE("=",Uitwerking!$A35,"-",Uitwerking!S$9),RelGegevens!$L$3:$L$1002))</f>
        <v/>
      </c>
      <c r="T35" s="51" t="str">
        <f ca="1">IF(OR($A35="",T$9="",SUMIF(RelGegevens!$F$3:$M$1002,CONCATENATE("=",Uitwerking!$A35,"-",Uitwerking!T$9),RelGegevens!$L$3:$L$1002)=0),"",SUMIF(RelGegevens!$F$3:$M$1002,CONCATENATE("=",Uitwerking!$A35,"-",Uitwerking!T$9),RelGegevens!$L$3:$L$1002))</f>
        <v/>
      </c>
      <c r="U35" s="51" t="str">
        <f ca="1">IF(OR($A35="",U$9="",SUMIF(RelGegevens!$F$3:$M$1002,CONCATENATE("=",Uitwerking!$A35,"-",Uitwerking!U$9),RelGegevens!$L$3:$L$1002)=0),"",SUMIF(RelGegevens!$F$3:$M$1002,CONCATENATE("=",Uitwerking!$A35,"-",Uitwerking!U$9),RelGegevens!$L$3:$L$1002))</f>
        <v/>
      </c>
      <c r="V35" s="51" t="str">
        <f ca="1">IF(OR($A35="",V$9="",SUMIF(RelGegevens!$F$3:$M$1002,CONCATENATE("=",Uitwerking!$A35,"-",Uitwerking!V$9),RelGegevens!$L$3:$L$1002)=0),"",SUMIF(RelGegevens!$F$3:$M$1002,CONCATENATE("=",Uitwerking!$A35,"-",Uitwerking!V$9),RelGegevens!$L$3:$L$1002))</f>
        <v/>
      </c>
      <c r="W35" s="51" t="str">
        <f ca="1">IF(OR($A35="",W$9="",SUMIF(RelGegevens!$F$3:$M$1002,CONCATENATE("=",Uitwerking!$A35,"-",Uitwerking!W$9),RelGegevens!$L$3:$L$1002)=0),"",SUMIF(RelGegevens!$F$3:$M$1002,CONCATENATE("=",Uitwerking!$A35,"-",Uitwerking!W$9),RelGegevens!$L$3:$L$1002))</f>
        <v/>
      </c>
      <c r="X35" s="51" t="str">
        <f ca="1">IF(OR($A35="",X$9="",SUMIF(RelGegevens!$F$3:$M$1002,CONCATENATE("=",Uitwerking!$A35,"-",Uitwerking!X$9),RelGegevens!$L$3:$L$1002)=0),"",SUMIF(RelGegevens!$F$3:$M$1002,CONCATENATE("=",Uitwerking!$A35,"-",Uitwerking!X$9),RelGegevens!$L$3:$L$1002))</f>
        <v/>
      </c>
      <c r="Y35" s="51" t="str">
        <f ca="1">IF(OR($A35="",Y$9="",SUMIF(RelGegevens!$F$3:$M$1002,CONCATENATE("=",Uitwerking!$A35,"-",Uitwerking!Y$9),RelGegevens!$L$3:$L$1002)=0),"",SUMIF(RelGegevens!$F$3:$M$1002,CONCATENATE("=",Uitwerking!$A35,"-",Uitwerking!Y$9),RelGegevens!$L$3:$L$1002))</f>
        <v/>
      </c>
      <c r="Z35" s="50" t="str">
        <f ca="1">IF(OR($A35="",Z$9="",SUMIF(RelGegevens!$F$3:$M$1002,CONCATENATE("=",Uitwerking!$A35,"-",Uitwerking!Z$9),RelGegevens!$L$3:$L$1002)=0),"",SUMIF(RelGegevens!$F$3:$M$1002,CONCATENATE("=",Uitwerking!$A35,"-",Uitwerking!Z$9),RelGegevens!$L$3:$L$1002))</f>
        <v/>
      </c>
      <c r="AA35" s="51" t="str">
        <f ca="1">IF(OR($A35="",AA$9="",SUMIF(RelGegevens!$F$3:$M$1002,CONCATENATE("=",Uitwerking!$A35,"-",Uitwerking!AA$9),RelGegevens!$L$3:$L$1002)=0),"",SUMIF(RelGegevens!$F$3:$M$1002,CONCATENATE("=",Uitwerking!$A35,"-",Uitwerking!AA$9),RelGegevens!$L$3:$L$1002))</f>
        <v/>
      </c>
      <c r="AB35" s="51" t="str">
        <f ca="1">IF(OR($A35="",AB$9="",SUMIF(RelGegevens!$F$3:$M$1002,CONCATENATE("=",Uitwerking!$A35,"-",Uitwerking!AB$9),RelGegevens!$L$3:$L$1002)=0),"",SUMIF(RelGegevens!$F$3:$M$1002,CONCATENATE("=",Uitwerking!$A35,"-",Uitwerking!AB$9),RelGegevens!$L$3:$L$1002))</f>
        <v/>
      </c>
      <c r="AC35" s="51" t="str">
        <f ca="1">IF(OR($A35="",AC$9="",SUMIF(RelGegevens!$F$3:$M$1002,CONCATENATE("=",Uitwerking!$A35,"-",Uitwerking!AC$9),RelGegevens!$L$3:$L$1002)=0),"",SUMIF(RelGegevens!$F$3:$M$1002,CONCATENATE("=",Uitwerking!$A35,"-",Uitwerking!AC$9),RelGegevens!$L$3:$L$1002))</f>
        <v/>
      </c>
      <c r="AD35" s="51" t="str">
        <f ca="1">IF(OR($A35="",AD$9="",SUMIF(RelGegevens!$F$3:$M$1002,CONCATENATE("=",Uitwerking!$A35,"-",Uitwerking!AD$9),RelGegevens!$L$3:$L$1002)=0),"",SUMIF(RelGegevens!$F$3:$M$1002,CONCATENATE("=",Uitwerking!$A35,"-",Uitwerking!AD$9),RelGegevens!$L$3:$L$1002))</f>
        <v/>
      </c>
      <c r="AE35" s="51" t="str">
        <f ca="1">IF(OR($A35="",AE$9="",SUMIF(RelGegevens!$F$3:$M$1002,CONCATENATE("=",Uitwerking!$A35,"-",Uitwerking!AE$9),RelGegevens!$L$3:$L$1002)=0),"",SUMIF(RelGegevens!$F$3:$M$1002,CONCATENATE("=",Uitwerking!$A35,"-",Uitwerking!AE$9),RelGegevens!$L$3:$L$1002))</f>
        <v/>
      </c>
      <c r="AF35" s="51" t="str">
        <f ca="1">IF(OR($A35="",AF$9="",SUMIF(RelGegevens!$F$3:$M$1002,CONCATENATE("=",Uitwerking!$A35,"-",Uitwerking!AF$9),RelGegevens!$L$3:$L$1002)=0),"",SUMIF(RelGegevens!$F$3:$M$1002,CONCATENATE("=",Uitwerking!$A35,"-",Uitwerking!AF$9),RelGegevens!$L$3:$L$1002))</f>
        <v/>
      </c>
      <c r="AG35" s="51" t="str">
        <f ca="1">IF(OR($A35="",AG$9="",SUMIF(RelGegevens!$F$3:$M$1002,CONCATENATE("=",Uitwerking!$A35,"-",Uitwerking!AG$9),RelGegevens!$L$3:$L$1002)=0),"",SUMIF(RelGegevens!$F$3:$M$1002,CONCATENATE("=",Uitwerking!$A35,"-",Uitwerking!AG$9),RelGegevens!$L$3:$L$1002))</f>
        <v/>
      </c>
      <c r="AH35" s="51" t="str">
        <f ca="1">IF(OR($A35="",AH$9="",SUMIF(RelGegevens!$F$3:$M$1002,CONCATENATE("=",Uitwerking!$A35,"-",Uitwerking!AH$9),RelGegevens!$L$3:$L$1002)=0),"",SUMIF(RelGegevens!$F$3:$M$1002,CONCATENATE("=",Uitwerking!$A35,"-",Uitwerking!AH$9),RelGegevens!$L$3:$L$1002))</f>
        <v/>
      </c>
      <c r="AI35" s="51" t="str">
        <f ca="1">IF(OR($A35="",AI$9="",SUMIF(RelGegevens!$F$3:$M$1002,CONCATENATE("=",Uitwerking!$A35,"-",Uitwerking!AI$9),RelGegevens!$L$3:$L$1002)=0),"",SUMIF(RelGegevens!$F$3:$M$1002,CONCATENATE("=",Uitwerking!$A35,"-",Uitwerking!AI$9),RelGegevens!$L$3:$L$1002))</f>
        <v/>
      </c>
      <c r="AJ35" s="51" t="str">
        <f ca="1">IF(OR($A35="",AJ$9="",SUMIF(RelGegevens!$F$3:$M$1002,CONCATENATE("=",Uitwerking!$A35,"-",Uitwerking!AJ$9),RelGegevens!$L$3:$L$1002)=0),"",SUMIF(RelGegevens!$F$3:$M$1002,CONCATENATE("=",Uitwerking!$A35,"-",Uitwerking!AJ$9),RelGegevens!$L$3:$L$1002))</f>
        <v/>
      </c>
      <c r="AK35" s="51" t="str">
        <f ca="1">IF(OR($A35="",AK$9="",SUMIF(RelGegevens!$F$3:$M$1002,CONCATENATE("=",Uitwerking!$A35,"-",Uitwerking!AK$9),RelGegevens!$L$3:$L$1002)=0),"",SUMIF(RelGegevens!$F$3:$M$1002,CONCATENATE("=",Uitwerking!$A35,"-",Uitwerking!AK$9),RelGegevens!$L$3:$L$1002))</f>
        <v/>
      </c>
      <c r="AL35" s="51" t="str">
        <f ca="1">IF(OR($A35="",AL$9="",SUMIF(RelGegevens!$F$3:$M$1002,CONCATENATE("=",Uitwerking!$A35,"-",Uitwerking!AL$9),RelGegevens!$L$3:$L$1002)=0),"",SUMIF(RelGegevens!$F$3:$M$1002,CONCATENATE("=",Uitwerking!$A35,"-",Uitwerking!AL$9),RelGegevens!$L$3:$L$1002))</f>
        <v/>
      </c>
      <c r="AM35" s="51" t="str">
        <f ca="1">IF(OR($A35="",AM$9="",SUMIF(RelGegevens!$F$3:$M$1002,CONCATENATE("=",Uitwerking!$A35,"-",Uitwerking!AM$9),RelGegevens!$L$3:$L$1002)=0),"",SUMIF(RelGegevens!$F$3:$M$1002,CONCATENATE("=",Uitwerking!$A35,"-",Uitwerking!AM$9),RelGegevens!$L$3:$L$1002))</f>
        <v/>
      </c>
      <c r="AN35" s="51" t="str">
        <f ca="1">IF(OR($A35="",AN$9="",SUMIF(RelGegevens!$F$3:$M$1002,CONCATENATE("=",Uitwerking!$A35,"-",Uitwerking!AN$9),RelGegevens!$L$3:$L$1002)=0),"",SUMIF(RelGegevens!$F$3:$M$1002,CONCATENATE("=",Uitwerking!$A35,"-",Uitwerking!AN$9),RelGegevens!$L$3:$L$1002))</f>
        <v/>
      </c>
      <c r="AO35" s="51" t="str">
        <f ca="1">IF(OR($A35="",AO$9="",SUMIF(RelGegevens!$F$3:$M$1002,CONCATENATE("=",Uitwerking!$A35,"-",Uitwerking!AO$9),RelGegevens!$L$3:$L$1002)=0),"",SUMIF(RelGegevens!$F$3:$M$1002,CONCATENATE("=",Uitwerking!$A35,"-",Uitwerking!AO$9),RelGegevens!$L$3:$L$1002))</f>
        <v/>
      </c>
      <c r="AP35" s="51" t="str">
        <f ca="1">IF(OR($A35="",AP$9="",SUMIF(RelGegevens!$F$3:$M$1002,CONCATENATE("=",Uitwerking!$A35,"-",Uitwerking!AP$9),RelGegevens!$L$3:$L$1002)=0),"",SUMIF(RelGegevens!$F$3:$M$1002,CONCATENATE("=",Uitwerking!$A35,"-",Uitwerking!AP$9),RelGegevens!$L$3:$L$1002))</f>
        <v/>
      </c>
      <c r="AQ35" s="51" t="str">
        <f ca="1">IF(OR($A35="",AQ$9="",SUMIF(RelGegevens!$F$3:$M$1002,CONCATENATE("=",Uitwerking!$A35,"-",Uitwerking!AQ$9),RelGegevens!$L$3:$L$1002)=0),"",SUMIF(RelGegevens!$F$3:$M$1002,CONCATENATE("=",Uitwerking!$A35,"-",Uitwerking!AQ$9),RelGegevens!$L$3:$L$1002))</f>
        <v/>
      </c>
      <c r="AR35" s="51" t="str">
        <f ca="1">IF(OR($A35="",AR$9="",SUMIF(RelGegevens!$F$3:$M$1002,CONCATENATE("=",Uitwerking!$A35,"-",Uitwerking!AR$9),RelGegevens!$L$3:$L$1002)=0),"",SUMIF(RelGegevens!$F$3:$M$1002,CONCATENATE("=",Uitwerking!$A35,"-",Uitwerking!AR$9),RelGegevens!$L$3:$L$1002))</f>
        <v/>
      </c>
      <c r="AS35" s="51" t="str">
        <f ca="1">IF(OR($A35="",AS$9="",SUMIF(RelGegevens!$F$3:$M$1002,CONCATENATE("=",Uitwerking!$A35,"-",Uitwerking!AS$9),RelGegevens!$L$3:$L$1002)=0),"",SUMIF(RelGegevens!$F$3:$M$1002,CONCATENATE("=",Uitwerking!$A35,"-",Uitwerking!AS$9),RelGegevens!$L$3:$L$1002))</f>
        <v/>
      </c>
      <c r="AT35" s="51" t="str">
        <f ca="1">IF(OR($A35="",AT$9="",SUMIF(RelGegevens!$F$3:$M$1002,CONCATENATE("=",Uitwerking!$A35,"-",Uitwerking!AT$9),RelGegevens!$L$3:$L$1002)=0),"",SUMIF(RelGegevens!$F$3:$M$1002,CONCATENATE("=",Uitwerking!$A35,"-",Uitwerking!AT$9),RelGegevens!$L$3:$L$1002))</f>
        <v/>
      </c>
      <c r="AU35" s="51" t="str">
        <f ca="1">IF(OR($A35="",AU$9="",SUMIF(RelGegevens!$F$3:$M$1002,CONCATENATE("=",Uitwerking!$A35,"-",Uitwerking!AU$9),RelGegevens!$L$3:$L$1002)=0),"",SUMIF(RelGegevens!$F$3:$M$1002,CONCATENATE("=",Uitwerking!$A35,"-",Uitwerking!AU$9),RelGegevens!$L$3:$L$1002))</f>
        <v/>
      </c>
      <c r="AV35" s="51" t="str">
        <f ca="1">IF(OR($A35="",AV$9="",SUMIF(RelGegevens!$F$3:$M$1002,CONCATENATE("=",Uitwerking!$A35,"-",Uitwerking!AV$9),RelGegevens!$L$3:$L$1002)=0),"",SUMIF(RelGegevens!$F$3:$M$1002,CONCATENATE("=",Uitwerking!$A35,"-",Uitwerking!AV$9),RelGegevens!$L$3:$L$1002))</f>
        <v/>
      </c>
      <c r="AW35" s="51" t="str">
        <f ca="1">IF(OR($A35="",AW$9="",SUMIF(RelGegevens!$F$3:$M$1002,CONCATENATE("=",Uitwerking!$A35,"-",Uitwerking!AW$9),RelGegevens!$L$3:$L$1002)=0),"",SUMIF(RelGegevens!$F$3:$M$1002,CONCATENATE("=",Uitwerking!$A35,"-",Uitwerking!AW$9),RelGegevens!$L$3:$L$1002))</f>
        <v/>
      </c>
      <c r="AX35" s="51" t="str">
        <f ca="1">IF(OR($A35="",AX$9="",SUMIF(RelGegevens!$F$3:$M$1002,CONCATENATE("=",Uitwerking!$A35,"-",Uitwerking!AX$9),RelGegevens!$L$3:$L$1002)=0),"",SUMIF(RelGegevens!$F$3:$M$1002,CONCATENATE("=",Uitwerking!$A35,"-",Uitwerking!AX$9),RelGegevens!$L$3:$L$1002))</f>
        <v/>
      </c>
      <c r="AY35" s="51" t="str">
        <f ca="1">IF(OR($A35="",AY$9="",SUMIF(RelGegevens!$F$3:$M$1002,CONCATENATE("=",Uitwerking!$A35,"-",Uitwerking!AY$9),RelGegevens!$L$3:$L$1002)=0),"",SUMIF(RelGegevens!$F$3:$M$1002,CONCATENATE("=",Uitwerking!$A35,"-",Uitwerking!AY$9),RelGegevens!$L$3:$L$1002))</f>
        <v/>
      </c>
      <c r="AZ35" s="51" t="str">
        <f ca="1">IF(OR($A35="",AZ$9="",SUMIF(RelGegevens!$F$3:$M$1002,CONCATENATE("=",Uitwerking!$A35,"-",Uitwerking!AZ$9),RelGegevens!$L$3:$L$1002)=0),"",SUMIF(RelGegevens!$F$3:$M$1002,CONCATENATE("=",Uitwerking!$A35,"-",Uitwerking!AZ$9),RelGegevens!$L$3:$L$1002))</f>
        <v/>
      </c>
      <c r="BA35" s="51" t="str">
        <f ca="1">IF(OR($A35="",BA$9="",SUMIF(RelGegevens!$F$3:$M$1002,CONCATENATE("=",Uitwerking!$A35,"-",Uitwerking!BA$9),RelGegevens!$L$3:$L$1002)=0),"",SUMIF(RelGegevens!$F$3:$M$1002,CONCATENATE("=",Uitwerking!$A35,"-",Uitwerking!BA$9),RelGegevens!$L$3:$L$1002))</f>
        <v/>
      </c>
      <c r="BB35" s="51" t="str">
        <f ca="1">IF(OR($A35="",BB$9="",SUMIF(RelGegevens!$F$3:$M$1002,CONCATENATE("=",Uitwerking!$A35,"-",Uitwerking!BB$9),RelGegevens!$L$3:$L$1002)=0),"",SUMIF(RelGegevens!$F$3:$M$1002,CONCATENATE("=",Uitwerking!$A35,"-",Uitwerking!BB$9),RelGegevens!$L$3:$L$1002))</f>
        <v/>
      </c>
      <c r="BC35" s="52" t="str">
        <f ca="1">IF(OR($A35="",BC$9="",SUMIF(RelGegevens!$F$3:$M$1002,CONCATENATE("=",Uitwerking!$A35,"-",Uitwerking!BC$9),RelGegevens!$L$3:$L$1002)=0),"",SUMIF(RelGegevens!$F$3:$M$1002,CONCATENATE("=",Uitwerking!$A35,"-",Uitwerking!BC$9),RelGegevens!$L$3:$L$1002))</f>
        <v/>
      </c>
    </row>
    <row r="36" spans="1:55" ht="10.5" customHeight="1" x14ac:dyDescent="0.25">
      <c r="A36" s="17" t="str">
        <f>'Data LMA'!B44</f>
        <v/>
      </c>
      <c r="B36" s="29" t="str">
        <f t="shared" si="2"/>
        <v/>
      </c>
      <c r="C36" s="22" t="str">
        <f>IF(A36="","",VLOOKUP(A36,Euralcodes!$A$2:$C$840,3))</f>
        <v/>
      </c>
      <c r="D36" s="23" t="str">
        <f>IF(C36="","",VLOOKUP(A36,Euralcodes!$A$2:$C$840,2))</f>
        <v/>
      </c>
      <c r="E36" s="87" t="str">
        <f t="shared" ca="1" si="3"/>
        <v/>
      </c>
      <c r="F36" s="50" t="str">
        <f ca="1">IF(OR($A36="",F$9="",SUMIF(RelGegevens!$F$3:$M$1002,CONCATENATE("=",Uitwerking!$A36,"-",Uitwerking!F$9),RelGegevens!$L$3:$L$1002)=0),"",SUMIF(RelGegevens!$F$3:$M$1002,CONCATENATE("=",Uitwerking!$A36,"-",Uitwerking!F$9),RelGegevens!$L$3:$L$1002))</f>
        <v/>
      </c>
      <c r="G36" s="51" t="str">
        <f ca="1">IF(OR($A36="",G$9="",SUMIF(RelGegevens!$F$3:$M$1002,CONCATENATE("=",Uitwerking!$A36,"-",Uitwerking!G$9),RelGegevens!$L$3:$L$1002)=0),"",SUMIF(RelGegevens!$F$3:$M$1002,CONCATENATE("=",Uitwerking!$A36,"-",Uitwerking!G$9),RelGegevens!$L$3:$L$1002))</f>
        <v/>
      </c>
      <c r="H36" s="51" t="str">
        <f ca="1">IF(OR($A36="",H$9="",SUMIF(RelGegevens!$F$3:$M$1002,CONCATENATE("=",Uitwerking!$A36,"-",Uitwerking!H$9),RelGegevens!$L$3:$L$1002)=0),"",SUMIF(RelGegevens!$F$3:$M$1002,CONCATENATE("=",Uitwerking!$A36,"-",Uitwerking!H$9),RelGegevens!$L$3:$L$1002))</f>
        <v/>
      </c>
      <c r="I36" s="51" t="str">
        <f ca="1">IF(OR($A36="",I$9="",SUMIF(RelGegevens!$F$3:$M$1002,CONCATENATE("=",Uitwerking!$A36,"-",Uitwerking!I$9),RelGegevens!$L$3:$L$1002)=0),"",SUMIF(RelGegevens!$F$3:$M$1002,CONCATENATE("=",Uitwerking!$A36,"-",Uitwerking!I$9),RelGegevens!$L$3:$L$1002))</f>
        <v/>
      </c>
      <c r="J36" s="51" t="str">
        <f ca="1">IF(OR($A36="",J$9="",SUMIF(RelGegevens!$F$3:$M$1002,CONCATENATE("=",Uitwerking!$A36,"-",Uitwerking!J$9),RelGegevens!$L$3:$L$1002)=0),"",SUMIF(RelGegevens!$F$3:$M$1002,CONCATENATE("=",Uitwerking!$A36,"-",Uitwerking!J$9),RelGegevens!$L$3:$L$1002))</f>
        <v/>
      </c>
      <c r="K36" s="51" t="str">
        <f ca="1">IF(OR($A36="",K$9="",SUMIF(RelGegevens!$F$3:$M$1002,CONCATENATE("=",Uitwerking!$A36,"-",Uitwerking!K$9),RelGegevens!$L$3:$L$1002)=0),"",SUMIF(RelGegevens!$F$3:$M$1002,CONCATENATE("=",Uitwerking!$A36,"-",Uitwerking!K$9),RelGegevens!$L$3:$L$1002))</f>
        <v/>
      </c>
      <c r="L36" s="51" t="str">
        <f ca="1">IF(OR($A36="",L$9="",SUMIF(RelGegevens!$F$3:$M$1002,CONCATENATE("=",Uitwerking!$A36,"-",Uitwerking!L$9),RelGegevens!$L$3:$L$1002)=0),"",SUMIF(RelGegevens!$F$3:$M$1002,CONCATENATE("=",Uitwerking!$A36,"-",Uitwerking!L$9),RelGegevens!$L$3:$L$1002))</f>
        <v/>
      </c>
      <c r="M36" s="51" t="str">
        <f ca="1">IF(OR($A36="",M$9="",SUMIF(RelGegevens!$F$3:$M$1002,CONCATENATE("=",Uitwerking!$A36,"-",Uitwerking!M$9),RelGegevens!$L$3:$L$1002)=0),"",SUMIF(RelGegevens!$F$3:$M$1002,CONCATENATE("=",Uitwerking!$A36,"-",Uitwerking!M$9),RelGegevens!$L$3:$L$1002))</f>
        <v/>
      </c>
      <c r="N36" s="51" t="str">
        <f ca="1">IF(OR($A36="",N$9="",SUMIF(RelGegevens!$F$3:$M$1002,CONCATENATE("=",Uitwerking!$A36,"-",Uitwerking!N$9),RelGegevens!$L$3:$L$1002)=0),"",SUMIF(RelGegevens!$F$3:$M$1002,CONCATENATE("=",Uitwerking!$A36,"-",Uitwerking!N$9),RelGegevens!$L$3:$L$1002))</f>
        <v/>
      </c>
      <c r="O36" s="51" t="str">
        <f ca="1">IF(OR($A36="",O$9="",SUMIF(RelGegevens!$F$3:$M$1002,CONCATENATE("=",Uitwerking!$A36,"-",Uitwerking!O$9),RelGegevens!$L$3:$L$1002)=0),"",SUMIF(RelGegevens!$F$3:$M$1002,CONCATENATE("=",Uitwerking!$A36,"-",Uitwerking!O$9),RelGegevens!$L$3:$L$1002))</f>
        <v/>
      </c>
      <c r="P36" s="51" t="str">
        <f ca="1">IF(OR($A36="",P$9="",SUMIF(RelGegevens!$F$3:$M$1002,CONCATENATE("=",Uitwerking!$A36,"-",Uitwerking!P$9),RelGegevens!$L$3:$L$1002)=0),"",SUMIF(RelGegevens!$F$3:$M$1002,CONCATENATE("=",Uitwerking!$A36,"-",Uitwerking!P$9),RelGegevens!$L$3:$L$1002))</f>
        <v/>
      </c>
      <c r="Q36" s="51" t="str">
        <f ca="1">IF(OR($A36="",Q$9="",SUMIF(RelGegevens!$F$3:$M$1002,CONCATENATE("=",Uitwerking!$A36,"-",Uitwerking!Q$9),RelGegevens!$L$3:$L$1002)=0),"",SUMIF(RelGegevens!$F$3:$M$1002,CONCATENATE("=",Uitwerking!$A36,"-",Uitwerking!Q$9),RelGegevens!$L$3:$L$1002))</f>
        <v/>
      </c>
      <c r="R36" s="51" t="str">
        <f ca="1">IF(OR($A36="",R$9="",SUMIF(RelGegevens!$F$3:$M$1002,CONCATENATE("=",Uitwerking!$A36,"-",Uitwerking!R$9),RelGegevens!$L$3:$L$1002)=0),"",SUMIF(RelGegevens!$F$3:$M$1002,CONCATENATE("=",Uitwerking!$A36,"-",Uitwerking!R$9),RelGegevens!$L$3:$L$1002))</f>
        <v/>
      </c>
      <c r="S36" s="51" t="str">
        <f ca="1">IF(OR($A36="",S$9="",SUMIF(RelGegevens!$F$3:$M$1002,CONCATENATE("=",Uitwerking!$A36,"-",Uitwerking!S$9),RelGegevens!$L$3:$L$1002)=0),"",SUMIF(RelGegevens!$F$3:$M$1002,CONCATENATE("=",Uitwerking!$A36,"-",Uitwerking!S$9),RelGegevens!$L$3:$L$1002))</f>
        <v/>
      </c>
      <c r="T36" s="51" t="str">
        <f ca="1">IF(OR($A36="",T$9="",SUMIF(RelGegevens!$F$3:$M$1002,CONCATENATE("=",Uitwerking!$A36,"-",Uitwerking!T$9),RelGegevens!$L$3:$L$1002)=0),"",SUMIF(RelGegevens!$F$3:$M$1002,CONCATENATE("=",Uitwerking!$A36,"-",Uitwerking!T$9),RelGegevens!$L$3:$L$1002))</f>
        <v/>
      </c>
      <c r="U36" s="51" t="str">
        <f ca="1">IF(OR($A36="",U$9="",SUMIF(RelGegevens!$F$3:$M$1002,CONCATENATE("=",Uitwerking!$A36,"-",Uitwerking!U$9),RelGegevens!$L$3:$L$1002)=0),"",SUMIF(RelGegevens!$F$3:$M$1002,CONCATENATE("=",Uitwerking!$A36,"-",Uitwerking!U$9),RelGegevens!$L$3:$L$1002))</f>
        <v/>
      </c>
      <c r="V36" s="51" t="str">
        <f ca="1">IF(OR($A36="",V$9="",SUMIF(RelGegevens!$F$3:$M$1002,CONCATENATE("=",Uitwerking!$A36,"-",Uitwerking!V$9),RelGegevens!$L$3:$L$1002)=0),"",SUMIF(RelGegevens!$F$3:$M$1002,CONCATENATE("=",Uitwerking!$A36,"-",Uitwerking!V$9),RelGegevens!$L$3:$L$1002))</f>
        <v/>
      </c>
      <c r="W36" s="51" t="str">
        <f ca="1">IF(OR($A36="",W$9="",SUMIF(RelGegevens!$F$3:$M$1002,CONCATENATE("=",Uitwerking!$A36,"-",Uitwerking!W$9),RelGegevens!$L$3:$L$1002)=0),"",SUMIF(RelGegevens!$F$3:$M$1002,CONCATENATE("=",Uitwerking!$A36,"-",Uitwerking!W$9),RelGegevens!$L$3:$L$1002))</f>
        <v/>
      </c>
      <c r="X36" s="51" t="str">
        <f ca="1">IF(OR($A36="",X$9="",SUMIF(RelGegevens!$F$3:$M$1002,CONCATENATE("=",Uitwerking!$A36,"-",Uitwerking!X$9),RelGegevens!$L$3:$L$1002)=0),"",SUMIF(RelGegevens!$F$3:$M$1002,CONCATENATE("=",Uitwerking!$A36,"-",Uitwerking!X$9),RelGegevens!$L$3:$L$1002))</f>
        <v/>
      </c>
      <c r="Y36" s="51" t="str">
        <f ca="1">IF(OR($A36="",Y$9="",SUMIF(RelGegevens!$F$3:$M$1002,CONCATENATE("=",Uitwerking!$A36,"-",Uitwerking!Y$9),RelGegevens!$L$3:$L$1002)=0),"",SUMIF(RelGegevens!$F$3:$M$1002,CONCATENATE("=",Uitwerking!$A36,"-",Uitwerking!Y$9),RelGegevens!$L$3:$L$1002))</f>
        <v/>
      </c>
      <c r="Z36" s="50" t="str">
        <f ca="1">IF(OR($A36="",Z$9="",SUMIF(RelGegevens!$F$3:$M$1002,CONCATENATE("=",Uitwerking!$A36,"-",Uitwerking!Z$9),RelGegevens!$L$3:$L$1002)=0),"",SUMIF(RelGegevens!$F$3:$M$1002,CONCATENATE("=",Uitwerking!$A36,"-",Uitwerking!Z$9),RelGegevens!$L$3:$L$1002))</f>
        <v/>
      </c>
      <c r="AA36" s="51" t="str">
        <f ca="1">IF(OR($A36="",AA$9="",SUMIF(RelGegevens!$F$3:$M$1002,CONCATENATE("=",Uitwerking!$A36,"-",Uitwerking!AA$9),RelGegevens!$L$3:$L$1002)=0),"",SUMIF(RelGegevens!$F$3:$M$1002,CONCATENATE("=",Uitwerking!$A36,"-",Uitwerking!AA$9),RelGegevens!$L$3:$L$1002))</f>
        <v/>
      </c>
      <c r="AB36" s="51" t="str">
        <f ca="1">IF(OR($A36="",AB$9="",SUMIF(RelGegevens!$F$3:$M$1002,CONCATENATE("=",Uitwerking!$A36,"-",Uitwerking!AB$9),RelGegevens!$L$3:$L$1002)=0),"",SUMIF(RelGegevens!$F$3:$M$1002,CONCATENATE("=",Uitwerking!$A36,"-",Uitwerking!AB$9),RelGegevens!$L$3:$L$1002))</f>
        <v/>
      </c>
      <c r="AC36" s="51" t="str">
        <f ca="1">IF(OR($A36="",AC$9="",SUMIF(RelGegevens!$F$3:$M$1002,CONCATENATE("=",Uitwerking!$A36,"-",Uitwerking!AC$9),RelGegevens!$L$3:$L$1002)=0),"",SUMIF(RelGegevens!$F$3:$M$1002,CONCATENATE("=",Uitwerking!$A36,"-",Uitwerking!AC$9),RelGegevens!$L$3:$L$1002))</f>
        <v/>
      </c>
      <c r="AD36" s="51" t="str">
        <f ca="1">IF(OR($A36="",AD$9="",SUMIF(RelGegevens!$F$3:$M$1002,CONCATENATE("=",Uitwerking!$A36,"-",Uitwerking!AD$9),RelGegevens!$L$3:$L$1002)=0),"",SUMIF(RelGegevens!$F$3:$M$1002,CONCATENATE("=",Uitwerking!$A36,"-",Uitwerking!AD$9),RelGegevens!$L$3:$L$1002))</f>
        <v/>
      </c>
      <c r="AE36" s="51" t="str">
        <f ca="1">IF(OR($A36="",AE$9="",SUMIF(RelGegevens!$F$3:$M$1002,CONCATENATE("=",Uitwerking!$A36,"-",Uitwerking!AE$9),RelGegevens!$L$3:$L$1002)=0),"",SUMIF(RelGegevens!$F$3:$M$1002,CONCATENATE("=",Uitwerking!$A36,"-",Uitwerking!AE$9),RelGegevens!$L$3:$L$1002))</f>
        <v/>
      </c>
      <c r="AF36" s="51" t="str">
        <f ca="1">IF(OR($A36="",AF$9="",SUMIF(RelGegevens!$F$3:$M$1002,CONCATENATE("=",Uitwerking!$A36,"-",Uitwerking!AF$9),RelGegevens!$L$3:$L$1002)=0),"",SUMIF(RelGegevens!$F$3:$M$1002,CONCATENATE("=",Uitwerking!$A36,"-",Uitwerking!AF$9),RelGegevens!$L$3:$L$1002))</f>
        <v/>
      </c>
      <c r="AG36" s="51" t="str">
        <f ca="1">IF(OR($A36="",AG$9="",SUMIF(RelGegevens!$F$3:$M$1002,CONCATENATE("=",Uitwerking!$A36,"-",Uitwerking!AG$9),RelGegevens!$L$3:$L$1002)=0),"",SUMIF(RelGegevens!$F$3:$M$1002,CONCATENATE("=",Uitwerking!$A36,"-",Uitwerking!AG$9),RelGegevens!$L$3:$L$1002))</f>
        <v/>
      </c>
      <c r="AH36" s="51" t="str">
        <f ca="1">IF(OR($A36="",AH$9="",SUMIF(RelGegevens!$F$3:$M$1002,CONCATENATE("=",Uitwerking!$A36,"-",Uitwerking!AH$9),RelGegevens!$L$3:$L$1002)=0),"",SUMIF(RelGegevens!$F$3:$M$1002,CONCATENATE("=",Uitwerking!$A36,"-",Uitwerking!AH$9),RelGegevens!$L$3:$L$1002))</f>
        <v/>
      </c>
      <c r="AI36" s="51" t="str">
        <f ca="1">IF(OR($A36="",AI$9="",SUMIF(RelGegevens!$F$3:$M$1002,CONCATENATE("=",Uitwerking!$A36,"-",Uitwerking!AI$9),RelGegevens!$L$3:$L$1002)=0),"",SUMIF(RelGegevens!$F$3:$M$1002,CONCATENATE("=",Uitwerking!$A36,"-",Uitwerking!AI$9),RelGegevens!$L$3:$L$1002))</f>
        <v/>
      </c>
      <c r="AJ36" s="51" t="str">
        <f ca="1">IF(OR($A36="",AJ$9="",SUMIF(RelGegevens!$F$3:$M$1002,CONCATENATE("=",Uitwerking!$A36,"-",Uitwerking!AJ$9),RelGegevens!$L$3:$L$1002)=0),"",SUMIF(RelGegevens!$F$3:$M$1002,CONCATENATE("=",Uitwerking!$A36,"-",Uitwerking!AJ$9),RelGegevens!$L$3:$L$1002))</f>
        <v/>
      </c>
      <c r="AK36" s="51" t="str">
        <f ca="1">IF(OR($A36="",AK$9="",SUMIF(RelGegevens!$F$3:$M$1002,CONCATENATE("=",Uitwerking!$A36,"-",Uitwerking!AK$9),RelGegevens!$L$3:$L$1002)=0),"",SUMIF(RelGegevens!$F$3:$M$1002,CONCATENATE("=",Uitwerking!$A36,"-",Uitwerking!AK$9),RelGegevens!$L$3:$L$1002))</f>
        <v/>
      </c>
      <c r="AL36" s="51" t="str">
        <f ca="1">IF(OR($A36="",AL$9="",SUMIF(RelGegevens!$F$3:$M$1002,CONCATENATE("=",Uitwerking!$A36,"-",Uitwerking!AL$9),RelGegevens!$L$3:$L$1002)=0),"",SUMIF(RelGegevens!$F$3:$M$1002,CONCATENATE("=",Uitwerking!$A36,"-",Uitwerking!AL$9),RelGegevens!$L$3:$L$1002))</f>
        <v/>
      </c>
      <c r="AM36" s="51" t="str">
        <f ca="1">IF(OR($A36="",AM$9="",SUMIF(RelGegevens!$F$3:$M$1002,CONCATENATE("=",Uitwerking!$A36,"-",Uitwerking!AM$9),RelGegevens!$L$3:$L$1002)=0),"",SUMIF(RelGegevens!$F$3:$M$1002,CONCATENATE("=",Uitwerking!$A36,"-",Uitwerking!AM$9),RelGegevens!$L$3:$L$1002))</f>
        <v/>
      </c>
      <c r="AN36" s="51" t="str">
        <f ca="1">IF(OR($A36="",AN$9="",SUMIF(RelGegevens!$F$3:$M$1002,CONCATENATE("=",Uitwerking!$A36,"-",Uitwerking!AN$9),RelGegevens!$L$3:$L$1002)=0),"",SUMIF(RelGegevens!$F$3:$M$1002,CONCATENATE("=",Uitwerking!$A36,"-",Uitwerking!AN$9),RelGegevens!$L$3:$L$1002))</f>
        <v/>
      </c>
      <c r="AO36" s="51" t="str">
        <f ca="1">IF(OR($A36="",AO$9="",SUMIF(RelGegevens!$F$3:$M$1002,CONCATENATE("=",Uitwerking!$A36,"-",Uitwerking!AO$9),RelGegevens!$L$3:$L$1002)=0),"",SUMIF(RelGegevens!$F$3:$M$1002,CONCATENATE("=",Uitwerking!$A36,"-",Uitwerking!AO$9),RelGegevens!$L$3:$L$1002))</f>
        <v/>
      </c>
      <c r="AP36" s="51" t="str">
        <f ca="1">IF(OR($A36="",AP$9="",SUMIF(RelGegevens!$F$3:$M$1002,CONCATENATE("=",Uitwerking!$A36,"-",Uitwerking!AP$9),RelGegevens!$L$3:$L$1002)=0),"",SUMIF(RelGegevens!$F$3:$M$1002,CONCATENATE("=",Uitwerking!$A36,"-",Uitwerking!AP$9),RelGegevens!$L$3:$L$1002))</f>
        <v/>
      </c>
      <c r="AQ36" s="51" t="str">
        <f ca="1">IF(OR($A36="",AQ$9="",SUMIF(RelGegevens!$F$3:$M$1002,CONCATENATE("=",Uitwerking!$A36,"-",Uitwerking!AQ$9),RelGegevens!$L$3:$L$1002)=0),"",SUMIF(RelGegevens!$F$3:$M$1002,CONCATENATE("=",Uitwerking!$A36,"-",Uitwerking!AQ$9),RelGegevens!$L$3:$L$1002))</f>
        <v/>
      </c>
      <c r="AR36" s="51" t="str">
        <f ca="1">IF(OR($A36="",AR$9="",SUMIF(RelGegevens!$F$3:$M$1002,CONCATENATE("=",Uitwerking!$A36,"-",Uitwerking!AR$9),RelGegevens!$L$3:$L$1002)=0),"",SUMIF(RelGegevens!$F$3:$M$1002,CONCATENATE("=",Uitwerking!$A36,"-",Uitwerking!AR$9),RelGegevens!$L$3:$L$1002))</f>
        <v/>
      </c>
      <c r="AS36" s="51" t="str">
        <f ca="1">IF(OR($A36="",AS$9="",SUMIF(RelGegevens!$F$3:$M$1002,CONCATENATE("=",Uitwerking!$A36,"-",Uitwerking!AS$9),RelGegevens!$L$3:$L$1002)=0),"",SUMIF(RelGegevens!$F$3:$M$1002,CONCATENATE("=",Uitwerking!$A36,"-",Uitwerking!AS$9),RelGegevens!$L$3:$L$1002))</f>
        <v/>
      </c>
      <c r="AT36" s="51" t="str">
        <f ca="1">IF(OR($A36="",AT$9="",SUMIF(RelGegevens!$F$3:$M$1002,CONCATENATE("=",Uitwerking!$A36,"-",Uitwerking!AT$9),RelGegevens!$L$3:$L$1002)=0),"",SUMIF(RelGegevens!$F$3:$M$1002,CONCATENATE("=",Uitwerking!$A36,"-",Uitwerking!AT$9),RelGegevens!$L$3:$L$1002))</f>
        <v/>
      </c>
      <c r="AU36" s="51" t="str">
        <f ca="1">IF(OR($A36="",AU$9="",SUMIF(RelGegevens!$F$3:$M$1002,CONCATENATE("=",Uitwerking!$A36,"-",Uitwerking!AU$9),RelGegevens!$L$3:$L$1002)=0),"",SUMIF(RelGegevens!$F$3:$M$1002,CONCATENATE("=",Uitwerking!$A36,"-",Uitwerking!AU$9),RelGegevens!$L$3:$L$1002))</f>
        <v/>
      </c>
      <c r="AV36" s="51" t="str">
        <f ca="1">IF(OR($A36="",AV$9="",SUMIF(RelGegevens!$F$3:$M$1002,CONCATENATE("=",Uitwerking!$A36,"-",Uitwerking!AV$9),RelGegevens!$L$3:$L$1002)=0),"",SUMIF(RelGegevens!$F$3:$M$1002,CONCATENATE("=",Uitwerking!$A36,"-",Uitwerking!AV$9),RelGegevens!$L$3:$L$1002))</f>
        <v/>
      </c>
      <c r="AW36" s="51" t="str">
        <f ca="1">IF(OR($A36="",AW$9="",SUMIF(RelGegevens!$F$3:$M$1002,CONCATENATE("=",Uitwerking!$A36,"-",Uitwerking!AW$9),RelGegevens!$L$3:$L$1002)=0),"",SUMIF(RelGegevens!$F$3:$M$1002,CONCATENATE("=",Uitwerking!$A36,"-",Uitwerking!AW$9),RelGegevens!$L$3:$L$1002))</f>
        <v/>
      </c>
      <c r="AX36" s="51" t="str">
        <f ca="1">IF(OR($A36="",AX$9="",SUMIF(RelGegevens!$F$3:$M$1002,CONCATENATE("=",Uitwerking!$A36,"-",Uitwerking!AX$9),RelGegevens!$L$3:$L$1002)=0),"",SUMIF(RelGegevens!$F$3:$M$1002,CONCATENATE("=",Uitwerking!$A36,"-",Uitwerking!AX$9),RelGegevens!$L$3:$L$1002))</f>
        <v/>
      </c>
      <c r="AY36" s="51" t="str">
        <f ca="1">IF(OR($A36="",AY$9="",SUMIF(RelGegevens!$F$3:$M$1002,CONCATENATE("=",Uitwerking!$A36,"-",Uitwerking!AY$9),RelGegevens!$L$3:$L$1002)=0),"",SUMIF(RelGegevens!$F$3:$M$1002,CONCATENATE("=",Uitwerking!$A36,"-",Uitwerking!AY$9),RelGegevens!$L$3:$L$1002))</f>
        <v/>
      </c>
      <c r="AZ36" s="51" t="str">
        <f ca="1">IF(OR($A36="",AZ$9="",SUMIF(RelGegevens!$F$3:$M$1002,CONCATENATE("=",Uitwerking!$A36,"-",Uitwerking!AZ$9),RelGegevens!$L$3:$L$1002)=0),"",SUMIF(RelGegevens!$F$3:$M$1002,CONCATENATE("=",Uitwerking!$A36,"-",Uitwerking!AZ$9),RelGegevens!$L$3:$L$1002))</f>
        <v/>
      </c>
      <c r="BA36" s="51" t="str">
        <f ca="1">IF(OR($A36="",BA$9="",SUMIF(RelGegevens!$F$3:$M$1002,CONCATENATE("=",Uitwerking!$A36,"-",Uitwerking!BA$9),RelGegevens!$L$3:$L$1002)=0),"",SUMIF(RelGegevens!$F$3:$M$1002,CONCATENATE("=",Uitwerking!$A36,"-",Uitwerking!BA$9),RelGegevens!$L$3:$L$1002))</f>
        <v/>
      </c>
      <c r="BB36" s="51" t="str">
        <f ca="1">IF(OR($A36="",BB$9="",SUMIF(RelGegevens!$F$3:$M$1002,CONCATENATE("=",Uitwerking!$A36,"-",Uitwerking!BB$9),RelGegevens!$L$3:$L$1002)=0),"",SUMIF(RelGegevens!$F$3:$M$1002,CONCATENATE("=",Uitwerking!$A36,"-",Uitwerking!BB$9),RelGegevens!$L$3:$L$1002))</f>
        <v/>
      </c>
      <c r="BC36" s="52" t="str">
        <f ca="1">IF(OR($A36="",BC$9="",SUMIF(RelGegevens!$F$3:$M$1002,CONCATENATE("=",Uitwerking!$A36,"-",Uitwerking!BC$9),RelGegevens!$L$3:$L$1002)=0),"",SUMIF(RelGegevens!$F$3:$M$1002,CONCATENATE("=",Uitwerking!$A36,"-",Uitwerking!BC$9),RelGegevens!$L$3:$L$1002))</f>
        <v/>
      </c>
    </row>
    <row r="37" spans="1:55" ht="10.5" customHeight="1" x14ac:dyDescent="0.25">
      <c r="A37" s="17" t="str">
        <f>'Data LMA'!B45</f>
        <v/>
      </c>
      <c r="B37" s="29" t="str">
        <f t="shared" si="2"/>
        <v/>
      </c>
      <c r="C37" s="22" t="str">
        <f>IF(A37="","",VLOOKUP(A37,Euralcodes!$A$2:$C$840,3))</f>
        <v/>
      </c>
      <c r="D37" s="23" t="str">
        <f>IF(C37="","",VLOOKUP(A37,Euralcodes!$A$2:$C$840,2))</f>
        <v/>
      </c>
      <c r="E37" s="87" t="str">
        <f t="shared" ca="1" si="3"/>
        <v/>
      </c>
      <c r="F37" s="50" t="str">
        <f ca="1">IF(OR($A37="",F$9="",SUMIF(RelGegevens!$F$3:$M$1002,CONCATENATE("=",Uitwerking!$A37,"-",Uitwerking!F$9),RelGegevens!$L$3:$L$1002)=0),"",SUMIF(RelGegevens!$F$3:$M$1002,CONCATENATE("=",Uitwerking!$A37,"-",Uitwerking!F$9),RelGegevens!$L$3:$L$1002))</f>
        <v/>
      </c>
      <c r="G37" s="51" t="str">
        <f ca="1">IF(OR($A37="",G$9="",SUMIF(RelGegevens!$F$3:$M$1002,CONCATENATE("=",Uitwerking!$A37,"-",Uitwerking!G$9),RelGegevens!$L$3:$L$1002)=0),"",SUMIF(RelGegevens!$F$3:$M$1002,CONCATENATE("=",Uitwerking!$A37,"-",Uitwerking!G$9),RelGegevens!$L$3:$L$1002))</f>
        <v/>
      </c>
      <c r="H37" s="51" t="str">
        <f ca="1">IF(OR($A37="",H$9="",SUMIF(RelGegevens!$F$3:$M$1002,CONCATENATE("=",Uitwerking!$A37,"-",Uitwerking!H$9),RelGegevens!$L$3:$L$1002)=0),"",SUMIF(RelGegevens!$F$3:$M$1002,CONCATENATE("=",Uitwerking!$A37,"-",Uitwerking!H$9),RelGegevens!$L$3:$L$1002))</f>
        <v/>
      </c>
      <c r="I37" s="51" t="str">
        <f ca="1">IF(OR($A37="",I$9="",SUMIF(RelGegevens!$F$3:$M$1002,CONCATENATE("=",Uitwerking!$A37,"-",Uitwerking!I$9),RelGegevens!$L$3:$L$1002)=0),"",SUMIF(RelGegevens!$F$3:$M$1002,CONCATENATE("=",Uitwerking!$A37,"-",Uitwerking!I$9),RelGegevens!$L$3:$L$1002))</f>
        <v/>
      </c>
      <c r="J37" s="51" t="str">
        <f ca="1">IF(OR($A37="",J$9="",SUMIF(RelGegevens!$F$3:$M$1002,CONCATENATE("=",Uitwerking!$A37,"-",Uitwerking!J$9),RelGegevens!$L$3:$L$1002)=0),"",SUMIF(RelGegevens!$F$3:$M$1002,CONCATENATE("=",Uitwerking!$A37,"-",Uitwerking!J$9),RelGegevens!$L$3:$L$1002))</f>
        <v/>
      </c>
      <c r="K37" s="51" t="str">
        <f ca="1">IF(OR($A37="",K$9="",SUMIF(RelGegevens!$F$3:$M$1002,CONCATENATE("=",Uitwerking!$A37,"-",Uitwerking!K$9),RelGegevens!$L$3:$L$1002)=0),"",SUMIF(RelGegevens!$F$3:$M$1002,CONCATENATE("=",Uitwerking!$A37,"-",Uitwerking!K$9),RelGegevens!$L$3:$L$1002))</f>
        <v/>
      </c>
      <c r="L37" s="51" t="str">
        <f ca="1">IF(OR($A37="",L$9="",SUMIF(RelGegevens!$F$3:$M$1002,CONCATENATE("=",Uitwerking!$A37,"-",Uitwerking!L$9),RelGegevens!$L$3:$L$1002)=0),"",SUMIF(RelGegevens!$F$3:$M$1002,CONCATENATE("=",Uitwerking!$A37,"-",Uitwerking!L$9),RelGegevens!$L$3:$L$1002))</f>
        <v/>
      </c>
      <c r="M37" s="51" t="str">
        <f ca="1">IF(OR($A37="",M$9="",SUMIF(RelGegevens!$F$3:$M$1002,CONCATENATE("=",Uitwerking!$A37,"-",Uitwerking!M$9),RelGegevens!$L$3:$L$1002)=0),"",SUMIF(RelGegevens!$F$3:$M$1002,CONCATENATE("=",Uitwerking!$A37,"-",Uitwerking!M$9),RelGegevens!$L$3:$L$1002))</f>
        <v/>
      </c>
      <c r="N37" s="51" t="str">
        <f ca="1">IF(OR($A37="",N$9="",SUMIF(RelGegevens!$F$3:$M$1002,CONCATENATE("=",Uitwerking!$A37,"-",Uitwerking!N$9),RelGegevens!$L$3:$L$1002)=0),"",SUMIF(RelGegevens!$F$3:$M$1002,CONCATENATE("=",Uitwerking!$A37,"-",Uitwerking!N$9),RelGegevens!$L$3:$L$1002))</f>
        <v/>
      </c>
      <c r="O37" s="51" t="str">
        <f ca="1">IF(OR($A37="",O$9="",SUMIF(RelGegevens!$F$3:$M$1002,CONCATENATE("=",Uitwerking!$A37,"-",Uitwerking!O$9),RelGegevens!$L$3:$L$1002)=0),"",SUMIF(RelGegevens!$F$3:$M$1002,CONCATENATE("=",Uitwerking!$A37,"-",Uitwerking!O$9),RelGegevens!$L$3:$L$1002))</f>
        <v/>
      </c>
      <c r="P37" s="51" t="str">
        <f ca="1">IF(OR($A37="",P$9="",SUMIF(RelGegevens!$F$3:$M$1002,CONCATENATE("=",Uitwerking!$A37,"-",Uitwerking!P$9),RelGegevens!$L$3:$L$1002)=0),"",SUMIF(RelGegevens!$F$3:$M$1002,CONCATENATE("=",Uitwerking!$A37,"-",Uitwerking!P$9),RelGegevens!$L$3:$L$1002))</f>
        <v/>
      </c>
      <c r="Q37" s="51" t="str">
        <f ca="1">IF(OR($A37="",Q$9="",SUMIF(RelGegevens!$F$3:$M$1002,CONCATENATE("=",Uitwerking!$A37,"-",Uitwerking!Q$9),RelGegevens!$L$3:$L$1002)=0),"",SUMIF(RelGegevens!$F$3:$M$1002,CONCATENATE("=",Uitwerking!$A37,"-",Uitwerking!Q$9),RelGegevens!$L$3:$L$1002))</f>
        <v/>
      </c>
      <c r="R37" s="51" t="str">
        <f ca="1">IF(OR($A37="",R$9="",SUMIF(RelGegevens!$F$3:$M$1002,CONCATENATE("=",Uitwerking!$A37,"-",Uitwerking!R$9),RelGegevens!$L$3:$L$1002)=0),"",SUMIF(RelGegevens!$F$3:$M$1002,CONCATENATE("=",Uitwerking!$A37,"-",Uitwerking!R$9),RelGegevens!$L$3:$L$1002))</f>
        <v/>
      </c>
      <c r="S37" s="51" t="str">
        <f ca="1">IF(OR($A37="",S$9="",SUMIF(RelGegevens!$F$3:$M$1002,CONCATENATE("=",Uitwerking!$A37,"-",Uitwerking!S$9),RelGegevens!$L$3:$L$1002)=0),"",SUMIF(RelGegevens!$F$3:$M$1002,CONCATENATE("=",Uitwerking!$A37,"-",Uitwerking!S$9),RelGegevens!$L$3:$L$1002))</f>
        <v/>
      </c>
      <c r="T37" s="51" t="str">
        <f ca="1">IF(OR($A37="",T$9="",SUMIF(RelGegevens!$F$3:$M$1002,CONCATENATE("=",Uitwerking!$A37,"-",Uitwerking!T$9),RelGegevens!$L$3:$L$1002)=0),"",SUMIF(RelGegevens!$F$3:$M$1002,CONCATENATE("=",Uitwerking!$A37,"-",Uitwerking!T$9),RelGegevens!$L$3:$L$1002))</f>
        <v/>
      </c>
      <c r="U37" s="51" t="str">
        <f ca="1">IF(OR($A37="",U$9="",SUMIF(RelGegevens!$F$3:$M$1002,CONCATENATE("=",Uitwerking!$A37,"-",Uitwerking!U$9),RelGegevens!$L$3:$L$1002)=0),"",SUMIF(RelGegevens!$F$3:$M$1002,CONCATENATE("=",Uitwerking!$A37,"-",Uitwerking!U$9),RelGegevens!$L$3:$L$1002))</f>
        <v/>
      </c>
      <c r="V37" s="51" t="str">
        <f ca="1">IF(OR($A37="",V$9="",SUMIF(RelGegevens!$F$3:$M$1002,CONCATENATE("=",Uitwerking!$A37,"-",Uitwerking!V$9),RelGegevens!$L$3:$L$1002)=0),"",SUMIF(RelGegevens!$F$3:$M$1002,CONCATENATE("=",Uitwerking!$A37,"-",Uitwerking!V$9),RelGegevens!$L$3:$L$1002))</f>
        <v/>
      </c>
      <c r="W37" s="51" t="str">
        <f ca="1">IF(OR($A37="",W$9="",SUMIF(RelGegevens!$F$3:$M$1002,CONCATENATE("=",Uitwerking!$A37,"-",Uitwerking!W$9),RelGegevens!$L$3:$L$1002)=0),"",SUMIF(RelGegevens!$F$3:$M$1002,CONCATENATE("=",Uitwerking!$A37,"-",Uitwerking!W$9),RelGegevens!$L$3:$L$1002))</f>
        <v/>
      </c>
      <c r="X37" s="51" t="str">
        <f ca="1">IF(OR($A37="",X$9="",SUMIF(RelGegevens!$F$3:$M$1002,CONCATENATE("=",Uitwerking!$A37,"-",Uitwerking!X$9),RelGegevens!$L$3:$L$1002)=0),"",SUMIF(RelGegevens!$F$3:$M$1002,CONCATENATE("=",Uitwerking!$A37,"-",Uitwerking!X$9),RelGegevens!$L$3:$L$1002))</f>
        <v/>
      </c>
      <c r="Y37" s="51" t="str">
        <f ca="1">IF(OR($A37="",Y$9="",SUMIF(RelGegevens!$F$3:$M$1002,CONCATENATE("=",Uitwerking!$A37,"-",Uitwerking!Y$9),RelGegevens!$L$3:$L$1002)=0),"",SUMIF(RelGegevens!$F$3:$M$1002,CONCATENATE("=",Uitwerking!$A37,"-",Uitwerking!Y$9),RelGegevens!$L$3:$L$1002))</f>
        <v/>
      </c>
      <c r="Z37" s="50" t="str">
        <f ca="1">IF(OR($A37="",Z$9="",SUMIF(RelGegevens!$F$3:$M$1002,CONCATENATE("=",Uitwerking!$A37,"-",Uitwerking!Z$9),RelGegevens!$L$3:$L$1002)=0),"",SUMIF(RelGegevens!$F$3:$M$1002,CONCATENATE("=",Uitwerking!$A37,"-",Uitwerking!Z$9),RelGegevens!$L$3:$L$1002))</f>
        <v/>
      </c>
      <c r="AA37" s="51" t="str">
        <f ca="1">IF(OR($A37="",AA$9="",SUMIF(RelGegevens!$F$3:$M$1002,CONCATENATE("=",Uitwerking!$A37,"-",Uitwerking!AA$9),RelGegevens!$L$3:$L$1002)=0),"",SUMIF(RelGegevens!$F$3:$M$1002,CONCATENATE("=",Uitwerking!$A37,"-",Uitwerking!AA$9),RelGegevens!$L$3:$L$1002))</f>
        <v/>
      </c>
      <c r="AB37" s="51" t="str">
        <f ca="1">IF(OR($A37="",AB$9="",SUMIF(RelGegevens!$F$3:$M$1002,CONCATENATE("=",Uitwerking!$A37,"-",Uitwerking!AB$9),RelGegevens!$L$3:$L$1002)=0),"",SUMIF(RelGegevens!$F$3:$M$1002,CONCATENATE("=",Uitwerking!$A37,"-",Uitwerking!AB$9),RelGegevens!$L$3:$L$1002))</f>
        <v/>
      </c>
      <c r="AC37" s="51" t="str">
        <f ca="1">IF(OR($A37="",AC$9="",SUMIF(RelGegevens!$F$3:$M$1002,CONCATENATE("=",Uitwerking!$A37,"-",Uitwerking!AC$9),RelGegevens!$L$3:$L$1002)=0),"",SUMIF(RelGegevens!$F$3:$M$1002,CONCATENATE("=",Uitwerking!$A37,"-",Uitwerking!AC$9),RelGegevens!$L$3:$L$1002))</f>
        <v/>
      </c>
      <c r="AD37" s="51" t="str">
        <f ca="1">IF(OR($A37="",AD$9="",SUMIF(RelGegevens!$F$3:$M$1002,CONCATENATE("=",Uitwerking!$A37,"-",Uitwerking!AD$9),RelGegevens!$L$3:$L$1002)=0),"",SUMIF(RelGegevens!$F$3:$M$1002,CONCATENATE("=",Uitwerking!$A37,"-",Uitwerking!AD$9),RelGegevens!$L$3:$L$1002))</f>
        <v/>
      </c>
      <c r="AE37" s="51" t="str">
        <f ca="1">IF(OR($A37="",AE$9="",SUMIF(RelGegevens!$F$3:$M$1002,CONCATENATE("=",Uitwerking!$A37,"-",Uitwerking!AE$9),RelGegevens!$L$3:$L$1002)=0),"",SUMIF(RelGegevens!$F$3:$M$1002,CONCATENATE("=",Uitwerking!$A37,"-",Uitwerking!AE$9),RelGegevens!$L$3:$L$1002))</f>
        <v/>
      </c>
      <c r="AF37" s="51" t="str">
        <f ca="1">IF(OR($A37="",AF$9="",SUMIF(RelGegevens!$F$3:$M$1002,CONCATENATE("=",Uitwerking!$A37,"-",Uitwerking!AF$9),RelGegevens!$L$3:$L$1002)=0),"",SUMIF(RelGegevens!$F$3:$M$1002,CONCATENATE("=",Uitwerking!$A37,"-",Uitwerking!AF$9),RelGegevens!$L$3:$L$1002))</f>
        <v/>
      </c>
      <c r="AG37" s="51" t="str">
        <f ca="1">IF(OR($A37="",AG$9="",SUMIF(RelGegevens!$F$3:$M$1002,CONCATENATE("=",Uitwerking!$A37,"-",Uitwerking!AG$9),RelGegevens!$L$3:$L$1002)=0),"",SUMIF(RelGegevens!$F$3:$M$1002,CONCATENATE("=",Uitwerking!$A37,"-",Uitwerking!AG$9),RelGegevens!$L$3:$L$1002))</f>
        <v/>
      </c>
      <c r="AH37" s="51" t="str">
        <f ca="1">IF(OR($A37="",AH$9="",SUMIF(RelGegevens!$F$3:$M$1002,CONCATENATE("=",Uitwerking!$A37,"-",Uitwerking!AH$9),RelGegevens!$L$3:$L$1002)=0),"",SUMIF(RelGegevens!$F$3:$M$1002,CONCATENATE("=",Uitwerking!$A37,"-",Uitwerking!AH$9),RelGegevens!$L$3:$L$1002))</f>
        <v/>
      </c>
      <c r="AI37" s="51" t="str">
        <f ca="1">IF(OR($A37="",AI$9="",SUMIF(RelGegevens!$F$3:$M$1002,CONCATENATE("=",Uitwerking!$A37,"-",Uitwerking!AI$9),RelGegevens!$L$3:$L$1002)=0),"",SUMIF(RelGegevens!$F$3:$M$1002,CONCATENATE("=",Uitwerking!$A37,"-",Uitwerking!AI$9),RelGegevens!$L$3:$L$1002))</f>
        <v/>
      </c>
      <c r="AJ37" s="51" t="str">
        <f ca="1">IF(OR($A37="",AJ$9="",SUMIF(RelGegevens!$F$3:$M$1002,CONCATENATE("=",Uitwerking!$A37,"-",Uitwerking!AJ$9),RelGegevens!$L$3:$L$1002)=0),"",SUMIF(RelGegevens!$F$3:$M$1002,CONCATENATE("=",Uitwerking!$A37,"-",Uitwerking!AJ$9),RelGegevens!$L$3:$L$1002))</f>
        <v/>
      </c>
      <c r="AK37" s="51" t="str">
        <f ca="1">IF(OR($A37="",AK$9="",SUMIF(RelGegevens!$F$3:$M$1002,CONCATENATE("=",Uitwerking!$A37,"-",Uitwerking!AK$9),RelGegevens!$L$3:$L$1002)=0),"",SUMIF(RelGegevens!$F$3:$M$1002,CONCATENATE("=",Uitwerking!$A37,"-",Uitwerking!AK$9),RelGegevens!$L$3:$L$1002))</f>
        <v/>
      </c>
      <c r="AL37" s="51" t="str">
        <f ca="1">IF(OR($A37="",AL$9="",SUMIF(RelGegevens!$F$3:$M$1002,CONCATENATE("=",Uitwerking!$A37,"-",Uitwerking!AL$9),RelGegevens!$L$3:$L$1002)=0),"",SUMIF(RelGegevens!$F$3:$M$1002,CONCATENATE("=",Uitwerking!$A37,"-",Uitwerking!AL$9),RelGegevens!$L$3:$L$1002))</f>
        <v/>
      </c>
      <c r="AM37" s="51" t="str">
        <f ca="1">IF(OR($A37="",AM$9="",SUMIF(RelGegevens!$F$3:$M$1002,CONCATENATE("=",Uitwerking!$A37,"-",Uitwerking!AM$9),RelGegevens!$L$3:$L$1002)=0),"",SUMIF(RelGegevens!$F$3:$M$1002,CONCATENATE("=",Uitwerking!$A37,"-",Uitwerking!AM$9),RelGegevens!$L$3:$L$1002))</f>
        <v/>
      </c>
      <c r="AN37" s="51" t="str">
        <f ca="1">IF(OR($A37="",AN$9="",SUMIF(RelGegevens!$F$3:$M$1002,CONCATENATE("=",Uitwerking!$A37,"-",Uitwerking!AN$9),RelGegevens!$L$3:$L$1002)=0),"",SUMIF(RelGegevens!$F$3:$M$1002,CONCATENATE("=",Uitwerking!$A37,"-",Uitwerking!AN$9),RelGegevens!$L$3:$L$1002))</f>
        <v/>
      </c>
      <c r="AO37" s="51" t="str">
        <f ca="1">IF(OR($A37="",AO$9="",SUMIF(RelGegevens!$F$3:$M$1002,CONCATENATE("=",Uitwerking!$A37,"-",Uitwerking!AO$9),RelGegevens!$L$3:$L$1002)=0),"",SUMIF(RelGegevens!$F$3:$M$1002,CONCATENATE("=",Uitwerking!$A37,"-",Uitwerking!AO$9),RelGegevens!$L$3:$L$1002))</f>
        <v/>
      </c>
      <c r="AP37" s="51" t="str">
        <f ca="1">IF(OR($A37="",AP$9="",SUMIF(RelGegevens!$F$3:$M$1002,CONCATENATE("=",Uitwerking!$A37,"-",Uitwerking!AP$9),RelGegevens!$L$3:$L$1002)=0),"",SUMIF(RelGegevens!$F$3:$M$1002,CONCATENATE("=",Uitwerking!$A37,"-",Uitwerking!AP$9),RelGegevens!$L$3:$L$1002))</f>
        <v/>
      </c>
      <c r="AQ37" s="51" t="str">
        <f ca="1">IF(OR($A37="",AQ$9="",SUMIF(RelGegevens!$F$3:$M$1002,CONCATENATE("=",Uitwerking!$A37,"-",Uitwerking!AQ$9),RelGegevens!$L$3:$L$1002)=0),"",SUMIF(RelGegevens!$F$3:$M$1002,CONCATENATE("=",Uitwerking!$A37,"-",Uitwerking!AQ$9),RelGegevens!$L$3:$L$1002))</f>
        <v/>
      </c>
      <c r="AR37" s="51" t="str">
        <f ca="1">IF(OR($A37="",AR$9="",SUMIF(RelGegevens!$F$3:$M$1002,CONCATENATE("=",Uitwerking!$A37,"-",Uitwerking!AR$9),RelGegevens!$L$3:$L$1002)=0),"",SUMIF(RelGegevens!$F$3:$M$1002,CONCATENATE("=",Uitwerking!$A37,"-",Uitwerking!AR$9),RelGegevens!$L$3:$L$1002))</f>
        <v/>
      </c>
      <c r="AS37" s="51" t="str">
        <f ca="1">IF(OR($A37="",AS$9="",SUMIF(RelGegevens!$F$3:$M$1002,CONCATENATE("=",Uitwerking!$A37,"-",Uitwerking!AS$9),RelGegevens!$L$3:$L$1002)=0),"",SUMIF(RelGegevens!$F$3:$M$1002,CONCATENATE("=",Uitwerking!$A37,"-",Uitwerking!AS$9),RelGegevens!$L$3:$L$1002))</f>
        <v/>
      </c>
      <c r="AT37" s="51" t="str">
        <f ca="1">IF(OR($A37="",AT$9="",SUMIF(RelGegevens!$F$3:$M$1002,CONCATENATE("=",Uitwerking!$A37,"-",Uitwerking!AT$9),RelGegevens!$L$3:$L$1002)=0),"",SUMIF(RelGegevens!$F$3:$M$1002,CONCATENATE("=",Uitwerking!$A37,"-",Uitwerking!AT$9),RelGegevens!$L$3:$L$1002))</f>
        <v/>
      </c>
      <c r="AU37" s="51" t="str">
        <f ca="1">IF(OR($A37="",AU$9="",SUMIF(RelGegevens!$F$3:$M$1002,CONCATENATE("=",Uitwerking!$A37,"-",Uitwerking!AU$9),RelGegevens!$L$3:$L$1002)=0),"",SUMIF(RelGegevens!$F$3:$M$1002,CONCATENATE("=",Uitwerking!$A37,"-",Uitwerking!AU$9),RelGegevens!$L$3:$L$1002))</f>
        <v/>
      </c>
      <c r="AV37" s="51" t="str">
        <f ca="1">IF(OR($A37="",AV$9="",SUMIF(RelGegevens!$F$3:$M$1002,CONCATENATE("=",Uitwerking!$A37,"-",Uitwerking!AV$9),RelGegevens!$L$3:$L$1002)=0),"",SUMIF(RelGegevens!$F$3:$M$1002,CONCATENATE("=",Uitwerking!$A37,"-",Uitwerking!AV$9),RelGegevens!$L$3:$L$1002))</f>
        <v/>
      </c>
      <c r="AW37" s="51" t="str">
        <f ca="1">IF(OR($A37="",AW$9="",SUMIF(RelGegevens!$F$3:$M$1002,CONCATENATE("=",Uitwerking!$A37,"-",Uitwerking!AW$9),RelGegevens!$L$3:$L$1002)=0),"",SUMIF(RelGegevens!$F$3:$M$1002,CONCATENATE("=",Uitwerking!$A37,"-",Uitwerking!AW$9),RelGegevens!$L$3:$L$1002))</f>
        <v/>
      </c>
      <c r="AX37" s="51" t="str">
        <f ca="1">IF(OR($A37="",AX$9="",SUMIF(RelGegevens!$F$3:$M$1002,CONCATENATE("=",Uitwerking!$A37,"-",Uitwerking!AX$9),RelGegevens!$L$3:$L$1002)=0),"",SUMIF(RelGegevens!$F$3:$M$1002,CONCATENATE("=",Uitwerking!$A37,"-",Uitwerking!AX$9),RelGegevens!$L$3:$L$1002))</f>
        <v/>
      </c>
      <c r="AY37" s="51" t="str">
        <f ca="1">IF(OR($A37="",AY$9="",SUMIF(RelGegevens!$F$3:$M$1002,CONCATENATE("=",Uitwerking!$A37,"-",Uitwerking!AY$9),RelGegevens!$L$3:$L$1002)=0),"",SUMIF(RelGegevens!$F$3:$M$1002,CONCATENATE("=",Uitwerking!$A37,"-",Uitwerking!AY$9),RelGegevens!$L$3:$L$1002))</f>
        <v/>
      </c>
      <c r="AZ37" s="51" t="str">
        <f ca="1">IF(OR($A37="",AZ$9="",SUMIF(RelGegevens!$F$3:$M$1002,CONCATENATE("=",Uitwerking!$A37,"-",Uitwerking!AZ$9),RelGegevens!$L$3:$L$1002)=0),"",SUMIF(RelGegevens!$F$3:$M$1002,CONCATENATE("=",Uitwerking!$A37,"-",Uitwerking!AZ$9),RelGegevens!$L$3:$L$1002))</f>
        <v/>
      </c>
      <c r="BA37" s="51" t="str">
        <f ca="1">IF(OR($A37="",BA$9="",SUMIF(RelGegevens!$F$3:$M$1002,CONCATENATE("=",Uitwerking!$A37,"-",Uitwerking!BA$9),RelGegevens!$L$3:$L$1002)=0),"",SUMIF(RelGegevens!$F$3:$M$1002,CONCATENATE("=",Uitwerking!$A37,"-",Uitwerking!BA$9),RelGegevens!$L$3:$L$1002))</f>
        <v/>
      </c>
      <c r="BB37" s="51" t="str">
        <f ca="1">IF(OR($A37="",BB$9="",SUMIF(RelGegevens!$F$3:$M$1002,CONCATENATE("=",Uitwerking!$A37,"-",Uitwerking!BB$9),RelGegevens!$L$3:$L$1002)=0),"",SUMIF(RelGegevens!$F$3:$M$1002,CONCATENATE("=",Uitwerking!$A37,"-",Uitwerking!BB$9),RelGegevens!$L$3:$L$1002))</f>
        <v/>
      </c>
      <c r="BC37" s="52" t="str">
        <f ca="1">IF(OR($A37="",BC$9="",SUMIF(RelGegevens!$F$3:$M$1002,CONCATENATE("=",Uitwerking!$A37,"-",Uitwerking!BC$9),RelGegevens!$L$3:$L$1002)=0),"",SUMIF(RelGegevens!$F$3:$M$1002,CONCATENATE("=",Uitwerking!$A37,"-",Uitwerking!BC$9),RelGegevens!$L$3:$L$1002))</f>
        <v/>
      </c>
    </row>
    <row r="38" spans="1:55" ht="10.5" customHeight="1" x14ac:dyDescent="0.25">
      <c r="A38" s="17" t="str">
        <f>'Data LMA'!B46</f>
        <v/>
      </c>
      <c r="B38" s="29" t="str">
        <f t="shared" si="2"/>
        <v/>
      </c>
      <c r="C38" s="22" t="str">
        <f>IF(A38="","",VLOOKUP(A38,Euralcodes!$A$2:$C$840,3))</f>
        <v/>
      </c>
      <c r="D38" s="23" t="str">
        <f>IF(C38="","",VLOOKUP(A38,Euralcodes!$A$2:$C$840,2))</f>
        <v/>
      </c>
      <c r="E38" s="87" t="str">
        <f t="shared" ca="1" si="3"/>
        <v/>
      </c>
      <c r="F38" s="50" t="str">
        <f ca="1">IF(OR($A38="",F$9="",SUMIF(RelGegevens!$F$3:$M$1002,CONCATENATE("=",Uitwerking!$A38,"-",Uitwerking!F$9),RelGegevens!$L$3:$L$1002)=0),"",SUMIF(RelGegevens!$F$3:$M$1002,CONCATENATE("=",Uitwerking!$A38,"-",Uitwerking!F$9),RelGegevens!$L$3:$L$1002))</f>
        <v/>
      </c>
      <c r="G38" s="51" t="str">
        <f ca="1">IF(OR($A38="",G$9="",SUMIF(RelGegevens!$F$3:$M$1002,CONCATENATE("=",Uitwerking!$A38,"-",Uitwerking!G$9),RelGegevens!$L$3:$L$1002)=0),"",SUMIF(RelGegevens!$F$3:$M$1002,CONCATENATE("=",Uitwerking!$A38,"-",Uitwerking!G$9),RelGegevens!$L$3:$L$1002))</f>
        <v/>
      </c>
      <c r="H38" s="51" t="str">
        <f ca="1">IF(OR($A38="",H$9="",SUMIF(RelGegevens!$F$3:$M$1002,CONCATENATE("=",Uitwerking!$A38,"-",Uitwerking!H$9),RelGegevens!$L$3:$L$1002)=0),"",SUMIF(RelGegevens!$F$3:$M$1002,CONCATENATE("=",Uitwerking!$A38,"-",Uitwerking!H$9),RelGegevens!$L$3:$L$1002))</f>
        <v/>
      </c>
      <c r="I38" s="51" t="str">
        <f ca="1">IF(OR($A38="",I$9="",SUMIF(RelGegevens!$F$3:$M$1002,CONCATENATE("=",Uitwerking!$A38,"-",Uitwerking!I$9),RelGegevens!$L$3:$L$1002)=0),"",SUMIF(RelGegevens!$F$3:$M$1002,CONCATENATE("=",Uitwerking!$A38,"-",Uitwerking!I$9),RelGegevens!$L$3:$L$1002))</f>
        <v/>
      </c>
      <c r="J38" s="51" t="str">
        <f ca="1">IF(OR($A38="",J$9="",SUMIF(RelGegevens!$F$3:$M$1002,CONCATENATE("=",Uitwerking!$A38,"-",Uitwerking!J$9),RelGegevens!$L$3:$L$1002)=0),"",SUMIF(RelGegevens!$F$3:$M$1002,CONCATENATE("=",Uitwerking!$A38,"-",Uitwerking!J$9),RelGegevens!$L$3:$L$1002))</f>
        <v/>
      </c>
      <c r="K38" s="51" t="str">
        <f ca="1">IF(OR($A38="",K$9="",SUMIF(RelGegevens!$F$3:$M$1002,CONCATENATE("=",Uitwerking!$A38,"-",Uitwerking!K$9),RelGegevens!$L$3:$L$1002)=0),"",SUMIF(RelGegevens!$F$3:$M$1002,CONCATENATE("=",Uitwerking!$A38,"-",Uitwerking!K$9),RelGegevens!$L$3:$L$1002))</f>
        <v/>
      </c>
      <c r="L38" s="51" t="str">
        <f ca="1">IF(OR($A38="",L$9="",SUMIF(RelGegevens!$F$3:$M$1002,CONCATENATE("=",Uitwerking!$A38,"-",Uitwerking!L$9),RelGegevens!$L$3:$L$1002)=0),"",SUMIF(RelGegevens!$F$3:$M$1002,CONCATENATE("=",Uitwerking!$A38,"-",Uitwerking!L$9),RelGegevens!$L$3:$L$1002))</f>
        <v/>
      </c>
      <c r="M38" s="51" t="str">
        <f ca="1">IF(OR($A38="",M$9="",SUMIF(RelGegevens!$F$3:$M$1002,CONCATENATE("=",Uitwerking!$A38,"-",Uitwerking!M$9),RelGegevens!$L$3:$L$1002)=0),"",SUMIF(RelGegevens!$F$3:$M$1002,CONCATENATE("=",Uitwerking!$A38,"-",Uitwerking!M$9),RelGegevens!$L$3:$L$1002))</f>
        <v/>
      </c>
      <c r="N38" s="51" t="str">
        <f ca="1">IF(OR($A38="",N$9="",SUMIF(RelGegevens!$F$3:$M$1002,CONCATENATE("=",Uitwerking!$A38,"-",Uitwerking!N$9),RelGegevens!$L$3:$L$1002)=0),"",SUMIF(RelGegevens!$F$3:$M$1002,CONCATENATE("=",Uitwerking!$A38,"-",Uitwerking!N$9),RelGegevens!$L$3:$L$1002))</f>
        <v/>
      </c>
      <c r="O38" s="51" t="str">
        <f ca="1">IF(OR($A38="",O$9="",SUMIF(RelGegevens!$F$3:$M$1002,CONCATENATE("=",Uitwerking!$A38,"-",Uitwerking!O$9),RelGegevens!$L$3:$L$1002)=0),"",SUMIF(RelGegevens!$F$3:$M$1002,CONCATENATE("=",Uitwerking!$A38,"-",Uitwerking!O$9),RelGegevens!$L$3:$L$1002))</f>
        <v/>
      </c>
      <c r="P38" s="51" t="str">
        <f ca="1">IF(OR($A38="",P$9="",SUMIF(RelGegevens!$F$3:$M$1002,CONCATENATE("=",Uitwerking!$A38,"-",Uitwerking!P$9),RelGegevens!$L$3:$L$1002)=0),"",SUMIF(RelGegevens!$F$3:$M$1002,CONCATENATE("=",Uitwerking!$A38,"-",Uitwerking!P$9),RelGegevens!$L$3:$L$1002))</f>
        <v/>
      </c>
      <c r="Q38" s="51" t="str">
        <f ca="1">IF(OR($A38="",Q$9="",SUMIF(RelGegevens!$F$3:$M$1002,CONCATENATE("=",Uitwerking!$A38,"-",Uitwerking!Q$9),RelGegevens!$L$3:$L$1002)=0),"",SUMIF(RelGegevens!$F$3:$M$1002,CONCATENATE("=",Uitwerking!$A38,"-",Uitwerking!Q$9),RelGegevens!$L$3:$L$1002))</f>
        <v/>
      </c>
      <c r="R38" s="51" t="str">
        <f ca="1">IF(OR($A38="",R$9="",SUMIF(RelGegevens!$F$3:$M$1002,CONCATENATE("=",Uitwerking!$A38,"-",Uitwerking!R$9),RelGegevens!$L$3:$L$1002)=0),"",SUMIF(RelGegevens!$F$3:$M$1002,CONCATENATE("=",Uitwerking!$A38,"-",Uitwerking!R$9),RelGegevens!$L$3:$L$1002))</f>
        <v/>
      </c>
      <c r="S38" s="51" t="str">
        <f ca="1">IF(OR($A38="",S$9="",SUMIF(RelGegevens!$F$3:$M$1002,CONCATENATE("=",Uitwerking!$A38,"-",Uitwerking!S$9),RelGegevens!$L$3:$L$1002)=0),"",SUMIF(RelGegevens!$F$3:$M$1002,CONCATENATE("=",Uitwerking!$A38,"-",Uitwerking!S$9),RelGegevens!$L$3:$L$1002))</f>
        <v/>
      </c>
      <c r="T38" s="51" t="str">
        <f ca="1">IF(OR($A38="",T$9="",SUMIF(RelGegevens!$F$3:$M$1002,CONCATENATE("=",Uitwerking!$A38,"-",Uitwerking!T$9),RelGegevens!$L$3:$L$1002)=0),"",SUMIF(RelGegevens!$F$3:$M$1002,CONCATENATE("=",Uitwerking!$A38,"-",Uitwerking!T$9),RelGegevens!$L$3:$L$1002))</f>
        <v/>
      </c>
      <c r="U38" s="51" t="str">
        <f ca="1">IF(OR($A38="",U$9="",SUMIF(RelGegevens!$F$3:$M$1002,CONCATENATE("=",Uitwerking!$A38,"-",Uitwerking!U$9),RelGegevens!$L$3:$L$1002)=0),"",SUMIF(RelGegevens!$F$3:$M$1002,CONCATENATE("=",Uitwerking!$A38,"-",Uitwerking!U$9),RelGegevens!$L$3:$L$1002))</f>
        <v/>
      </c>
      <c r="V38" s="51" t="str">
        <f ca="1">IF(OR($A38="",V$9="",SUMIF(RelGegevens!$F$3:$M$1002,CONCATENATE("=",Uitwerking!$A38,"-",Uitwerking!V$9),RelGegevens!$L$3:$L$1002)=0),"",SUMIF(RelGegevens!$F$3:$M$1002,CONCATENATE("=",Uitwerking!$A38,"-",Uitwerking!V$9),RelGegevens!$L$3:$L$1002))</f>
        <v/>
      </c>
      <c r="W38" s="51" t="str">
        <f ca="1">IF(OR($A38="",W$9="",SUMIF(RelGegevens!$F$3:$M$1002,CONCATENATE("=",Uitwerking!$A38,"-",Uitwerking!W$9),RelGegevens!$L$3:$L$1002)=0),"",SUMIF(RelGegevens!$F$3:$M$1002,CONCATENATE("=",Uitwerking!$A38,"-",Uitwerking!W$9),RelGegevens!$L$3:$L$1002))</f>
        <v/>
      </c>
      <c r="X38" s="51" t="str">
        <f ca="1">IF(OR($A38="",X$9="",SUMIF(RelGegevens!$F$3:$M$1002,CONCATENATE("=",Uitwerking!$A38,"-",Uitwerking!X$9),RelGegevens!$L$3:$L$1002)=0),"",SUMIF(RelGegevens!$F$3:$M$1002,CONCATENATE("=",Uitwerking!$A38,"-",Uitwerking!X$9),RelGegevens!$L$3:$L$1002))</f>
        <v/>
      </c>
      <c r="Y38" s="51" t="str">
        <f ca="1">IF(OR($A38="",Y$9="",SUMIF(RelGegevens!$F$3:$M$1002,CONCATENATE("=",Uitwerking!$A38,"-",Uitwerking!Y$9),RelGegevens!$L$3:$L$1002)=0),"",SUMIF(RelGegevens!$F$3:$M$1002,CONCATENATE("=",Uitwerking!$A38,"-",Uitwerking!Y$9),RelGegevens!$L$3:$L$1002))</f>
        <v/>
      </c>
      <c r="Z38" s="50" t="str">
        <f ca="1">IF(OR($A38="",Z$9="",SUMIF(RelGegevens!$F$3:$M$1002,CONCATENATE("=",Uitwerking!$A38,"-",Uitwerking!Z$9),RelGegevens!$L$3:$L$1002)=0),"",SUMIF(RelGegevens!$F$3:$M$1002,CONCATENATE("=",Uitwerking!$A38,"-",Uitwerking!Z$9),RelGegevens!$L$3:$L$1002))</f>
        <v/>
      </c>
      <c r="AA38" s="51" t="str">
        <f ca="1">IF(OR($A38="",AA$9="",SUMIF(RelGegevens!$F$3:$M$1002,CONCATENATE("=",Uitwerking!$A38,"-",Uitwerking!AA$9),RelGegevens!$L$3:$L$1002)=0),"",SUMIF(RelGegevens!$F$3:$M$1002,CONCATENATE("=",Uitwerking!$A38,"-",Uitwerking!AA$9),RelGegevens!$L$3:$L$1002))</f>
        <v/>
      </c>
      <c r="AB38" s="51" t="str">
        <f ca="1">IF(OR($A38="",AB$9="",SUMIF(RelGegevens!$F$3:$M$1002,CONCATENATE("=",Uitwerking!$A38,"-",Uitwerking!AB$9),RelGegevens!$L$3:$L$1002)=0),"",SUMIF(RelGegevens!$F$3:$M$1002,CONCATENATE("=",Uitwerking!$A38,"-",Uitwerking!AB$9),RelGegevens!$L$3:$L$1002))</f>
        <v/>
      </c>
      <c r="AC38" s="51" t="str">
        <f ca="1">IF(OR($A38="",AC$9="",SUMIF(RelGegevens!$F$3:$M$1002,CONCATENATE("=",Uitwerking!$A38,"-",Uitwerking!AC$9),RelGegevens!$L$3:$L$1002)=0),"",SUMIF(RelGegevens!$F$3:$M$1002,CONCATENATE("=",Uitwerking!$A38,"-",Uitwerking!AC$9),RelGegevens!$L$3:$L$1002))</f>
        <v/>
      </c>
      <c r="AD38" s="51" t="str">
        <f ca="1">IF(OR($A38="",AD$9="",SUMIF(RelGegevens!$F$3:$M$1002,CONCATENATE("=",Uitwerking!$A38,"-",Uitwerking!AD$9),RelGegevens!$L$3:$L$1002)=0),"",SUMIF(RelGegevens!$F$3:$M$1002,CONCATENATE("=",Uitwerking!$A38,"-",Uitwerking!AD$9),RelGegevens!$L$3:$L$1002))</f>
        <v/>
      </c>
      <c r="AE38" s="51" t="str">
        <f ca="1">IF(OR($A38="",AE$9="",SUMIF(RelGegevens!$F$3:$M$1002,CONCATENATE("=",Uitwerking!$A38,"-",Uitwerking!AE$9),RelGegevens!$L$3:$L$1002)=0),"",SUMIF(RelGegevens!$F$3:$M$1002,CONCATENATE("=",Uitwerking!$A38,"-",Uitwerking!AE$9),RelGegevens!$L$3:$L$1002))</f>
        <v/>
      </c>
      <c r="AF38" s="51" t="str">
        <f ca="1">IF(OR($A38="",AF$9="",SUMIF(RelGegevens!$F$3:$M$1002,CONCATENATE("=",Uitwerking!$A38,"-",Uitwerking!AF$9),RelGegevens!$L$3:$L$1002)=0),"",SUMIF(RelGegevens!$F$3:$M$1002,CONCATENATE("=",Uitwerking!$A38,"-",Uitwerking!AF$9),RelGegevens!$L$3:$L$1002))</f>
        <v/>
      </c>
      <c r="AG38" s="51" t="str">
        <f ca="1">IF(OR($A38="",AG$9="",SUMIF(RelGegevens!$F$3:$M$1002,CONCATENATE("=",Uitwerking!$A38,"-",Uitwerking!AG$9),RelGegevens!$L$3:$L$1002)=0),"",SUMIF(RelGegevens!$F$3:$M$1002,CONCATENATE("=",Uitwerking!$A38,"-",Uitwerking!AG$9),RelGegevens!$L$3:$L$1002))</f>
        <v/>
      </c>
      <c r="AH38" s="51" t="str">
        <f ca="1">IF(OR($A38="",AH$9="",SUMIF(RelGegevens!$F$3:$M$1002,CONCATENATE("=",Uitwerking!$A38,"-",Uitwerking!AH$9),RelGegevens!$L$3:$L$1002)=0),"",SUMIF(RelGegevens!$F$3:$M$1002,CONCATENATE("=",Uitwerking!$A38,"-",Uitwerking!AH$9),RelGegevens!$L$3:$L$1002))</f>
        <v/>
      </c>
      <c r="AI38" s="51" t="str">
        <f ca="1">IF(OR($A38="",AI$9="",SUMIF(RelGegevens!$F$3:$M$1002,CONCATENATE("=",Uitwerking!$A38,"-",Uitwerking!AI$9),RelGegevens!$L$3:$L$1002)=0),"",SUMIF(RelGegevens!$F$3:$M$1002,CONCATENATE("=",Uitwerking!$A38,"-",Uitwerking!AI$9),RelGegevens!$L$3:$L$1002))</f>
        <v/>
      </c>
      <c r="AJ38" s="51" t="str">
        <f ca="1">IF(OR($A38="",AJ$9="",SUMIF(RelGegevens!$F$3:$M$1002,CONCATENATE("=",Uitwerking!$A38,"-",Uitwerking!AJ$9),RelGegevens!$L$3:$L$1002)=0),"",SUMIF(RelGegevens!$F$3:$M$1002,CONCATENATE("=",Uitwerking!$A38,"-",Uitwerking!AJ$9),RelGegevens!$L$3:$L$1002))</f>
        <v/>
      </c>
      <c r="AK38" s="51" t="str">
        <f ca="1">IF(OR($A38="",AK$9="",SUMIF(RelGegevens!$F$3:$M$1002,CONCATENATE("=",Uitwerking!$A38,"-",Uitwerking!AK$9),RelGegevens!$L$3:$L$1002)=0),"",SUMIF(RelGegevens!$F$3:$M$1002,CONCATENATE("=",Uitwerking!$A38,"-",Uitwerking!AK$9),RelGegevens!$L$3:$L$1002))</f>
        <v/>
      </c>
      <c r="AL38" s="51" t="str">
        <f ca="1">IF(OR($A38="",AL$9="",SUMIF(RelGegevens!$F$3:$M$1002,CONCATENATE("=",Uitwerking!$A38,"-",Uitwerking!AL$9),RelGegevens!$L$3:$L$1002)=0),"",SUMIF(RelGegevens!$F$3:$M$1002,CONCATENATE("=",Uitwerking!$A38,"-",Uitwerking!AL$9),RelGegevens!$L$3:$L$1002))</f>
        <v/>
      </c>
      <c r="AM38" s="51" t="str">
        <f ca="1">IF(OR($A38="",AM$9="",SUMIF(RelGegevens!$F$3:$M$1002,CONCATENATE("=",Uitwerking!$A38,"-",Uitwerking!AM$9),RelGegevens!$L$3:$L$1002)=0),"",SUMIF(RelGegevens!$F$3:$M$1002,CONCATENATE("=",Uitwerking!$A38,"-",Uitwerking!AM$9),RelGegevens!$L$3:$L$1002))</f>
        <v/>
      </c>
      <c r="AN38" s="51" t="str">
        <f ca="1">IF(OR($A38="",AN$9="",SUMIF(RelGegevens!$F$3:$M$1002,CONCATENATE("=",Uitwerking!$A38,"-",Uitwerking!AN$9),RelGegevens!$L$3:$L$1002)=0),"",SUMIF(RelGegevens!$F$3:$M$1002,CONCATENATE("=",Uitwerking!$A38,"-",Uitwerking!AN$9),RelGegevens!$L$3:$L$1002))</f>
        <v/>
      </c>
      <c r="AO38" s="51" t="str">
        <f ca="1">IF(OR($A38="",AO$9="",SUMIF(RelGegevens!$F$3:$M$1002,CONCATENATE("=",Uitwerking!$A38,"-",Uitwerking!AO$9),RelGegevens!$L$3:$L$1002)=0),"",SUMIF(RelGegevens!$F$3:$M$1002,CONCATENATE("=",Uitwerking!$A38,"-",Uitwerking!AO$9),RelGegevens!$L$3:$L$1002))</f>
        <v/>
      </c>
      <c r="AP38" s="51" t="str">
        <f ca="1">IF(OR($A38="",AP$9="",SUMIF(RelGegevens!$F$3:$M$1002,CONCATENATE("=",Uitwerking!$A38,"-",Uitwerking!AP$9),RelGegevens!$L$3:$L$1002)=0),"",SUMIF(RelGegevens!$F$3:$M$1002,CONCATENATE("=",Uitwerking!$A38,"-",Uitwerking!AP$9),RelGegevens!$L$3:$L$1002))</f>
        <v/>
      </c>
      <c r="AQ38" s="51" t="str">
        <f ca="1">IF(OR($A38="",AQ$9="",SUMIF(RelGegevens!$F$3:$M$1002,CONCATENATE("=",Uitwerking!$A38,"-",Uitwerking!AQ$9),RelGegevens!$L$3:$L$1002)=0),"",SUMIF(RelGegevens!$F$3:$M$1002,CONCATENATE("=",Uitwerking!$A38,"-",Uitwerking!AQ$9),RelGegevens!$L$3:$L$1002))</f>
        <v/>
      </c>
      <c r="AR38" s="51" t="str">
        <f ca="1">IF(OR($A38="",AR$9="",SUMIF(RelGegevens!$F$3:$M$1002,CONCATENATE("=",Uitwerking!$A38,"-",Uitwerking!AR$9),RelGegevens!$L$3:$L$1002)=0),"",SUMIF(RelGegevens!$F$3:$M$1002,CONCATENATE("=",Uitwerking!$A38,"-",Uitwerking!AR$9),RelGegevens!$L$3:$L$1002))</f>
        <v/>
      </c>
      <c r="AS38" s="51" t="str">
        <f ca="1">IF(OR($A38="",AS$9="",SUMIF(RelGegevens!$F$3:$M$1002,CONCATENATE("=",Uitwerking!$A38,"-",Uitwerking!AS$9),RelGegevens!$L$3:$L$1002)=0),"",SUMIF(RelGegevens!$F$3:$M$1002,CONCATENATE("=",Uitwerking!$A38,"-",Uitwerking!AS$9),RelGegevens!$L$3:$L$1002))</f>
        <v/>
      </c>
      <c r="AT38" s="51" t="str">
        <f ca="1">IF(OR($A38="",AT$9="",SUMIF(RelGegevens!$F$3:$M$1002,CONCATENATE("=",Uitwerking!$A38,"-",Uitwerking!AT$9),RelGegevens!$L$3:$L$1002)=0),"",SUMIF(RelGegevens!$F$3:$M$1002,CONCATENATE("=",Uitwerking!$A38,"-",Uitwerking!AT$9),RelGegevens!$L$3:$L$1002))</f>
        <v/>
      </c>
      <c r="AU38" s="51" t="str">
        <f ca="1">IF(OR($A38="",AU$9="",SUMIF(RelGegevens!$F$3:$M$1002,CONCATENATE("=",Uitwerking!$A38,"-",Uitwerking!AU$9),RelGegevens!$L$3:$L$1002)=0),"",SUMIF(RelGegevens!$F$3:$M$1002,CONCATENATE("=",Uitwerking!$A38,"-",Uitwerking!AU$9),RelGegevens!$L$3:$L$1002))</f>
        <v/>
      </c>
      <c r="AV38" s="51" t="str">
        <f ca="1">IF(OR($A38="",AV$9="",SUMIF(RelGegevens!$F$3:$M$1002,CONCATENATE("=",Uitwerking!$A38,"-",Uitwerking!AV$9),RelGegevens!$L$3:$L$1002)=0),"",SUMIF(RelGegevens!$F$3:$M$1002,CONCATENATE("=",Uitwerking!$A38,"-",Uitwerking!AV$9),RelGegevens!$L$3:$L$1002))</f>
        <v/>
      </c>
      <c r="AW38" s="51" t="str">
        <f ca="1">IF(OR($A38="",AW$9="",SUMIF(RelGegevens!$F$3:$M$1002,CONCATENATE("=",Uitwerking!$A38,"-",Uitwerking!AW$9),RelGegevens!$L$3:$L$1002)=0),"",SUMIF(RelGegevens!$F$3:$M$1002,CONCATENATE("=",Uitwerking!$A38,"-",Uitwerking!AW$9),RelGegevens!$L$3:$L$1002))</f>
        <v/>
      </c>
      <c r="AX38" s="51" t="str">
        <f ca="1">IF(OR($A38="",AX$9="",SUMIF(RelGegevens!$F$3:$M$1002,CONCATENATE("=",Uitwerking!$A38,"-",Uitwerking!AX$9),RelGegevens!$L$3:$L$1002)=0),"",SUMIF(RelGegevens!$F$3:$M$1002,CONCATENATE("=",Uitwerking!$A38,"-",Uitwerking!AX$9),RelGegevens!$L$3:$L$1002))</f>
        <v/>
      </c>
      <c r="AY38" s="51" t="str">
        <f ca="1">IF(OR($A38="",AY$9="",SUMIF(RelGegevens!$F$3:$M$1002,CONCATENATE("=",Uitwerking!$A38,"-",Uitwerking!AY$9),RelGegevens!$L$3:$L$1002)=0),"",SUMIF(RelGegevens!$F$3:$M$1002,CONCATENATE("=",Uitwerking!$A38,"-",Uitwerking!AY$9),RelGegevens!$L$3:$L$1002))</f>
        <v/>
      </c>
      <c r="AZ38" s="51" t="str">
        <f ca="1">IF(OR($A38="",AZ$9="",SUMIF(RelGegevens!$F$3:$M$1002,CONCATENATE("=",Uitwerking!$A38,"-",Uitwerking!AZ$9),RelGegevens!$L$3:$L$1002)=0),"",SUMIF(RelGegevens!$F$3:$M$1002,CONCATENATE("=",Uitwerking!$A38,"-",Uitwerking!AZ$9),RelGegevens!$L$3:$L$1002))</f>
        <v/>
      </c>
      <c r="BA38" s="51" t="str">
        <f ca="1">IF(OR($A38="",BA$9="",SUMIF(RelGegevens!$F$3:$M$1002,CONCATENATE("=",Uitwerking!$A38,"-",Uitwerking!BA$9),RelGegevens!$L$3:$L$1002)=0),"",SUMIF(RelGegevens!$F$3:$M$1002,CONCATENATE("=",Uitwerking!$A38,"-",Uitwerking!BA$9),RelGegevens!$L$3:$L$1002))</f>
        <v/>
      </c>
      <c r="BB38" s="51" t="str">
        <f ca="1">IF(OR($A38="",BB$9="",SUMIF(RelGegevens!$F$3:$M$1002,CONCATENATE("=",Uitwerking!$A38,"-",Uitwerking!BB$9),RelGegevens!$L$3:$L$1002)=0),"",SUMIF(RelGegevens!$F$3:$M$1002,CONCATENATE("=",Uitwerking!$A38,"-",Uitwerking!BB$9),RelGegevens!$L$3:$L$1002))</f>
        <v/>
      </c>
      <c r="BC38" s="52" t="str">
        <f ca="1">IF(OR($A38="",BC$9="",SUMIF(RelGegevens!$F$3:$M$1002,CONCATENATE("=",Uitwerking!$A38,"-",Uitwerking!BC$9),RelGegevens!$L$3:$L$1002)=0),"",SUMIF(RelGegevens!$F$3:$M$1002,CONCATENATE("=",Uitwerking!$A38,"-",Uitwerking!BC$9),RelGegevens!$L$3:$L$1002))</f>
        <v/>
      </c>
    </row>
    <row r="39" spans="1:55" ht="10.5" customHeight="1" x14ac:dyDescent="0.25">
      <c r="A39" s="17" t="str">
        <f>'Data LMA'!B47</f>
        <v/>
      </c>
      <c r="B39" s="29" t="str">
        <f t="shared" si="2"/>
        <v/>
      </c>
      <c r="C39" s="22" t="str">
        <f>IF(A39="","",VLOOKUP(A39,Euralcodes!$A$2:$C$840,3))</f>
        <v/>
      </c>
      <c r="D39" s="23" t="str">
        <f>IF(C39="","",VLOOKUP(A39,Euralcodes!$A$2:$C$840,2))</f>
        <v/>
      </c>
      <c r="E39" s="87" t="str">
        <f t="shared" ca="1" si="3"/>
        <v/>
      </c>
      <c r="F39" s="50" t="str">
        <f ca="1">IF(OR($A39="",F$9="",SUMIF(RelGegevens!$F$3:$M$1002,CONCATENATE("=",Uitwerking!$A39,"-",Uitwerking!F$9),RelGegevens!$L$3:$L$1002)=0),"",SUMIF(RelGegevens!$F$3:$M$1002,CONCATENATE("=",Uitwerking!$A39,"-",Uitwerking!F$9),RelGegevens!$L$3:$L$1002))</f>
        <v/>
      </c>
      <c r="G39" s="51" t="str">
        <f ca="1">IF(OR($A39="",G$9="",SUMIF(RelGegevens!$F$3:$M$1002,CONCATENATE("=",Uitwerking!$A39,"-",Uitwerking!G$9),RelGegevens!$L$3:$L$1002)=0),"",SUMIF(RelGegevens!$F$3:$M$1002,CONCATENATE("=",Uitwerking!$A39,"-",Uitwerking!G$9),RelGegevens!$L$3:$L$1002))</f>
        <v/>
      </c>
      <c r="H39" s="51" t="str">
        <f ca="1">IF(OR($A39="",H$9="",SUMIF(RelGegevens!$F$3:$M$1002,CONCATENATE("=",Uitwerking!$A39,"-",Uitwerking!H$9),RelGegevens!$L$3:$L$1002)=0),"",SUMIF(RelGegevens!$F$3:$M$1002,CONCATENATE("=",Uitwerking!$A39,"-",Uitwerking!H$9),RelGegevens!$L$3:$L$1002))</f>
        <v/>
      </c>
      <c r="I39" s="51" t="str">
        <f ca="1">IF(OR($A39="",I$9="",SUMIF(RelGegevens!$F$3:$M$1002,CONCATENATE("=",Uitwerking!$A39,"-",Uitwerking!I$9),RelGegevens!$L$3:$L$1002)=0),"",SUMIF(RelGegevens!$F$3:$M$1002,CONCATENATE("=",Uitwerking!$A39,"-",Uitwerking!I$9),RelGegevens!$L$3:$L$1002))</f>
        <v/>
      </c>
      <c r="J39" s="51" t="str">
        <f ca="1">IF(OR($A39="",J$9="",SUMIF(RelGegevens!$F$3:$M$1002,CONCATENATE("=",Uitwerking!$A39,"-",Uitwerking!J$9),RelGegevens!$L$3:$L$1002)=0),"",SUMIF(RelGegevens!$F$3:$M$1002,CONCATENATE("=",Uitwerking!$A39,"-",Uitwerking!J$9),RelGegevens!$L$3:$L$1002))</f>
        <v/>
      </c>
      <c r="K39" s="51" t="str">
        <f ca="1">IF(OR($A39="",K$9="",SUMIF(RelGegevens!$F$3:$M$1002,CONCATENATE("=",Uitwerking!$A39,"-",Uitwerking!K$9),RelGegevens!$L$3:$L$1002)=0),"",SUMIF(RelGegevens!$F$3:$M$1002,CONCATENATE("=",Uitwerking!$A39,"-",Uitwerking!K$9),RelGegevens!$L$3:$L$1002))</f>
        <v/>
      </c>
      <c r="L39" s="51" t="str">
        <f ca="1">IF(OR($A39="",L$9="",SUMIF(RelGegevens!$F$3:$M$1002,CONCATENATE("=",Uitwerking!$A39,"-",Uitwerking!L$9),RelGegevens!$L$3:$L$1002)=0),"",SUMIF(RelGegevens!$F$3:$M$1002,CONCATENATE("=",Uitwerking!$A39,"-",Uitwerking!L$9),RelGegevens!$L$3:$L$1002))</f>
        <v/>
      </c>
      <c r="M39" s="51" t="str">
        <f ca="1">IF(OR($A39="",M$9="",SUMIF(RelGegevens!$F$3:$M$1002,CONCATENATE("=",Uitwerking!$A39,"-",Uitwerking!M$9),RelGegevens!$L$3:$L$1002)=0),"",SUMIF(RelGegevens!$F$3:$M$1002,CONCATENATE("=",Uitwerking!$A39,"-",Uitwerking!M$9),RelGegevens!$L$3:$L$1002))</f>
        <v/>
      </c>
      <c r="N39" s="51" t="str">
        <f ca="1">IF(OR($A39="",N$9="",SUMIF(RelGegevens!$F$3:$M$1002,CONCATENATE("=",Uitwerking!$A39,"-",Uitwerking!N$9),RelGegevens!$L$3:$L$1002)=0),"",SUMIF(RelGegevens!$F$3:$M$1002,CONCATENATE("=",Uitwerking!$A39,"-",Uitwerking!N$9),RelGegevens!$L$3:$L$1002))</f>
        <v/>
      </c>
      <c r="O39" s="51" t="str">
        <f ca="1">IF(OR($A39="",O$9="",SUMIF(RelGegevens!$F$3:$M$1002,CONCATENATE("=",Uitwerking!$A39,"-",Uitwerking!O$9),RelGegevens!$L$3:$L$1002)=0),"",SUMIF(RelGegevens!$F$3:$M$1002,CONCATENATE("=",Uitwerking!$A39,"-",Uitwerking!O$9),RelGegevens!$L$3:$L$1002))</f>
        <v/>
      </c>
      <c r="P39" s="51" t="str">
        <f ca="1">IF(OR($A39="",P$9="",SUMIF(RelGegevens!$F$3:$M$1002,CONCATENATE("=",Uitwerking!$A39,"-",Uitwerking!P$9),RelGegevens!$L$3:$L$1002)=0),"",SUMIF(RelGegevens!$F$3:$M$1002,CONCATENATE("=",Uitwerking!$A39,"-",Uitwerking!P$9),RelGegevens!$L$3:$L$1002))</f>
        <v/>
      </c>
      <c r="Q39" s="51" t="str">
        <f ca="1">IF(OR($A39="",Q$9="",SUMIF(RelGegevens!$F$3:$M$1002,CONCATENATE("=",Uitwerking!$A39,"-",Uitwerking!Q$9),RelGegevens!$L$3:$L$1002)=0),"",SUMIF(RelGegevens!$F$3:$M$1002,CONCATENATE("=",Uitwerking!$A39,"-",Uitwerking!Q$9),RelGegevens!$L$3:$L$1002))</f>
        <v/>
      </c>
      <c r="R39" s="51" t="str">
        <f ca="1">IF(OR($A39="",R$9="",SUMIF(RelGegevens!$F$3:$M$1002,CONCATENATE("=",Uitwerking!$A39,"-",Uitwerking!R$9),RelGegevens!$L$3:$L$1002)=0),"",SUMIF(RelGegevens!$F$3:$M$1002,CONCATENATE("=",Uitwerking!$A39,"-",Uitwerking!R$9),RelGegevens!$L$3:$L$1002))</f>
        <v/>
      </c>
      <c r="S39" s="51" t="str">
        <f ca="1">IF(OR($A39="",S$9="",SUMIF(RelGegevens!$F$3:$M$1002,CONCATENATE("=",Uitwerking!$A39,"-",Uitwerking!S$9),RelGegevens!$L$3:$L$1002)=0),"",SUMIF(RelGegevens!$F$3:$M$1002,CONCATENATE("=",Uitwerking!$A39,"-",Uitwerking!S$9),RelGegevens!$L$3:$L$1002))</f>
        <v/>
      </c>
      <c r="T39" s="51" t="str">
        <f ca="1">IF(OR($A39="",T$9="",SUMIF(RelGegevens!$F$3:$M$1002,CONCATENATE("=",Uitwerking!$A39,"-",Uitwerking!T$9),RelGegevens!$L$3:$L$1002)=0),"",SUMIF(RelGegevens!$F$3:$M$1002,CONCATENATE("=",Uitwerking!$A39,"-",Uitwerking!T$9),RelGegevens!$L$3:$L$1002))</f>
        <v/>
      </c>
      <c r="U39" s="51" t="str">
        <f ca="1">IF(OR($A39="",U$9="",SUMIF(RelGegevens!$F$3:$M$1002,CONCATENATE("=",Uitwerking!$A39,"-",Uitwerking!U$9),RelGegevens!$L$3:$L$1002)=0),"",SUMIF(RelGegevens!$F$3:$M$1002,CONCATENATE("=",Uitwerking!$A39,"-",Uitwerking!U$9),RelGegevens!$L$3:$L$1002))</f>
        <v/>
      </c>
      <c r="V39" s="51" t="str">
        <f ca="1">IF(OR($A39="",V$9="",SUMIF(RelGegevens!$F$3:$M$1002,CONCATENATE("=",Uitwerking!$A39,"-",Uitwerking!V$9),RelGegevens!$L$3:$L$1002)=0),"",SUMIF(RelGegevens!$F$3:$M$1002,CONCATENATE("=",Uitwerking!$A39,"-",Uitwerking!V$9),RelGegevens!$L$3:$L$1002))</f>
        <v/>
      </c>
      <c r="W39" s="51" t="str">
        <f ca="1">IF(OR($A39="",W$9="",SUMIF(RelGegevens!$F$3:$M$1002,CONCATENATE("=",Uitwerking!$A39,"-",Uitwerking!W$9),RelGegevens!$L$3:$L$1002)=0),"",SUMIF(RelGegevens!$F$3:$M$1002,CONCATENATE("=",Uitwerking!$A39,"-",Uitwerking!W$9),RelGegevens!$L$3:$L$1002))</f>
        <v/>
      </c>
      <c r="X39" s="51" t="str">
        <f ca="1">IF(OR($A39="",X$9="",SUMIF(RelGegevens!$F$3:$M$1002,CONCATENATE("=",Uitwerking!$A39,"-",Uitwerking!X$9),RelGegevens!$L$3:$L$1002)=0),"",SUMIF(RelGegevens!$F$3:$M$1002,CONCATENATE("=",Uitwerking!$A39,"-",Uitwerking!X$9),RelGegevens!$L$3:$L$1002))</f>
        <v/>
      </c>
      <c r="Y39" s="51" t="str">
        <f ca="1">IF(OR($A39="",Y$9="",SUMIF(RelGegevens!$F$3:$M$1002,CONCATENATE("=",Uitwerking!$A39,"-",Uitwerking!Y$9),RelGegevens!$L$3:$L$1002)=0),"",SUMIF(RelGegevens!$F$3:$M$1002,CONCATENATE("=",Uitwerking!$A39,"-",Uitwerking!Y$9),RelGegevens!$L$3:$L$1002))</f>
        <v/>
      </c>
      <c r="Z39" s="50" t="str">
        <f ca="1">IF(OR($A39="",Z$9="",SUMIF(RelGegevens!$F$3:$M$1002,CONCATENATE("=",Uitwerking!$A39,"-",Uitwerking!Z$9),RelGegevens!$L$3:$L$1002)=0),"",SUMIF(RelGegevens!$F$3:$M$1002,CONCATENATE("=",Uitwerking!$A39,"-",Uitwerking!Z$9),RelGegevens!$L$3:$L$1002))</f>
        <v/>
      </c>
      <c r="AA39" s="51" t="str">
        <f ca="1">IF(OR($A39="",AA$9="",SUMIF(RelGegevens!$F$3:$M$1002,CONCATENATE("=",Uitwerking!$A39,"-",Uitwerking!AA$9),RelGegevens!$L$3:$L$1002)=0),"",SUMIF(RelGegevens!$F$3:$M$1002,CONCATENATE("=",Uitwerking!$A39,"-",Uitwerking!AA$9),RelGegevens!$L$3:$L$1002))</f>
        <v/>
      </c>
      <c r="AB39" s="51" t="str">
        <f ca="1">IF(OR($A39="",AB$9="",SUMIF(RelGegevens!$F$3:$M$1002,CONCATENATE("=",Uitwerking!$A39,"-",Uitwerking!AB$9),RelGegevens!$L$3:$L$1002)=0),"",SUMIF(RelGegevens!$F$3:$M$1002,CONCATENATE("=",Uitwerking!$A39,"-",Uitwerking!AB$9),RelGegevens!$L$3:$L$1002))</f>
        <v/>
      </c>
      <c r="AC39" s="51" t="str">
        <f ca="1">IF(OR($A39="",AC$9="",SUMIF(RelGegevens!$F$3:$M$1002,CONCATENATE("=",Uitwerking!$A39,"-",Uitwerking!AC$9),RelGegevens!$L$3:$L$1002)=0),"",SUMIF(RelGegevens!$F$3:$M$1002,CONCATENATE("=",Uitwerking!$A39,"-",Uitwerking!AC$9),RelGegevens!$L$3:$L$1002))</f>
        <v/>
      </c>
      <c r="AD39" s="51" t="str">
        <f ca="1">IF(OR($A39="",AD$9="",SUMIF(RelGegevens!$F$3:$M$1002,CONCATENATE("=",Uitwerking!$A39,"-",Uitwerking!AD$9),RelGegevens!$L$3:$L$1002)=0),"",SUMIF(RelGegevens!$F$3:$M$1002,CONCATENATE("=",Uitwerking!$A39,"-",Uitwerking!AD$9),RelGegevens!$L$3:$L$1002))</f>
        <v/>
      </c>
      <c r="AE39" s="51" t="str">
        <f ca="1">IF(OR($A39="",AE$9="",SUMIF(RelGegevens!$F$3:$M$1002,CONCATENATE("=",Uitwerking!$A39,"-",Uitwerking!AE$9),RelGegevens!$L$3:$L$1002)=0),"",SUMIF(RelGegevens!$F$3:$M$1002,CONCATENATE("=",Uitwerking!$A39,"-",Uitwerking!AE$9),RelGegevens!$L$3:$L$1002))</f>
        <v/>
      </c>
      <c r="AF39" s="51" t="str">
        <f ca="1">IF(OR($A39="",AF$9="",SUMIF(RelGegevens!$F$3:$M$1002,CONCATENATE("=",Uitwerking!$A39,"-",Uitwerking!AF$9),RelGegevens!$L$3:$L$1002)=0),"",SUMIF(RelGegevens!$F$3:$M$1002,CONCATENATE("=",Uitwerking!$A39,"-",Uitwerking!AF$9),RelGegevens!$L$3:$L$1002))</f>
        <v/>
      </c>
      <c r="AG39" s="51" t="str">
        <f ca="1">IF(OR($A39="",AG$9="",SUMIF(RelGegevens!$F$3:$M$1002,CONCATENATE("=",Uitwerking!$A39,"-",Uitwerking!AG$9),RelGegevens!$L$3:$L$1002)=0),"",SUMIF(RelGegevens!$F$3:$M$1002,CONCATENATE("=",Uitwerking!$A39,"-",Uitwerking!AG$9),RelGegevens!$L$3:$L$1002))</f>
        <v/>
      </c>
      <c r="AH39" s="51" t="str">
        <f ca="1">IF(OR($A39="",AH$9="",SUMIF(RelGegevens!$F$3:$M$1002,CONCATENATE("=",Uitwerking!$A39,"-",Uitwerking!AH$9),RelGegevens!$L$3:$L$1002)=0),"",SUMIF(RelGegevens!$F$3:$M$1002,CONCATENATE("=",Uitwerking!$A39,"-",Uitwerking!AH$9),RelGegevens!$L$3:$L$1002))</f>
        <v/>
      </c>
      <c r="AI39" s="51" t="str">
        <f ca="1">IF(OR($A39="",AI$9="",SUMIF(RelGegevens!$F$3:$M$1002,CONCATENATE("=",Uitwerking!$A39,"-",Uitwerking!AI$9),RelGegevens!$L$3:$L$1002)=0),"",SUMIF(RelGegevens!$F$3:$M$1002,CONCATENATE("=",Uitwerking!$A39,"-",Uitwerking!AI$9),RelGegevens!$L$3:$L$1002))</f>
        <v/>
      </c>
      <c r="AJ39" s="51" t="str">
        <f ca="1">IF(OR($A39="",AJ$9="",SUMIF(RelGegevens!$F$3:$M$1002,CONCATENATE("=",Uitwerking!$A39,"-",Uitwerking!AJ$9),RelGegevens!$L$3:$L$1002)=0),"",SUMIF(RelGegevens!$F$3:$M$1002,CONCATENATE("=",Uitwerking!$A39,"-",Uitwerking!AJ$9),RelGegevens!$L$3:$L$1002))</f>
        <v/>
      </c>
      <c r="AK39" s="51" t="str">
        <f ca="1">IF(OR($A39="",AK$9="",SUMIF(RelGegevens!$F$3:$M$1002,CONCATENATE("=",Uitwerking!$A39,"-",Uitwerking!AK$9),RelGegevens!$L$3:$L$1002)=0),"",SUMIF(RelGegevens!$F$3:$M$1002,CONCATENATE("=",Uitwerking!$A39,"-",Uitwerking!AK$9),RelGegevens!$L$3:$L$1002))</f>
        <v/>
      </c>
      <c r="AL39" s="51" t="str">
        <f ca="1">IF(OR($A39="",AL$9="",SUMIF(RelGegevens!$F$3:$M$1002,CONCATENATE("=",Uitwerking!$A39,"-",Uitwerking!AL$9),RelGegevens!$L$3:$L$1002)=0),"",SUMIF(RelGegevens!$F$3:$M$1002,CONCATENATE("=",Uitwerking!$A39,"-",Uitwerking!AL$9),RelGegevens!$L$3:$L$1002))</f>
        <v/>
      </c>
      <c r="AM39" s="51" t="str">
        <f ca="1">IF(OR($A39="",AM$9="",SUMIF(RelGegevens!$F$3:$M$1002,CONCATENATE("=",Uitwerking!$A39,"-",Uitwerking!AM$9),RelGegevens!$L$3:$L$1002)=0),"",SUMIF(RelGegevens!$F$3:$M$1002,CONCATENATE("=",Uitwerking!$A39,"-",Uitwerking!AM$9),RelGegevens!$L$3:$L$1002))</f>
        <v/>
      </c>
      <c r="AN39" s="51" t="str">
        <f ca="1">IF(OR($A39="",AN$9="",SUMIF(RelGegevens!$F$3:$M$1002,CONCATENATE("=",Uitwerking!$A39,"-",Uitwerking!AN$9),RelGegevens!$L$3:$L$1002)=0),"",SUMIF(RelGegevens!$F$3:$M$1002,CONCATENATE("=",Uitwerking!$A39,"-",Uitwerking!AN$9),RelGegevens!$L$3:$L$1002))</f>
        <v/>
      </c>
      <c r="AO39" s="51" t="str">
        <f ca="1">IF(OR($A39="",AO$9="",SUMIF(RelGegevens!$F$3:$M$1002,CONCATENATE("=",Uitwerking!$A39,"-",Uitwerking!AO$9),RelGegevens!$L$3:$L$1002)=0),"",SUMIF(RelGegevens!$F$3:$M$1002,CONCATENATE("=",Uitwerking!$A39,"-",Uitwerking!AO$9),RelGegevens!$L$3:$L$1002))</f>
        <v/>
      </c>
      <c r="AP39" s="51" t="str">
        <f ca="1">IF(OR($A39="",AP$9="",SUMIF(RelGegevens!$F$3:$M$1002,CONCATENATE("=",Uitwerking!$A39,"-",Uitwerking!AP$9),RelGegevens!$L$3:$L$1002)=0),"",SUMIF(RelGegevens!$F$3:$M$1002,CONCATENATE("=",Uitwerking!$A39,"-",Uitwerking!AP$9),RelGegevens!$L$3:$L$1002))</f>
        <v/>
      </c>
      <c r="AQ39" s="51" t="str">
        <f ca="1">IF(OR($A39="",AQ$9="",SUMIF(RelGegevens!$F$3:$M$1002,CONCATENATE("=",Uitwerking!$A39,"-",Uitwerking!AQ$9),RelGegevens!$L$3:$L$1002)=0),"",SUMIF(RelGegevens!$F$3:$M$1002,CONCATENATE("=",Uitwerking!$A39,"-",Uitwerking!AQ$9),RelGegevens!$L$3:$L$1002))</f>
        <v/>
      </c>
      <c r="AR39" s="51" t="str">
        <f ca="1">IF(OR($A39="",AR$9="",SUMIF(RelGegevens!$F$3:$M$1002,CONCATENATE("=",Uitwerking!$A39,"-",Uitwerking!AR$9),RelGegevens!$L$3:$L$1002)=0),"",SUMIF(RelGegevens!$F$3:$M$1002,CONCATENATE("=",Uitwerking!$A39,"-",Uitwerking!AR$9),RelGegevens!$L$3:$L$1002))</f>
        <v/>
      </c>
      <c r="AS39" s="51" t="str">
        <f ca="1">IF(OR($A39="",AS$9="",SUMIF(RelGegevens!$F$3:$M$1002,CONCATENATE("=",Uitwerking!$A39,"-",Uitwerking!AS$9),RelGegevens!$L$3:$L$1002)=0),"",SUMIF(RelGegevens!$F$3:$M$1002,CONCATENATE("=",Uitwerking!$A39,"-",Uitwerking!AS$9),RelGegevens!$L$3:$L$1002))</f>
        <v/>
      </c>
      <c r="AT39" s="51" t="str">
        <f ca="1">IF(OR($A39="",AT$9="",SUMIF(RelGegevens!$F$3:$M$1002,CONCATENATE("=",Uitwerking!$A39,"-",Uitwerking!AT$9),RelGegevens!$L$3:$L$1002)=0),"",SUMIF(RelGegevens!$F$3:$M$1002,CONCATENATE("=",Uitwerking!$A39,"-",Uitwerking!AT$9),RelGegevens!$L$3:$L$1002))</f>
        <v/>
      </c>
      <c r="AU39" s="51" t="str">
        <f ca="1">IF(OR($A39="",AU$9="",SUMIF(RelGegevens!$F$3:$M$1002,CONCATENATE("=",Uitwerking!$A39,"-",Uitwerking!AU$9),RelGegevens!$L$3:$L$1002)=0),"",SUMIF(RelGegevens!$F$3:$M$1002,CONCATENATE("=",Uitwerking!$A39,"-",Uitwerking!AU$9),RelGegevens!$L$3:$L$1002))</f>
        <v/>
      </c>
      <c r="AV39" s="51" t="str">
        <f ca="1">IF(OR($A39="",AV$9="",SUMIF(RelGegevens!$F$3:$M$1002,CONCATENATE("=",Uitwerking!$A39,"-",Uitwerking!AV$9),RelGegevens!$L$3:$L$1002)=0),"",SUMIF(RelGegevens!$F$3:$M$1002,CONCATENATE("=",Uitwerking!$A39,"-",Uitwerking!AV$9),RelGegevens!$L$3:$L$1002))</f>
        <v/>
      </c>
      <c r="AW39" s="51" t="str">
        <f ca="1">IF(OR($A39="",AW$9="",SUMIF(RelGegevens!$F$3:$M$1002,CONCATENATE("=",Uitwerking!$A39,"-",Uitwerking!AW$9),RelGegevens!$L$3:$L$1002)=0),"",SUMIF(RelGegevens!$F$3:$M$1002,CONCATENATE("=",Uitwerking!$A39,"-",Uitwerking!AW$9),RelGegevens!$L$3:$L$1002))</f>
        <v/>
      </c>
      <c r="AX39" s="51" t="str">
        <f ca="1">IF(OR($A39="",AX$9="",SUMIF(RelGegevens!$F$3:$M$1002,CONCATENATE("=",Uitwerking!$A39,"-",Uitwerking!AX$9),RelGegevens!$L$3:$L$1002)=0),"",SUMIF(RelGegevens!$F$3:$M$1002,CONCATENATE("=",Uitwerking!$A39,"-",Uitwerking!AX$9),RelGegevens!$L$3:$L$1002))</f>
        <v/>
      </c>
      <c r="AY39" s="51" t="str">
        <f ca="1">IF(OR($A39="",AY$9="",SUMIF(RelGegevens!$F$3:$M$1002,CONCATENATE("=",Uitwerking!$A39,"-",Uitwerking!AY$9),RelGegevens!$L$3:$L$1002)=0),"",SUMIF(RelGegevens!$F$3:$M$1002,CONCATENATE("=",Uitwerking!$A39,"-",Uitwerking!AY$9),RelGegevens!$L$3:$L$1002))</f>
        <v/>
      </c>
      <c r="AZ39" s="51" t="str">
        <f ca="1">IF(OR($A39="",AZ$9="",SUMIF(RelGegevens!$F$3:$M$1002,CONCATENATE("=",Uitwerking!$A39,"-",Uitwerking!AZ$9),RelGegevens!$L$3:$L$1002)=0),"",SUMIF(RelGegevens!$F$3:$M$1002,CONCATENATE("=",Uitwerking!$A39,"-",Uitwerking!AZ$9),RelGegevens!$L$3:$L$1002))</f>
        <v/>
      </c>
      <c r="BA39" s="51" t="str">
        <f ca="1">IF(OR($A39="",BA$9="",SUMIF(RelGegevens!$F$3:$M$1002,CONCATENATE("=",Uitwerking!$A39,"-",Uitwerking!BA$9),RelGegevens!$L$3:$L$1002)=0),"",SUMIF(RelGegevens!$F$3:$M$1002,CONCATENATE("=",Uitwerking!$A39,"-",Uitwerking!BA$9),RelGegevens!$L$3:$L$1002))</f>
        <v/>
      </c>
      <c r="BB39" s="51" t="str">
        <f ca="1">IF(OR($A39="",BB$9="",SUMIF(RelGegevens!$F$3:$M$1002,CONCATENATE("=",Uitwerking!$A39,"-",Uitwerking!BB$9),RelGegevens!$L$3:$L$1002)=0),"",SUMIF(RelGegevens!$F$3:$M$1002,CONCATENATE("=",Uitwerking!$A39,"-",Uitwerking!BB$9),RelGegevens!$L$3:$L$1002))</f>
        <v/>
      </c>
      <c r="BC39" s="52" t="str">
        <f ca="1">IF(OR($A39="",BC$9="",SUMIF(RelGegevens!$F$3:$M$1002,CONCATENATE("=",Uitwerking!$A39,"-",Uitwerking!BC$9),RelGegevens!$L$3:$L$1002)=0),"",SUMIF(RelGegevens!$F$3:$M$1002,CONCATENATE("=",Uitwerking!$A39,"-",Uitwerking!BC$9),RelGegevens!$L$3:$L$1002))</f>
        <v/>
      </c>
    </row>
    <row r="40" spans="1:55" ht="10.5" customHeight="1" x14ac:dyDescent="0.25">
      <c r="A40" s="17" t="str">
        <f>'Data LMA'!B48</f>
        <v/>
      </c>
      <c r="B40" s="29" t="str">
        <f t="shared" si="2"/>
        <v/>
      </c>
      <c r="C40" s="22" t="str">
        <f>IF(A40="","",VLOOKUP(A40,Euralcodes!$A$2:$C$840,3))</f>
        <v/>
      </c>
      <c r="D40" s="23" t="str">
        <f>IF(C40="","",VLOOKUP(A40,Euralcodes!$A$2:$C$840,2))</f>
        <v/>
      </c>
      <c r="E40" s="87" t="str">
        <f t="shared" ca="1" si="3"/>
        <v/>
      </c>
      <c r="F40" s="50" t="str">
        <f ca="1">IF(OR($A40="",F$9="",SUMIF(RelGegevens!$F$3:$M$1002,CONCATENATE("=",Uitwerking!$A40,"-",Uitwerking!F$9),RelGegevens!$L$3:$L$1002)=0),"",SUMIF(RelGegevens!$F$3:$M$1002,CONCATENATE("=",Uitwerking!$A40,"-",Uitwerking!F$9),RelGegevens!$L$3:$L$1002))</f>
        <v/>
      </c>
      <c r="G40" s="51" t="str">
        <f ca="1">IF(OR($A40="",G$9="",SUMIF(RelGegevens!$F$3:$M$1002,CONCATENATE("=",Uitwerking!$A40,"-",Uitwerking!G$9),RelGegevens!$L$3:$L$1002)=0),"",SUMIF(RelGegevens!$F$3:$M$1002,CONCATENATE("=",Uitwerking!$A40,"-",Uitwerking!G$9),RelGegevens!$L$3:$L$1002))</f>
        <v/>
      </c>
      <c r="H40" s="51" t="str">
        <f ca="1">IF(OR($A40="",H$9="",SUMIF(RelGegevens!$F$3:$M$1002,CONCATENATE("=",Uitwerking!$A40,"-",Uitwerking!H$9),RelGegevens!$L$3:$L$1002)=0),"",SUMIF(RelGegevens!$F$3:$M$1002,CONCATENATE("=",Uitwerking!$A40,"-",Uitwerking!H$9),RelGegevens!$L$3:$L$1002))</f>
        <v/>
      </c>
      <c r="I40" s="51" t="str">
        <f ca="1">IF(OR($A40="",I$9="",SUMIF(RelGegevens!$F$3:$M$1002,CONCATENATE("=",Uitwerking!$A40,"-",Uitwerking!I$9),RelGegevens!$L$3:$L$1002)=0),"",SUMIF(RelGegevens!$F$3:$M$1002,CONCATENATE("=",Uitwerking!$A40,"-",Uitwerking!I$9),RelGegevens!$L$3:$L$1002))</f>
        <v/>
      </c>
      <c r="J40" s="51" t="str">
        <f ca="1">IF(OR($A40="",J$9="",SUMIF(RelGegevens!$F$3:$M$1002,CONCATENATE("=",Uitwerking!$A40,"-",Uitwerking!J$9),RelGegevens!$L$3:$L$1002)=0),"",SUMIF(RelGegevens!$F$3:$M$1002,CONCATENATE("=",Uitwerking!$A40,"-",Uitwerking!J$9),RelGegevens!$L$3:$L$1002))</f>
        <v/>
      </c>
      <c r="K40" s="51" t="str">
        <f ca="1">IF(OR($A40="",K$9="",SUMIF(RelGegevens!$F$3:$M$1002,CONCATENATE("=",Uitwerking!$A40,"-",Uitwerking!K$9),RelGegevens!$L$3:$L$1002)=0),"",SUMIF(RelGegevens!$F$3:$M$1002,CONCATENATE("=",Uitwerking!$A40,"-",Uitwerking!K$9),RelGegevens!$L$3:$L$1002))</f>
        <v/>
      </c>
      <c r="L40" s="51" t="str">
        <f ca="1">IF(OR($A40="",L$9="",SUMIF(RelGegevens!$F$3:$M$1002,CONCATENATE("=",Uitwerking!$A40,"-",Uitwerking!L$9),RelGegevens!$L$3:$L$1002)=0),"",SUMIF(RelGegevens!$F$3:$M$1002,CONCATENATE("=",Uitwerking!$A40,"-",Uitwerking!L$9),RelGegevens!$L$3:$L$1002))</f>
        <v/>
      </c>
      <c r="M40" s="51" t="str">
        <f ca="1">IF(OR($A40="",M$9="",SUMIF(RelGegevens!$F$3:$M$1002,CONCATENATE("=",Uitwerking!$A40,"-",Uitwerking!M$9),RelGegevens!$L$3:$L$1002)=0),"",SUMIF(RelGegevens!$F$3:$M$1002,CONCATENATE("=",Uitwerking!$A40,"-",Uitwerking!M$9),RelGegevens!$L$3:$L$1002))</f>
        <v/>
      </c>
      <c r="N40" s="51" t="str">
        <f ca="1">IF(OR($A40="",N$9="",SUMIF(RelGegevens!$F$3:$M$1002,CONCATENATE("=",Uitwerking!$A40,"-",Uitwerking!N$9),RelGegevens!$L$3:$L$1002)=0),"",SUMIF(RelGegevens!$F$3:$M$1002,CONCATENATE("=",Uitwerking!$A40,"-",Uitwerking!N$9),RelGegevens!$L$3:$L$1002))</f>
        <v/>
      </c>
      <c r="O40" s="51" t="str">
        <f ca="1">IF(OR($A40="",O$9="",SUMIF(RelGegevens!$F$3:$M$1002,CONCATENATE("=",Uitwerking!$A40,"-",Uitwerking!O$9),RelGegevens!$L$3:$L$1002)=0),"",SUMIF(RelGegevens!$F$3:$M$1002,CONCATENATE("=",Uitwerking!$A40,"-",Uitwerking!O$9),RelGegevens!$L$3:$L$1002))</f>
        <v/>
      </c>
      <c r="P40" s="51" t="str">
        <f ca="1">IF(OR($A40="",P$9="",SUMIF(RelGegevens!$F$3:$M$1002,CONCATENATE("=",Uitwerking!$A40,"-",Uitwerking!P$9),RelGegevens!$L$3:$L$1002)=0),"",SUMIF(RelGegevens!$F$3:$M$1002,CONCATENATE("=",Uitwerking!$A40,"-",Uitwerking!P$9),RelGegevens!$L$3:$L$1002))</f>
        <v/>
      </c>
      <c r="Q40" s="51" t="str">
        <f ca="1">IF(OR($A40="",Q$9="",SUMIF(RelGegevens!$F$3:$M$1002,CONCATENATE("=",Uitwerking!$A40,"-",Uitwerking!Q$9),RelGegevens!$L$3:$L$1002)=0),"",SUMIF(RelGegevens!$F$3:$M$1002,CONCATENATE("=",Uitwerking!$A40,"-",Uitwerking!Q$9),RelGegevens!$L$3:$L$1002))</f>
        <v/>
      </c>
      <c r="R40" s="51" t="str">
        <f ca="1">IF(OR($A40="",R$9="",SUMIF(RelGegevens!$F$3:$M$1002,CONCATENATE("=",Uitwerking!$A40,"-",Uitwerking!R$9),RelGegevens!$L$3:$L$1002)=0),"",SUMIF(RelGegevens!$F$3:$M$1002,CONCATENATE("=",Uitwerking!$A40,"-",Uitwerking!R$9),RelGegevens!$L$3:$L$1002))</f>
        <v/>
      </c>
      <c r="S40" s="51" t="str">
        <f ca="1">IF(OR($A40="",S$9="",SUMIF(RelGegevens!$F$3:$M$1002,CONCATENATE("=",Uitwerking!$A40,"-",Uitwerking!S$9),RelGegevens!$L$3:$L$1002)=0),"",SUMIF(RelGegevens!$F$3:$M$1002,CONCATENATE("=",Uitwerking!$A40,"-",Uitwerking!S$9),RelGegevens!$L$3:$L$1002))</f>
        <v/>
      </c>
      <c r="T40" s="51" t="str">
        <f ca="1">IF(OR($A40="",T$9="",SUMIF(RelGegevens!$F$3:$M$1002,CONCATENATE("=",Uitwerking!$A40,"-",Uitwerking!T$9),RelGegevens!$L$3:$L$1002)=0),"",SUMIF(RelGegevens!$F$3:$M$1002,CONCATENATE("=",Uitwerking!$A40,"-",Uitwerking!T$9),RelGegevens!$L$3:$L$1002))</f>
        <v/>
      </c>
      <c r="U40" s="51" t="str">
        <f ca="1">IF(OR($A40="",U$9="",SUMIF(RelGegevens!$F$3:$M$1002,CONCATENATE("=",Uitwerking!$A40,"-",Uitwerking!U$9),RelGegevens!$L$3:$L$1002)=0),"",SUMIF(RelGegevens!$F$3:$M$1002,CONCATENATE("=",Uitwerking!$A40,"-",Uitwerking!U$9),RelGegevens!$L$3:$L$1002))</f>
        <v/>
      </c>
      <c r="V40" s="51" t="str">
        <f ca="1">IF(OR($A40="",V$9="",SUMIF(RelGegevens!$F$3:$M$1002,CONCATENATE("=",Uitwerking!$A40,"-",Uitwerking!V$9),RelGegevens!$L$3:$L$1002)=0),"",SUMIF(RelGegevens!$F$3:$M$1002,CONCATENATE("=",Uitwerking!$A40,"-",Uitwerking!V$9),RelGegevens!$L$3:$L$1002))</f>
        <v/>
      </c>
      <c r="W40" s="51" t="str">
        <f ca="1">IF(OR($A40="",W$9="",SUMIF(RelGegevens!$F$3:$M$1002,CONCATENATE("=",Uitwerking!$A40,"-",Uitwerking!W$9),RelGegevens!$L$3:$L$1002)=0),"",SUMIF(RelGegevens!$F$3:$M$1002,CONCATENATE("=",Uitwerking!$A40,"-",Uitwerking!W$9),RelGegevens!$L$3:$L$1002))</f>
        <v/>
      </c>
      <c r="X40" s="51" t="str">
        <f ca="1">IF(OR($A40="",X$9="",SUMIF(RelGegevens!$F$3:$M$1002,CONCATENATE("=",Uitwerking!$A40,"-",Uitwerking!X$9),RelGegevens!$L$3:$L$1002)=0),"",SUMIF(RelGegevens!$F$3:$M$1002,CONCATENATE("=",Uitwerking!$A40,"-",Uitwerking!X$9),RelGegevens!$L$3:$L$1002))</f>
        <v/>
      </c>
      <c r="Y40" s="51" t="str">
        <f ca="1">IF(OR($A40="",Y$9="",SUMIF(RelGegevens!$F$3:$M$1002,CONCATENATE("=",Uitwerking!$A40,"-",Uitwerking!Y$9),RelGegevens!$L$3:$L$1002)=0),"",SUMIF(RelGegevens!$F$3:$M$1002,CONCATENATE("=",Uitwerking!$A40,"-",Uitwerking!Y$9),RelGegevens!$L$3:$L$1002))</f>
        <v/>
      </c>
      <c r="Z40" s="50" t="str">
        <f ca="1">IF(OR($A40="",Z$9="",SUMIF(RelGegevens!$F$3:$M$1002,CONCATENATE("=",Uitwerking!$A40,"-",Uitwerking!Z$9),RelGegevens!$L$3:$L$1002)=0),"",SUMIF(RelGegevens!$F$3:$M$1002,CONCATENATE("=",Uitwerking!$A40,"-",Uitwerking!Z$9),RelGegevens!$L$3:$L$1002))</f>
        <v/>
      </c>
      <c r="AA40" s="51" t="str">
        <f ca="1">IF(OR($A40="",AA$9="",SUMIF(RelGegevens!$F$3:$M$1002,CONCATENATE("=",Uitwerking!$A40,"-",Uitwerking!AA$9),RelGegevens!$L$3:$L$1002)=0),"",SUMIF(RelGegevens!$F$3:$M$1002,CONCATENATE("=",Uitwerking!$A40,"-",Uitwerking!AA$9),RelGegevens!$L$3:$L$1002))</f>
        <v/>
      </c>
      <c r="AB40" s="51" t="str">
        <f ca="1">IF(OR($A40="",AB$9="",SUMIF(RelGegevens!$F$3:$M$1002,CONCATENATE("=",Uitwerking!$A40,"-",Uitwerking!AB$9),RelGegevens!$L$3:$L$1002)=0),"",SUMIF(RelGegevens!$F$3:$M$1002,CONCATENATE("=",Uitwerking!$A40,"-",Uitwerking!AB$9),RelGegevens!$L$3:$L$1002))</f>
        <v/>
      </c>
      <c r="AC40" s="51" t="str">
        <f ca="1">IF(OR($A40="",AC$9="",SUMIF(RelGegevens!$F$3:$M$1002,CONCATENATE("=",Uitwerking!$A40,"-",Uitwerking!AC$9),RelGegevens!$L$3:$L$1002)=0),"",SUMIF(RelGegevens!$F$3:$M$1002,CONCATENATE("=",Uitwerking!$A40,"-",Uitwerking!AC$9),RelGegevens!$L$3:$L$1002))</f>
        <v/>
      </c>
      <c r="AD40" s="51" t="str">
        <f ca="1">IF(OR($A40="",AD$9="",SUMIF(RelGegevens!$F$3:$M$1002,CONCATENATE("=",Uitwerking!$A40,"-",Uitwerking!AD$9),RelGegevens!$L$3:$L$1002)=0),"",SUMIF(RelGegevens!$F$3:$M$1002,CONCATENATE("=",Uitwerking!$A40,"-",Uitwerking!AD$9),RelGegevens!$L$3:$L$1002))</f>
        <v/>
      </c>
      <c r="AE40" s="51" t="str">
        <f ca="1">IF(OR($A40="",AE$9="",SUMIF(RelGegevens!$F$3:$M$1002,CONCATENATE("=",Uitwerking!$A40,"-",Uitwerking!AE$9),RelGegevens!$L$3:$L$1002)=0),"",SUMIF(RelGegevens!$F$3:$M$1002,CONCATENATE("=",Uitwerking!$A40,"-",Uitwerking!AE$9),RelGegevens!$L$3:$L$1002))</f>
        <v/>
      </c>
      <c r="AF40" s="51" t="str">
        <f ca="1">IF(OR($A40="",AF$9="",SUMIF(RelGegevens!$F$3:$M$1002,CONCATENATE("=",Uitwerking!$A40,"-",Uitwerking!AF$9),RelGegevens!$L$3:$L$1002)=0),"",SUMIF(RelGegevens!$F$3:$M$1002,CONCATENATE("=",Uitwerking!$A40,"-",Uitwerking!AF$9),RelGegevens!$L$3:$L$1002))</f>
        <v/>
      </c>
      <c r="AG40" s="51" t="str">
        <f ca="1">IF(OR($A40="",AG$9="",SUMIF(RelGegevens!$F$3:$M$1002,CONCATENATE("=",Uitwerking!$A40,"-",Uitwerking!AG$9),RelGegevens!$L$3:$L$1002)=0),"",SUMIF(RelGegevens!$F$3:$M$1002,CONCATENATE("=",Uitwerking!$A40,"-",Uitwerking!AG$9),RelGegevens!$L$3:$L$1002))</f>
        <v/>
      </c>
      <c r="AH40" s="51" t="str">
        <f ca="1">IF(OR($A40="",AH$9="",SUMIF(RelGegevens!$F$3:$M$1002,CONCATENATE("=",Uitwerking!$A40,"-",Uitwerking!AH$9),RelGegevens!$L$3:$L$1002)=0),"",SUMIF(RelGegevens!$F$3:$M$1002,CONCATENATE("=",Uitwerking!$A40,"-",Uitwerking!AH$9),RelGegevens!$L$3:$L$1002))</f>
        <v/>
      </c>
      <c r="AI40" s="51" t="str">
        <f ca="1">IF(OR($A40="",AI$9="",SUMIF(RelGegevens!$F$3:$M$1002,CONCATENATE("=",Uitwerking!$A40,"-",Uitwerking!AI$9),RelGegevens!$L$3:$L$1002)=0),"",SUMIF(RelGegevens!$F$3:$M$1002,CONCATENATE("=",Uitwerking!$A40,"-",Uitwerking!AI$9),RelGegevens!$L$3:$L$1002))</f>
        <v/>
      </c>
      <c r="AJ40" s="51" t="str">
        <f ca="1">IF(OR($A40="",AJ$9="",SUMIF(RelGegevens!$F$3:$M$1002,CONCATENATE("=",Uitwerking!$A40,"-",Uitwerking!AJ$9),RelGegevens!$L$3:$L$1002)=0),"",SUMIF(RelGegevens!$F$3:$M$1002,CONCATENATE("=",Uitwerking!$A40,"-",Uitwerking!AJ$9),RelGegevens!$L$3:$L$1002))</f>
        <v/>
      </c>
      <c r="AK40" s="51" t="str">
        <f ca="1">IF(OR($A40="",AK$9="",SUMIF(RelGegevens!$F$3:$M$1002,CONCATENATE("=",Uitwerking!$A40,"-",Uitwerking!AK$9),RelGegevens!$L$3:$L$1002)=0),"",SUMIF(RelGegevens!$F$3:$M$1002,CONCATENATE("=",Uitwerking!$A40,"-",Uitwerking!AK$9),RelGegevens!$L$3:$L$1002))</f>
        <v/>
      </c>
      <c r="AL40" s="51" t="str">
        <f ca="1">IF(OR($A40="",AL$9="",SUMIF(RelGegevens!$F$3:$M$1002,CONCATENATE("=",Uitwerking!$A40,"-",Uitwerking!AL$9),RelGegevens!$L$3:$L$1002)=0),"",SUMIF(RelGegevens!$F$3:$M$1002,CONCATENATE("=",Uitwerking!$A40,"-",Uitwerking!AL$9),RelGegevens!$L$3:$L$1002))</f>
        <v/>
      </c>
      <c r="AM40" s="51" t="str">
        <f ca="1">IF(OR($A40="",AM$9="",SUMIF(RelGegevens!$F$3:$M$1002,CONCATENATE("=",Uitwerking!$A40,"-",Uitwerking!AM$9),RelGegevens!$L$3:$L$1002)=0),"",SUMIF(RelGegevens!$F$3:$M$1002,CONCATENATE("=",Uitwerking!$A40,"-",Uitwerking!AM$9),RelGegevens!$L$3:$L$1002))</f>
        <v/>
      </c>
      <c r="AN40" s="51" t="str">
        <f ca="1">IF(OR($A40="",AN$9="",SUMIF(RelGegevens!$F$3:$M$1002,CONCATENATE("=",Uitwerking!$A40,"-",Uitwerking!AN$9),RelGegevens!$L$3:$L$1002)=0),"",SUMIF(RelGegevens!$F$3:$M$1002,CONCATENATE("=",Uitwerking!$A40,"-",Uitwerking!AN$9),RelGegevens!$L$3:$L$1002))</f>
        <v/>
      </c>
      <c r="AO40" s="51" t="str">
        <f ca="1">IF(OR($A40="",AO$9="",SUMIF(RelGegevens!$F$3:$M$1002,CONCATENATE("=",Uitwerking!$A40,"-",Uitwerking!AO$9),RelGegevens!$L$3:$L$1002)=0),"",SUMIF(RelGegevens!$F$3:$M$1002,CONCATENATE("=",Uitwerking!$A40,"-",Uitwerking!AO$9),RelGegevens!$L$3:$L$1002))</f>
        <v/>
      </c>
      <c r="AP40" s="51" t="str">
        <f ca="1">IF(OR($A40="",AP$9="",SUMIF(RelGegevens!$F$3:$M$1002,CONCATENATE("=",Uitwerking!$A40,"-",Uitwerking!AP$9),RelGegevens!$L$3:$L$1002)=0),"",SUMIF(RelGegevens!$F$3:$M$1002,CONCATENATE("=",Uitwerking!$A40,"-",Uitwerking!AP$9),RelGegevens!$L$3:$L$1002))</f>
        <v/>
      </c>
      <c r="AQ40" s="51" t="str">
        <f ca="1">IF(OR($A40="",AQ$9="",SUMIF(RelGegevens!$F$3:$M$1002,CONCATENATE("=",Uitwerking!$A40,"-",Uitwerking!AQ$9),RelGegevens!$L$3:$L$1002)=0),"",SUMIF(RelGegevens!$F$3:$M$1002,CONCATENATE("=",Uitwerking!$A40,"-",Uitwerking!AQ$9),RelGegevens!$L$3:$L$1002))</f>
        <v/>
      </c>
      <c r="AR40" s="51" t="str">
        <f ca="1">IF(OR($A40="",AR$9="",SUMIF(RelGegevens!$F$3:$M$1002,CONCATENATE("=",Uitwerking!$A40,"-",Uitwerking!AR$9),RelGegevens!$L$3:$L$1002)=0),"",SUMIF(RelGegevens!$F$3:$M$1002,CONCATENATE("=",Uitwerking!$A40,"-",Uitwerking!AR$9),RelGegevens!$L$3:$L$1002))</f>
        <v/>
      </c>
      <c r="AS40" s="51" t="str">
        <f ca="1">IF(OR($A40="",AS$9="",SUMIF(RelGegevens!$F$3:$M$1002,CONCATENATE("=",Uitwerking!$A40,"-",Uitwerking!AS$9),RelGegevens!$L$3:$L$1002)=0),"",SUMIF(RelGegevens!$F$3:$M$1002,CONCATENATE("=",Uitwerking!$A40,"-",Uitwerking!AS$9),RelGegevens!$L$3:$L$1002))</f>
        <v/>
      </c>
      <c r="AT40" s="51" t="str">
        <f ca="1">IF(OR($A40="",AT$9="",SUMIF(RelGegevens!$F$3:$M$1002,CONCATENATE("=",Uitwerking!$A40,"-",Uitwerking!AT$9),RelGegevens!$L$3:$L$1002)=0),"",SUMIF(RelGegevens!$F$3:$M$1002,CONCATENATE("=",Uitwerking!$A40,"-",Uitwerking!AT$9),RelGegevens!$L$3:$L$1002))</f>
        <v/>
      </c>
      <c r="AU40" s="51" t="str">
        <f ca="1">IF(OR($A40="",AU$9="",SUMIF(RelGegevens!$F$3:$M$1002,CONCATENATE("=",Uitwerking!$A40,"-",Uitwerking!AU$9),RelGegevens!$L$3:$L$1002)=0),"",SUMIF(RelGegevens!$F$3:$M$1002,CONCATENATE("=",Uitwerking!$A40,"-",Uitwerking!AU$9),RelGegevens!$L$3:$L$1002))</f>
        <v/>
      </c>
      <c r="AV40" s="51" t="str">
        <f ca="1">IF(OR($A40="",AV$9="",SUMIF(RelGegevens!$F$3:$M$1002,CONCATENATE("=",Uitwerking!$A40,"-",Uitwerking!AV$9),RelGegevens!$L$3:$L$1002)=0),"",SUMIF(RelGegevens!$F$3:$M$1002,CONCATENATE("=",Uitwerking!$A40,"-",Uitwerking!AV$9),RelGegevens!$L$3:$L$1002))</f>
        <v/>
      </c>
      <c r="AW40" s="51" t="str">
        <f ca="1">IF(OR($A40="",AW$9="",SUMIF(RelGegevens!$F$3:$M$1002,CONCATENATE("=",Uitwerking!$A40,"-",Uitwerking!AW$9),RelGegevens!$L$3:$L$1002)=0),"",SUMIF(RelGegevens!$F$3:$M$1002,CONCATENATE("=",Uitwerking!$A40,"-",Uitwerking!AW$9),RelGegevens!$L$3:$L$1002))</f>
        <v/>
      </c>
      <c r="AX40" s="51" t="str">
        <f ca="1">IF(OR($A40="",AX$9="",SUMIF(RelGegevens!$F$3:$M$1002,CONCATENATE("=",Uitwerking!$A40,"-",Uitwerking!AX$9),RelGegevens!$L$3:$L$1002)=0),"",SUMIF(RelGegevens!$F$3:$M$1002,CONCATENATE("=",Uitwerking!$A40,"-",Uitwerking!AX$9),RelGegevens!$L$3:$L$1002))</f>
        <v/>
      </c>
      <c r="AY40" s="51" t="str">
        <f ca="1">IF(OR($A40="",AY$9="",SUMIF(RelGegevens!$F$3:$M$1002,CONCATENATE("=",Uitwerking!$A40,"-",Uitwerking!AY$9),RelGegevens!$L$3:$L$1002)=0),"",SUMIF(RelGegevens!$F$3:$M$1002,CONCATENATE("=",Uitwerking!$A40,"-",Uitwerking!AY$9),RelGegevens!$L$3:$L$1002))</f>
        <v/>
      </c>
      <c r="AZ40" s="51" t="str">
        <f ca="1">IF(OR($A40="",AZ$9="",SUMIF(RelGegevens!$F$3:$M$1002,CONCATENATE("=",Uitwerking!$A40,"-",Uitwerking!AZ$9),RelGegevens!$L$3:$L$1002)=0),"",SUMIF(RelGegevens!$F$3:$M$1002,CONCATENATE("=",Uitwerking!$A40,"-",Uitwerking!AZ$9),RelGegevens!$L$3:$L$1002))</f>
        <v/>
      </c>
      <c r="BA40" s="51" t="str">
        <f ca="1">IF(OR($A40="",BA$9="",SUMIF(RelGegevens!$F$3:$M$1002,CONCATENATE("=",Uitwerking!$A40,"-",Uitwerking!BA$9),RelGegevens!$L$3:$L$1002)=0),"",SUMIF(RelGegevens!$F$3:$M$1002,CONCATENATE("=",Uitwerking!$A40,"-",Uitwerking!BA$9),RelGegevens!$L$3:$L$1002))</f>
        <v/>
      </c>
      <c r="BB40" s="51" t="str">
        <f ca="1">IF(OR($A40="",BB$9="",SUMIF(RelGegevens!$F$3:$M$1002,CONCATENATE("=",Uitwerking!$A40,"-",Uitwerking!BB$9),RelGegevens!$L$3:$L$1002)=0),"",SUMIF(RelGegevens!$F$3:$M$1002,CONCATENATE("=",Uitwerking!$A40,"-",Uitwerking!BB$9),RelGegevens!$L$3:$L$1002))</f>
        <v/>
      </c>
      <c r="BC40" s="52" t="str">
        <f ca="1">IF(OR($A40="",BC$9="",SUMIF(RelGegevens!$F$3:$M$1002,CONCATENATE("=",Uitwerking!$A40,"-",Uitwerking!BC$9),RelGegevens!$L$3:$L$1002)=0),"",SUMIF(RelGegevens!$F$3:$M$1002,CONCATENATE("=",Uitwerking!$A40,"-",Uitwerking!BC$9),RelGegevens!$L$3:$L$1002))</f>
        <v/>
      </c>
    </row>
    <row r="41" spans="1:55" ht="10.5" customHeight="1" x14ac:dyDescent="0.25">
      <c r="A41" s="17" t="str">
        <f>'Data LMA'!B49</f>
        <v/>
      </c>
      <c r="B41" s="29" t="str">
        <f t="shared" si="2"/>
        <v/>
      </c>
      <c r="C41" s="22" t="str">
        <f>IF(A41="","",VLOOKUP(A41,Euralcodes!$A$2:$C$840,3))</f>
        <v/>
      </c>
      <c r="D41" s="23" t="str">
        <f>IF(C41="","",VLOOKUP(A41,Euralcodes!$A$2:$C$840,2))</f>
        <v/>
      </c>
      <c r="E41" s="87" t="str">
        <f t="shared" ca="1" si="3"/>
        <v/>
      </c>
      <c r="F41" s="50" t="str">
        <f ca="1">IF(OR($A41="",F$9="",SUMIF(RelGegevens!$F$3:$M$1002,CONCATENATE("=",Uitwerking!$A41,"-",Uitwerking!F$9),RelGegevens!$L$3:$L$1002)=0),"",SUMIF(RelGegevens!$F$3:$M$1002,CONCATENATE("=",Uitwerking!$A41,"-",Uitwerking!F$9),RelGegevens!$L$3:$L$1002))</f>
        <v/>
      </c>
      <c r="G41" s="51" t="str">
        <f ca="1">IF(OR($A41="",G$9="",SUMIF(RelGegevens!$F$3:$M$1002,CONCATENATE("=",Uitwerking!$A41,"-",Uitwerking!G$9),RelGegevens!$L$3:$L$1002)=0),"",SUMIF(RelGegevens!$F$3:$M$1002,CONCATENATE("=",Uitwerking!$A41,"-",Uitwerking!G$9),RelGegevens!$L$3:$L$1002))</f>
        <v/>
      </c>
      <c r="H41" s="51" t="str">
        <f ca="1">IF(OR($A41="",H$9="",SUMIF(RelGegevens!$F$3:$M$1002,CONCATENATE("=",Uitwerking!$A41,"-",Uitwerking!H$9),RelGegevens!$L$3:$L$1002)=0),"",SUMIF(RelGegevens!$F$3:$M$1002,CONCATENATE("=",Uitwerking!$A41,"-",Uitwerking!H$9),RelGegevens!$L$3:$L$1002))</f>
        <v/>
      </c>
      <c r="I41" s="51" t="str">
        <f ca="1">IF(OR($A41="",I$9="",SUMIF(RelGegevens!$F$3:$M$1002,CONCATENATE("=",Uitwerking!$A41,"-",Uitwerking!I$9),RelGegevens!$L$3:$L$1002)=0),"",SUMIF(RelGegevens!$F$3:$M$1002,CONCATENATE("=",Uitwerking!$A41,"-",Uitwerking!I$9),RelGegevens!$L$3:$L$1002))</f>
        <v/>
      </c>
      <c r="J41" s="51" t="str">
        <f ca="1">IF(OR($A41="",J$9="",SUMIF(RelGegevens!$F$3:$M$1002,CONCATENATE("=",Uitwerking!$A41,"-",Uitwerking!J$9),RelGegevens!$L$3:$L$1002)=0),"",SUMIF(RelGegevens!$F$3:$M$1002,CONCATENATE("=",Uitwerking!$A41,"-",Uitwerking!J$9),RelGegevens!$L$3:$L$1002))</f>
        <v/>
      </c>
      <c r="K41" s="51" t="str">
        <f ca="1">IF(OR($A41="",K$9="",SUMIF(RelGegevens!$F$3:$M$1002,CONCATENATE("=",Uitwerking!$A41,"-",Uitwerking!K$9),RelGegevens!$L$3:$L$1002)=0),"",SUMIF(RelGegevens!$F$3:$M$1002,CONCATENATE("=",Uitwerking!$A41,"-",Uitwerking!K$9),RelGegevens!$L$3:$L$1002))</f>
        <v/>
      </c>
      <c r="L41" s="51" t="str">
        <f ca="1">IF(OR($A41="",L$9="",SUMIF(RelGegevens!$F$3:$M$1002,CONCATENATE("=",Uitwerking!$A41,"-",Uitwerking!L$9),RelGegevens!$L$3:$L$1002)=0),"",SUMIF(RelGegevens!$F$3:$M$1002,CONCATENATE("=",Uitwerking!$A41,"-",Uitwerking!L$9),RelGegevens!$L$3:$L$1002))</f>
        <v/>
      </c>
      <c r="M41" s="51" t="str">
        <f ca="1">IF(OR($A41="",M$9="",SUMIF(RelGegevens!$F$3:$M$1002,CONCATENATE("=",Uitwerking!$A41,"-",Uitwerking!M$9),RelGegevens!$L$3:$L$1002)=0),"",SUMIF(RelGegevens!$F$3:$M$1002,CONCATENATE("=",Uitwerking!$A41,"-",Uitwerking!M$9),RelGegevens!$L$3:$L$1002))</f>
        <v/>
      </c>
      <c r="N41" s="51" t="str">
        <f ca="1">IF(OR($A41="",N$9="",SUMIF(RelGegevens!$F$3:$M$1002,CONCATENATE("=",Uitwerking!$A41,"-",Uitwerking!N$9),RelGegevens!$L$3:$L$1002)=0),"",SUMIF(RelGegevens!$F$3:$M$1002,CONCATENATE("=",Uitwerking!$A41,"-",Uitwerking!N$9),RelGegevens!$L$3:$L$1002))</f>
        <v/>
      </c>
      <c r="O41" s="51" t="str">
        <f ca="1">IF(OR($A41="",O$9="",SUMIF(RelGegevens!$F$3:$M$1002,CONCATENATE("=",Uitwerking!$A41,"-",Uitwerking!O$9),RelGegevens!$L$3:$L$1002)=0),"",SUMIF(RelGegevens!$F$3:$M$1002,CONCATENATE("=",Uitwerking!$A41,"-",Uitwerking!O$9),RelGegevens!$L$3:$L$1002))</f>
        <v/>
      </c>
      <c r="P41" s="51" t="str">
        <f ca="1">IF(OR($A41="",P$9="",SUMIF(RelGegevens!$F$3:$M$1002,CONCATENATE("=",Uitwerking!$A41,"-",Uitwerking!P$9),RelGegevens!$L$3:$L$1002)=0),"",SUMIF(RelGegevens!$F$3:$M$1002,CONCATENATE("=",Uitwerking!$A41,"-",Uitwerking!P$9),RelGegevens!$L$3:$L$1002))</f>
        <v/>
      </c>
      <c r="Q41" s="51" t="str">
        <f ca="1">IF(OR($A41="",Q$9="",SUMIF(RelGegevens!$F$3:$M$1002,CONCATENATE("=",Uitwerking!$A41,"-",Uitwerking!Q$9),RelGegevens!$L$3:$L$1002)=0),"",SUMIF(RelGegevens!$F$3:$M$1002,CONCATENATE("=",Uitwerking!$A41,"-",Uitwerking!Q$9),RelGegevens!$L$3:$L$1002))</f>
        <v/>
      </c>
      <c r="R41" s="51" t="str">
        <f ca="1">IF(OR($A41="",R$9="",SUMIF(RelGegevens!$F$3:$M$1002,CONCATENATE("=",Uitwerking!$A41,"-",Uitwerking!R$9),RelGegevens!$L$3:$L$1002)=0),"",SUMIF(RelGegevens!$F$3:$M$1002,CONCATENATE("=",Uitwerking!$A41,"-",Uitwerking!R$9),RelGegevens!$L$3:$L$1002))</f>
        <v/>
      </c>
      <c r="S41" s="51" t="str">
        <f ca="1">IF(OR($A41="",S$9="",SUMIF(RelGegevens!$F$3:$M$1002,CONCATENATE("=",Uitwerking!$A41,"-",Uitwerking!S$9),RelGegevens!$L$3:$L$1002)=0),"",SUMIF(RelGegevens!$F$3:$M$1002,CONCATENATE("=",Uitwerking!$A41,"-",Uitwerking!S$9),RelGegevens!$L$3:$L$1002))</f>
        <v/>
      </c>
      <c r="T41" s="51" t="str">
        <f ca="1">IF(OR($A41="",T$9="",SUMIF(RelGegevens!$F$3:$M$1002,CONCATENATE("=",Uitwerking!$A41,"-",Uitwerking!T$9),RelGegevens!$L$3:$L$1002)=0),"",SUMIF(RelGegevens!$F$3:$M$1002,CONCATENATE("=",Uitwerking!$A41,"-",Uitwerking!T$9),RelGegevens!$L$3:$L$1002))</f>
        <v/>
      </c>
      <c r="U41" s="51" t="str">
        <f ca="1">IF(OR($A41="",U$9="",SUMIF(RelGegevens!$F$3:$M$1002,CONCATENATE("=",Uitwerking!$A41,"-",Uitwerking!U$9),RelGegevens!$L$3:$L$1002)=0),"",SUMIF(RelGegevens!$F$3:$M$1002,CONCATENATE("=",Uitwerking!$A41,"-",Uitwerking!U$9),RelGegevens!$L$3:$L$1002))</f>
        <v/>
      </c>
      <c r="V41" s="51" t="str">
        <f ca="1">IF(OR($A41="",V$9="",SUMIF(RelGegevens!$F$3:$M$1002,CONCATENATE("=",Uitwerking!$A41,"-",Uitwerking!V$9),RelGegevens!$L$3:$L$1002)=0),"",SUMIF(RelGegevens!$F$3:$M$1002,CONCATENATE("=",Uitwerking!$A41,"-",Uitwerking!V$9),RelGegevens!$L$3:$L$1002))</f>
        <v/>
      </c>
      <c r="W41" s="51" t="str">
        <f ca="1">IF(OR($A41="",W$9="",SUMIF(RelGegevens!$F$3:$M$1002,CONCATENATE("=",Uitwerking!$A41,"-",Uitwerking!W$9),RelGegevens!$L$3:$L$1002)=0),"",SUMIF(RelGegevens!$F$3:$M$1002,CONCATENATE("=",Uitwerking!$A41,"-",Uitwerking!W$9),RelGegevens!$L$3:$L$1002))</f>
        <v/>
      </c>
      <c r="X41" s="51" t="str">
        <f ca="1">IF(OR($A41="",X$9="",SUMIF(RelGegevens!$F$3:$M$1002,CONCATENATE("=",Uitwerking!$A41,"-",Uitwerking!X$9),RelGegevens!$L$3:$L$1002)=0),"",SUMIF(RelGegevens!$F$3:$M$1002,CONCATENATE("=",Uitwerking!$A41,"-",Uitwerking!X$9),RelGegevens!$L$3:$L$1002))</f>
        <v/>
      </c>
      <c r="Y41" s="51" t="str">
        <f ca="1">IF(OR($A41="",Y$9="",SUMIF(RelGegevens!$F$3:$M$1002,CONCATENATE("=",Uitwerking!$A41,"-",Uitwerking!Y$9),RelGegevens!$L$3:$L$1002)=0),"",SUMIF(RelGegevens!$F$3:$M$1002,CONCATENATE("=",Uitwerking!$A41,"-",Uitwerking!Y$9),RelGegevens!$L$3:$L$1002))</f>
        <v/>
      </c>
      <c r="Z41" s="50" t="str">
        <f ca="1">IF(OR($A41="",Z$9="",SUMIF(RelGegevens!$F$3:$M$1002,CONCATENATE("=",Uitwerking!$A41,"-",Uitwerking!Z$9),RelGegevens!$L$3:$L$1002)=0),"",SUMIF(RelGegevens!$F$3:$M$1002,CONCATENATE("=",Uitwerking!$A41,"-",Uitwerking!Z$9),RelGegevens!$L$3:$L$1002))</f>
        <v/>
      </c>
      <c r="AA41" s="51" t="str">
        <f ca="1">IF(OR($A41="",AA$9="",SUMIF(RelGegevens!$F$3:$M$1002,CONCATENATE("=",Uitwerking!$A41,"-",Uitwerking!AA$9),RelGegevens!$L$3:$L$1002)=0),"",SUMIF(RelGegevens!$F$3:$M$1002,CONCATENATE("=",Uitwerking!$A41,"-",Uitwerking!AA$9),RelGegevens!$L$3:$L$1002))</f>
        <v/>
      </c>
      <c r="AB41" s="51" t="str">
        <f ca="1">IF(OR($A41="",AB$9="",SUMIF(RelGegevens!$F$3:$M$1002,CONCATENATE("=",Uitwerking!$A41,"-",Uitwerking!AB$9),RelGegevens!$L$3:$L$1002)=0),"",SUMIF(RelGegevens!$F$3:$M$1002,CONCATENATE("=",Uitwerking!$A41,"-",Uitwerking!AB$9),RelGegevens!$L$3:$L$1002))</f>
        <v/>
      </c>
      <c r="AC41" s="51" t="str">
        <f ca="1">IF(OR($A41="",AC$9="",SUMIF(RelGegevens!$F$3:$M$1002,CONCATENATE("=",Uitwerking!$A41,"-",Uitwerking!AC$9),RelGegevens!$L$3:$L$1002)=0),"",SUMIF(RelGegevens!$F$3:$M$1002,CONCATENATE("=",Uitwerking!$A41,"-",Uitwerking!AC$9),RelGegevens!$L$3:$L$1002))</f>
        <v/>
      </c>
      <c r="AD41" s="51" t="str">
        <f ca="1">IF(OR($A41="",AD$9="",SUMIF(RelGegevens!$F$3:$M$1002,CONCATENATE("=",Uitwerking!$A41,"-",Uitwerking!AD$9),RelGegevens!$L$3:$L$1002)=0),"",SUMIF(RelGegevens!$F$3:$M$1002,CONCATENATE("=",Uitwerking!$A41,"-",Uitwerking!AD$9),RelGegevens!$L$3:$L$1002))</f>
        <v/>
      </c>
      <c r="AE41" s="51" t="str">
        <f ca="1">IF(OR($A41="",AE$9="",SUMIF(RelGegevens!$F$3:$M$1002,CONCATENATE("=",Uitwerking!$A41,"-",Uitwerking!AE$9),RelGegevens!$L$3:$L$1002)=0),"",SUMIF(RelGegevens!$F$3:$M$1002,CONCATENATE("=",Uitwerking!$A41,"-",Uitwerking!AE$9),RelGegevens!$L$3:$L$1002))</f>
        <v/>
      </c>
      <c r="AF41" s="51" t="str">
        <f ca="1">IF(OR($A41="",AF$9="",SUMIF(RelGegevens!$F$3:$M$1002,CONCATENATE("=",Uitwerking!$A41,"-",Uitwerking!AF$9),RelGegevens!$L$3:$L$1002)=0),"",SUMIF(RelGegevens!$F$3:$M$1002,CONCATENATE("=",Uitwerking!$A41,"-",Uitwerking!AF$9),RelGegevens!$L$3:$L$1002))</f>
        <v/>
      </c>
      <c r="AG41" s="51" t="str">
        <f ca="1">IF(OR($A41="",AG$9="",SUMIF(RelGegevens!$F$3:$M$1002,CONCATENATE("=",Uitwerking!$A41,"-",Uitwerking!AG$9),RelGegevens!$L$3:$L$1002)=0),"",SUMIF(RelGegevens!$F$3:$M$1002,CONCATENATE("=",Uitwerking!$A41,"-",Uitwerking!AG$9),RelGegevens!$L$3:$L$1002))</f>
        <v/>
      </c>
      <c r="AH41" s="51" t="str">
        <f ca="1">IF(OR($A41="",AH$9="",SUMIF(RelGegevens!$F$3:$M$1002,CONCATENATE("=",Uitwerking!$A41,"-",Uitwerking!AH$9),RelGegevens!$L$3:$L$1002)=0),"",SUMIF(RelGegevens!$F$3:$M$1002,CONCATENATE("=",Uitwerking!$A41,"-",Uitwerking!AH$9),RelGegevens!$L$3:$L$1002))</f>
        <v/>
      </c>
      <c r="AI41" s="51" t="str">
        <f ca="1">IF(OR($A41="",AI$9="",SUMIF(RelGegevens!$F$3:$M$1002,CONCATENATE("=",Uitwerking!$A41,"-",Uitwerking!AI$9),RelGegevens!$L$3:$L$1002)=0),"",SUMIF(RelGegevens!$F$3:$M$1002,CONCATENATE("=",Uitwerking!$A41,"-",Uitwerking!AI$9),RelGegevens!$L$3:$L$1002))</f>
        <v/>
      </c>
      <c r="AJ41" s="51" t="str">
        <f ca="1">IF(OR($A41="",AJ$9="",SUMIF(RelGegevens!$F$3:$M$1002,CONCATENATE("=",Uitwerking!$A41,"-",Uitwerking!AJ$9),RelGegevens!$L$3:$L$1002)=0),"",SUMIF(RelGegevens!$F$3:$M$1002,CONCATENATE("=",Uitwerking!$A41,"-",Uitwerking!AJ$9),RelGegevens!$L$3:$L$1002))</f>
        <v/>
      </c>
      <c r="AK41" s="51" t="str">
        <f ca="1">IF(OR($A41="",AK$9="",SUMIF(RelGegevens!$F$3:$M$1002,CONCATENATE("=",Uitwerking!$A41,"-",Uitwerking!AK$9),RelGegevens!$L$3:$L$1002)=0),"",SUMIF(RelGegevens!$F$3:$M$1002,CONCATENATE("=",Uitwerking!$A41,"-",Uitwerking!AK$9),RelGegevens!$L$3:$L$1002))</f>
        <v/>
      </c>
      <c r="AL41" s="51" t="str">
        <f ca="1">IF(OR($A41="",AL$9="",SUMIF(RelGegevens!$F$3:$M$1002,CONCATENATE("=",Uitwerking!$A41,"-",Uitwerking!AL$9),RelGegevens!$L$3:$L$1002)=0),"",SUMIF(RelGegevens!$F$3:$M$1002,CONCATENATE("=",Uitwerking!$A41,"-",Uitwerking!AL$9),RelGegevens!$L$3:$L$1002))</f>
        <v/>
      </c>
      <c r="AM41" s="51" t="str">
        <f ca="1">IF(OR($A41="",AM$9="",SUMIF(RelGegevens!$F$3:$M$1002,CONCATENATE("=",Uitwerking!$A41,"-",Uitwerking!AM$9),RelGegevens!$L$3:$L$1002)=0),"",SUMIF(RelGegevens!$F$3:$M$1002,CONCATENATE("=",Uitwerking!$A41,"-",Uitwerking!AM$9),RelGegevens!$L$3:$L$1002))</f>
        <v/>
      </c>
      <c r="AN41" s="51" t="str">
        <f ca="1">IF(OR($A41="",AN$9="",SUMIF(RelGegevens!$F$3:$M$1002,CONCATENATE("=",Uitwerking!$A41,"-",Uitwerking!AN$9),RelGegevens!$L$3:$L$1002)=0),"",SUMIF(RelGegevens!$F$3:$M$1002,CONCATENATE("=",Uitwerking!$A41,"-",Uitwerking!AN$9),RelGegevens!$L$3:$L$1002))</f>
        <v/>
      </c>
      <c r="AO41" s="51" t="str">
        <f ca="1">IF(OR($A41="",AO$9="",SUMIF(RelGegevens!$F$3:$M$1002,CONCATENATE("=",Uitwerking!$A41,"-",Uitwerking!AO$9),RelGegevens!$L$3:$L$1002)=0),"",SUMIF(RelGegevens!$F$3:$M$1002,CONCATENATE("=",Uitwerking!$A41,"-",Uitwerking!AO$9),RelGegevens!$L$3:$L$1002))</f>
        <v/>
      </c>
      <c r="AP41" s="51" t="str">
        <f ca="1">IF(OR($A41="",AP$9="",SUMIF(RelGegevens!$F$3:$M$1002,CONCATENATE("=",Uitwerking!$A41,"-",Uitwerking!AP$9),RelGegevens!$L$3:$L$1002)=0),"",SUMIF(RelGegevens!$F$3:$M$1002,CONCATENATE("=",Uitwerking!$A41,"-",Uitwerking!AP$9),RelGegevens!$L$3:$L$1002))</f>
        <v/>
      </c>
      <c r="AQ41" s="51" t="str">
        <f ca="1">IF(OR($A41="",AQ$9="",SUMIF(RelGegevens!$F$3:$M$1002,CONCATENATE("=",Uitwerking!$A41,"-",Uitwerking!AQ$9),RelGegevens!$L$3:$L$1002)=0),"",SUMIF(RelGegevens!$F$3:$M$1002,CONCATENATE("=",Uitwerking!$A41,"-",Uitwerking!AQ$9),RelGegevens!$L$3:$L$1002))</f>
        <v/>
      </c>
      <c r="AR41" s="51" t="str">
        <f ca="1">IF(OR($A41="",AR$9="",SUMIF(RelGegevens!$F$3:$M$1002,CONCATENATE("=",Uitwerking!$A41,"-",Uitwerking!AR$9),RelGegevens!$L$3:$L$1002)=0),"",SUMIF(RelGegevens!$F$3:$M$1002,CONCATENATE("=",Uitwerking!$A41,"-",Uitwerking!AR$9),RelGegevens!$L$3:$L$1002))</f>
        <v/>
      </c>
      <c r="AS41" s="51" t="str">
        <f ca="1">IF(OR($A41="",AS$9="",SUMIF(RelGegevens!$F$3:$M$1002,CONCATENATE("=",Uitwerking!$A41,"-",Uitwerking!AS$9),RelGegevens!$L$3:$L$1002)=0),"",SUMIF(RelGegevens!$F$3:$M$1002,CONCATENATE("=",Uitwerking!$A41,"-",Uitwerking!AS$9),RelGegevens!$L$3:$L$1002))</f>
        <v/>
      </c>
      <c r="AT41" s="51" t="str">
        <f ca="1">IF(OR($A41="",AT$9="",SUMIF(RelGegevens!$F$3:$M$1002,CONCATENATE("=",Uitwerking!$A41,"-",Uitwerking!AT$9),RelGegevens!$L$3:$L$1002)=0),"",SUMIF(RelGegevens!$F$3:$M$1002,CONCATENATE("=",Uitwerking!$A41,"-",Uitwerking!AT$9),RelGegevens!$L$3:$L$1002))</f>
        <v/>
      </c>
      <c r="AU41" s="51" t="str">
        <f ca="1">IF(OR($A41="",AU$9="",SUMIF(RelGegevens!$F$3:$M$1002,CONCATENATE("=",Uitwerking!$A41,"-",Uitwerking!AU$9),RelGegevens!$L$3:$L$1002)=0),"",SUMIF(RelGegevens!$F$3:$M$1002,CONCATENATE("=",Uitwerking!$A41,"-",Uitwerking!AU$9),RelGegevens!$L$3:$L$1002))</f>
        <v/>
      </c>
      <c r="AV41" s="51" t="str">
        <f ca="1">IF(OR($A41="",AV$9="",SUMIF(RelGegevens!$F$3:$M$1002,CONCATENATE("=",Uitwerking!$A41,"-",Uitwerking!AV$9),RelGegevens!$L$3:$L$1002)=0),"",SUMIF(RelGegevens!$F$3:$M$1002,CONCATENATE("=",Uitwerking!$A41,"-",Uitwerking!AV$9),RelGegevens!$L$3:$L$1002))</f>
        <v/>
      </c>
      <c r="AW41" s="51" t="str">
        <f ca="1">IF(OR($A41="",AW$9="",SUMIF(RelGegevens!$F$3:$M$1002,CONCATENATE("=",Uitwerking!$A41,"-",Uitwerking!AW$9),RelGegevens!$L$3:$L$1002)=0),"",SUMIF(RelGegevens!$F$3:$M$1002,CONCATENATE("=",Uitwerking!$A41,"-",Uitwerking!AW$9),RelGegevens!$L$3:$L$1002))</f>
        <v/>
      </c>
      <c r="AX41" s="51" t="str">
        <f ca="1">IF(OR($A41="",AX$9="",SUMIF(RelGegevens!$F$3:$M$1002,CONCATENATE("=",Uitwerking!$A41,"-",Uitwerking!AX$9),RelGegevens!$L$3:$L$1002)=0),"",SUMIF(RelGegevens!$F$3:$M$1002,CONCATENATE("=",Uitwerking!$A41,"-",Uitwerking!AX$9),RelGegevens!$L$3:$L$1002))</f>
        <v/>
      </c>
      <c r="AY41" s="51" t="str">
        <f ca="1">IF(OR($A41="",AY$9="",SUMIF(RelGegevens!$F$3:$M$1002,CONCATENATE("=",Uitwerking!$A41,"-",Uitwerking!AY$9),RelGegevens!$L$3:$L$1002)=0),"",SUMIF(RelGegevens!$F$3:$M$1002,CONCATENATE("=",Uitwerking!$A41,"-",Uitwerking!AY$9),RelGegevens!$L$3:$L$1002))</f>
        <v/>
      </c>
      <c r="AZ41" s="51" t="str">
        <f ca="1">IF(OR($A41="",AZ$9="",SUMIF(RelGegevens!$F$3:$M$1002,CONCATENATE("=",Uitwerking!$A41,"-",Uitwerking!AZ$9),RelGegevens!$L$3:$L$1002)=0),"",SUMIF(RelGegevens!$F$3:$M$1002,CONCATENATE("=",Uitwerking!$A41,"-",Uitwerking!AZ$9),RelGegevens!$L$3:$L$1002))</f>
        <v/>
      </c>
      <c r="BA41" s="51" t="str">
        <f ca="1">IF(OR($A41="",BA$9="",SUMIF(RelGegevens!$F$3:$M$1002,CONCATENATE("=",Uitwerking!$A41,"-",Uitwerking!BA$9),RelGegevens!$L$3:$L$1002)=0),"",SUMIF(RelGegevens!$F$3:$M$1002,CONCATENATE("=",Uitwerking!$A41,"-",Uitwerking!BA$9),RelGegevens!$L$3:$L$1002))</f>
        <v/>
      </c>
      <c r="BB41" s="51" t="str">
        <f ca="1">IF(OR($A41="",BB$9="",SUMIF(RelGegevens!$F$3:$M$1002,CONCATENATE("=",Uitwerking!$A41,"-",Uitwerking!BB$9),RelGegevens!$L$3:$L$1002)=0),"",SUMIF(RelGegevens!$F$3:$M$1002,CONCATENATE("=",Uitwerking!$A41,"-",Uitwerking!BB$9),RelGegevens!$L$3:$L$1002))</f>
        <v/>
      </c>
      <c r="BC41" s="52" t="str">
        <f ca="1">IF(OR($A41="",BC$9="",SUMIF(RelGegevens!$F$3:$M$1002,CONCATENATE("=",Uitwerking!$A41,"-",Uitwerking!BC$9),RelGegevens!$L$3:$L$1002)=0),"",SUMIF(RelGegevens!$F$3:$M$1002,CONCATENATE("=",Uitwerking!$A41,"-",Uitwerking!BC$9),RelGegevens!$L$3:$L$1002))</f>
        <v/>
      </c>
    </row>
    <row r="42" spans="1:55" ht="10.5" customHeight="1" x14ac:dyDescent="0.25">
      <c r="A42" s="17" t="str">
        <f>'Data LMA'!B50</f>
        <v/>
      </c>
      <c r="B42" s="29" t="str">
        <f t="shared" si="2"/>
        <v/>
      </c>
      <c r="C42" s="22" t="str">
        <f>IF(A42="","",VLOOKUP(A42,Euralcodes!$A$2:$C$840,3))</f>
        <v/>
      </c>
      <c r="D42" s="23" t="str">
        <f>IF(C42="","",VLOOKUP(A42,Euralcodes!$A$2:$C$840,2))</f>
        <v/>
      </c>
      <c r="E42" s="87" t="str">
        <f t="shared" ca="1" si="3"/>
        <v/>
      </c>
      <c r="F42" s="50" t="str">
        <f ca="1">IF(OR($A42="",F$9="",SUMIF(RelGegevens!$F$3:$M$1002,CONCATENATE("=",Uitwerking!$A42,"-",Uitwerking!F$9),RelGegevens!$L$3:$L$1002)=0),"",SUMIF(RelGegevens!$F$3:$M$1002,CONCATENATE("=",Uitwerking!$A42,"-",Uitwerking!F$9),RelGegevens!$L$3:$L$1002))</f>
        <v/>
      </c>
      <c r="G42" s="51" t="str">
        <f ca="1">IF(OR($A42="",G$9="",SUMIF(RelGegevens!$F$3:$M$1002,CONCATENATE("=",Uitwerking!$A42,"-",Uitwerking!G$9),RelGegevens!$L$3:$L$1002)=0),"",SUMIF(RelGegevens!$F$3:$M$1002,CONCATENATE("=",Uitwerking!$A42,"-",Uitwerking!G$9),RelGegevens!$L$3:$L$1002))</f>
        <v/>
      </c>
      <c r="H42" s="51" t="str">
        <f ca="1">IF(OR($A42="",H$9="",SUMIF(RelGegevens!$F$3:$M$1002,CONCATENATE("=",Uitwerking!$A42,"-",Uitwerking!H$9),RelGegevens!$L$3:$L$1002)=0),"",SUMIF(RelGegevens!$F$3:$M$1002,CONCATENATE("=",Uitwerking!$A42,"-",Uitwerking!H$9),RelGegevens!$L$3:$L$1002))</f>
        <v/>
      </c>
      <c r="I42" s="51" t="str">
        <f ca="1">IF(OR($A42="",I$9="",SUMIF(RelGegevens!$F$3:$M$1002,CONCATENATE("=",Uitwerking!$A42,"-",Uitwerking!I$9),RelGegevens!$L$3:$L$1002)=0),"",SUMIF(RelGegevens!$F$3:$M$1002,CONCATENATE("=",Uitwerking!$A42,"-",Uitwerking!I$9),RelGegevens!$L$3:$L$1002))</f>
        <v/>
      </c>
      <c r="J42" s="51" t="str">
        <f ca="1">IF(OR($A42="",J$9="",SUMIF(RelGegevens!$F$3:$M$1002,CONCATENATE("=",Uitwerking!$A42,"-",Uitwerking!J$9),RelGegevens!$L$3:$L$1002)=0),"",SUMIF(RelGegevens!$F$3:$M$1002,CONCATENATE("=",Uitwerking!$A42,"-",Uitwerking!J$9),RelGegevens!$L$3:$L$1002))</f>
        <v/>
      </c>
      <c r="K42" s="51" t="str">
        <f ca="1">IF(OR($A42="",K$9="",SUMIF(RelGegevens!$F$3:$M$1002,CONCATENATE("=",Uitwerking!$A42,"-",Uitwerking!K$9),RelGegevens!$L$3:$L$1002)=0),"",SUMIF(RelGegevens!$F$3:$M$1002,CONCATENATE("=",Uitwerking!$A42,"-",Uitwerking!K$9),RelGegevens!$L$3:$L$1002))</f>
        <v/>
      </c>
      <c r="L42" s="51" t="str">
        <f ca="1">IF(OR($A42="",L$9="",SUMIF(RelGegevens!$F$3:$M$1002,CONCATENATE("=",Uitwerking!$A42,"-",Uitwerking!L$9),RelGegevens!$L$3:$L$1002)=0),"",SUMIF(RelGegevens!$F$3:$M$1002,CONCATENATE("=",Uitwerking!$A42,"-",Uitwerking!L$9),RelGegevens!$L$3:$L$1002))</f>
        <v/>
      </c>
      <c r="M42" s="51" t="str">
        <f ca="1">IF(OR($A42="",M$9="",SUMIF(RelGegevens!$F$3:$M$1002,CONCATENATE("=",Uitwerking!$A42,"-",Uitwerking!M$9),RelGegevens!$L$3:$L$1002)=0),"",SUMIF(RelGegevens!$F$3:$M$1002,CONCATENATE("=",Uitwerking!$A42,"-",Uitwerking!M$9),RelGegevens!$L$3:$L$1002))</f>
        <v/>
      </c>
      <c r="N42" s="51" t="str">
        <f ca="1">IF(OR($A42="",N$9="",SUMIF(RelGegevens!$F$3:$M$1002,CONCATENATE("=",Uitwerking!$A42,"-",Uitwerking!N$9),RelGegevens!$L$3:$L$1002)=0),"",SUMIF(RelGegevens!$F$3:$M$1002,CONCATENATE("=",Uitwerking!$A42,"-",Uitwerking!N$9),RelGegevens!$L$3:$L$1002))</f>
        <v/>
      </c>
      <c r="O42" s="51" t="str">
        <f ca="1">IF(OR($A42="",O$9="",SUMIF(RelGegevens!$F$3:$M$1002,CONCATENATE("=",Uitwerking!$A42,"-",Uitwerking!O$9),RelGegevens!$L$3:$L$1002)=0),"",SUMIF(RelGegevens!$F$3:$M$1002,CONCATENATE("=",Uitwerking!$A42,"-",Uitwerking!O$9),RelGegevens!$L$3:$L$1002))</f>
        <v/>
      </c>
      <c r="P42" s="51" t="str">
        <f ca="1">IF(OR($A42="",P$9="",SUMIF(RelGegevens!$F$3:$M$1002,CONCATENATE("=",Uitwerking!$A42,"-",Uitwerking!P$9),RelGegevens!$L$3:$L$1002)=0),"",SUMIF(RelGegevens!$F$3:$M$1002,CONCATENATE("=",Uitwerking!$A42,"-",Uitwerking!P$9),RelGegevens!$L$3:$L$1002))</f>
        <v/>
      </c>
      <c r="Q42" s="51" t="str">
        <f ca="1">IF(OR($A42="",Q$9="",SUMIF(RelGegevens!$F$3:$M$1002,CONCATENATE("=",Uitwerking!$A42,"-",Uitwerking!Q$9),RelGegevens!$L$3:$L$1002)=0),"",SUMIF(RelGegevens!$F$3:$M$1002,CONCATENATE("=",Uitwerking!$A42,"-",Uitwerking!Q$9),RelGegevens!$L$3:$L$1002))</f>
        <v/>
      </c>
      <c r="R42" s="51" t="str">
        <f ca="1">IF(OR($A42="",R$9="",SUMIF(RelGegevens!$F$3:$M$1002,CONCATENATE("=",Uitwerking!$A42,"-",Uitwerking!R$9),RelGegevens!$L$3:$L$1002)=0),"",SUMIF(RelGegevens!$F$3:$M$1002,CONCATENATE("=",Uitwerking!$A42,"-",Uitwerking!R$9),RelGegevens!$L$3:$L$1002))</f>
        <v/>
      </c>
      <c r="S42" s="51" t="str">
        <f ca="1">IF(OR($A42="",S$9="",SUMIF(RelGegevens!$F$3:$M$1002,CONCATENATE("=",Uitwerking!$A42,"-",Uitwerking!S$9),RelGegevens!$L$3:$L$1002)=0),"",SUMIF(RelGegevens!$F$3:$M$1002,CONCATENATE("=",Uitwerking!$A42,"-",Uitwerking!S$9),RelGegevens!$L$3:$L$1002))</f>
        <v/>
      </c>
      <c r="T42" s="51" t="str">
        <f ca="1">IF(OR($A42="",T$9="",SUMIF(RelGegevens!$F$3:$M$1002,CONCATENATE("=",Uitwerking!$A42,"-",Uitwerking!T$9),RelGegevens!$L$3:$L$1002)=0),"",SUMIF(RelGegevens!$F$3:$M$1002,CONCATENATE("=",Uitwerking!$A42,"-",Uitwerking!T$9),RelGegevens!$L$3:$L$1002))</f>
        <v/>
      </c>
      <c r="U42" s="51" t="str">
        <f ca="1">IF(OR($A42="",U$9="",SUMIF(RelGegevens!$F$3:$M$1002,CONCATENATE("=",Uitwerking!$A42,"-",Uitwerking!U$9),RelGegevens!$L$3:$L$1002)=0),"",SUMIF(RelGegevens!$F$3:$M$1002,CONCATENATE("=",Uitwerking!$A42,"-",Uitwerking!U$9),RelGegevens!$L$3:$L$1002))</f>
        <v/>
      </c>
      <c r="V42" s="51" t="str">
        <f ca="1">IF(OR($A42="",V$9="",SUMIF(RelGegevens!$F$3:$M$1002,CONCATENATE("=",Uitwerking!$A42,"-",Uitwerking!V$9),RelGegevens!$L$3:$L$1002)=0),"",SUMIF(RelGegevens!$F$3:$M$1002,CONCATENATE("=",Uitwerking!$A42,"-",Uitwerking!V$9),RelGegevens!$L$3:$L$1002))</f>
        <v/>
      </c>
      <c r="W42" s="51" t="str">
        <f ca="1">IF(OR($A42="",W$9="",SUMIF(RelGegevens!$F$3:$M$1002,CONCATENATE("=",Uitwerking!$A42,"-",Uitwerking!W$9),RelGegevens!$L$3:$L$1002)=0),"",SUMIF(RelGegevens!$F$3:$M$1002,CONCATENATE("=",Uitwerking!$A42,"-",Uitwerking!W$9),RelGegevens!$L$3:$L$1002))</f>
        <v/>
      </c>
      <c r="X42" s="51" t="str">
        <f ca="1">IF(OR($A42="",X$9="",SUMIF(RelGegevens!$F$3:$M$1002,CONCATENATE("=",Uitwerking!$A42,"-",Uitwerking!X$9),RelGegevens!$L$3:$L$1002)=0),"",SUMIF(RelGegevens!$F$3:$M$1002,CONCATENATE("=",Uitwerking!$A42,"-",Uitwerking!X$9),RelGegevens!$L$3:$L$1002))</f>
        <v/>
      </c>
      <c r="Y42" s="51" t="str">
        <f ca="1">IF(OR($A42="",Y$9="",SUMIF(RelGegevens!$F$3:$M$1002,CONCATENATE("=",Uitwerking!$A42,"-",Uitwerking!Y$9),RelGegevens!$L$3:$L$1002)=0),"",SUMIF(RelGegevens!$F$3:$M$1002,CONCATENATE("=",Uitwerking!$A42,"-",Uitwerking!Y$9),RelGegevens!$L$3:$L$1002))</f>
        <v/>
      </c>
      <c r="Z42" s="50" t="str">
        <f ca="1">IF(OR($A42="",Z$9="",SUMIF(RelGegevens!$F$3:$M$1002,CONCATENATE("=",Uitwerking!$A42,"-",Uitwerking!Z$9),RelGegevens!$L$3:$L$1002)=0),"",SUMIF(RelGegevens!$F$3:$M$1002,CONCATENATE("=",Uitwerking!$A42,"-",Uitwerking!Z$9),RelGegevens!$L$3:$L$1002))</f>
        <v/>
      </c>
      <c r="AA42" s="51" t="str">
        <f ca="1">IF(OR($A42="",AA$9="",SUMIF(RelGegevens!$F$3:$M$1002,CONCATENATE("=",Uitwerking!$A42,"-",Uitwerking!AA$9),RelGegevens!$L$3:$L$1002)=0),"",SUMIF(RelGegevens!$F$3:$M$1002,CONCATENATE("=",Uitwerking!$A42,"-",Uitwerking!AA$9),RelGegevens!$L$3:$L$1002))</f>
        <v/>
      </c>
      <c r="AB42" s="51" t="str">
        <f ca="1">IF(OR($A42="",AB$9="",SUMIF(RelGegevens!$F$3:$M$1002,CONCATENATE("=",Uitwerking!$A42,"-",Uitwerking!AB$9),RelGegevens!$L$3:$L$1002)=0),"",SUMIF(RelGegevens!$F$3:$M$1002,CONCATENATE("=",Uitwerking!$A42,"-",Uitwerking!AB$9),RelGegevens!$L$3:$L$1002))</f>
        <v/>
      </c>
      <c r="AC42" s="51" t="str">
        <f ca="1">IF(OR($A42="",AC$9="",SUMIF(RelGegevens!$F$3:$M$1002,CONCATENATE("=",Uitwerking!$A42,"-",Uitwerking!AC$9),RelGegevens!$L$3:$L$1002)=0),"",SUMIF(RelGegevens!$F$3:$M$1002,CONCATENATE("=",Uitwerking!$A42,"-",Uitwerking!AC$9),RelGegevens!$L$3:$L$1002))</f>
        <v/>
      </c>
      <c r="AD42" s="51" t="str">
        <f ca="1">IF(OR($A42="",AD$9="",SUMIF(RelGegevens!$F$3:$M$1002,CONCATENATE("=",Uitwerking!$A42,"-",Uitwerking!AD$9),RelGegevens!$L$3:$L$1002)=0),"",SUMIF(RelGegevens!$F$3:$M$1002,CONCATENATE("=",Uitwerking!$A42,"-",Uitwerking!AD$9),RelGegevens!$L$3:$L$1002))</f>
        <v/>
      </c>
      <c r="AE42" s="51" t="str">
        <f ca="1">IF(OR($A42="",AE$9="",SUMIF(RelGegevens!$F$3:$M$1002,CONCATENATE("=",Uitwerking!$A42,"-",Uitwerking!AE$9),RelGegevens!$L$3:$L$1002)=0),"",SUMIF(RelGegevens!$F$3:$M$1002,CONCATENATE("=",Uitwerking!$A42,"-",Uitwerking!AE$9),RelGegevens!$L$3:$L$1002))</f>
        <v/>
      </c>
      <c r="AF42" s="51" t="str">
        <f ca="1">IF(OR($A42="",AF$9="",SUMIF(RelGegevens!$F$3:$M$1002,CONCATENATE("=",Uitwerking!$A42,"-",Uitwerking!AF$9),RelGegevens!$L$3:$L$1002)=0),"",SUMIF(RelGegevens!$F$3:$M$1002,CONCATENATE("=",Uitwerking!$A42,"-",Uitwerking!AF$9),RelGegevens!$L$3:$L$1002))</f>
        <v/>
      </c>
      <c r="AG42" s="51" t="str">
        <f ca="1">IF(OR($A42="",AG$9="",SUMIF(RelGegevens!$F$3:$M$1002,CONCATENATE("=",Uitwerking!$A42,"-",Uitwerking!AG$9),RelGegevens!$L$3:$L$1002)=0),"",SUMIF(RelGegevens!$F$3:$M$1002,CONCATENATE("=",Uitwerking!$A42,"-",Uitwerking!AG$9),RelGegevens!$L$3:$L$1002))</f>
        <v/>
      </c>
      <c r="AH42" s="51" t="str">
        <f ca="1">IF(OR($A42="",AH$9="",SUMIF(RelGegevens!$F$3:$M$1002,CONCATENATE("=",Uitwerking!$A42,"-",Uitwerking!AH$9),RelGegevens!$L$3:$L$1002)=0),"",SUMIF(RelGegevens!$F$3:$M$1002,CONCATENATE("=",Uitwerking!$A42,"-",Uitwerking!AH$9),RelGegevens!$L$3:$L$1002))</f>
        <v/>
      </c>
      <c r="AI42" s="51" t="str">
        <f ca="1">IF(OR($A42="",AI$9="",SUMIF(RelGegevens!$F$3:$M$1002,CONCATENATE("=",Uitwerking!$A42,"-",Uitwerking!AI$9),RelGegevens!$L$3:$L$1002)=0),"",SUMIF(RelGegevens!$F$3:$M$1002,CONCATENATE("=",Uitwerking!$A42,"-",Uitwerking!AI$9),RelGegevens!$L$3:$L$1002))</f>
        <v/>
      </c>
      <c r="AJ42" s="51" t="str">
        <f ca="1">IF(OR($A42="",AJ$9="",SUMIF(RelGegevens!$F$3:$M$1002,CONCATENATE("=",Uitwerking!$A42,"-",Uitwerking!AJ$9),RelGegevens!$L$3:$L$1002)=0),"",SUMIF(RelGegevens!$F$3:$M$1002,CONCATENATE("=",Uitwerking!$A42,"-",Uitwerking!AJ$9),RelGegevens!$L$3:$L$1002))</f>
        <v/>
      </c>
      <c r="AK42" s="51" t="str">
        <f ca="1">IF(OR($A42="",AK$9="",SUMIF(RelGegevens!$F$3:$M$1002,CONCATENATE("=",Uitwerking!$A42,"-",Uitwerking!AK$9),RelGegevens!$L$3:$L$1002)=0),"",SUMIF(RelGegevens!$F$3:$M$1002,CONCATENATE("=",Uitwerking!$A42,"-",Uitwerking!AK$9),RelGegevens!$L$3:$L$1002))</f>
        <v/>
      </c>
      <c r="AL42" s="51" t="str">
        <f ca="1">IF(OR($A42="",AL$9="",SUMIF(RelGegevens!$F$3:$M$1002,CONCATENATE("=",Uitwerking!$A42,"-",Uitwerking!AL$9),RelGegevens!$L$3:$L$1002)=0),"",SUMIF(RelGegevens!$F$3:$M$1002,CONCATENATE("=",Uitwerking!$A42,"-",Uitwerking!AL$9),RelGegevens!$L$3:$L$1002))</f>
        <v/>
      </c>
      <c r="AM42" s="51" t="str">
        <f ca="1">IF(OR($A42="",AM$9="",SUMIF(RelGegevens!$F$3:$M$1002,CONCATENATE("=",Uitwerking!$A42,"-",Uitwerking!AM$9),RelGegevens!$L$3:$L$1002)=0),"",SUMIF(RelGegevens!$F$3:$M$1002,CONCATENATE("=",Uitwerking!$A42,"-",Uitwerking!AM$9),RelGegevens!$L$3:$L$1002))</f>
        <v/>
      </c>
      <c r="AN42" s="51" t="str">
        <f ca="1">IF(OR($A42="",AN$9="",SUMIF(RelGegevens!$F$3:$M$1002,CONCATENATE("=",Uitwerking!$A42,"-",Uitwerking!AN$9),RelGegevens!$L$3:$L$1002)=0),"",SUMIF(RelGegevens!$F$3:$M$1002,CONCATENATE("=",Uitwerking!$A42,"-",Uitwerking!AN$9),RelGegevens!$L$3:$L$1002))</f>
        <v/>
      </c>
      <c r="AO42" s="51" t="str">
        <f ca="1">IF(OR($A42="",AO$9="",SUMIF(RelGegevens!$F$3:$M$1002,CONCATENATE("=",Uitwerking!$A42,"-",Uitwerking!AO$9),RelGegevens!$L$3:$L$1002)=0),"",SUMIF(RelGegevens!$F$3:$M$1002,CONCATENATE("=",Uitwerking!$A42,"-",Uitwerking!AO$9),RelGegevens!$L$3:$L$1002))</f>
        <v/>
      </c>
      <c r="AP42" s="51" t="str">
        <f ca="1">IF(OR($A42="",AP$9="",SUMIF(RelGegevens!$F$3:$M$1002,CONCATENATE("=",Uitwerking!$A42,"-",Uitwerking!AP$9),RelGegevens!$L$3:$L$1002)=0),"",SUMIF(RelGegevens!$F$3:$M$1002,CONCATENATE("=",Uitwerking!$A42,"-",Uitwerking!AP$9),RelGegevens!$L$3:$L$1002))</f>
        <v/>
      </c>
      <c r="AQ42" s="51" t="str">
        <f ca="1">IF(OR($A42="",AQ$9="",SUMIF(RelGegevens!$F$3:$M$1002,CONCATENATE("=",Uitwerking!$A42,"-",Uitwerking!AQ$9),RelGegevens!$L$3:$L$1002)=0),"",SUMIF(RelGegevens!$F$3:$M$1002,CONCATENATE("=",Uitwerking!$A42,"-",Uitwerking!AQ$9),RelGegevens!$L$3:$L$1002))</f>
        <v/>
      </c>
      <c r="AR42" s="51" t="str">
        <f ca="1">IF(OR($A42="",AR$9="",SUMIF(RelGegevens!$F$3:$M$1002,CONCATENATE("=",Uitwerking!$A42,"-",Uitwerking!AR$9),RelGegevens!$L$3:$L$1002)=0),"",SUMIF(RelGegevens!$F$3:$M$1002,CONCATENATE("=",Uitwerking!$A42,"-",Uitwerking!AR$9),RelGegevens!$L$3:$L$1002))</f>
        <v/>
      </c>
      <c r="AS42" s="51" t="str">
        <f ca="1">IF(OR($A42="",AS$9="",SUMIF(RelGegevens!$F$3:$M$1002,CONCATENATE("=",Uitwerking!$A42,"-",Uitwerking!AS$9),RelGegevens!$L$3:$L$1002)=0),"",SUMIF(RelGegevens!$F$3:$M$1002,CONCATENATE("=",Uitwerking!$A42,"-",Uitwerking!AS$9),RelGegevens!$L$3:$L$1002))</f>
        <v/>
      </c>
      <c r="AT42" s="51" t="str">
        <f ca="1">IF(OR($A42="",AT$9="",SUMIF(RelGegevens!$F$3:$M$1002,CONCATENATE("=",Uitwerking!$A42,"-",Uitwerking!AT$9),RelGegevens!$L$3:$L$1002)=0),"",SUMIF(RelGegevens!$F$3:$M$1002,CONCATENATE("=",Uitwerking!$A42,"-",Uitwerking!AT$9),RelGegevens!$L$3:$L$1002))</f>
        <v/>
      </c>
      <c r="AU42" s="51" t="str">
        <f ca="1">IF(OR($A42="",AU$9="",SUMIF(RelGegevens!$F$3:$M$1002,CONCATENATE("=",Uitwerking!$A42,"-",Uitwerking!AU$9),RelGegevens!$L$3:$L$1002)=0),"",SUMIF(RelGegevens!$F$3:$M$1002,CONCATENATE("=",Uitwerking!$A42,"-",Uitwerking!AU$9),RelGegevens!$L$3:$L$1002))</f>
        <v/>
      </c>
      <c r="AV42" s="51" t="str">
        <f ca="1">IF(OR($A42="",AV$9="",SUMIF(RelGegevens!$F$3:$M$1002,CONCATENATE("=",Uitwerking!$A42,"-",Uitwerking!AV$9),RelGegevens!$L$3:$L$1002)=0),"",SUMIF(RelGegevens!$F$3:$M$1002,CONCATENATE("=",Uitwerking!$A42,"-",Uitwerking!AV$9),RelGegevens!$L$3:$L$1002))</f>
        <v/>
      </c>
      <c r="AW42" s="51" t="str">
        <f ca="1">IF(OR($A42="",AW$9="",SUMIF(RelGegevens!$F$3:$M$1002,CONCATENATE("=",Uitwerking!$A42,"-",Uitwerking!AW$9),RelGegevens!$L$3:$L$1002)=0),"",SUMIF(RelGegevens!$F$3:$M$1002,CONCATENATE("=",Uitwerking!$A42,"-",Uitwerking!AW$9),RelGegevens!$L$3:$L$1002))</f>
        <v/>
      </c>
      <c r="AX42" s="51" t="str">
        <f ca="1">IF(OR($A42="",AX$9="",SUMIF(RelGegevens!$F$3:$M$1002,CONCATENATE("=",Uitwerking!$A42,"-",Uitwerking!AX$9),RelGegevens!$L$3:$L$1002)=0),"",SUMIF(RelGegevens!$F$3:$M$1002,CONCATENATE("=",Uitwerking!$A42,"-",Uitwerking!AX$9),RelGegevens!$L$3:$L$1002))</f>
        <v/>
      </c>
      <c r="AY42" s="51" t="str">
        <f ca="1">IF(OR($A42="",AY$9="",SUMIF(RelGegevens!$F$3:$M$1002,CONCATENATE("=",Uitwerking!$A42,"-",Uitwerking!AY$9),RelGegevens!$L$3:$L$1002)=0),"",SUMIF(RelGegevens!$F$3:$M$1002,CONCATENATE("=",Uitwerking!$A42,"-",Uitwerking!AY$9),RelGegevens!$L$3:$L$1002))</f>
        <v/>
      </c>
      <c r="AZ42" s="51" t="str">
        <f ca="1">IF(OR($A42="",AZ$9="",SUMIF(RelGegevens!$F$3:$M$1002,CONCATENATE("=",Uitwerking!$A42,"-",Uitwerking!AZ$9),RelGegevens!$L$3:$L$1002)=0),"",SUMIF(RelGegevens!$F$3:$M$1002,CONCATENATE("=",Uitwerking!$A42,"-",Uitwerking!AZ$9),RelGegevens!$L$3:$L$1002))</f>
        <v/>
      </c>
      <c r="BA42" s="51" t="str">
        <f ca="1">IF(OR($A42="",BA$9="",SUMIF(RelGegevens!$F$3:$M$1002,CONCATENATE("=",Uitwerking!$A42,"-",Uitwerking!BA$9),RelGegevens!$L$3:$L$1002)=0),"",SUMIF(RelGegevens!$F$3:$M$1002,CONCATENATE("=",Uitwerking!$A42,"-",Uitwerking!BA$9),RelGegevens!$L$3:$L$1002))</f>
        <v/>
      </c>
      <c r="BB42" s="51" t="str">
        <f ca="1">IF(OR($A42="",BB$9="",SUMIF(RelGegevens!$F$3:$M$1002,CONCATENATE("=",Uitwerking!$A42,"-",Uitwerking!BB$9),RelGegevens!$L$3:$L$1002)=0),"",SUMIF(RelGegevens!$F$3:$M$1002,CONCATENATE("=",Uitwerking!$A42,"-",Uitwerking!BB$9),RelGegevens!$L$3:$L$1002))</f>
        <v/>
      </c>
      <c r="BC42" s="52" t="str">
        <f ca="1">IF(OR($A42="",BC$9="",SUMIF(RelGegevens!$F$3:$M$1002,CONCATENATE("=",Uitwerking!$A42,"-",Uitwerking!BC$9),RelGegevens!$L$3:$L$1002)=0),"",SUMIF(RelGegevens!$F$3:$M$1002,CONCATENATE("=",Uitwerking!$A42,"-",Uitwerking!BC$9),RelGegevens!$L$3:$L$1002))</f>
        <v/>
      </c>
    </row>
    <row r="43" spans="1:55" ht="10.5" customHeight="1" x14ac:dyDescent="0.25">
      <c r="A43" s="17" t="str">
        <f>'Data LMA'!B51</f>
        <v/>
      </c>
      <c r="B43" s="29" t="str">
        <f t="shared" ref="B43:B210" si="4">IF(A43="","",SUM(F43:BC43))</f>
        <v/>
      </c>
      <c r="C43" s="22" t="str">
        <f>IF(A43="","",VLOOKUP(A43,Euralcodes!$A$2:$C$840,3))</f>
        <v/>
      </c>
      <c r="D43" s="23" t="str">
        <f>IF(C43="","",VLOOKUP(A43,Euralcodes!$A$2:$C$840,2))</f>
        <v/>
      </c>
      <c r="E43" s="87" t="str">
        <f t="shared" ca="1" si="3"/>
        <v/>
      </c>
      <c r="F43" s="50" t="str">
        <f ca="1">IF(OR($A43="",F$9="",SUMIF(RelGegevens!$F$3:$M$1002,CONCATENATE("=",Uitwerking!$A43,"-",Uitwerking!F$9),RelGegevens!$L$3:$L$1002)=0),"",SUMIF(RelGegevens!$F$3:$M$1002,CONCATENATE("=",Uitwerking!$A43,"-",Uitwerking!F$9),RelGegevens!$L$3:$L$1002))</f>
        <v/>
      </c>
      <c r="G43" s="51" t="str">
        <f ca="1">IF(OR($A43="",G$9="",SUMIF(RelGegevens!$F$3:$M$1002,CONCATENATE("=",Uitwerking!$A43,"-",Uitwerking!G$9),RelGegevens!$L$3:$L$1002)=0),"",SUMIF(RelGegevens!$F$3:$M$1002,CONCATENATE("=",Uitwerking!$A43,"-",Uitwerking!G$9),RelGegevens!$L$3:$L$1002))</f>
        <v/>
      </c>
      <c r="H43" s="51" t="str">
        <f ca="1">IF(OR($A43="",H$9="",SUMIF(RelGegevens!$F$3:$M$1002,CONCATENATE("=",Uitwerking!$A43,"-",Uitwerking!H$9),RelGegevens!$L$3:$L$1002)=0),"",SUMIF(RelGegevens!$F$3:$M$1002,CONCATENATE("=",Uitwerking!$A43,"-",Uitwerking!H$9),RelGegevens!$L$3:$L$1002))</f>
        <v/>
      </c>
      <c r="I43" s="51" t="str">
        <f ca="1">IF(OR($A43="",I$9="",SUMIF(RelGegevens!$F$3:$M$1002,CONCATENATE("=",Uitwerking!$A43,"-",Uitwerking!I$9),RelGegevens!$L$3:$L$1002)=0),"",SUMIF(RelGegevens!$F$3:$M$1002,CONCATENATE("=",Uitwerking!$A43,"-",Uitwerking!I$9),RelGegevens!$L$3:$L$1002))</f>
        <v/>
      </c>
      <c r="J43" s="51" t="str">
        <f ca="1">IF(OR($A43="",J$9="",SUMIF(RelGegevens!$F$3:$M$1002,CONCATENATE("=",Uitwerking!$A43,"-",Uitwerking!J$9),RelGegevens!$L$3:$L$1002)=0),"",SUMIF(RelGegevens!$F$3:$M$1002,CONCATENATE("=",Uitwerking!$A43,"-",Uitwerking!J$9),RelGegevens!$L$3:$L$1002))</f>
        <v/>
      </c>
      <c r="K43" s="51" t="str">
        <f ca="1">IF(OR($A43="",K$9="",SUMIF(RelGegevens!$F$3:$M$1002,CONCATENATE("=",Uitwerking!$A43,"-",Uitwerking!K$9),RelGegevens!$L$3:$L$1002)=0),"",SUMIF(RelGegevens!$F$3:$M$1002,CONCATENATE("=",Uitwerking!$A43,"-",Uitwerking!K$9),RelGegevens!$L$3:$L$1002))</f>
        <v/>
      </c>
      <c r="L43" s="51" t="str">
        <f ca="1">IF(OR($A43="",L$9="",SUMIF(RelGegevens!$F$3:$M$1002,CONCATENATE("=",Uitwerking!$A43,"-",Uitwerking!L$9),RelGegevens!$L$3:$L$1002)=0),"",SUMIF(RelGegevens!$F$3:$M$1002,CONCATENATE("=",Uitwerking!$A43,"-",Uitwerking!L$9),RelGegevens!$L$3:$L$1002))</f>
        <v/>
      </c>
      <c r="M43" s="51" t="str">
        <f ca="1">IF(OR($A43="",M$9="",SUMIF(RelGegevens!$F$3:$M$1002,CONCATENATE("=",Uitwerking!$A43,"-",Uitwerking!M$9),RelGegevens!$L$3:$L$1002)=0),"",SUMIF(RelGegevens!$F$3:$M$1002,CONCATENATE("=",Uitwerking!$A43,"-",Uitwerking!M$9),RelGegevens!$L$3:$L$1002))</f>
        <v/>
      </c>
      <c r="N43" s="51" t="str">
        <f ca="1">IF(OR($A43="",N$9="",SUMIF(RelGegevens!$F$3:$M$1002,CONCATENATE("=",Uitwerking!$A43,"-",Uitwerking!N$9),RelGegevens!$L$3:$L$1002)=0),"",SUMIF(RelGegevens!$F$3:$M$1002,CONCATENATE("=",Uitwerking!$A43,"-",Uitwerking!N$9),RelGegevens!$L$3:$L$1002))</f>
        <v/>
      </c>
      <c r="O43" s="51" t="str">
        <f ca="1">IF(OR($A43="",O$9="",SUMIF(RelGegevens!$F$3:$M$1002,CONCATENATE("=",Uitwerking!$A43,"-",Uitwerking!O$9),RelGegevens!$L$3:$L$1002)=0),"",SUMIF(RelGegevens!$F$3:$M$1002,CONCATENATE("=",Uitwerking!$A43,"-",Uitwerking!O$9),RelGegevens!$L$3:$L$1002))</f>
        <v/>
      </c>
      <c r="P43" s="51" t="str">
        <f ca="1">IF(OR($A43="",P$9="",SUMIF(RelGegevens!$F$3:$M$1002,CONCATENATE("=",Uitwerking!$A43,"-",Uitwerking!P$9),RelGegevens!$L$3:$L$1002)=0),"",SUMIF(RelGegevens!$F$3:$M$1002,CONCATENATE("=",Uitwerking!$A43,"-",Uitwerking!P$9),RelGegevens!$L$3:$L$1002))</f>
        <v/>
      </c>
      <c r="Q43" s="51" t="str">
        <f ca="1">IF(OR($A43="",Q$9="",SUMIF(RelGegevens!$F$3:$M$1002,CONCATENATE("=",Uitwerking!$A43,"-",Uitwerking!Q$9),RelGegevens!$L$3:$L$1002)=0),"",SUMIF(RelGegevens!$F$3:$M$1002,CONCATENATE("=",Uitwerking!$A43,"-",Uitwerking!Q$9),RelGegevens!$L$3:$L$1002))</f>
        <v/>
      </c>
      <c r="R43" s="51" t="str">
        <f ca="1">IF(OR($A43="",R$9="",SUMIF(RelGegevens!$F$3:$M$1002,CONCATENATE("=",Uitwerking!$A43,"-",Uitwerking!R$9),RelGegevens!$L$3:$L$1002)=0),"",SUMIF(RelGegevens!$F$3:$M$1002,CONCATENATE("=",Uitwerking!$A43,"-",Uitwerking!R$9),RelGegevens!$L$3:$L$1002))</f>
        <v/>
      </c>
      <c r="S43" s="51" t="str">
        <f ca="1">IF(OR($A43="",S$9="",SUMIF(RelGegevens!$F$3:$M$1002,CONCATENATE("=",Uitwerking!$A43,"-",Uitwerking!S$9),RelGegevens!$L$3:$L$1002)=0),"",SUMIF(RelGegevens!$F$3:$M$1002,CONCATENATE("=",Uitwerking!$A43,"-",Uitwerking!S$9),RelGegevens!$L$3:$L$1002))</f>
        <v/>
      </c>
      <c r="T43" s="51" t="str">
        <f ca="1">IF(OR($A43="",T$9="",SUMIF(RelGegevens!$F$3:$M$1002,CONCATENATE("=",Uitwerking!$A43,"-",Uitwerking!T$9),RelGegevens!$L$3:$L$1002)=0),"",SUMIF(RelGegevens!$F$3:$M$1002,CONCATENATE("=",Uitwerking!$A43,"-",Uitwerking!T$9),RelGegevens!$L$3:$L$1002))</f>
        <v/>
      </c>
      <c r="U43" s="51" t="str">
        <f ca="1">IF(OR($A43="",U$9="",SUMIF(RelGegevens!$F$3:$M$1002,CONCATENATE("=",Uitwerking!$A43,"-",Uitwerking!U$9),RelGegevens!$L$3:$L$1002)=0),"",SUMIF(RelGegevens!$F$3:$M$1002,CONCATENATE("=",Uitwerking!$A43,"-",Uitwerking!U$9),RelGegevens!$L$3:$L$1002))</f>
        <v/>
      </c>
      <c r="V43" s="51" t="str">
        <f ca="1">IF(OR($A43="",V$9="",SUMIF(RelGegevens!$F$3:$M$1002,CONCATENATE("=",Uitwerking!$A43,"-",Uitwerking!V$9),RelGegevens!$L$3:$L$1002)=0),"",SUMIF(RelGegevens!$F$3:$M$1002,CONCATENATE("=",Uitwerking!$A43,"-",Uitwerking!V$9),RelGegevens!$L$3:$L$1002))</f>
        <v/>
      </c>
      <c r="W43" s="51" t="str">
        <f ca="1">IF(OR($A43="",W$9="",SUMIF(RelGegevens!$F$3:$M$1002,CONCATENATE("=",Uitwerking!$A43,"-",Uitwerking!W$9),RelGegevens!$L$3:$L$1002)=0),"",SUMIF(RelGegevens!$F$3:$M$1002,CONCATENATE("=",Uitwerking!$A43,"-",Uitwerking!W$9),RelGegevens!$L$3:$L$1002))</f>
        <v/>
      </c>
      <c r="X43" s="51" t="str">
        <f ca="1">IF(OR($A43="",X$9="",SUMIF(RelGegevens!$F$3:$M$1002,CONCATENATE("=",Uitwerking!$A43,"-",Uitwerking!X$9),RelGegevens!$L$3:$L$1002)=0),"",SUMIF(RelGegevens!$F$3:$M$1002,CONCATENATE("=",Uitwerking!$A43,"-",Uitwerking!X$9),RelGegevens!$L$3:$L$1002))</f>
        <v/>
      </c>
      <c r="Y43" s="51" t="str">
        <f ca="1">IF(OR($A43="",Y$9="",SUMIF(RelGegevens!$F$3:$M$1002,CONCATENATE("=",Uitwerking!$A43,"-",Uitwerking!Y$9),RelGegevens!$L$3:$L$1002)=0),"",SUMIF(RelGegevens!$F$3:$M$1002,CONCATENATE("=",Uitwerking!$A43,"-",Uitwerking!Y$9),RelGegevens!$L$3:$L$1002))</f>
        <v/>
      </c>
      <c r="Z43" s="50" t="str">
        <f ca="1">IF(OR($A43="",Z$9="",SUMIF(RelGegevens!$F$3:$M$1002,CONCATENATE("=",Uitwerking!$A43,"-",Uitwerking!Z$9),RelGegevens!$L$3:$L$1002)=0),"",SUMIF(RelGegevens!$F$3:$M$1002,CONCATENATE("=",Uitwerking!$A43,"-",Uitwerking!Z$9),RelGegevens!$L$3:$L$1002))</f>
        <v/>
      </c>
      <c r="AA43" s="51" t="str">
        <f ca="1">IF(OR($A43="",AA$9="",SUMIF(RelGegevens!$F$3:$M$1002,CONCATENATE("=",Uitwerking!$A43,"-",Uitwerking!AA$9),RelGegevens!$L$3:$L$1002)=0),"",SUMIF(RelGegevens!$F$3:$M$1002,CONCATENATE("=",Uitwerking!$A43,"-",Uitwerking!AA$9),RelGegevens!$L$3:$L$1002))</f>
        <v/>
      </c>
      <c r="AB43" s="51" t="str">
        <f ca="1">IF(OR($A43="",AB$9="",SUMIF(RelGegevens!$F$3:$M$1002,CONCATENATE("=",Uitwerking!$A43,"-",Uitwerking!AB$9),RelGegevens!$L$3:$L$1002)=0),"",SUMIF(RelGegevens!$F$3:$M$1002,CONCATENATE("=",Uitwerking!$A43,"-",Uitwerking!AB$9),RelGegevens!$L$3:$L$1002))</f>
        <v/>
      </c>
      <c r="AC43" s="51" t="str">
        <f ca="1">IF(OR($A43="",AC$9="",SUMIF(RelGegevens!$F$3:$M$1002,CONCATENATE("=",Uitwerking!$A43,"-",Uitwerking!AC$9),RelGegevens!$L$3:$L$1002)=0),"",SUMIF(RelGegevens!$F$3:$M$1002,CONCATENATE("=",Uitwerking!$A43,"-",Uitwerking!AC$9),RelGegevens!$L$3:$L$1002))</f>
        <v/>
      </c>
      <c r="AD43" s="51" t="str">
        <f ca="1">IF(OR($A43="",AD$9="",SUMIF(RelGegevens!$F$3:$M$1002,CONCATENATE("=",Uitwerking!$A43,"-",Uitwerking!AD$9),RelGegevens!$L$3:$L$1002)=0),"",SUMIF(RelGegevens!$F$3:$M$1002,CONCATENATE("=",Uitwerking!$A43,"-",Uitwerking!AD$9),RelGegevens!$L$3:$L$1002))</f>
        <v/>
      </c>
      <c r="AE43" s="51" t="str">
        <f ca="1">IF(OR($A43="",AE$9="",SUMIF(RelGegevens!$F$3:$M$1002,CONCATENATE("=",Uitwerking!$A43,"-",Uitwerking!AE$9),RelGegevens!$L$3:$L$1002)=0),"",SUMIF(RelGegevens!$F$3:$M$1002,CONCATENATE("=",Uitwerking!$A43,"-",Uitwerking!AE$9),RelGegevens!$L$3:$L$1002))</f>
        <v/>
      </c>
      <c r="AF43" s="51" t="str">
        <f ca="1">IF(OR($A43="",AF$9="",SUMIF(RelGegevens!$F$3:$M$1002,CONCATENATE("=",Uitwerking!$A43,"-",Uitwerking!AF$9),RelGegevens!$L$3:$L$1002)=0),"",SUMIF(RelGegevens!$F$3:$M$1002,CONCATENATE("=",Uitwerking!$A43,"-",Uitwerking!AF$9),RelGegevens!$L$3:$L$1002))</f>
        <v/>
      </c>
      <c r="AG43" s="51" t="str">
        <f ca="1">IF(OR($A43="",AG$9="",SUMIF(RelGegevens!$F$3:$M$1002,CONCATENATE("=",Uitwerking!$A43,"-",Uitwerking!AG$9),RelGegevens!$L$3:$L$1002)=0),"",SUMIF(RelGegevens!$F$3:$M$1002,CONCATENATE("=",Uitwerking!$A43,"-",Uitwerking!AG$9),RelGegevens!$L$3:$L$1002))</f>
        <v/>
      </c>
      <c r="AH43" s="51" t="str">
        <f ca="1">IF(OR($A43="",AH$9="",SUMIF(RelGegevens!$F$3:$M$1002,CONCATENATE("=",Uitwerking!$A43,"-",Uitwerking!AH$9),RelGegevens!$L$3:$L$1002)=0),"",SUMIF(RelGegevens!$F$3:$M$1002,CONCATENATE("=",Uitwerking!$A43,"-",Uitwerking!AH$9),RelGegevens!$L$3:$L$1002))</f>
        <v/>
      </c>
      <c r="AI43" s="51" t="str">
        <f ca="1">IF(OR($A43="",AI$9="",SUMIF(RelGegevens!$F$3:$M$1002,CONCATENATE("=",Uitwerking!$A43,"-",Uitwerking!AI$9),RelGegevens!$L$3:$L$1002)=0),"",SUMIF(RelGegevens!$F$3:$M$1002,CONCATENATE("=",Uitwerking!$A43,"-",Uitwerking!AI$9),RelGegevens!$L$3:$L$1002))</f>
        <v/>
      </c>
      <c r="AJ43" s="51" t="str">
        <f ca="1">IF(OR($A43="",AJ$9="",SUMIF(RelGegevens!$F$3:$M$1002,CONCATENATE("=",Uitwerking!$A43,"-",Uitwerking!AJ$9),RelGegevens!$L$3:$L$1002)=0),"",SUMIF(RelGegevens!$F$3:$M$1002,CONCATENATE("=",Uitwerking!$A43,"-",Uitwerking!AJ$9),RelGegevens!$L$3:$L$1002))</f>
        <v/>
      </c>
      <c r="AK43" s="51" t="str">
        <f ca="1">IF(OR($A43="",AK$9="",SUMIF(RelGegevens!$F$3:$M$1002,CONCATENATE("=",Uitwerking!$A43,"-",Uitwerking!AK$9),RelGegevens!$L$3:$L$1002)=0),"",SUMIF(RelGegevens!$F$3:$M$1002,CONCATENATE("=",Uitwerking!$A43,"-",Uitwerking!AK$9),RelGegevens!$L$3:$L$1002))</f>
        <v/>
      </c>
      <c r="AL43" s="51" t="str">
        <f ca="1">IF(OR($A43="",AL$9="",SUMIF(RelGegevens!$F$3:$M$1002,CONCATENATE("=",Uitwerking!$A43,"-",Uitwerking!AL$9),RelGegevens!$L$3:$L$1002)=0),"",SUMIF(RelGegevens!$F$3:$M$1002,CONCATENATE("=",Uitwerking!$A43,"-",Uitwerking!AL$9),RelGegevens!$L$3:$L$1002))</f>
        <v/>
      </c>
      <c r="AM43" s="51" t="str">
        <f ca="1">IF(OR($A43="",AM$9="",SUMIF(RelGegevens!$F$3:$M$1002,CONCATENATE("=",Uitwerking!$A43,"-",Uitwerking!AM$9),RelGegevens!$L$3:$L$1002)=0),"",SUMIF(RelGegevens!$F$3:$M$1002,CONCATENATE("=",Uitwerking!$A43,"-",Uitwerking!AM$9),RelGegevens!$L$3:$L$1002))</f>
        <v/>
      </c>
      <c r="AN43" s="51" t="str">
        <f ca="1">IF(OR($A43="",AN$9="",SUMIF(RelGegevens!$F$3:$M$1002,CONCATENATE("=",Uitwerking!$A43,"-",Uitwerking!AN$9),RelGegevens!$L$3:$L$1002)=0),"",SUMIF(RelGegevens!$F$3:$M$1002,CONCATENATE("=",Uitwerking!$A43,"-",Uitwerking!AN$9),RelGegevens!$L$3:$L$1002))</f>
        <v/>
      </c>
      <c r="AO43" s="51" t="str">
        <f ca="1">IF(OR($A43="",AO$9="",SUMIF(RelGegevens!$F$3:$M$1002,CONCATENATE("=",Uitwerking!$A43,"-",Uitwerking!AO$9),RelGegevens!$L$3:$L$1002)=0),"",SUMIF(RelGegevens!$F$3:$M$1002,CONCATENATE("=",Uitwerking!$A43,"-",Uitwerking!AO$9),RelGegevens!$L$3:$L$1002))</f>
        <v/>
      </c>
      <c r="AP43" s="51" t="str">
        <f ca="1">IF(OR($A43="",AP$9="",SUMIF(RelGegevens!$F$3:$M$1002,CONCATENATE("=",Uitwerking!$A43,"-",Uitwerking!AP$9),RelGegevens!$L$3:$L$1002)=0),"",SUMIF(RelGegevens!$F$3:$M$1002,CONCATENATE("=",Uitwerking!$A43,"-",Uitwerking!AP$9),RelGegevens!$L$3:$L$1002))</f>
        <v/>
      </c>
      <c r="AQ43" s="51" t="str">
        <f ca="1">IF(OR($A43="",AQ$9="",SUMIF(RelGegevens!$F$3:$M$1002,CONCATENATE("=",Uitwerking!$A43,"-",Uitwerking!AQ$9),RelGegevens!$L$3:$L$1002)=0),"",SUMIF(RelGegevens!$F$3:$M$1002,CONCATENATE("=",Uitwerking!$A43,"-",Uitwerking!AQ$9),RelGegevens!$L$3:$L$1002))</f>
        <v/>
      </c>
      <c r="AR43" s="51" t="str">
        <f ca="1">IF(OR($A43="",AR$9="",SUMIF(RelGegevens!$F$3:$M$1002,CONCATENATE("=",Uitwerking!$A43,"-",Uitwerking!AR$9),RelGegevens!$L$3:$L$1002)=0),"",SUMIF(RelGegevens!$F$3:$M$1002,CONCATENATE("=",Uitwerking!$A43,"-",Uitwerking!AR$9),RelGegevens!$L$3:$L$1002))</f>
        <v/>
      </c>
      <c r="AS43" s="51" t="str">
        <f ca="1">IF(OR($A43="",AS$9="",SUMIF(RelGegevens!$F$3:$M$1002,CONCATENATE("=",Uitwerking!$A43,"-",Uitwerking!AS$9),RelGegevens!$L$3:$L$1002)=0),"",SUMIF(RelGegevens!$F$3:$M$1002,CONCATENATE("=",Uitwerking!$A43,"-",Uitwerking!AS$9),RelGegevens!$L$3:$L$1002))</f>
        <v/>
      </c>
      <c r="AT43" s="51" t="str">
        <f ca="1">IF(OR($A43="",AT$9="",SUMIF(RelGegevens!$F$3:$M$1002,CONCATENATE("=",Uitwerking!$A43,"-",Uitwerking!AT$9),RelGegevens!$L$3:$L$1002)=0),"",SUMIF(RelGegevens!$F$3:$M$1002,CONCATENATE("=",Uitwerking!$A43,"-",Uitwerking!AT$9),RelGegevens!$L$3:$L$1002))</f>
        <v/>
      </c>
      <c r="AU43" s="51" t="str">
        <f ca="1">IF(OR($A43="",AU$9="",SUMIF(RelGegevens!$F$3:$M$1002,CONCATENATE("=",Uitwerking!$A43,"-",Uitwerking!AU$9),RelGegevens!$L$3:$L$1002)=0),"",SUMIF(RelGegevens!$F$3:$M$1002,CONCATENATE("=",Uitwerking!$A43,"-",Uitwerking!AU$9),RelGegevens!$L$3:$L$1002))</f>
        <v/>
      </c>
      <c r="AV43" s="51" t="str">
        <f ca="1">IF(OR($A43="",AV$9="",SUMIF(RelGegevens!$F$3:$M$1002,CONCATENATE("=",Uitwerking!$A43,"-",Uitwerking!AV$9),RelGegevens!$L$3:$L$1002)=0),"",SUMIF(RelGegevens!$F$3:$M$1002,CONCATENATE("=",Uitwerking!$A43,"-",Uitwerking!AV$9),RelGegevens!$L$3:$L$1002))</f>
        <v/>
      </c>
      <c r="AW43" s="51" t="str">
        <f ca="1">IF(OR($A43="",AW$9="",SUMIF(RelGegevens!$F$3:$M$1002,CONCATENATE("=",Uitwerking!$A43,"-",Uitwerking!AW$9),RelGegevens!$L$3:$L$1002)=0),"",SUMIF(RelGegevens!$F$3:$M$1002,CONCATENATE("=",Uitwerking!$A43,"-",Uitwerking!AW$9),RelGegevens!$L$3:$L$1002))</f>
        <v/>
      </c>
      <c r="AX43" s="51" t="str">
        <f ca="1">IF(OR($A43="",AX$9="",SUMIF(RelGegevens!$F$3:$M$1002,CONCATENATE("=",Uitwerking!$A43,"-",Uitwerking!AX$9),RelGegevens!$L$3:$L$1002)=0),"",SUMIF(RelGegevens!$F$3:$M$1002,CONCATENATE("=",Uitwerking!$A43,"-",Uitwerking!AX$9),RelGegevens!$L$3:$L$1002))</f>
        <v/>
      </c>
      <c r="AY43" s="51" t="str">
        <f ca="1">IF(OR($A43="",AY$9="",SUMIF(RelGegevens!$F$3:$M$1002,CONCATENATE("=",Uitwerking!$A43,"-",Uitwerking!AY$9),RelGegevens!$L$3:$L$1002)=0),"",SUMIF(RelGegevens!$F$3:$M$1002,CONCATENATE("=",Uitwerking!$A43,"-",Uitwerking!AY$9),RelGegevens!$L$3:$L$1002))</f>
        <v/>
      </c>
      <c r="AZ43" s="51" t="str">
        <f ca="1">IF(OR($A43="",AZ$9="",SUMIF(RelGegevens!$F$3:$M$1002,CONCATENATE("=",Uitwerking!$A43,"-",Uitwerking!AZ$9),RelGegevens!$L$3:$L$1002)=0),"",SUMIF(RelGegevens!$F$3:$M$1002,CONCATENATE("=",Uitwerking!$A43,"-",Uitwerking!AZ$9),RelGegevens!$L$3:$L$1002))</f>
        <v/>
      </c>
      <c r="BA43" s="51" t="str">
        <f ca="1">IF(OR($A43="",BA$9="",SUMIF(RelGegevens!$F$3:$M$1002,CONCATENATE("=",Uitwerking!$A43,"-",Uitwerking!BA$9),RelGegevens!$L$3:$L$1002)=0),"",SUMIF(RelGegevens!$F$3:$M$1002,CONCATENATE("=",Uitwerking!$A43,"-",Uitwerking!BA$9),RelGegevens!$L$3:$L$1002))</f>
        <v/>
      </c>
      <c r="BB43" s="51" t="str">
        <f ca="1">IF(OR($A43="",BB$9="",SUMIF(RelGegevens!$F$3:$M$1002,CONCATENATE("=",Uitwerking!$A43,"-",Uitwerking!BB$9),RelGegevens!$L$3:$L$1002)=0),"",SUMIF(RelGegevens!$F$3:$M$1002,CONCATENATE("=",Uitwerking!$A43,"-",Uitwerking!BB$9),RelGegevens!$L$3:$L$1002))</f>
        <v/>
      </c>
      <c r="BC43" s="52" t="str">
        <f ca="1">IF(OR($A43="",BC$9="",SUMIF(RelGegevens!$F$3:$M$1002,CONCATENATE("=",Uitwerking!$A43,"-",Uitwerking!BC$9),RelGegevens!$L$3:$L$1002)=0),"",SUMIF(RelGegevens!$F$3:$M$1002,CONCATENATE("=",Uitwerking!$A43,"-",Uitwerking!BC$9),RelGegevens!$L$3:$L$1002))</f>
        <v/>
      </c>
    </row>
    <row r="44" spans="1:55" ht="10.5" customHeight="1" x14ac:dyDescent="0.25">
      <c r="A44" s="17" t="str">
        <f>'Data LMA'!B52</f>
        <v/>
      </c>
      <c r="B44" s="29" t="str">
        <f t="shared" si="4"/>
        <v/>
      </c>
      <c r="C44" s="22" t="str">
        <f>IF(A44="","",VLOOKUP(A44,Euralcodes!$A$2:$C$840,3))</f>
        <v/>
      </c>
      <c r="D44" s="23" t="str">
        <f>IF(C44="","",VLOOKUP(A44,Euralcodes!$A$2:$C$840,2))</f>
        <v/>
      </c>
      <c r="E44" s="87" t="str">
        <f t="shared" ca="1" si="3"/>
        <v/>
      </c>
      <c r="F44" s="50" t="str">
        <f ca="1">IF(OR($A44="",F$9="",SUMIF(RelGegevens!$F$3:$M$1002,CONCATENATE("=",Uitwerking!$A44,"-",Uitwerking!F$9),RelGegevens!$L$3:$L$1002)=0),"",SUMIF(RelGegevens!$F$3:$M$1002,CONCATENATE("=",Uitwerking!$A44,"-",Uitwerking!F$9),RelGegevens!$L$3:$L$1002))</f>
        <v/>
      </c>
      <c r="G44" s="51" t="str">
        <f ca="1">IF(OR($A44="",G$9="",SUMIF(RelGegevens!$F$3:$M$1002,CONCATENATE("=",Uitwerking!$A44,"-",Uitwerking!G$9),RelGegevens!$L$3:$L$1002)=0),"",SUMIF(RelGegevens!$F$3:$M$1002,CONCATENATE("=",Uitwerking!$A44,"-",Uitwerking!G$9),RelGegevens!$L$3:$L$1002))</f>
        <v/>
      </c>
      <c r="H44" s="51" t="str">
        <f ca="1">IF(OR($A44="",H$9="",SUMIF(RelGegevens!$F$3:$M$1002,CONCATENATE("=",Uitwerking!$A44,"-",Uitwerking!H$9),RelGegevens!$L$3:$L$1002)=0),"",SUMIF(RelGegevens!$F$3:$M$1002,CONCATENATE("=",Uitwerking!$A44,"-",Uitwerking!H$9),RelGegevens!$L$3:$L$1002))</f>
        <v/>
      </c>
      <c r="I44" s="51" t="str">
        <f ca="1">IF(OR($A44="",I$9="",SUMIF(RelGegevens!$F$3:$M$1002,CONCATENATE("=",Uitwerking!$A44,"-",Uitwerking!I$9),RelGegevens!$L$3:$L$1002)=0),"",SUMIF(RelGegevens!$F$3:$M$1002,CONCATENATE("=",Uitwerking!$A44,"-",Uitwerking!I$9),RelGegevens!$L$3:$L$1002))</f>
        <v/>
      </c>
      <c r="J44" s="51" t="str">
        <f ca="1">IF(OR($A44="",J$9="",SUMIF(RelGegevens!$F$3:$M$1002,CONCATENATE("=",Uitwerking!$A44,"-",Uitwerking!J$9),RelGegevens!$L$3:$L$1002)=0),"",SUMIF(RelGegevens!$F$3:$M$1002,CONCATENATE("=",Uitwerking!$A44,"-",Uitwerking!J$9),RelGegevens!$L$3:$L$1002))</f>
        <v/>
      </c>
      <c r="K44" s="51" t="str">
        <f ca="1">IF(OR($A44="",K$9="",SUMIF(RelGegevens!$F$3:$M$1002,CONCATENATE("=",Uitwerking!$A44,"-",Uitwerking!K$9),RelGegevens!$L$3:$L$1002)=0),"",SUMIF(RelGegevens!$F$3:$M$1002,CONCATENATE("=",Uitwerking!$A44,"-",Uitwerking!K$9),RelGegevens!$L$3:$L$1002))</f>
        <v/>
      </c>
      <c r="L44" s="51" t="str">
        <f ca="1">IF(OR($A44="",L$9="",SUMIF(RelGegevens!$F$3:$M$1002,CONCATENATE("=",Uitwerking!$A44,"-",Uitwerking!L$9),RelGegevens!$L$3:$L$1002)=0),"",SUMIF(RelGegevens!$F$3:$M$1002,CONCATENATE("=",Uitwerking!$A44,"-",Uitwerking!L$9),RelGegevens!$L$3:$L$1002))</f>
        <v/>
      </c>
      <c r="M44" s="51" t="str">
        <f ca="1">IF(OR($A44="",M$9="",SUMIF(RelGegevens!$F$3:$M$1002,CONCATENATE("=",Uitwerking!$A44,"-",Uitwerking!M$9),RelGegevens!$L$3:$L$1002)=0),"",SUMIF(RelGegevens!$F$3:$M$1002,CONCATENATE("=",Uitwerking!$A44,"-",Uitwerking!M$9),RelGegevens!$L$3:$L$1002))</f>
        <v/>
      </c>
      <c r="N44" s="51" t="str">
        <f ca="1">IF(OR($A44="",N$9="",SUMIF(RelGegevens!$F$3:$M$1002,CONCATENATE("=",Uitwerking!$A44,"-",Uitwerking!N$9),RelGegevens!$L$3:$L$1002)=0),"",SUMIF(RelGegevens!$F$3:$M$1002,CONCATENATE("=",Uitwerking!$A44,"-",Uitwerking!N$9),RelGegevens!$L$3:$L$1002))</f>
        <v/>
      </c>
      <c r="O44" s="51" t="str">
        <f ca="1">IF(OR($A44="",O$9="",SUMIF(RelGegevens!$F$3:$M$1002,CONCATENATE("=",Uitwerking!$A44,"-",Uitwerking!O$9),RelGegevens!$L$3:$L$1002)=0),"",SUMIF(RelGegevens!$F$3:$M$1002,CONCATENATE("=",Uitwerking!$A44,"-",Uitwerking!O$9),RelGegevens!$L$3:$L$1002))</f>
        <v/>
      </c>
      <c r="P44" s="51" t="str">
        <f ca="1">IF(OR($A44="",P$9="",SUMIF(RelGegevens!$F$3:$M$1002,CONCATENATE("=",Uitwerking!$A44,"-",Uitwerking!P$9),RelGegevens!$L$3:$L$1002)=0),"",SUMIF(RelGegevens!$F$3:$M$1002,CONCATENATE("=",Uitwerking!$A44,"-",Uitwerking!P$9),RelGegevens!$L$3:$L$1002))</f>
        <v/>
      </c>
      <c r="Q44" s="51" t="str">
        <f ca="1">IF(OR($A44="",Q$9="",SUMIF(RelGegevens!$F$3:$M$1002,CONCATENATE("=",Uitwerking!$A44,"-",Uitwerking!Q$9),RelGegevens!$L$3:$L$1002)=0),"",SUMIF(RelGegevens!$F$3:$M$1002,CONCATENATE("=",Uitwerking!$A44,"-",Uitwerking!Q$9),RelGegevens!$L$3:$L$1002))</f>
        <v/>
      </c>
      <c r="R44" s="51" t="str">
        <f ca="1">IF(OR($A44="",R$9="",SUMIF(RelGegevens!$F$3:$M$1002,CONCATENATE("=",Uitwerking!$A44,"-",Uitwerking!R$9),RelGegevens!$L$3:$L$1002)=0),"",SUMIF(RelGegevens!$F$3:$M$1002,CONCATENATE("=",Uitwerking!$A44,"-",Uitwerking!R$9),RelGegevens!$L$3:$L$1002))</f>
        <v/>
      </c>
      <c r="S44" s="51" t="str">
        <f ca="1">IF(OR($A44="",S$9="",SUMIF(RelGegevens!$F$3:$M$1002,CONCATENATE("=",Uitwerking!$A44,"-",Uitwerking!S$9),RelGegevens!$L$3:$L$1002)=0),"",SUMIF(RelGegevens!$F$3:$M$1002,CONCATENATE("=",Uitwerking!$A44,"-",Uitwerking!S$9),RelGegevens!$L$3:$L$1002))</f>
        <v/>
      </c>
      <c r="T44" s="51" t="str">
        <f ca="1">IF(OR($A44="",T$9="",SUMIF(RelGegevens!$F$3:$M$1002,CONCATENATE("=",Uitwerking!$A44,"-",Uitwerking!T$9),RelGegevens!$L$3:$L$1002)=0),"",SUMIF(RelGegevens!$F$3:$M$1002,CONCATENATE("=",Uitwerking!$A44,"-",Uitwerking!T$9),RelGegevens!$L$3:$L$1002))</f>
        <v/>
      </c>
      <c r="U44" s="51" t="str">
        <f ca="1">IF(OR($A44="",U$9="",SUMIF(RelGegevens!$F$3:$M$1002,CONCATENATE("=",Uitwerking!$A44,"-",Uitwerking!U$9),RelGegevens!$L$3:$L$1002)=0),"",SUMIF(RelGegevens!$F$3:$M$1002,CONCATENATE("=",Uitwerking!$A44,"-",Uitwerking!U$9),RelGegevens!$L$3:$L$1002))</f>
        <v/>
      </c>
      <c r="V44" s="51" t="str">
        <f ca="1">IF(OR($A44="",V$9="",SUMIF(RelGegevens!$F$3:$M$1002,CONCATENATE("=",Uitwerking!$A44,"-",Uitwerking!V$9),RelGegevens!$L$3:$L$1002)=0),"",SUMIF(RelGegevens!$F$3:$M$1002,CONCATENATE("=",Uitwerking!$A44,"-",Uitwerking!V$9),RelGegevens!$L$3:$L$1002))</f>
        <v/>
      </c>
      <c r="W44" s="51" t="str">
        <f ca="1">IF(OR($A44="",W$9="",SUMIF(RelGegevens!$F$3:$M$1002,CONCATENATE("=",Uitwerking!$A44,"-",Uitwerking!W$9),RelGegevens!$L$3:$L$1002)=0),"",SUMIF(RelGegevens!$F$3:$M$1002,CONCATENATE("=",Uitwerking!$A44,"-",Uitwerking!W$9),RelGegevens!$L$3:$L$1002))</f>
        <v/>
      </c>
      <c r="X44" s="51" t="str">
        <f ca="1">IF(OR($A44="",X$9="",SUMIF(RelGegevens!$F$3:$M$1002,CONCATENATE("=",Uitwerking!$A44,"-",Uitwerking!X$9),RelGegevens!$L$3:$L$1002)=0),"",SUMIF(RelGegevens!$F$3:$M$1002,CONCATENATE("=",Uitwerking!$A44,"-",Uitwerking!X$9),RelGegevens!$L$3:$L$1002))</f>
        <v/>
      </c>
      <c r="Y44" s="51" t="str">
        <f ca="1">IF(OR($A44="",Y$9="",SUMIF(RelGegevens!$F$3:$M$1002,CONCATENATE("=",Uitwerking!$A44,"-",Uitwerking!Y$9),RelGegevens!$L$3:$L$1002)=0),"",SUMIF(RelGegevens!$F$3:$M$1002,CONCATENATE("=",Uitwerking!$A44,"-",Uitwerking!Y$9),RelGegevens!$L$3:$L$1002))</f>
        <v/>
      </c>
      <c r="Z44" s="50" t="str">
        <f ca="1">IF(OR($A44="",Z$9="",SUMIF(RelGegevens!$F$3:$M$1002,CONCATENATE("=",Uitwerking!$A44,"-",Uitwerking!Z$9),RelGegevens!$L$3:$L$1002)=0),"",SUMIF(RelGegevens!$F$3:$M$1002,CONCATENATE("=",Uitwerking!$A44,"-",Uitwerking!Z$9),RelGegevens!$L$3:$L$1002))</f>
        <v/>
      </c>
      <c r="AA44" s="51" t="str">
        <f ca="1">IF(OR($A44="",AA$9="",SUMIF(RelGegevens!$F$3:$M$1002,CONCATENATE("=",Uitwerking!$A44,"-",Uitwerking!AA$9),RelGegevens!$L$3:$L$1002)=0),"",SUMIF(RelGegevens!$F$3:$M$1002,CONCATENATE("=",Uitwerking!$A44,"-",Uitwerking!AA$9),RelGegevens!$L$3:$L$1002))</f>
        <v/>
      </c>
      <c r="AB44" s="51" t="str">
        <f ca="1">IF(OR($A44="",AB$9="",SUMIF(RelGegevens!$F$3:$M$1002,CONCATENATE("=",Uitwerking!$A44,"-",Uitwerking!AB$9),RelGegevens!$L$3:$L$1002)=0),"",SUMIF(RelGegevens!$F$3:$M$1002,CONCATENATE("=",Uitwerking!$A44,"-",Uitwerking!AB$9),RelGegevens!$L$3:$L$1002))</f>
        <v/>
      </c>
      <c r="AC44" s="51" t="str">
        <f ca="1">IF(OR($A44="",AC$9="",SUMIF(RelGegevens!$F$3:$M$1002,CONCATENATE("=",Uitwerking!$A44,"-",Uitwerking!AC$9),RelGegevens!$L$3:$L$1002)=0),"",SUMIF(RelGegevens!$F$3:$M$1002,CONCATENATE("=",Uitwerking!$A44,"-",Uitwerking!AC$9),RelGegevens!$L$3:$L$1002))</f>
        <v/>
      </c>
      <c r="AD44" s="51" t="str">
        <f ca="1">IF(OR($A44="",AD$9="",SUMIF(RelGegevens!$F$3:$M$1002,CONCATENATE("=",Uitwerking!$A44,"-",Uitwerking!AD$9),RelGegevens!$L$3:$L$1002)=0),"",SUMIF(RelGegevens!$F$3:$M$1002,CONCATENATE("=",Uitwerking!$A44,"-",Uitwerking!AD$9),RelGegevens!$L$3:$L$1002))</f>
        <v/>
      </c>
      <c r="AE44" s="51" t="str">
        <f ca="1">IF(OR($A44="",AE$9="",SUMIF(RelGegevens!$F$3:$M$1002,CONCATENATE("=",Uitwerking!$A44,"-",Uitwerking!AE$9),RelGegevens!$L$3:$L$1002)=0),"",SUMIF(RelGegevens!$F$3:$M$1002,CONCATENATE("=",Uitwerking!$A44,"-",Uitwerking!AE$9),RelGegevens!$L$3:$L$1002))</f>
        <v/>
      </c>
      <c r="AF44" s="51" t="str">
        <f ca="1">IF(OR($A44="",AF$9="",SUMIF(RelGegevens!$F$3:$M$1002,CONCATENATE("=",Uitwerking!$A44,"-",Uitwerking!AF$9),RelGegevens!$L$3:$L$1002)=0),"",SUMIF(RelGegevens!$F$3:$M$1002,CONCATENATE("=",Uitwerking!$A44,"-",Uitwerking!AF$9),RelGegevens!$L$3:$L$1002))</f>
        <v/>
      </c>
      <c r="AG44" s="51" t="str">
        <f ca="1">IF(OR($A44="",AG$9="",SUMIF(RelGegevens!$F$3:$M$1002,CONCATENATE("=",Uitwerking!$A44,"-",Uitwerking!AG$9),RelGegevens!$L$3:$L$1002)=0),"",SUMIF(RelGegevens!$F$3:$M$1002,CONCATENATE("=",Uitwerking!$A44,"-",Uitwerking!AG$9),RelGegevens!$L$3:$L$1002))</f>
        <v/>
      </c>
      <c r="AH44" s="51" t="str">
        <f ca="1">IF(OR($A44="",AH$9="",SUMIF(RelGegevens!$F$3:$M$1002,CONCATENATE("=",Uitwerking!$A44,"-",Uitwerking!AH$9),RelGegevens!$L$3:$L$1002)=0),"",SUMIF(RelGegevens!$F$3:$M$1002,CONCATENATE("=",Uitwerking!$A44,"-",Uitwerking!AH$9),RelGegevens!$L$3:$L$1002))</f>
        <v/>
      </c>
      <c r="AI44" s="51" t="str">
        <f ca="1">IF(OR($A44="",AI$9="",SUMIF(RelGegevens!$F$3:$M$1002,CONCATENATE("=",Uitwerking!$A44,"-",Uitwerking!AI$9),RelGegevens!$L$3:$L$1002)=0),"",SUMIF(RelGegevens!$F$3:$M$1002,CONCATENATE("=",Uitwerking!$A44,"-",Uitwerking!AI$9),RelGegevens!$L$3:$L$1002))</f>
        <v/>
      </c>
      <c r="AJ44" s="51" t="str">
        <f ca="1">IF(OR($A44="",AJ$9="",SUMIF(RelGegevens!$F$3:$M$1002,CONCATENATE("=",Uitwerking!$A44,"-",Uitwerking!AJ$9),RelGegevens!$L$3:$L$1002)=0),"",SUMIF(RelGegevens!$F$3:$M$1002,CONCATENATE("=",Uitwerking!$A44,"-",Uitwerking!AJ$9),RelGegevens!$L$3:$L$1002))</f>
        <v/>
      </c>
      <c r="AK44" s="51" t="str">
        <f ca="1">IF(OR($A44="",AK$9="",SUMIF(RelGegevens!$F$3:$M$1002,CONCATENATE("=",Uitwerking!$A44,"-",Uitwerking!AK$9),RelGegevens!$L$3:$L$1002)=0),"",SUMIF(RelGegevens!$F$3:$M$1002,CONCATENATE("=",Uitwerking!$A44,"-",Uitwerking!AK$9),RelGegevens!$L$3:$L$1002))</f>
        <v/>
      </c>
      <c r="AL44" s="51" t="str">
        <f ca="1">IF(OR($A44="",AL$9="",SUMIF(RelGegevens!$F$3:$M$1002,CONCATENATE("=",Uitwerking!$A44,"-",Uitwerking!AL$9),RelGegevens!$L$3:$L$1002)=0),"",SUMIF(RelGegevens!$F$3:$M$1002,CONCATENATE("=",Uitwerking!$A44,"-",Uitwerking!AL$9),RelGegevens!$L$3:$L$1002))</f>
        <v/>
      </c>
      <c r="AM44" s="51" t="str">
        <f ca="1">IF(OR($A44="",AM$9="",SUMIF(RelGegevens!$F$3:$M$1002,CONCATENATE("=",Uitwerking!$A44,"-",Uitwerking!AM$9),RelGegevens!$L$3:$L$1002)=0),"",SUMIF(RelGegevens!$F$3:$M$1002,CONCATENATE("=",Uitwerking!$A44,"-",Uitwerking!AM$9),RelGegevens!$L$3:$L$1002))</f>
        <v/>
      </c>
      <c r="AN44" s="51" t="str">
        <f ca="1">IF(OR($A44="",AN$9="",SUMIF(RelGegevens!$F$3:$M$1002,CONCATENATE("=",Uitwerking!$A44,"-",Uitwerking!AN$9),RelGegevens!$L$3:$L$1002)=0),"",SUMIF(RelGegevens!$F$3:$M$1002,CONCATENATE("=",Uitwerking!$A44,"-",Uitwerking!AN$9),RelGegevens!$L$3:$L$1002))</f>
        <v/>
      </c>
      <c r="AO44" s="51" t="str">
        <f ca="1">IF(OR($A44="",AO$9="",SUMIF(RelGegevens!$F$3:$M$1002,CONCATENATE("=",Uitwerking!$A44,"-",Uitwerking!AO$9),RelGegevens!$L$3:$L$1002)=0),"",SUMIF(RelGegevens!$F$3:$M$1002,CONCATENATE("=",Uitwerking!$A44,"-",Uitwerking!AO$9),RelGegevens!$L$3:$L$1002))</f>
        <v/>
      </c>
      <c r="AP44" s="51" t="str">
        <f ca="1">IF(OR($A44="",AP$9="",SUMIF(RelGegevens!$F$3:$M$1002,CONCATENATE("=",Uitwerking!$A44,"-",Uitwerking!AP$9),RelGegevens!$L$3:$L$1002)=0),"",SUMIF(RelGegevens!$F$3:$M$1002,CONCATENATE("=",Uitwerking!$A44,"-",Uitwerking!AP$9),RelGegevens!$L$3:$L$1002))</f>
        <v/>
      </c>
      <c r="AQ44" s="51" t="str">
        <f ca="1">IF(OR($A44="",AQ$9="",SUMIF(RelGegevens!$F$3:$M$1002,CONCATENATE("=",Uitwerking!$A44,"-",Uitwerking!AQ$9),RelGegevens!$L$3:$L$1002)=0),"",SUMIF(RelGegevens!$F$3:$M$1002,CONCATENATE("=",Uitwerking!$A44,"-",Uitwerking!AQ$9),RelGegevens!$L$3:$L$1002))</f>
        <v/>
      </c>
      <c r="AR44" s="51" t="str">
        <f ca="1">IF(OR($A44="",AR$9="",SUMIF(RelGegevens!$F$3:$M$1002,CONCATENATE("=",Uitwerking!$A44,"-",Uitwerking!AR$9),RelGegevens!$L$3:$L$1002)=0),"",SUMIF(RelGegevens!$F$3:$M$1002,CONCATENATE("=",Uitwerking!$A44,"-",Uitwerking!AR$9),RelGegevens!$L$3:$L$1002))</f>
        <v/>
      </c>
      <c r="AS44" s="51" t="str">
        <f ca="1">IF(OR($A44="",AS$9="",SUMIF(RelGegevens!$F$3:$M$1002,CONCATENATE("=",Uitwerking!$A44,"-",Uitwerking!AS$9),RelGegevens!$L$3:$L$1002)=0),"",SUMIF(RelGegevens!$F$3:$M$1002,CONCATENATE("=",Uitwerking!$A44,"-",Uitwerking!AS$9),RelGegevens!$L$3:$L$1002))</f>
        <v/>
      </c>
      <c r="AT44" s="51" t="str">
        <f ca="1">IF(OR($A44="",AT$9="",SUMIF(RelGegevens!$F$3:$M$1002,CONCATENATE("=",Uitwerking!$A44,"-",Uitwerking!AT$9),RelGegevens!$L$3:$L$1002)=0),"",SUMIF(RelGegevens!$F$3:$M$1002,CONCATENATE("=",Uitwerking!$A44,"-",Uitwerking!AT$9),RelGegevens!$L$3:$L$1002))</f>
        <v/>
      </c>
      <c r="AU44" s="51" t="str">
        <f ca="1">IF(OR($A44="",AU$9="",SUMIF(RelGegevens!$F$3:$M$1002,CONCATENATE("=",Uitwerking!$A44,"-",Uitwerking!AU$9),RelGegevens!$L$3:$L$1002)=0),"",SUMIF(RelGegevens!$F$3:$M$1002,CONCATENATE("=",Uitwerking!$A44,"-",Uitwerking!AU$9),RelGegevens!$L$3:$L$1002))</f>
        <v/>
      </c>
      <c r="AV44" s="51" t="str">
        <f ca="1">IF(OR($A44="",AV$9="",SUMIF(RelGegevens!$F$3:$M$1002,CONCATENATE("=",Uitwerking!$A44,"-",Uitwerking!AV$9),RelGegevens!$L$3:$L$1002)=0),"",SUMIF(RelGegevens!$F$3:$M$1002,CONCATENATE("=",Uitwerking!$A44,"-",Uitwerking!AV$9),RelGegevens!$L$3:$L$1002))</f>
        <v/>
      </c>
      <c r="AW44" s="51" t="str">
        <f ca="1">IF(OR($A44="",AW$9="",SUMIF(RelGegevens!$F$3:$M$1002,CONCATENATE("=",Uitwerking!$A44,"-",Uitwerking!AW$9),RelGegevens!$L$3:$L$1002)=0),"",SUMIF(RelGegevens!$F$3:$M$1002,CONCATENATE("=",Uitwerking!$A44,"-",Uitwerking!AW$9),RelGegevens!$L$3:$L$1002))</f>
        <v/>
      </c>
      <c r="AX44" s="51" t="str">
        <f ca="1">IF(OR($A44="",AX$9="",SUMIF(RelGegevens!$F$3:$M$1002,CONCATENATE("=",Uitwerking!$A44,"-",Uitwerking!AX$9),RelGegevens!$L$3:$L$1002)=0),"",SUMIF(RelGegevens!$F$3:$M$1002,CONCATENATE("=",Uitwerking!$A44,"-",Uitwerking!AX$9),RelGegevens!$L$3:$L$1002))</f>
        <v/>
      </c>
      <c r="AY44" s="51" t="str">
        <f ca="1">IF(OR($A44="",AY$9="",SUMIF(RelGegevens!$F$3:$M$1002,CONCATENATE("=",Uitwerking!$A44,"-",Uitwerking!AY$9),RelGegevens!$L$3:$L$1002)=0),"",SUMIF(RelGegevens!$F$3:$M$1002,CONCATENATE("=",Uitwerking!$A44,"-",Uitwerking!AY$9),RelGegevens!$L$3:$L$1002))</f>
        <v/>
      </c>
      <c r="AZ44" s="51" t="str">
        <f ca="1">IF(OR($A44="",AZ$9="",SUMIF(RelGegevens!$F$3:$M$1002,CONCATENATE("=",Uitwerking!$A44,"-",Uitwerking!AZ$9),RelGegevens!$L$3:$L$1002)=0),"",SUMIF(RelGegevens!$F$3:$M$1002,CONCATENATE("=",Uitwerking!$A44,"-",Uitwerking!AZ$9),RelGegevens!$L$3:$L$1002))</f>
        <v/>
      </c>
      <c r="BA44" s="51" t="str">
        <f ca="1">IF(OR($A44="",BA$9="",SUMIF(RelGegevens!$F$3:$M$1002,CONCATENATE("=",Uitwerking!$A44,"-",Uitwerking!BA$9),RelGegevens!$L$3:$L$1002)=0),"",SUMIF(RelGegevens!$F$3:$M$1002,CONCATENATE("=",Uitwerking!$A44,"-",Uitwerking!BA$9),RelGegevens!$L$3:$L$1002))</f>
        <v/>
      </c>
      <c r="BB44" s="51" t="str">
        <f ca="1">IF(OR($A44="",BB$9="",SUMIF(RelGegevens!$F$3:$M$1002,CONCATENATE("=",Uitwerking!$A44,"-",Uitwerking!BB$9),RelGegevens!$L$3:$L$1002)=0),"",SUMIF(RelGegevens!$F$3:$M$1002,CONCATENATE("=",Uitwerking!$A44,"-",Uitwerking!BB$9),RelGegevens!$L$3:$L$1002))</f>
        <v/>
      </c>
      <c r="BC44" s="52" t="str">
        <f ca="1">IF(OR($A44="",BC$9="",SUMIF(RelGegevens!$F$3:$M$1002,CONCATENATE("=",Uitwerking!$A44,"-",Uitwerking!BC$9),RelGegevens!$L$3:$L$1002)=0),"",SUMIF(RelGegevens!$F$3:$M$1002,CONCATENATE("=",Uitwerking!$A44,"-",Uitwerking!BC$9),RelGegevens!$L$3:$L$1002))</f>
        <v/>
      </c>
    </row>
    <row r="45" spans="1:55" ht="10.5" customHeight="1" x14ac:dyDescent="0.25">
      <c r="A45" s="17" t="str">
        <f>'Data LMA'!B53</f>
        <v/>
      </c>
      <c r="B45" s="29" t="str">
        <f t="shared" si="4"/>
        <v/>
      </c>
      <c r="C45" s="22" t="str">
        <f>IF(A45="","",VLOOKUP(A45,Euralcodes!$A$2:$C$840,3))</f>
        <v/>
      </c>
      <c r="D45" s="23" t="str">
        <f>IF(C45="","",VLOOKUP(A45,Euralcodes!$A$2:$C$840,2))</f>
        <v/>
      </c>
      <c r="E45" s="87" t="str">
        <f t="shared" ca="1" si="3"/>
        <v/>
      </c>
      <c r="F45" s="50" t="str">
        <f ca="1">IF(OR($A45="",F$9="",SUMIF(RelGegevens!$F$3:$M$1002,CONCATENATE("=",Uitwerking!$A45,"-",Uitwerking!F$9),RelGegevens!$L$3:$L$1002)=0),"",SUMIF(RelGegevens!$F$3:$M$1002,CONCATENATE("=",Uitwerking!$A45,"-",Uitwerking!F$9),RelGegevens!$L$3:$L$1002))</f>
        <v/>
      </c>
      <c r="G45" s="51" t="str">
        <f ca="1">IF(OR($A45="",G$9="",SUMIF(RelGegevens!$F$3:$M$1002,CONCATENATE("=",Uitwerking!$A45,"-",Uitwerking!G$9),RelGegevens!$L$3:$L$1002)=0),"",SUMIF(RelGegevens!$F$3:$M$1002,CONCATENATE("=",Uitwerking!$A45,"-",Uitwerking!G$9),RelGegevens!$L$3:$L$1002))</f>
        <v/>
      </c>
      <c r="H45" s="51" t="str">
        <f ca="1">IF(OR($A45="",H$9="",SUMIF(RelGegevens!$F$3:$M$1002,CONCATENATE("=",Uitwerking!$A45,"-",Uitwerking!H$9),RelGegevens!$L$3:$L$1002)=0),"",SUMIF(RelGegevens!$F$3:$M$1002,CONCATENATE("=",Uitwerking!$A45,"-",Uitwerking!H$9),RelGegevens!$L$3:$L$1002))</f>
        <v/>
      </c>
      <c r="I45" s="51" t="str">
        <f ca="1">IF(OR($A45="",I$9="",SUMIF(RelGegevens!$F$3:$M$1002,CONCATENATE("=",Uitwerking!$A45,"-",Uitwerking!I$9),RelGegevens!$L$3:$L$1002)=0),"",SUMIF(RelGegevens!$F$3:$M$1002,CONCATENATE("=",Uitwerking!$A45,"-",Uitwerking!I$9),RelGegevens!$L$3:$L$1002))</f>
        <v/>
      </c>
      <c r="J45" s="51" t="str">
        <f ca="1">IF(OR($A45="",J$9="",SUMIF(RelGegevens!$F$3:$M$1002,CONCATENATE("=",Uitwerking!$A45,"-",Uitwerking!J$9),RelGegevens!$L$3:$L$1002)=0),"",SUMIF(RelGegevens!$F$3:$M$1002,CONCATENATE("=",Uitwerking!$A45,"-",Uitwerking!J$9),RelGegevens!$L$3:$L$1002))</f>
        <v/>
      </c>
      <c r="K45" s="51" t="str">
        <f ca="1">IF(OR($A45="",K$9="",SUMIF(RelGegevens!$F$3:$M$1002,CONCATENATE("=",Uitwerking!$A45,"-",Uitwerking!K$9),RelGegevens!$L$3:$L$1002)=0),"",SUMIF(RelGegevens!$F$3:$M$1002,CONCATENATE("=",Uitwerking!$A45,"-",Uitwerking!K$9),RelGegevens!$L$3:$L$1002))</f>
        <v/>
      </c>
      <c r="L45" s="51" t="str">
        <f ca="1">IF(OR($A45="",L$9="",SUMIF(RelGegevens!$F$3:$M$1002,CONCATENATE("=",Uitwerking!$A45,"-",Uitwerking!L$9),RelGegevens!$L$3:$L$1002)=0),"",SUMIF(RelGegevens!$F$3:$M$1002,CONCATENATE("=",Uitwerking!$A45,"-",Uitwerking!L$9),RelGegevens!$L$3:$L$1002))</f>
        <v/>
      </c>
      <c r="M45" s="51" t="str">
        <f ca="1">IF(OR($A45="",M$9="",SUMIF(RelGegevens!$F$3:$M$1002,CONCATENATE("=",Uitwerking!$A45,"-",Uitwerking!M$9),RelGegevens!$L$3:$L$1002)=0),"",SUMIF(RelGegevens!$F$3:$M$1002,CONCATENATE("=",Uitwerking!$A45,"-",Uitwerking!M$9),RelGegevens!$L$3:$L$1002))</f>
        <v/>
      </c>
      <c r="N45" s="51" t="str">
        <f ca="1">IF(OR($A45="",N$9="",SUMIF(RelGegevens!$F$3:$M$1002,CONCATENATE("=",Uitwerking!$A45,"-",Uitwerking!N$9),RelGegevens!$L$3:$L$1002)=0),"",SUMIF(RelGegevens!$F$3:$M$1002,CONCATENATE("=",Uitwerking!$A45,"-",Uitwerking!N$9),RelGegevens!$L$3:$L$1002))</f>
        <v/>
      </c>
      <c r="O45" s="51" t="str">
        <f ca="1">IF(OR($A45="",O$9="",SUMIF(RelGegevens!$F$3:$M$1002,CONCATENATE("=",Uitwerking!$A45,"-",Uitwerking!O$9),RelGegevens!$L$3:$L$1002)=0),"",SUMIF(RelGegevens!$F$3:$M$1002,CONCATENATE("=",Uitwerking!$A45,"-",Uitwerking!O$9),RelGegevens!$L$3:$L$1002))</f>
        <v/>
      </c>
      <c r="P45" s="51" t="str">
        <f ca="1">IF(OR($A45="",P$9="",SUMIF(RelGegevens!$F$3:$M$1002,CONCATENATE("=",Uitwerking!$A45,"-",Uitwerking!P$9),RelGegevens!$L$3:$L$1002)=0),"",SUMIF(RelGegevens!$F$3:$M$1002,CONCATENATE("=",Uitwerking!$A45,"-",Uitwerking!P$9),RelGegevens!$L$3:$L$1002))</f>
        <v/>
      </c>
      <c r="Q45" s="51" t="str">
        <f ca="1">IF(OR($A45="",Q$9="",SUMIF(RelGegevens!$F$3:$M$1002,CONCATENATE("=",Uitwerking!$A45,"-",Uitwerking!Q$9),RelGegevens!$L$3:$L$1002)=0),"",SUMIF(RelGegevens!$F$3:$M$1002,CONCATENATE("=",Uitwerking!$A45,"-",Uitwerking!Q$9),RelGegevens!$L$3:$L$1002))</f>
        <v/>
      </c>
      <c r="R45" s="51" t="str">
        <f ca="1">IF(OR($A45="",R$9="",SUMIF(RelGegevens!$F$3:$M$1002,CONCATENATE("=",Uitwerking!$A45,"-",Uitwerking!R$9),RelGegevens!$L$3:$L$1002)=0),"",SUMIF(RelGegevens!$F$3:$M$1002,CONCATENATE("=",Uitwerking!$A45,"-",Uitwerking!R$9),RelGegevens!$L$3:$L$1002))</f>
        <v/>
      </c>
      <c r="S45" s="51" t="str">
        <f ca="1">IF(OR($A45="",S$9="",SUMIF(RelGegevens!$F$3:$M$1002,CONCATENATE("=",Uitwerking!$A45,"-",Uitwerking!S$9),RelGegevens!$L$3:$L$1002)=0),"",SUMIF(RelGegevens!$F$3:$M$1002,CONCATENATE("=",Uitwerking!$A45,"-",Uitwerking!S$9),RelGegevens!$L$3:$L$1002))</f>
        <v/>
      </c>
      <c r="T45" s="51" t="str">
        <f ca="1">IF(OR($A45="",T$9="",SUMIF(RelGegevens!$F$3:$M$1002,CONCATENATE("=",Uitwerking!$A45,"-",Uitwerking!T$9),RelGegevens!$L$3:$L$1002)=0),"",SUMIF(RelGegevens!$F$3:$M$1002,CONCATENATE("=",Uitwerking!$A45,"-",Uitwerking!T$9),RelGegevens!$L$3:$L$1002))</f>
        <v/>
      </c>
      <c r="U45" s="51" t="str">
        <f ca="1">IF(OR($A45="",U$9="",SUMIF(RelGegevens!$F$3:$M$1002,CONCATENATE("=",Uitwerking!$A45,"-",Uitwerking!U$9),RelGegevens!$L$3:$L$1002)=0),"",SUMIF(RelGegevens!$F$3:$M$1002,CONCATENATE("=",Uitwerking!$A45,"-",Uitwerking!U$9),RelGegevens!$L$3:$L$1002))</f>
        <v/>
      </c>
      <c r="V45" s="51" t="str">
        <f ca="1">IF(OR($A45="",V$9="",SUMIF(RelGegevens!$F$3:$M$1002,CONCATENATE("=",Uitwerking!$A45,"-",Uitwerking!V$9),RelGegevens!$L$3:$L$1002)=0),"",SUMIF(RelGegevens!$F$3:$M$1002,CONCATENATE("=",Uitwerking!$A45,"-",Uitwerking!V$9),RelGegevens!$L$3:$L$1002))</f>
        <v/>
      </c>
      <c r="W45" s="51" t="str">
        <f ca="1">IF(OR($A45="",W$9="",SUMIF(RelGegevens!$F$3:$M$1002,CONCATENATE("=",Uitwerking!$A45,"-",Uitwerking!W$9),RelGegevens!$L$3:$L$1002)=0),"",SUMIF(RelGegevens!$F$3:$M$1002,CONCATENATE("=",Uitwerking!$A45,"-",Uitwerking!W$9),RelGegevens!$L$3:$L$1002))</f>
        <v/>
      </c>
      <c r="X45" s="51" t="str">
        <f ca="1">IF(OR($A45="",X$9="",SUMIF(RelGegevens!$F$3:$M$1002,CONCATENATE("=",Uitwerking!$A45,"-",Uitwerking!X$9),RelGegevens!$L$3:$L$1002)=0),"",SUMIF(RelGegevens!$F$3:$M$1002,CONCATENATE("=",Uitwerking!$A45,"-",Uitwerking!X$9),RelGegevens!$L$3:$L$1002))</f>
        <v/>
      </c>
      <c r="Y45" s="51" t="str">
        <f ca="1">IF(OR($A45="",Y$9="",SUMIF(RelGegevens!$F$3:$M$1002,CONCATENATE("=",Uitwerking!$A45,"-",Uitwerking!Y$9),RelGegevens!$L$3:$L$1002)=0),"",SUMIF(RelGegevens!$F$3:$M$1002,CONCATENATE("=",Uitwerking!$A45,"-",Uitwerking!Y$9),RelGegevens!$L$3:$L$1002))</f>
        <v/>
      </c>
      <c r="Z45" s="50" t="str">
        <f ca="1">IF(OR($A45="",Z$9="",SUMIF(RelGegevens!$F$3:$M$1002,CONCATENATE("=",Uitwerking!$A45,"-",Uitwerking!Z$9),RelGegevens!$L$3:$L$1002)=0),"",SUMIF(RelGegevens!$F$3:$M$1002,CONCATENATE("=",Uitwerking!$A45,"-",Uitwerking!Z$9),RelGegevens!$L$3:$L$1002))</f>
        <v/>
      </c>
      <c r="AA45" s="51" t="str">
        <f ca="1">IF(OR($A45="",AA$9="",SUMIF(RelGegevens!$F$3:$M$1002,CONCATENATE("=",Uitwerking!$A45,"-",Uitwerking!AA$9),RelGegevens!$L$3:$L$1002)=0),"",SUMIF(RelGegevens!$F$3:$M$1002,CONCATENATE("=",Uitwerking!$A45,"-",Uitwerking!AA$9),RelGegevens!$L$3:$L$1002))</f>
        <v/>
      </c>
      <c r="AB45" s="51" t="str">
        <f ca="1">IF(OR($A45="",AB$9="",SUMIF(RelGegevens!$F$3:$M$1002,CONCATENATE("=",Uitwerking!$A45,"-",Uitwerking!AB$9),RelGegevens!$L$3:$L$1002)=0),"",SUMIF(RelGegevens!$F$3:$M$1002,CONCATENATE("=",Uitwerking!$A45,"-",Uitwerking!AB$9),RelGegevens!$L$3:$L$1002))</f>
        <v/>
      </c>
      <c r="AC45" s="51" t="str">
        <f ca="1">IF(OR($A45="",AC$9="",SUMIF(RelGegevens!$F$3:$M$1002,CONCATENATE("=",Uitwerking!$A45,"-",Uitwerking!AC$9),RelGegevens!$L$3:$L$1002)=0),"",SUMIF(RelGegevens!$F$3:$M$1002,CONCATENATE("=",Uitwerking!$A45,"-",Uitwerking!AC$9),RelGegevens!$L$3:$L$1002))</f>
        <v/>
      </c>
      <c r="AD45" s="51" t="str">
        <f ca="1">IF(OR($A45="",AD$9="",SUMIF(RelGegevens!$F$3:$M$1002,CONCATENATE("=",Uitwerking!$A45,"-",Uitwerking!AD$9),RelGegevens!$L$3:$L$1002)=0),"",SUMIF(RelGegevens!$F$3:$M$1002,CONCATENATE("=",Uitwerking!$A45,"-",Uitwerking!AD$9),RelGegevens!$L$3:$L$1002))</f>
        <v/>
      </c>
      <c r="AE45" s="51" t="str">
        <f ca="1">IF(OR($A45="",AE$9="",SUMIF(RelGegevens!$F$3:$M$1002,CONCATENATE("=",Uitwerking!$A45,"-",Uitwerking!AE$9),RelGegevens!$L$3:$L$1002)=0),"",SUMIF(RelGegevens!$F$3:$M$1002,CONCATENATE("=",Uitwerking!$A45,"-",Uitwerking!AE$9),RelGegevens!$L$3:$L$1002))</f>
        <v/>
      </c>
      <c r="AF45" s="51" t="str">
        <f ca="1">IF(OR($A45="",AF$9="",SUMIF(RelGegevens!$F$3:$M$1002,CONCATENATE("=",Uitwerking!$A45,"-",Uitwerking!AF$9),RelGegevens!$L$3:$L$1002)=0),"",SUMIF(RelGegevens!$F$3:$M$1002,CONCATENATE("=",Uitwerking!$A45,"-",Uitwerking!AF$9),RelGegevens!$L$3:$L$1002))</f>
        <v/>
      </c>
      <c r="AG45" s="51" t="str">
        <f ca="1">IF(OR($A45="",AG$9="",SUMIF(RelGegevens!$F$3:$M$1002,CONCATENATE("=",Uitwerking!$A45,"-",Uitwerking!AG$9),RelGegevens!$L$3:$L$1002)=0),"",SUMIF(RelGegevens!$F$3:$M$1002,CONCATENATE("=",Uitwerking!$A45,"-",Uitwerking!AG$9),RelGegevens!$L$3:$L$1002))</f>
        <v/>
      </c>
      <c r="AH45" s="51" t="str">
        <f ca="1">IF(OR($A45="",AH$9="",SUMIF(RelGegevens!$F$3:$M$1002,CONCATENATE("=",Uitwerking!$A45,"-",Uitwerking!AH$9),RelGegevens!$L$3:$L$1002)=0),"",SUMIF(RelGegevens!$F$3:$M$1002,CONCATENATE("=",Uitwerking!$A45,"-",Uitwerking!AH$9),RelGegevens!$L$3:$L$1002))</f>
        <v/>
      </c>
      <c r="AI45" s="51" t="str">
        <f ca="1">IF(OR($A45="",AI$9="",SUMIF(RelGegevens!$F$3:$M$1002,CONCATENATE("=",Uitwerking!$A45,"-",Uitwerking!AI$9),RelGegevens!$L$3:$L$1002)=0),"",SUMIF(RelGegevens!$F$3:$M$1002,CONCATENATE("=",Uitwerking!$A45,"-",Uitwerking!AI$9),RelGegevens!$L$3:$L$1002))</f>
        <v/>
      </c>
      <c r="AJ45" s="51" t="str">
        <f ca="1">IF(OR($A45="",AJ$9="",SUMIF(RelGegevens!$F$3:$M$1002,CONCATENATE("=",Uitwerking!$A45,"-",Uitwerking!AJ$9),RelGegevens!$L$3:$L$1002)=0),"",SUMIF(RelGegevens!$F$3:$M$1002,CONCATENATE("=",Uitwerking!$A45,"-",Uitwerking!AJ$9),RelGegevens!$L$3:$L$1002))</f>
        <v/>
      </c>
      <c r="AK45" s="51" t="str">
        <f ca="1">IF(OR($A45="",AK$9="",SUMIF(RelGegevens!$F$3:$M$1002,CONCATENATE("=",Uitwerking!$A45,"-",Uitwerking!AK$9),RelGegevens!$L$3:$L$1002)=0),"",SUMIF(RelGegevens!$F$3:$M$1002,CONCATENATE("=",Uitwerking!$A45,"-",Uitwerking!AK$9),RelGegevens!$L$3:$L$1002))</f>
        <v/>
      </c>
      <c r="AL45" s="51" t="str">
        <f ca="1">IF(OR($A45="",AL$9="",SUMIF(RelGegevens!$F$3:$M$1002,CONCATENATE("=",Uitwerking!$A45,"-",Uitwerking!AL$9),RelGegevens!$L$3:$L$1002)=0),"",SUMIF(RelGegevens!$F$3:$M$1002,CONCATENATE("=",Uitwerking!$A45,"-",Uitwerking!AL$9),RelGegevens!$L$3:$L$1002))</f>
        <v/>
      </c>
      <c r="AM45" s="51" t="str">
        <f ca="1">IF(OR($A45="",AM$9="",SUMIF(RelGegevens!$F$3:$M$1002,CONCATENATE("=",Uitwerking!$A45,"-",Uitwerking!AM$9),RelGegevens!$L$3:$L$1002)=0),"",SUMIF(RelGegevens!$F$3:$M$1002,CONCATENATE("=",Uitwerking!$A45,"-",Uitwerking!AM$9),RelGegevens!$L$3:$L$1002))</f>
        <v/>
      </c>
      <c r="AN45" s="51" t="str">
        <f ca="1">IF(OR($A45="",AN$9="",SUMIF(RelGegevens!$F$3:$M$1002,CONCATENATE("=",Uitwerking!$A45,"-",Uitwerking!AN$9),RelGegevens!$L$3:$L$1002)=0),"",SUMIF(RelGegevens!$F$3:$M$1002,CONCATENATE("=",Uitwerking!$A45,"-",Uitwerking!AN$9),RelGegevens!$L$3:$L$1002))</f>
        <v/>
      </c>
      <c r="AO45" s="51" t="str">
        <f ca="1">IF(OR($A45="",AO$9="",SUMIF(RelGegevens!$F$3:$M$1002,CONCATENATE("=",Uitwerking!$A45,"-",Uitwerking!AO$9),RelGegevens!$L$3:$L$1002)=0),"",SUMIF(RelGegevens!$F$3:$M$1002,CONCATENATE("=",Uitwerking!$A45,"-",Uitwerking!AO$9),RelGegevens!$L$3:$L$1002))</f>
        <v/>
      </c>
      <c r="AP45" s="51" t="str">
        <f ca="1">IF(OR($A45="",AP$9="",SUMIF(RelGegevens!$F$3:$M$1002,CONCATENATE("=",Uitwerking!$A45,"-",Uitwerking!AP$9),RelGegevens!$L$3:$L$1002)=0),"",SUMIF(RelGegevens!$F$3:$M$1002,CONCATENATE("=",Uitwerking!$A45,"-",Uitwerking!AP$9),RelGegevens!$L$3:$L$1002))</f>
        <v/>
      </c>
      <c r="AQ45" s="51" t="str">
        <f ca="1">IF(OR($A45="",AQ$9="",SUMIF(RelGegevens!$F$3:$M$1002,CONCATENATE("=",Uitwerking!$A45,"-",Uitwerking!AQ$9),RelGegevens!$L$3:$L$1002)=0),"",SUMIF(RelGegevens!$F$3:$M$1002,CONCATENATE("=",Uitwerking!$A45,"-",Uitwerking!AQ$9),RelGegevens!$L$3:$L$1002))</f>
        <v/>
      </c>
      <c r="AR45" s="51" t="str">
        <f ca="1">IF(OR($A45="",AR$9="",SUMIF(RelGegevens!$F$3:$M$1002,CONCATENATE("=",Uitwerking!$A45,"-",Uitwerking!AR$9),RelGegevens!$L$3:$L$1002)=0),"",SUMIF(RelGegevens!$F$3:$M$1002,CONCATENATE("=",Uitwerking!$A45,"-",Uitwerking!AR$9),RelGegevens!$L$3:$L$1002))</f>
        <v/>
      </c>
      <c r="AS45" s="51" t="str">
        <f ca="1">IF(OR($A45="",AS$9="",SUMIF(RelGegevens!$F$3:$M$1002,CONCATENATE("=",Uitwerking!$A45,"-",Uitwerking!AS$9),RelGegevens!$L$3:$L$1002)=0),"",SUMIF(RelGegevens!$F$3:$M$1002,CONCATENATE("=",Uitwerking!$A45,"-",Uitwerking!AS$9),RelGegevens!$L$3:$L$1002))</f>
        <v/>
      </c>
      <c r="AT45" s="51" t="str">
        <f ca="1">IF(OR($A45="",AT$9="",SUMIF(RelGegevens!$F$3:$M$1002,CONCATENATE("=",Uitwerking!$A45,"-",Uitwerking!AT$9),RelGegevens!$L$3:$L$1002)=0),"",SUMIF(RelGegevens!$F$3:$M$1002,CONCATENATE("=",Uitwerking!$A45,"-",Uitwerking!AT$9),RelGegevens!$L$3:$L$1002))</f>
        <v/>
      </c>
      <c r="AU45" s="51" t="str">
        <f ca="1">IF(OR($A45="",AU$9="",SUMIF(RelGegevens!$F$3:$M$1002,CONCATENATE("=",Uitwerking!$A45,"-",Uitwerking!AU$9),RelGegevens!$L$3:$L$1002)=0),"",SUMIF(RelGegevens!$F$3:$M$1002,CONCATENATE("=",Uitwerking!$A45,"-",Uitwerking!AU$9),RelGegevens!$L$3:$L$1002))</f>
        <v/>
      </c>
      <c r="AV45" s="51" t="str">
        <f ca="1">IF(OR($A45="",AV$9="",SUMIF(RelGegevens!$F$3:$M$1002,CONCATENATE("=",Uitwerking!$A45,"-",Uitwerking!AV$9),RelGegevens!$L$3:$L$1002)=0),"",SUMIF(RelGegevens!$F$3:$M$1002,CONCATENATE("=",Uitwerking!$A45,"-",Uitwerking!AV$9),RelGegevens!$L$3:$L$1002))</f>
        <v/>
      </c>
      <c r="AW45" s="51" t="str">
        <f ca="1">IF(OR($A45="",AW$9="",SUMIF(RelGegevens!$F$3:$M$1002,CONCATENATE("=",Uitwerking!$A45,"-",Uitwerking!AW$9),RelGegevens!$L$3:$L$1002)=0),"",SUMIF(RelGegevens!$F$3:$M$1002,CONCATENATE("=",Uitwerking!$A45,"-",Uitwerking!AW$9),RelGegevens!$L$3:$L$1002))</f>
        <v/>
      </c>
      <c r="AX45" s="51" t="str">
        <f ca="1">IF(OR($A45="",AX$9="",SUMIF(RelGegevens!$F$3:$M$1002,CONCATENATE("=",Uitwerking!$A45,"-",Uitwerking!AX$9),RelGegevens!$L$3:$L$1002)=0),"",SUMIF(RelGegevens!$F$3:$M$1002,CONCATENATE("=",Uitwerking!$A45,"-",Uitwerking!AX$9),RelGegevens!$L$3:$L$1002))</f>
        <v/>
      </c>
      <c r="AY45" s="51" t="str">
        <f ca="1">IF(OR($A45="",AY$9="",SUMIF(RelGegevens!$F$3:$M$1002,CONCATENATE("=",Uitwerking!$A45,"-",Uitwerking!AY$9),RelGegevens!$L$3:$L$1002)=0),"",SUMIF(RelGegevens!$F$3:$M$1002,CONCATENATE("=",Uitwerking!$A45,"-",Uitwerking!AY$9),RelGegevens!$L$3:$L$1002))</f>
        <v/>
      </c>
      <c r="AZ45" s="51" t="str">
        <f ca="1">IF(OR($A45="",AZ$9="",SUMIF(RelGegevens!$F$3:$M$1002,CONCATENATE("=",Uitwerking!$A45,"-",Uitwerking!AZ$9),RelGegevens!$L$3:$L$1002)=0),"",SUMIF(RelGegevens!$F$3:$M$1002,CONCATENATE("=",Uitwerking!$A45,"-",Uitwerking!AZ$9),RelGegevens!$L$3:$L$1002))</f>
        <v/>
      </c>
      <c r="BA45" s="51" t="str">
        <f ca="1">IF(OR($A45="",BA$9="",SUMIF(RelGegevens!$F$3:$M$1002,CONCATENATE("=",Uitwerking!$A45,"-",Uitwerking!BA$9),RelGegevens!$L$3:$L$1002)=0),"",SUMIF(RelGegevens!$F$3:$M$1002,CONCATENATE("=",Uitwerking!$A45,"-",Uitwerking!BA$9),RelGegevens!$L$3:$L$1002))</f>
        <v/>
      </c>
      <c r="BB45" s="51" t="str">
        <f ca="1">IF(OR($A45="",BB$9="",SUMIF(RelGegevens!$F$3:$M$1002,CONCATENATE("=",Uitwerking!$A45,"-",Uitwerking!BB$9),RelGegevens!$L$3:$L$1002)=0),"",SUMIF(RelGegevens!$F$3:$M$1002,CONCATENATE("=",Uitwerking!$A45,"-",Uitwerking!BB$9),RelGegevens!$L$3:$L$1002))</f>
        <v/>
      </c>
      <c r="BC45" s="52" t="str">
        <f ca="1">IF(OR($A45="",BC$9="",SUMIF(RelGegevens!$F$3:$M$1002,CONCATENATE("=",Uitwerking!$A45,"-",Uitwerking!BC$9),RelGegevens!$L$3:$L$1002)=0),"",SUMIF(RelGegevens!$F$3:$M$1002,CONCATENATE("=",Uitwerking!$A45,"-",Uitwerking!BC$9),RelGegevens!$L$3:$L$1002))</f>
        <v/>
      </c>
    </row>
    <row r="46" spans="1:55" ht="10.5" customHeight="1" x14ac:dyDescent="0.25">
      <c r="A46" s="17" t="str">
        <f>'Data LMA'!B54</f>
        <v/>
      </c>
      <c r="B46" s="29" t="str">
        <f t="shared" si="4"/>
        <v/>
      </c>
      <c r="C46" s="22" t="str">
        <f>IF(A46="","",VLOOKUP(A46,Euralcodes!$A$2:$C$840,3))</f>
        <v/>
      </c>
      <c r="D46" s="23" t="str">
        <f>IF(C46="","",VLOOKUP(A46,Euralcodes!$A$2:$C$840,2))</f>
        <v/>
      </c>
      <c r="E46" s="87" t="str">
        <f t="shared" ca="1" si="3"/>
        <v/>
      </c>
      <c r="F46" s="50" t="str">
        <f ca="1">IF(OR($A46="",F$9="",SUMIF(RelGegevens!$F$3:$M$1002,CONCATENATE("=",Uitwerking!$A46,"-",Uitwerking!F$9),RelGegevens!$L$3:$L$1002)=0),"",SUMIF(RelGegevens!$F$3:$M$1002,CONCATENATE("=",Uitwerking!$A46,"-",Uitwerking!F$9),RelGegevens!$L$3:$L$1002))</f>
        <v/>
      </c>
      <c r="G46" s="51" t="str">
        <f ca="1">IF(OR($A46="",G$9="",SUMIF(RelGegevens!$F$3:$M$1002,CONCATENATE("=",Uitwerking!$A46,"-",Uitwerking!G$9),RelGegevens!$L$3:$L$1002)=0),"",SUMIF(RelGegevens!$F$3:$M$1002,CONCATENATE("=",Uitwerking!$A46,"-",Uitwerking!G$9),RelGegevens!$L$3:$L$1002))</f>
        <v/>
      </c>
      <c r="H46" s="51" t="str">
        <f ca="1">IF(OR($A46="",H$9="",SUMIF(RelGegevens!$F$3:$M$1002,CONCATENATE("=",Uitwerking!$A46,"-",Uitwerking!H$9),RelGegevens!$L$3:$L$1002)=0),"",SUMIF(RelGegevens!$F$3:$M$1002,CONCATENATE("=",Uitwerking!$A46,"-",Uitwerking!H$9),RelGegevens!$L$3:$L$1002))</f>
        <v/>
      </c>
      <c r="I46" s="51" t="str">
        <f ca="1">IF(OR($A46="",I$9="",SUMIF(RelGegevens!$F$3:$M$1002,CONCATENATE("=",Uitwerking!$A46,"-",Uitwerking!I$9),RelGegevens!$L$3:$L$1002)=0),"",SUMIF(RelGegevens!$F$3:$M$1002,CONCATENATE("=",Uitwerking!$A46,"-",Uitwerking!I$9),RelGegevens!$L$3:$L$1002))</f>
        <v/>
      </c>
      <c r="J46" s="51" t="str">
        <f ca="1">IF(OR($A46="",J$9="",SUMIF(RelGegevens!$F$3:$M$1002,CONCATENATE("=",Uitwerking!$A46,"-",Uitwerking!J$9),RelGegevens!$L$3:$L$1002)=0),"",SUMIF(RelGegevens!$F$3:$M$1002,CONCATENATE("=",Uitwerking!$A46,"-",Uitwerking!J$9),RelGegevens!$L$3:$L$1002))</f>
        <v/>
      </c>
      <c r="K46" s="51" t="str">
        <f ca="1">IF(OR($A46="",K$9="",SUMIF(RelGegevens!$F$3:$M$1002,CONCATENATE("=",Uitwerking!$A46,"-",Uitwerking!K$9),RelGegevens!$L$3:$L$1002)=0),"",SUMIF(RelGegevens!$F$3:$M$1002,CONCATENATE("=",Uitwerking!$A46,"-",Uitwerking!K$9),RelGegevens!$L$3:$L$1002))</f>
        <v/>
      </c>
      <c r="L46" s="51" t="str">
        <f ca="1">IF(OR($A46="",L$9="",SUMIF(RelGegevens!$F$3:$M$1002,CONCATENATE("=",Uitwerking!$A46,"-",Uitwerking!L$9),RelGegevens!$L$3:$L$1002)=0),"",SUMIF(RelGegevens!$F$3:$M$1002,CONCATENATE("=",Uitwerking!$A46,"-",Uitwerking!L$9),RelGegevens!$L$3:$L$1002))</f>
        <v/>
      </c>
      <c r="M46" s="51" t="str">
        <f ca="1">IF(OR($A46="",M$9="",SUMIF(RelGegevens!$F$3:$M$1002,CONCATENATE("=",Uitwerking!$A46,"-",Uitwerking!M$9),RelGegevens!$L$3:$L$1002)=0),"",SUMIF(RelGegevens!$F$3:$M$1002,CONCATENATE("=",Uitwerking!$A46,"-",Uitwerking!M$9),RelGegevens!$L$3:$L$1002))</f>
        <v/>
      </c>
      <c r="N46" s="51" t="str">
        <f ca="1">IF(OR($A46="",N$9="",SUMIF(RelGegevens!$F$3:$M$1002,CONCATENATE("=",Uitwerking!$A46,"-",Uitwerking!N$9),RelGegevens!$L$3:$L$1002)=0),"",SUMIF(RelGegevens!$F$3:$M$1002,CONCATENATE("=",Uitwerking!$A46,"-",Uitwerking!N$9),RelGegevens!$L$3:$L$1002))</f>
        <v/>
      </c>
      <c r="O46" s="51" t="str">
        <f ca="1">IF(OR($A46="",O$9="",SUMIF(RelGegevens!$F$3:$M$1002,CONCATENATE("=",Uitwerking!$A46,"-",Uitwerking!O$9),RelGegevens!$L$3:$L$1002)=0),"",SUMIF(RelGegevens!$F$3:$M$1002,CONCATENATE("=",Uitwerking!$A46,"-",Uitwerking!O$9),RelGegevens!$L$3:$L$1002))</f>
        <v/>
      </c>
      <c r="P46" s="51" t="str">
        <f ca="1">IF(OR($A46="",P$9="",SUMIF(RelGegevens!$F$3:$M$1002,CONCATENATE("=",Uitwerking!$A46,"-",Uitwerking!P$9),RelGegevens!$L$3:$L$1002)=0),"",SUMIF(RelGegevens!$F$3:$M$1002,CONCATENATE("=",Uitwerking!$A46,"-",Uitwerking!P$9),RelGegevens!$L$3:$L$1002))</f>
        <v/>
      </c>
      <c r="Q46" s="51" t="str">
        <f ca="1">IF(OR($A46="",Q$9="",SUMIF(RelGegevens!$F$3:$M$1002,CONCATENATE("=",Uitwerking!$A46,"-",Uitwerking!Q$9),RelGegevens!$L$3:$L$1002)=0),"",SUMIF(RelGegevens!$F$3:$M$1002,CONCATENATE("=",Uitwerking!$A46,"-",Uitwerking!Q$9),RelGegevens!$L$3:$L$1002))</f>
        <v/>
      </c>
      <c r="R46" s="51" t="str">
        <f ca="1">IF(OR($A46="",R$9="",SUMIF(RelGegevens!$F$3:$M$1002,CONCATENATE("=",Uitwerking!$A46,"-",Uitwerking!R$9),RelGegevens!$L$3:$L$1002)=0),"",SUMIF(RelGegevens!$F$3:$M$1002,CONCATENATE("=",Uitwerking!$A46,"-",Uitwerking!R$9),RelGegevens!$L$3:$L$1002))</f>
        <v/>
      </c>
      <c r="S46" s="51" t="str">
        <f ca="1">IF(OR($A46="",S$9="",SUMIF(RelGegevens!$F$3:$M$1002,CONCATENATE("=",Uitwerking!$A46,"-",Uitwerking!S$9),RelGegevens!$L$3:$L$1002)=0),"",SUMIF(RelGegevens!$F$3:$M$1002,CONCATENATE("=",Uitwerking!$A46,"-",Uitwerking!S$9),RelGegevens!$L$3:$L$1002))</f>
        <v/>
      </c>
      <c r="T46" s="51" t="str">
        <f ca="1">IF(OR($A46="",T$9="",SUMIF(RelGegevens!$F$3:$M$1002,CONCATENATE("=",Uitwerking!$A46,"-",Uitwerking!T$9),RelGegevens!$L$3:$L$1002)=0),"",SUMIF(RelGegevens!$F$3:$M$1002,CONCATENATE("=",Uitwerking!$A46,"-",Uitwerking!T$9),RelGegevens!$L$3:$L$1002))</f>
        <v/>
      </c>
      <c r="U46" s="51" t="str">
        <f ca="1">IF(OR($A46="",U$9="",SUMIF(RelGegevens!$F$3:$M$1002,CONCATENATE("=",Uitwerking!$A46,"-",Uitwerking!U$9),RelGegevens!$L$3:$L$1002)=0),"",SUMIF(RelGegevens!$F$3:$M$1002,CONCATENATE("=",Uitwerking!$A46,"-",Uitwerking!U$9),RelGegevens!$L$3:$L$1002))</f>
        <v/>
      </c>
      <c r="V46" s="51" t="str">
        <f ca="1">IF(OR($A46="",V$9="",SUMIF(RelGegevens!$F$3:$M$1002,CONCATENATE("=",Uitwerking!$A46,"-",Uitwerking!V$9),RelGegevens!$L$3:$L$1002)=0),"",SUMIF(RelGegevens!$F$3:$M$1002,CONCATENATE("=",Uitwerking!$A46,"-",Uitwerking!V$9),RelGegevens!$L$3:$L$1002))</f>
        <v/>
      </c>
      <c r="W46" s="51" t="str">
        <f ca="1">IF(OR($A46="",W$9="",SUMIF(RelGegevens!$F$3:$M$1002,CONCATENATE("=",Uitwerking!$A46,"-",Uitwerking!W$9),RelGegevens!$L$3:$L$1002)=0),"",SUMIF(RelGegevens!$F$3:$M$1002,CONCATENATE("=",Uitwerking!$A46,"-",Uitwerking!W$9),RelGegevens!$L$3:$L$1002))</f>
        <v/>
      </c>
      <c r="X46" s="51" t="str">
        <f ca="1">IF(OR($A46="",X$9="",SUMIF(RelGegevens!$F$3:$M$1002,CONCATENATE("=",Uitwerking!$A46,"-",Uitwerking!X$9),RelGegevens!$L$3:$L$1002)=0),"",SUMIF(RelGegevens!$F$3:$M$1002,CONCATENATE("=",Uitwerking!$A46,"-",Uitwerking!X$9),RelGegevens!$L$3:$L$1002))</f>
        <v/>
      </c>
      <c r="Y46" s="51" t="str">
        <f ca="1">IF(OR($A46="",Y$9="",SUMIF(RelGegevens!$F$3:$M$1002,CONCATENATE("=",Uitwerking!$A46,"-",Uitwerking!Y$9),RelGegevens!$L$3:$L$1002)=0),"",SUMIF(RelGegevens!$F$3:$M$1002,CONCATENATE("=",Uitwerking!$A46,"-",Uitwerking!Y$9),RelGegevens!$L$3:$L$1002))</f>
        <v/>
      </c>
      <c r="Z46" s="50" t="str">
        <f ca="1">IF(OR($A46="",Z$9="",SUMIF(RelGegevens!$F$3:$M$1002,CONCATENATE("=",Uitwerking!$A46,"-",Uitwerking!Z$9),RelGegevens!$L$3:$L$1002)=0),"",SUMIF(RelGegevens!$F$3:$M$1002,CONCATENATE("=",Uitwerking!$A46,"-",Uitwerking!Z$9),RelGegevens!$L$3:$L$1002))</f>
        <v/>
      </c>
      <c r="AA46" s="51" t="str">
        <f ca="1">IF(OR($A46="",AA$9="",SUMIF(RelGegevens!$F$3:$M$1002,CONCATENATE("=",Uitwerking!$A46,"-",Uitwerking!AA$9),RelGegevens!$L$3:$L$1002)=0),"",SUMIF(RelGegevens!$F$3:$M$1002,CONCATENATE("=",Uitwerking!$A46,"-",Uitwerking!AA$9),RelGegevens!$L$3:$L$1002))</f>
        <v/>
      </c>
      <c r="AB46" s="51" t="str">
        <f ca="1">IF(OR($A46="",AB$9="",SUMIF(RelGegevens!$F$3:$M$1002,CONCATENATE("=",Uitwerking!$A46,"-",Uitwerking!AB$9),RelGegevens!$L$3:$L$1002)=0),"",SUMIF(RelGegevens!$F$3:$M$1002,CONCATENATE("=",Uitwerking!$A46,"-",Uitwerking!AB$9),RelGegevens!$L$3:$L$1002))</f>
        <v/>
      </c>
      <c r="AC46" s="51" t="str">
        <f ca="1">IF(OR($A46="",AC$9="",SUMIF(RelGegevens!$F$3:$M$1002,CONCATENATE("=",Uitwerking!$A46,"-",Uitwerking!AC$9),RelGegevens!$L$3:$L$1002)=0),"",SUMIF(RelGegevens!$F$3:$M$1002,CONCATENATE("=",Uitwerking!$A46,"-",Uitwerking!AC$9),RelGegevens!$L$3:$L$1002))</f>
        <v/>
      </c>
      <c r="AD46" s="51" t="str">
        <f ca="1">IF(OR($A46="",AD$9="",SUMIF(RelGegevens!$F$3:$M$1002,CONCATENATE("=",Uitwerking!$A46,"-",Uitwerking!AD$9),RelGegevens!$L$3:$L$1002)=0),"",SUMIF(RelGegevens!$F$3:$M$1002,CONCATENATE("=",Uitwerking!$A46,"-",Uitwerking!AD$9),RelGegevens!$L$3:$L$1002))</f>
        <v/>
      </c>
      <c r="AE46" s="51" t="str">
        <f ca="1">IF(OR($A46="",AE$9="",SUMIF(RelGegevens!$F$3:$M$1002,CONCATENATE("=",Uitwerking!$A46,"-",Uitwerking!AE$9),RelGegevens!$L$3:$L$1002)=0),"",SUMIF(RelGegevens!$F$3:$M$1002,CONCATENATE("=",Uitwerking!$A46,"-",Uitwerking!AE$9),RelGegevens!$L$3:$L$1002))</f>
        <v/>
      </c>
      <c r="AF46" s="51" t="str">
        <f ca="1">IF(OR($A46="",AF$9="",SUMIF(RelGegevens!$F$3:$M$1002,CONCATENATE("=",Uitwerking!$A46,"-",Uitwerking!AF$9),RelGegevens!$L$3:$L$1002)=0),"",SUMIF(RelGegevens!$F$3:$M$1002,CONCATENATE("=",Uitwerking!$A46,"-",Uitwerking!AF$9),RelGegevens!$L$3:$L$1002))</f>
        <v/>
      </c>
      <c r="AG46" s="51" t="str">
        <f ca="1">IF(OR($A46="",AG$9="",SUMIF(RelGegevens!$F$3:$M$1002,CONCATENATE("=",Uitwerking!$A46,"-",Uitwerking!AG$9),RelGegevens!$L$3:$L$1002)=0),"",SUMIF(RelGegevens!$F$3:$M$1002,CONCATENATE("=",Uitwerking!$A46,"-",Uitwerking!AG$9),RelGegevens!$L$3:$L$1002))</f>
        <v/>
      </c>
      <c r="AH46" s="51" t="str">
        <f ca="1">IF(OR($A46="",AH$9="",SUMIF(RelGegevens!$F$3:$M$1002,CONCATENATE("=",Uitwerking!$A46,"-",Uitwerking!AH$9),RelGegevens!$L$3:$L$1002)=0),"",SUMIF(RelGegevens!$F$3:$M$1002,CONCATENATE("=",Uitwerking!$A46,"-",Uitwerking!AH$9),RelGegevens!$L$3:$L$1002))</f>
        <v/>
      </c>
      <c r="AI46" s="51" t="str">
        <f ca="1">IF(OR($A46="",AI$9="",SUMIF(RelGegevens!$F$3:$M$1002,CONCATENATE("=",Uitwerking!$A46,"-",Uitwerking!AI$9),RelGegevens!$L$3:$L$1002)=0),"",SUMIF(RelGegevens!$F$3:$M$1002,CONCATENATE("=",Uitwerking!$A46,"-",Uitwerking!AI$9),RelGegevens!$L$3:$L$1002))</f>
        <v/>
      </c>
      <c r="AJ46" s="51" t="str">
        <f ca="1">IF(OR($A46="",AJ$9="",SUMIF(RelGegevens!$F$3:$M$1002,CONCATENATE("=",Uitwerking!$A46,"-",Uitwerking!AJ$9),RelGegevens!$L$3:$L$1002)=0),"",SUMIF(RelGegevens!$F$3:$M$1002,CONCATENATE("=",Uitwerking!$A46,"-",Uitwerking!AJ$9),RelGegevens!$L$3:$L$1002))</f>
        <v/>
      </c>
      <c r="AK46" s="51" t="str">
        <f ca="1">IF(OR($A46="",AK$9="",SUMIF(RelGegevens!$F$3:$M$1002,CONCATENATE("=",Uitwerking!$A46,"-",Uitwerking!AK$9),RelGegevens!$L$3:$L$1002)=0),"",SUMIF(RelGegevens!$F$3:$M$1002,CONCATENATE("=",Uitwerking!$A46,"-",Uitwerking!AK$9),RelGegevens!$L$3:$L$1002))</f>
        <v/>
      </c>
      <c r="AL46" s="51" t="str">
        <f ca="1">IF(OR($A46="",AL$9="",SUMIF(RelGegevens!$F$3:$M$1002,CONCATENATE("=",Uitwerking!$A46,"-",Uitwerking!AL$9),RelGegevens!$L$3:$L$1002)=0),"",SUMIF(RelGegevens!$F$3:$M$1002,CONCATENATE("=",Uitwerking!$A46,"-",Uitwerking!AL$9),RelGegevens!$L$3:$L$1002))</f>
        <v/>
      </c>
      <c r="AM46" s="51" t="str">
        <f ca="1">IF(OR($A46="",AM$9="",SUMIF(RelGegevens!$F$3:$M$1002,CONCATENATE("=",Uitwerking!$A46,"-",Uitwerking!AM$9),RelGegevens!$L$3:$L$1002)=0),"",SUMIF(RelGegevens!$F$3:$M$1002,CONCATENATE("=",Uitwerking!$A46,"-",Uitwerking!AM$9),RelGegevens!$L$3:$L$1002))</f>
        <v/>
      </c>
      <c r="AN46" s="51" t="str">
        <f ca="1">IF(OR($A46="",AN$9="",SUMIF(RelGegevens!$F$3:$M$1002,CONCATENATE("=",Uitwerking!$A46,"-",Uitwerking!AN$9),RelGegevens!$L$3:$L$1002)=0),"",SUMIF(RelGegevens!$F$3:$M$1002,CONCATENATE("=",Uitwerking!$A46,"-",Uitwerking!AN$9),RelGegevens!$L$3:$L$1002))</f>
        <v/>
      </c>
      <c r="AO46" s="51" t="str">
        <f ca="1">IF(OR($A46="",AO$9="",SUMIF(RelGegevens!$F$3:$M$1002,CONCATENATE("=",Uitwerking!$A46,"-",Uitwerking!AO$9),RelGegevens!$L$3:$L$1002)=0),"",SUMIF(RelGegevens!$F$3:$M$1002,CONCATENATE("=",Uitwerking!$A46,"-",Uitwerking!AO$9),RelGegevens!$L$3:$L$1002))</f>
        <v/>
      </c>
      <c r="AP46" s="51" t="str">
        <f ca="1">IF(OR($A46="",AP$9="",SUMIF(RelGegevens!$F$3:$M$1002,CONCATENATE("=",Uitwerking!$A46,"-",Uitwerking!AP$9),RelGegevens!$L$3:$L$1002)=0),"",SUMIF(RelGegevens!$F$3:$M$1002,CONCATENATE("=",Uitwerking!$A46,"-",Uitwerking!AP$9),RelGegevens!$L$3:$L$1002))</f>
        <v/>
      </c>
      <c r="AQ46" s="51" t="str">
        <f ca="1">IF(OR($A46="",AQ$9="",SUMIF(RelGegevens!$F$3:$M$1002,CONCATENATE("=",Uitwerking!$A46,"-",Uitwerking!AQ$9),RelGegevens!$L$3:$L$1002)=0),"",SUMIF(RelGegevens!$F$3:$M$1002,CONCATENATE("=",Uitwerking!$A46,"-",Uitwerking!AQ$9),RelGegevens!$L$3:$L$1002))</f>
        <v/>
      </c>
      <c r="AR46" s="51" t="str">
        <f ca="1">IF(OR($A46="",AR$9="",SUMIF(RelGegevens!$F$3:$M$1002,CONCATENATE("=",Uitwerking!$A46,"-",Uitwerking!AR$9),RelGegevens!$L$3:$L$1002)=0),"",SUMIF(RelGegevens!$F$3:$M$1002,CONCATENATE("=",Uitwerking!$A46,"-",Uitwerking!AR$9),RelGegevens!$L$3:$L$1002))</f>
        <v/>
      </c>
      <c r="AS46" s="51" t="str">
        <f ca="1">IF(OR($A46="",AS$9="",SUMIF(RelGegevens!$F$3:$M$1002,CONCATENATE("=",Uitwerking!$A46,"-",Uitwerking!AS$9),RelGegevens!$L$3:$L$1002)=0),"",SUMIF(RelGegevens!$F$3:$M$1002,CONCATENATE("=",Uitwerking!$A46,"-",Uitwerking!AS$9),RelGegevens!$L$3:$L$1002))</f>
        <v/>
      </c>
      <c r="AT46" s="51" t="str">
        <f ca="1">IF(OR($A46="",AT$9="",SUMIF(RelGegevens!$F$3:$M$1002,CONCATENATE("=",Uitwerking!$A46,"-",Uitwerking!AT$9),RelGegevens!$L$3:$L$1002)=0),"",SUMIF(RelGegevens!$F$3:$M$1002,CONCATENATE("=",Uitwerking!$A46,"-",Uitwerking!AT$9),RelGegevens!$L$3:$L$1002))</f>
        <v/>
      </c>
      <c r="AU46" s="51" t="str">
        <f ca="1">IF(OR($A46="",AU$9="",SUMIF(RelGegevens!$F$3:$M$1002,CONCATENATE("=",Uitwerking!$A46,"-",Uitwerking!AU$9),RelGegevens!$L$3:$L$1002)=0),"",SUMIF(RelGegevens!$F$3:$M$1002,CONCATENATE("=",Uitwerking!$A46,"-",Uitwerking!AU$9),RelGegevens!$L$3:$L$1002))</f>
        <v/>
      </c>
      <c r="AV46" s="51" t="str">
        <f ca="1">IF(OR($A46="",AV$9="",SUMIF(RelGegevens!$F$3:$M$1002,CONCATENATE("=",Uitwerking!$A46,"-",Uitwerking!AV$9),RelGegevens!$L$3:$L$1002)=0),"",SUMIF(RelGegevens!$F$3:$M$1002,CONCATENATE("=",Uitwerking!$A46,"-",Uitwerking!AV$9),RelGegevens!$L$3:$L$1002))</f>
        <v/>
      </c>
      <c r="AW46" s="51" t="str">
        <f ca="1">IF(OR($A46="",AW$9="",SUMIF(RelGegevens!$F$3:$M$1002,CONCATENATE("=",Uitwerking!$A46,"-",Uitwerking!AW$9),RelGegevens!$L$3:$L$1002)=0),"",SUMIF(RelGegevens!$F$3:$M$1002,CONCATENATE("=",Uitwerking!$A46,"-",Uitwerking!AW$9),RelGegevens!$L$3:$L$1002))</f>
        <v/>
      </c>
      <c r="AX46" s="51" t="str">
        <f ca="1">IF(OR($A46="",AX$9="",SUMIF(RelGegevens!$F$3:$M$1002,CONCATENATE("=",Uitwerking!$A46,"-",Uitwerking!AX$9),RelGegevens!$L$3:$L$1002)=0),"",SUMIF(RelGegevens!$F$3:$M$1002,CONCATENATE("=",Uitwerking!$A46,"-",Uitwerking!AX$9),RelGegevens!$L$3:$L$1002))</f>
        <v/>
      </c>
      <c r="AY46" s="51" t="str">
        <f ca="1">IF(OR($A46="",AY$9="",SUMIF(RelGegevens!$F$3:$M$1002,CONCATENATE("=",Uitwerking!$A46,"-",Uitwerking!AY$9),RelGegevens!$L$3:$L$1002)=0),"",SUMIF(RelGegevens!$F$3:$M$1002,CONCATENATE("=",Uitwerking!$A46,"-",Uitwerking!AY$9),RelGegevens!$L$3:$L$1002))</f>
        <v/>
      </c>
      <c r="AZ46" s="51" t="str">
        <f ca="1">IF(OR($A46="",AZ$9="",SUMIF(RelGegevens!$F$3:$M$1002,CONCATENATE("=",Uitwerking!$A46,"-",Uitwerking!AZ$9),RelGegevens!$L$3:$L$1002)=0),"",SUMIF(RelGegevens!$F$3:$M$1002,CONCATENATE("=",Uitwerking!$A46,"-",Uitwerking!AZ$9),RelGegevens!$L$3:$L$1002))</f>
        <v/>
      </c>
      <c r="BA46" s="51" t="str">
        <f ca="1">IF(OR($A46="",BA$9="",SUMIF(RelGegevens!$F$3:$M$1002,CONCATENATE("=",Uitwerking!$A46,"-",Uitwerking!BA$9),RelGegevens!$L$3:$L$1002)=0),"",SUMIF(RelGegevens!$F$3:$M$1002,CONCATENATE("=",Uitwerking!$A46,"-",Uitwerking!BA$9),RelGegevens!$L$3:$L$1002))</f>
        <v/>
      </c>
      <c r="BB46" s="51" t="str">
        <f ca="1">IF(OR($A46="",BB$9="",SUMIF(RelGegevens!$F$3:$M$1002,CONCATENATE("=",Uitwerking!$A46,"-",Uitwerking!BB$9),RelGegevens!$L$3:$L$1002)=0),"",SUMIF(RelGegevens!$F$3:$M$1002,CONCATENATE("=",Uitwerking!$A46,"-",Uitwerking!BB$9),RelGegevens!$L$3:$L$1002))</f>
        <v/>
      </c>
      <c r="BC46" s="52" t="str">
        <f ca="1">IF(OR($A46="",BC$9="",SUMIF(RelGegevens!$F$3:$M$1002,CONCATENATE("=",Uitwerking!$A46,"-",Uitwerking!BC$9),RelGegevens!$L$3:$L$1002)=0),"",SUMIF(RelGegevens!$F$3:$M$1002,CONCATENATE("=",Uitwerking!$A46,"-",Uitwerking!BC$9),RelGegevens!$L$3:$L$1002))</f>
        <v/>
      </c>
    </row>
    <row r="47" spans="1:55" ht="10.5" customHeight="1" x14ac:dyDescent="0.25">
      <c r="A47" s="17" t="str">
        <f>'Data LMA'!B55</f>
        <v/>
      </c>
      <c r="B47" s="29" t="str">
        <f t="shared" si="4"/>
        <v/>
      </c>
      <c r="C47" s="22" t="str">
        <f>IF(A47="","",VLOOKUP(A47,Euralcodes!$A$2:$C$840,3))</f>
        <v/>
      </c>
      <c r="D47" s="23" t="str">
        <f>IF(C47="","",VLOOKUP(A47,Euralcodes!$A$2:$C$840,2))</f>
        <v/>
      </c>
      <c r="E47" s="87" t="str">
        <f t="shared" ca="1" si="3"/>
        <v/>
      </c>
      <c r="F47" s="50" t="str">
        <f ca="1">IF(OR($A47="",F$9="",SUMIF(RelGegevens!$F$3:$M$1002,CONCATENATE("=",Uitwerking!$A47,"-",Uitwerking!F$9),RelGegevens!$L$3:$L$1002)=0),"",SUMIF(RelGegevens!$F$3:$M$1002,CONCATENATE("=",Uitwerking!$A47,"-",Uitwerking!F$9),RelGegevens!$L$3:$L$1002))</f>
        <v/>
      </c>
      <c r="G47" s="51" t="str">
        <f ca="1">IF(OR($A47="",G$9="",SUMIF(RelGegevens!$F$3:$M$1002,CONCATENATE("=",Uitwerking!$A47,"-",Uitwerking!G$9),RelGegevens!$L$3:$L$1002)=0),"",SUMIF(RelGegevens!$F$3:$M$1002,CONCATENATE("=",Uitwerking!$A47,"-",Uitwerking!G$9),RelGegevens!$L$3:$L$1002))</f>
        <v/>
      </c>
      <c r="H47" s="51" t="str">
        <f ca="1">IF(OR($A47="",H$9="",SUMIF(RelGegevens!$F$3:$M$1002,CONCATENATE("=",Uitwerking!$A47,"-",Uitwerking!H$9),RelGegevens!$L$3:$L$1002)=0),"",SUMIF(RelGegevens!$F$3:$M$1002,CONCATENATE("=",Uitwerking!$A47,"-",Uitwerking!H$9),RelGegevens!$L$3:$L$1002))</f>
        <v/>
      </c>
      <c r="I47" s="51" t="str">
        <f ca="1">IF(OR($A47="",I$9="",SUMIF(RelGegevens!$F$3:$M$1002,CONCATENATE("=",Uitwerking!$A47,"-",Uitwerking!I$9),RelGegevens!$L$3:$L$1002)=0),"",SUMIF(RelGegevens!$F$3:$M$1002,CONCATENATE("=",Uitwerking!$A47,"-",Uitwerking!I$9),RelGegevens!$L$3:$L$1002))</f>
        <v/>
      </c>
      <c r="J47" s="51" t="str">
        <f ca="1">IF(OR($A47="",J$9="",SUMIF(RelGegevens!$F$3:$M$1002,CONCATENATE("=",Uitwerking!$A47,"-",Uitwerking!J$9),RelGegevens!$L$3:$L$1002)=0),"",SUMIF(RelGegevens!$F$3:$M$1002,CONCATENATE("=",Uitwerking!$A47,"-",Uitwerking!J$9),RelGegevens!$L$3:$L$1002))</f>
        <v/>
      </c>
      <c r="K47" s="51" t="str">
        <f ca="1">IF(OR($A47="",K$9="",SUMIF(RelGegevens!$F$3:$M$1002,CONCATENATE("=",Uitwerking!$A47,"-",Uitwerking!K$9),RelGegevens!$L$3:$L$1002)=0),"",SUMIF(RelGegevens!$F$3:$M$1002,CONCATENATE("=",Uitwerking!$A47,"-",Uitwerking!K$9),RelGegevens!$L$3:$L$1002))</f>
        <v/>
      </c>
      <c r="L47" s="51" t="str">
        <f ca="1">IF(OR($A47="",L$9="",SUMIF(RelGegevens!$F$3:$M$1002,CONCATENATE("=",Uitwerking!$A47,"-",Uitwerking!L$9),RelGegevens!$L$3:$L$1002)=0),"",SUMIF(RelGegevens!$F$3:$M$1002,CONCATENATE("=",Uitwerking!$A47,"-",Uitwerking!L$9),RelGegevens!$L$3:$L$1002))</f>
        <v/>
      </c>
      <c r="M47" s="51" t="str">
        <f ca="1">IF(OR($A47="",M$9="",SUMIF(RelGegevens!$F$3:$M$1002,CONCATENATE("=",Uitwerking!$A47,"-",Uitwerking!M$9),RelGegevens!$L$3:$L$1002)=0),"",SUMIF(RelGegevens!$F$3:$M$1002,CONCATENATE("=",Uitwerking!$A47,"-",Uitwerking!M$9),RelGegevens!$L$3:$L$1002))</f>
        <v/>
      </c>
      <c r="N47" s="51" t="str">
        <f ca="1">IF(OR($A47="",N$9="",SUMIF(RelGegevens!$F$3:$M$1002,CONCATENATE("=",Uitwerking!$A47,"-",Uitwerking!N$9),RelGegevens!$L$3:$L$1002)=0),"",SUMIF(RelGegevens!$F$3:$M$1002,CONCATENATE("=",Uitwerking!$A47,"-",Uitwerking!N$9),RelGegevens!$L$3:$L$1002))</f>
        <v/>
      </c>
      <c r="O47" s="51" t="str">
        <f ca="1">IF(OR($A47="",O$9="",SUMIF(RelGegevens!$F$3:$M$1002,CONCATENATE("=",Uitwerking!$A47,"-",Uitwerking!O$9),RelGegevens!$L$3:$L$1002)=0),"",SUMIF(RelGegevens!$F$3:$M$1002,CONCATENATE("=",Uitwerking!$A47,"-",Uitwerking!O$9),RelGegevens!$L$3:$L$1002))</f>
        <v/>
      </c>
      <c r="P47" s="51" t="str">
        <f ca="1">IF(OR($A47="",P$9="",SUMIF(RelGegevens!$F$3:$M$1002,CONCATENATE("=",Uitwerking!$A47,"-",Uitwerking!P$9),RelGegevens!$L$3:$L$1002)=0),"",SUMIF(RelGegevens!$F$3:$M$1002,CONCATENATE("=",Uitwerking!$A47,"-",Uitwerking!P$9),RelGegevens!$L$3:$L$1002))</f>
        <v/>
      </c>
      <c r="Q47" s="51" t="str">
        <f ca="1">IF(OR($A47="",Q$9="",SUMIF(RelGegevens!$F$3:$M$1002,CONCATENATE("=",Uitwerking!$A47,"-",Uitwerking!Q$9),RelGegevens!$L$3:$L$1002)=0),"",SUMIF(RelGegevens!$F$3:$M$1002,CONCATENATE("=",Uitwerking!$A47,"-",Uitwerking!Q$9),RelGegevens!$L$3:$L$1002))</f>
        <v/>
      </c>
      <c r="R47" s="51" t="str">
        <f ca="1">IF(OR($A47="",R$9="",SUMIF(RelGegevens!$F$3:$M$1002,CONCATENATE("=",Uitwerking!$A47,"-",Uitwerking!R$9),RelGegevens!$L$3:$L$1002)=0),"",SUMIF(RelGegevens!$F$3:$M$1002,CONCATENATE("=",Uitwerking!$A47,"-",Uitwerking!R$9),RelGegevens!$L$3:$L$1002))</f>
        <v/>
      </c>
      <c r="S47" s="51" t="str">
        <f ca="1">IF(OR($A47="",S$9="",SUMIF(RelGegevens!$F$3:$M$1002,CONCATENATE("=",Uitwerking!$A47,"-",Uitwerking!S$9),RelGegevens!$L$3:$L$1002)=0),"",SUMIF(RelGegevens!$F$3:$M$1002,CONCATENATE("=",Uitwerking!$A47,"-",Uitwerking!S$9),RelGegevens!$L$3:$L$1002))</f>
        <v/>
      </c>
      <c r="T47" s="51" t="str">
        <f ca="1">IF(OR($A47="",T$9="",SUMIF(RelGegevens!$F$3:$M$1002,CONCATENATE("=",Uitwerking!$A47,"-",Uitwerking!T$9),RelGegevens!$L$3:$L$1002)=0),"",SUMIF(RelGegevens!$F$3:$M$1002,CONCATENATE("=",Uitwerking!$A47,"-",Uitwerking!T$9),RelGegevens!$L$3:$L$1002))</f>
        <v/>
      </c>
      <c r="U47" s="51" t="str">
        <f ca="1">IF(OR($A47="",U$9="",SUMIF(RelGegevens!$F$3:$M$1002,CONCATENATE("=",Uitwerking!$A47,"-",Uitwerking!U$9),RelGegevens!$L$3:$L$1002)=0),"",SUMIF(RelGegevens!$F$3:$M$1002,CONCATENATE("=",Uitwerking!$A47,"-",Uitwerking!U$9),RelGegevens!$L$3:$L$1002))</f>
        <v/>
      </c>
      <c r="V47" s="51" t="str">
        <f ca="1">IF(OR($A47="",V$9="",SUMIF(RelGegevens!$F$3:$M$1002,CONCATENATE("=",Uitwerking!$A47,"-",Uitwerking!V$9),RelGegevens!$L$3:$L$1002)=0),"",SUMIF(RelGegevens!$F$3:$M$1002,CONCATENATE("=",Uitwerking!$A47,"-",Uitwerking!V$9),RelGegevens!$L$3:$L$1002))</f>
        <v/>
      </c>
      <c r="W47" s="51" t="str">
        <f ca="1">IF(OR($A47="",W$9="",SUMIF(RelGegevens!$F$3:$M$1002,CONCATENATE("=",Uitwerking!$A47,"-",Uitwerking!W$9),RelGegevens!$L$3:$L$1002)=0),"",SUMIF(RelGegevens!$F$3:$M$1002,CONCATENATE("=",Uitwerking!$A47,"-",Uitwerking!W$9),RelGegevens!$L$3:$L$1002))</f>
        <v/>
      </c>
      <c r="X47" s="51" t="str">
        <f ca="1">IF(OR($A47="",X$9="",SUMIF(RelGegevens!$F$3:$M$1002,CONCATENATE("=",Uitwerking!$A47,"-",Uitwerking!X$9),RelGegevens!$L$3:$L$1002)=0),"",SUMIF(RelGegevens!$F$3:$M$1002,CONCATENATE("=",Uitwerking!$A47,"-",Uitwerking!X$9),RelGegevens!$L$3:$L$1002))</f>
        <v/>
      </c>
      <c r="Y47" s="51" t="str">
        <f ca="1">IF(OR($A47="",Y$9="",SUMIF(RelGegevens!$F$3:$M$1002,CONCATENATE("=",Uitwerking!$A47,"-",Uitwerking!Y$9),RelGegevens!$L$3:$L$1002)=0),"",SUMIF(RelGegevens!$F$3:$M$1002,CONCATENATE("=",Uitwerking!$A47,"-",Uitwerking!Y$9),RelGegevens!$L$3:$L$1002))</f>
        <v/>
      </c>
      <c r="Z47" s="50" t="str">
        <f ca="1">IF(OR($A47="",Z$9="",SUMIF(RelGegevens!$F$3:$M$1002,CONCATENATE("=",Uitwerking!$A47,"-",Uitwerking!Z$9),RelGegevens!$L$3:$L$1002)=0),"",SUMIF(RelGegevens!$F$3:$M$1002,CONCATENATE("=",Uitwerking!$A47,"-",Uitwerking!Z$9),RelGegevens!$L$3:$L$1002))</f>
        <v/>
      </c>
      <c r="AA47" s="51" t="str">
        <f ca="1">IF(OR($A47="",AA$9="",SUMIF(RelGegevens!$F$3:$M$1002,CONCATENATE("=",Uitwerking!$A47,"-",Uitwerking!AA$9),RelGegevens!$L$3:$L$1002)=0),"",SUMIF(RelGegevens!$F$3:$M$1002,CONCATENATE("=",Uitwerking!$A47,"-",Uitwerking!AA$9),RelGegevens!$L$3:$L$1002))</f>
        <v/>
      </c>
      <c r="AB47" s="51" t="str">
        <f ca="1">IF(OR($A47="",AB$9="",SUMIF(RelGegevens!$F$3:$M$1002,CONCATENATE("=",Uitwerking!$A47,"-",Uitwerking!AB$9),RelGegevens!$L$3:$L$1002)=0),"",SUMIF(RelGegevens!$F$3:$M$1002,CONCATENATE("=",Uitwerking!$A47,"-",Uitwerking!AB$9),RelGegevens!$L$3:$L$1002))</f>
        <v/>
      </c>
      <c r="AC47" s="51" t="str">
        <f ca="1">IF(OR($A47="",AC$9="",SUMIF(RelGegevens!$F$3:$M$1002,CONCATENATE("=",Uitwerking!$A47,"-",Uitwerking!AC$9),RelGegevens!$L$3:$L$1002)=0),"",SUMIF(RelGegevens!$F$3:$M$1002,CONCATENATE("=",Uitwerking!$A47,"-",Uitwerking!AC$9),RelGegevens!$L$3:$L$1002))</f>
        <v/>
      </c>
      <c r="AD47" s="51" t="str">
        <f ca="1">IF(OR($A47="",AD$9="",SUMIF(RelGegevens!$F$3:$M$1002,CONCATENATE("=",Uitwerking!$A47,"-",Uitwerking!AD$9),RelGegevens!$L$3:$L$1002)=0),"",SUMIF(RelGegevens!$F$3:$M$1002,CONCATENATE("=",Uitwerking!$A47,"-",Uitwerking!AD$9),RelGegevens!$L$3:$L$1002))</f>
        <v/>
      </c>
      <c r="AE47" s="51" t="str">
        <f ca="1">IF(OR($A47="",AE$9="",SUMIF(RelGegevens!$F$3:$M$1002,CONCATENATE("=",Uitwerking!$A47,"-",Uitwerking!AE$9),RelGegevens!$L$3:$L$1002)=0),"",SUMIF(RelGegevens!$F$3:$M$1002,CONCATENATE("=",Uitwerking!$A47,"-",Uitwerking!AE$9),RelGegevens!$L$3:$L$1002))</f>
        <v/>
      </c>
      <c r="AF47" s="51" t="str">
        <f ca="1">IF(OR($A47="",AF$9="",SUMIF(RelGegevens!$F$3:$M$1002,CONCATENATE("=",Uitwerking!$A47,"-",Uitwerking!AF$9),RelGegevens!$L$3:$L$1002)=0),"",SUMIF(RelGegevens!$F$3:$M$1002,CONCATENATE("=",Uitwerking!$A47,"-",Uitwerking!AF$9),RelGegevens!$L$3:$L$1002))</f>
        <v/>
      </c>
      <c r="AG47" s="51" t="str">
        <f ca="1">IF(OR($A47="",AG$9="",SUMIF(RelGegevens!$F$3:$M$1002,CONCATENATE("=",Uitwerking!$A47,"-",Uitwerking!AG$9),RelGegevens!$L$3:$L$1002)=0),"",SUMIF(RelGegevens!$F$3:$M$1002,CONCATENATE("=",Uitwerking!$A47,"-",Uitwerking!AG$9),RelGegevens!$L$3:$L$1002))</f>
        <v/>
      </c>
      <c r="AH47" s="51" t="str">
        <f ca="1">IF(OR($A47="",AH$9="",SUMIF(RelGegevens!$F$3:$M$1002,CONCATENATE("=",Uitwerking!$A47,"-",Uitwerking!AH$9),RelGegevens!$L$3:$L$1002)=0),"",SUMIF(RelGegevens!$F$3:$M$1002,CONCATENATE("=",Uitwerking!$A47,"-",Uitwerking!AH$9),RelGegevens!$L$3:$L$1002))</f>
        <v/>
      </c>
      <c r="AI47" s="51" t="str">
        <f ca="1">IF(OR($A47="",AI$9="",SUMIF(RelGegevens!$F$3:$M$1002,CONCATENATE("=",Uitwerking!$A47,"-",Uitwerking!AI$9),RelGegevens!$L$3:$L$1002)=0),"",SUMIF(RelGegevens!$F$3:$M$1002,CONCATENATE("=",Uitwerking!$A47,"-",Uitwerking!AI$9),RelGegevens!$L$3:$L$1002))</f>
        <v/>
      </c>
      <c r="AJ47" s="51" t="str">
        <f ca="1">IF(OR($A47="",AJ$9="",SUMIF(RelGegevens!$F$3:$M$1002,CONCATENATE("=",Uitwerking!$A47,"-",Uitwerking!AJ$9),RelGegevens!$L$3:$L$1002)=0),"",SUMIF(RelGegevens!$F$3:$M$1002,CONCATENATE("=",Uitwerking!$A47,"-",Uitwerking!AJ$9),RelGegevens!$L$3:$L$1002))</f>
        <v/>
      </c>
      <c r="AK47" s="51" t="str">
        <f ca="1">IF(OR($A47="",AK$9="",SUMIF(RelGegevens!$F$3:$M$1002,CONCATENATE("=",Uitwerking!$A47,"-",Uitwerking!AK$9),RelGegevens!$L$3:$L$1002)=0),"",SUMIF(RelGegevens!$F$3:$M$1002,CONCATENATE("=",Uitwerking!$A47,"-",Uitwerking!AK$9),RelGegevens!$L$3:$L$1002))</f>
        <v/>
      </c>
      <c r="AL47" s="51" t="str">
        <f ca="1">IF(OR($A47="",AL$9="",SUMIF(RelGegevens!$F$3:$M$1002,CONCATENATE("=",Uitwerking!$A47,"-",Uitwerking!AL$9),RelGegevens!$L$3:$L$1002)=0),"",SUMIF(RelGegevens!$F$3:$M$1002,CONCATENATE("=",Uitwerking!$A47,"-",Uitwerking!AL$9),RelGegevens!$L$3:$L$1002))</f>
        <v/>
      </c>
      <c r="AM47" s="51" t="str">
        <f ca="1">IF(OR($A47="",AM$9="",SUMIF(RelGegevens!$F$3:$M$1002,CONCATENATE("=",Uitwerking!$A47,"-",Uitwerking!AM$9),RelGegevens!$L$3:$L$1002)=0),"",SUMIF(RelGegevens!$F$3:$M$1002,CONCATENATE("=",Uitwerking!$A47,"-",Uitwerking!AM$9),RelGegevens!$L$3:$L$1002))</f>
        <v/>
      </c>
      <c r="AN47" s="51" t="str">
        <f ca="1">IF(OR($A47="",AN$9="",SUMIF(RelGegevens!$F$3:$M$1002,CONCATENATE("=",Uitwerking!$A47,"-",Uitwerking!AN$9),RelGegevens!$L$3:$L$1002)=0),"",SUMIF(RelGegevens!$F$3:$M$1002,CONCATENATE("=",Uitwerking!$A47,"-",Uitwerking!AN$9),RelGegevens!$L$3:$L$1002))</f>
        <v/>
      </c>
      <c r="AO47" s="51" t="str">
        <f ca="1">IF(OR($A47="",AO$9="",SUMIF(RelGegevens!$F$3:$M$1002,CONCATENATE("=",Uitwerking!$A47,"-",Uitwerking!AO$9),RelGegevens!$L$3:$L$1002)=0),"",SUMIF(RelGegevens!$F$3:$M$1002,CONCATENATE("=",Uitwerking!$A47,"-",Uitwerking!AO$9),RelGegevens!$L$3:$L$1002))</f>
        <v/>
      </c>
      <c r="AP47" s="51" t="str">
        <f ca="1">IF(OR($A47="",AP$9="",SUMIF(RelGegevens!$F$3:$M$1002,CONCATENATE("=",Uitwerking!$A47,"-",Uitwerking!AP$9),RelGegevens!$L$3:$L$1002)=0),"",SUMIF(RelGegevens!$F$3:$M$1002,CONCATENATE("=",Uitwerking!$A47,"-",Uitwerking!AP$9),RelGegevens!$L$3:$L$1002))</f>
        <v/>
      </c>
      <c r="AQ47" s="51" t="str">
        <f ca="1">IF(OR($A47="",AQ$9="",SUMIF(RelGegevens!$F$3:$M$1002,CONCATENATE("=",Uitwerking!$A47,"-",Uitwerking!AQ$9),RelGegevens!$L$3:$L$1002)=0),"",SUMIF(RelGegevens!$F$3:$M$1002,CONCATENATE("=",Uitwerking!$A47,"-",Uitwerking!AQ$9),RelGegevens!$L$3:$L$1002))</f>
        <v/>
      </c>
      <c r="AR47" s="51" t="str">
        <f ca="1">IF(OR($A47="",AR$9="",SUMIF(RelGegevens!$F$3:$M$1002,CONCATENATE("=",Uitwerking!$A47,"-",Uitwerking!AR$9),RelGegevens!$L$3:$L$1002)=0),"",SUMIF(RelGegevens!$F$3:$M$1002,CONCATENATE("=",Uitwerking!$A47,"-",Uitwerking!AR$9),RelGegevens!$L$3:$L$1002))</f>
        <v/>
      </c>
      <c r="AS47" s="51" t="str">
        <f ca="1">IF(OR($A47="",AS$9="",SUMIF(RelGegevens!$F$3:$M$1002,CONCATENATE("=",Uitwerking!$A47,"-",Uitwerking!AS$9),RelGegevens!$L$3:$L$1002)=0),"",SUMIF(RelGegevens!$F$3:$M$1002,CONCATENATE("=",Uitwerking!$A47,"-",Uitwerking!AS$9),RelGegevens!$L$3:$L$1002))</f>
        <v/>
      </c>
      <c r="AT47" s="51" t="str">
        <f ca="1">IF(OR($A47="",AT$9="",SUMIF(RelGegevens!$F$3:$M$1002,CONCATENATE("=",Uitwerking!$A47,"-",Uitwerking!AT$9),RelGegevens!$L$3:$L$1002)=0),"",SUMIF(RelGegevens!$F$3:$M$1002,CONCATENATE("=",Uitwerking!$A47,"-",Uitwerking!AT$9),RelGegevens!$L$3:$L$1002))</f>
        <v/>
      </c>
      <c r="AU47" s="51" t="str">
        <f ca="1">IF(OR($A47="",AU$9="",SUMIF(RelGegevens!$F$3:$M$1002,CONCATENATE("=",Uitwerking!$A47,"-",Uitwerking!AU$9),RelGegevens!$L$3:$L$1002)=0),"",SUMIF(RelGegevens!$F$3:$M$1002,CONCATENATE("=",Uitwerking!$A47,"-",Uitwerking!AU$9),RelGegevens!$L$3:$L$1002))</f>
        <v/>
      </c>
      <c r="AV47" s="51" t="str">
        <f ca="1">IF(OR($A47="",AV$9="",SUMIF(RelGegevens!$F$3:$M$1002,CONCATENATE("=",Uitwerking!$A47,"-",Uitwerking!AV$9),RelGegevens!$L$3:$L$1002)=0),"",SUMIF(RelGegevens!$F$3:$M$1002,CONCATENATE("=",Uitwerking!$A47,"-",Uitwerking!AV$9),RelGegevens!$L$3:$L$1002))</f>
        <v/>
      </c>
      <c r="AW47" s="51" t="str">
        <f ca="1">IF(OR($A47="",AW$9="",SUMIF(RelGegevens!$F$3:$M$1002,CONCATENATE("=",Uitwerking!$A47,"-",Uitwerking!AW$9),RelGegevens!$L$3:$L$1002)=0),"",SUMIF(RelGegevens!$F$3:$M$1002,CONCATENATE("=",Uitwerking!$A47,"-",Uitwerking!AW$9),RelGegevens!$L$3:$L$1002))</f>
        <v/>
      </c>
      <c r="AX47" s="51" t="str">
        <f ca="1">IF(OR($A47="",AX$9="",SUMIF(RelGegevens!$F$3:$M$1002,CONCATENATE("=",Uitwerking!$A47,"-",Uitwerking!AX$9),RelGegevens!$L$3:$L$1002)=0),"",SUMIF(RelGegevens!$F$3:$M$1002,CONCATENATE("=",Uitwerking!$A47,"-",Uitwerking!AX$9),RelGegevens!$L$3:$L$1002))</f>
        <v/>
      </c>
      <c r="AY47" s="51" t="str">
        <f ca="1">IF(OR($A47="",AY$9="",SUMIF(RelGegevens!$F$3:$M$1002,CONCATENATE("=",Uitwerking!$A47,"-",Uitwerking!AY$9),RelGegevens!$L$3:$L$1002)=0),"",SUMIF(RelGegevens!$F$3:$M$1002,CONCATENATE("=",Uitwerking!$A47,"-",Uitwerking!AY$9),RelGegevens!$L$3:$L$1002))</f>
        <v/>
      </c>
      <c r="AZ47" s="51" t="str">
        <f ca="1">IF(OR($A47="",AZ$9="",SUMIF(RelGegevens!$F$3:$M$1002,CONCATENATE("=",Uitwerking!$A47,"-",Uitwerking!AZ$9),RelGegevens!$L$3:$L$1002)=0),"",SUMIF(RelGegevens!$F$3:$M$1002,CONCATENATE("=",Uitwerking!$A47,"-",Uitwerking!AZ$9),RelGegevens!$L$3:$L$1002))</f>
        <v/>
      </c>
      <c r="BA47" s="51" t="str">
        <f ca="1">IF(OR($A47="",BA$9="",SUMIF(RelGegevens!$F$3:$M$1002,CONCATENATE("=",Uitwerking!$A47,"-",Uitwerking!BA$9),RelGegevens!$L$3:$L$1002)=0),"",SUMIF(RelGegevens!$F$3:$M$1002,CONCATENATE("=",Uitwerking!$A47,"-",Uitwerking!BA$9),RelGegevens!$L$3:$L$1002))</f>
        <v/>
      </c>
      <c r="BB47" s="51" t="str">
        <f ca="1">IF(OR($A47="",BB$9="",SUMIF(RelGegevens!$F$3:$M$1002,CONCATENATE("=",Uitwerking!$A47,"-",Uitwerking!BB$9),RelGegevens!$L$3:$L$1002)=0),"",SUMIF(RelGegevens!$F$3:$M$1002,CONCATENATE("=",Uitwerking!$A47,"-",Uitwerking!BB$9),RelGegevens!$L$3:$L$1002))</f>
        <v/>
      </c>
      <c r="BC47" s="52" t="str">
        <f ca="1">IF(OR($A47="",BC$9="",SUMIF(RelGegevens!$F$3:$M$1002,CONCATENATE("=",Uitwerking!$A47,"-",Uitwerking!BC$9),RelGegevens!$L$3:$L$1002)=0),"",SUMIF(RelGegevens!$F$3:$M$1002,CONCATENATE("=",Uitwerking!$A47,"-",Uitwerking!BC$9),RelGegevens!$L$3:$L$1002))</f>
        <v/>
      </c>
    </row>
    <row r="48" spans="1:55" ht="10.5" customHeight="1" x14ac:dyDescent="0.25">
      <c r="A48" s="17" t="str">
        <f>'Data LMA'!B56</f>
        <v/>
      </c>
      <c r="B48" s="29" t="str">
        <f t="shared" si="4"/>
        <v/>
      </c>
      <c r="C48" s="22" t="str">
        <f>IF(A48="","",VLOOKUP(A48,Euralcodes!$A$2:$C$840,3))</f>
        <v/>
      </c>
      <c r="D48" s="23" t="str">
        <f>IF(C48="","",VLOOKUP(A48,Euralcodes!$A$2:$C$840,2))</f>
        <v/>
      </c>
      <c r="E48" s="87" t="str">
        <f t="shared" ca="1" si="3"/>
        <v/>
      </c>
      <c r="F48" s="50" t="str">
        <f ca="1">IF(OR($A48="",F$9="",SUMIF(RelGegevens!$F$3:$M$1002,CONCATENATE("=",Uitwerking!$A48,"-",Uitwerking!F$9),RelGegevens!$L$3:$L$1002)=0),"",SUMIF(RelGegevens!$F$3:$M$1002,CONCATENATE("=",Uitwerking!$A48,"-",Uitwerking!F$9),RelGegevens!$L$3:$L$1002))</f>
        <v/>
      </c>
      <c r="G48" s="51" t="str">
        <f ca="1">IF(OR($A48="",G$9="",SUMIF(RelGegevens!$F$3:$M$1002,CONCATENATE("=",Uitwerking!$A48,"-",Uitwerking!G$9),RelGegevens!$L$3:$L$1002)=0),"",SUMIF(RelGegevens!$F$3:$M$1002,CONCATENATE("=",Uitwerking!$A48,"-",Uitwerking!G$9),RelGegevens!$L$3:$L$1002))</f>
        <v/>
      </c>
      <c r="H48" s="51" t="str">
        <f ca="1">IF(OR($A48="",H$9="",SUMIF(RelGegevens!$F$3:$M$1002,CONCATENATE("=",Uitwerking!$A48,"-",Uitwerking!H$9),RelGegevens!$L$3:$L$1002)=0),"",SUMIF(RelGegevens!$F$3:$M$1002,CONCATENATE("=",Uitwerking!$A48,"-",Uitwerking!H$9),RelGegevens!$L$3:$L$1002))</f>
        <v/>
      </c>
      <c r="I48" s="51" t="str">
        <f ca="1">IF(OR($A48="",I$9="",SUMIF(RelGegevens!$F$3:$M$1002,CONCATENATE("=",Uitwerking!$A48,"-",Uitwerking!I$9),RelGegevens!$L$3:$L$1002)=0),"",SUMIF(RelGegevens!$F$3:$M$1002,CONCATENATE("=",Uitwerking!$A48,"-",Uitwerking!I$9),RelGegevens!$L$3:$L$1002))</f>
        <v/>
      </c>
      <c r="J48" s="51" t="str">
        <f ca="1">IF(OR($A48="",J$9="",SUMIF(RelGegevens!$F$3:$M$1002,CONCATENATE("=",Uitwerking!$A48,"-",Uitwerking!J$9),RelGegevens!$L$3:$L$1002)=0),"",SUMIF(RelGegevens!$F$3:$M$1002,CONCATENATE("=",Uitwerking!$A48,"-",Uitwerking!J$9),RelGegevens!$L$3:$L$1002))</f>
        <v/>
      </c>
      <c r="K48" s="51" t="str">
        <f ca="1">IF(OR($A48="",K$9="",SUMIF(RelGegevens!$F$3:$M$1002,CONCATENATE("=",Uitwerking!$A48,"-",Uitwerking!K$9),RelGegevens!$L$3:$L$1002)=0),"",SUMIF(RelGegevens!$F$3:$M$1002,CONCATENATE("=",Uitwerking!$A48,"-",Uitwerking!K$9),RelGegevens!$L$3:$L$1002))</f>
        <v/>
      </c>
      <c r="L48" s="51" t="str">
        <f ca="1">IF(OR($A48="",L$9="",SUMIF(RelGegevens!$F$3:$M$1002,CONCATENATE("=",Uitwerking!$A48,"-",Uitwerking!L$9),RelGegevens!$L$3:$L$1002)=0),"",SUMIF(RelGegevens!$F$3:$M$1002,CONCATENATE("=",Uitwerking!$A48,"-",Uitwerking!L$9),RelGegevens!$L$3:$L$1002))</f>
        <v/>
      </c>
      <c r="M48" s="51" t="str">
        <f ca="1">IF(OR($A48="",M$9="",SUMIF(RelGegevens!$F$3:$M$1002,CONCATENATE("=",Uitwerking!$A48,"-",Uitwerking!M$9),RelGegevens!$L$3:$L$1002)=0),"",SUMIF(RelGegevens!$F$3:$M$1002,CONCATENATE("=",Uitwerking!$A48,"-",Uitwerking!M$9),RelGegevens!$L$3:$L$1002))</f>
        <v/>
      </c>
      <c r="N48" s="51" t="str">
        <f ca="1">IF(OR($A48="",N$9="",SUMIF(RelGegevens!$F$3:$M$1002,CONCATENATE("=",Uitwerking!$A48,"-",Uitwerking!N$9),RelGegevens!$L$3:$L$1002)=0),"",SUMIF(RelGegevens!$F$3:$M$1002,CONCATENATE("=",Uitwerking!$A48,"-",Uitwerking!N$9),RelGegevens!$L$3:$L$1002))</f>
        <v/>
      </c>
      <c r="O48" s="51" t="str">
        <f ca="1">IF(OR($A48="",O$9="",SUMIF(RelGegevens!$F$3:$M$1002,CONCATENATE("=",Uitwerking!$A48,"-",Uitwerking!O$9),RelGegevens!$L$3:$L$1002)=0),"",SUMIF(RelGegevens!$F$3:$M$1002,CONCATENATE("=",Uitwerking!$A48,"-",Uitwerking!O$9),RelGegevens!$L$3:$L$1002))</f>
        <v/>
      </c>
      <c r="P48" s="51" t="str">
        <f ca="1">IF(OR($A48="",P$9="",SUMIF(RelGegevens!$F$3:$M$1002,CONCATENATE("=",Uitwerking!$A48,"-",Uitwerking!P$9),RelGegevens!$L$3:$L$1002)=0),"",SUMIF(RelGegevens!$F$3:$M$1002,CONCATENATE("=",Uitwerking!$A48,"-",Uitwerking!P$9),RelGegevens!$L$3:$L$1002))</f>
        <v/>
      </c>
      <c r="Q48" s="51" t="str">
        <f ca="1">IF(OR($A48="",Q$9="",SUMIF(RelGegevens!$F$3:$M$1002,CONCATENATE("=",Uitwerking!$A48,"-",Uitwerking!Q$9),RelGegevens!$L$3:$L$1002)=0),"",SUMIF(RelGegevens!$F$3:$M$1002,CONCATENATE("=",Uitwerking!$A48,"-",Uitwerking!Q$9),RelGegevens!$L$3:$L$1002))</f>
        <v/>
      </c>
      <c r="R48" s="51" t="str">
        <f ca="1">IF(OR($A48="",R$9="",SUMIF(RelGegevens!$F$3:$M$1002,CONCATENATE("=",Uitwerking!$A48,"-",Uitwerking!R$9),RelGegevens!$L$3:$L$1002)=0),"",SUMIF(RelGegevens!$F$3:$M$1002,CONCATENATE("=",Uitwerking!$A48,"-",Uitwerking!R$9),RelGegevens!$L$3:$L$1002))</f>
        <v/>
      </c>
      <c r="S48" s="51" t="str">
        <f ca="1">IF(OR($A48="",S$9="",SUMIF(RelGegevens!$F$3:$M$1002,CONCATENATE("=",Uitwerking!$A48,"-",Uitwerking!S$9),RelGegevens!$L$3:$L$1002)=0),"",SUMIF(RelGegevens!$F$3:$M$1002,CONCATENATE("=",Uitwerking!$A48,"-",Uitwerking!S$9),RelGegevens!$L$3:$L$1002))</f>
        <v/>
      </c>
      <c r="T48" s="51" t="str">
        <f ca="1">IF(OR($A48="",T$9="",SUMIF(RelGegevens!$F$3:$M$1002,CONCATENATE("=",Uitwerking!$A48,"-",Uitwerking!T$9),RelGegevens!$L$3:$L$1002)=0),"",SUMIF(RelGegevens!$F$3:$M$1002,CONCATENATE("=",Uitwerking!$A48,"-",Uitwerking!T$9),RelGegevens!$L$3:$L$1002))</f>
        <v/>
      </c>
      <c r="U48" s="51" t="str">
        <f ca="1">IF(OR($A48="",U$9="",SUMIF(RelGegevens!$F$3:$M$1002,CONCATENATE("=",Uitwerking!$A48,"-",Uitwerking!U$9),RelGegevens!$L$3:$L$1002)=0),"",SUMIF(RelGegevens!$F$3:$M$1002,CONCATENATE("=",Uitwerking!$A48,"-",Uitwerking!U$9),RelGegevens!$L$3:$L$1002))</f>
        <v/>
      </c>
      <c r="V48" s="51" t="str">
        <f ca="1">IF(OR($A48="",V$9="",SUMIF(RelGegevens!$F$3:$M$1002,CONCATENATE("=",Uitwerking!$A48,"-",Uitwerking!V$9),RelGegevens!$L$3:$L$1002)=0),"",SUMIF(RelGegevens!$F$3:$M$1002,CONCATENATE("=",Uitwerking!$A48,"-",Uitwerking!V$9),RelGegevens!$L$3:$L$1002))</f>
        <v/>
      </c>
      <c r="W48" s="51" t="str">
        <f ca="1">IF(OR($A48="",W$9="",SUMIF(RelGegevens!$F$3:$M$1002,CONCATENATE("=",Uitwerking!$A48,"-",Uitwerking!W$9),RelGegevens!$L$3:$L$1002)=0),"",SUMIF(RelGegevens!$F$3:$M$1002,CONCATENATE("=",Uitwerking!$A48,"-",Uitwerking!W$9),RelGegevens!$L$3:$L$1002))</f>
        <v/>
      </c>
      <c r="X48" s="51" t="str">
        <f ca="1">IF(OR($A48="",X$9="",SUMIF(RelGegevens!$F$3:$M$1002,CONCATENATE("=",Uitwerking!$A48,"-",Uitwerking!X$9),RelGegevens!$L$3:$L$1002)=0),"",SUMIF(RelGegevens!$F$3:$M$1002,CONCATENATE("=",Uitwerking!$A48,"-",Uitwerking!X$9),RelGegevens!$L$3:$L$1002))</f>
        <v/>
      </c>
      <c r="Y48" s="51" t="str">
        <f ca="1">IF(OR($A48="",Y$9="",SUMIF(RelGegevens!$F$3:$M$1002,CONCATENATE("=",Uitwerking!$A48,"-",Uitwerking!Y$9),RelGegevens!$L$3:$L$1002)=0),"",SUMIF(RelGegevens!$F$3:$M$1002,CONCATENATE("=",Uitwerking!$A48,"-",Uitwerking!Y$9),RelGegevens!$L$3:$L$1002))</f>
        <v/>
      </c>
      <c r="Z48" s="50" t="str">
        <f ca="1">IF(OR($A48="",Z$9="",SUMIF(RelGegevens!$F$3:$M$1002,CONCATENATE("=",Uitwerking!$A48,"-",Uitwerking!Z$9),RelGegevens!$L$3:$L$1002)=0),"",SUMIF(RelGegevens!$F$3:$M$1002,CONCATENATE("=",Uitwerking!$A48,"-",Uitwerking!Z$9),RelGegevens!$L$3:$L$1002))</f>
        <v/>
      </c>
      <c r="AA48" s="51" t="str">
        <f ca="1">IF(OR($A48="",AA$9="",SUMIF(RelGegevens!$F$3:$M$1002,CONCATENATE("=",Uitwerking!$A48,"-",Uitwerking!AA$9),RelGegevens!$L$3:$L$1002)=0),"",SUMIF(RelGegevens!$F$3:$M$1002,CONCATENATE("=",Uitwerking!$A48,"-",Uitwerking!AA$9),RelGegevens!$L$3:$L$1002))</f>
        <v/>
      </c>
      <c r="AB48" s="51" t="str">
        <f ca="1">IF(OR($A48="",AB$9="",SUMIF(RelGegevens!$F$3:$M$1002,CONCATENATE("=",Uitwerking!$A48,"-",Uitwerking!AB$9),RelGegevens!$L$3:$L$1002)=0),"",SUMIF(RelGegevens!$F$3:$M$1002,CONCATENATE("=",Uitwerking!$A48,"-",Uitwerking!AB$9),RelGegevens!$L$3:$L$1002))</f>
        <v/>
      </c>
      <c r="AC48" s="51" t="str">
        <f ca="1">IF(OR($A48="",AC$9="",SUMIF(RelGegevens!$F$3:$M$1002,CONCATENATE("=",Uitwerking!$A48,"-",Uitwerking!AC$9),RelGegevens!$L$3:$L$1002)=0),"",SUMIF(RelGegevens!$F$3:$M$1002,CONCATENATE("=",Uitwerking!$A48,"-",Uitwerking!AC$9),RelGegevens!$L$3:$L$1002))</f>
        <v/>
      </c>
      <c r="AD48" s="51" t="str">
        <f ca="1">IF(OR($A48="",AD$9="",SUMIF(RelGegevens!$F$3:$M$1002,CONCATENATE("=",Uitwerking!$A48,"-",Uitwerking!AD$9),RelGegevens!$L$3:$L$1002)=0),"",SUMIF(RelGegevens!$F$3:$M$1002,CONCATENATE("=",Uitwerking!$A48,"-",Uitwerking!AD$9),RelGegevens!$L$3:$L$1002))</f>
        <v/>
      </c>
      <c r="AE48" s="51" t="str">
        <f ca="1">IF(OR($A48="",AE$9="",SUMIF(RelGegevens!$F$3:$M$1002,CONCATENATE("=",Uitwerking!$A48,"-",Uitwerking!AE$9),RelGegevens!$L$3:$L$1002)=0),"",SUMIF(RelGegevens!$F$3:$M$1002,CONCATENATE("=",Uitwerking!$A48,"-",Uitwerking!AE$9),RelGegevens!$L$3:$L$1002))</f>
        <v/>
      </c>
      <c r="AF48" s="51" t="str">
        <f ca="1">IF(OR($A48="",AF$9="",SUMIF(RelGegevens!$F$3:$M$1002,CONCATENATE("=",Uitwerking!$A48,"-",Uitwerking!AF$9),RelGegevens!$L$3:$L$1002)=0),"",SUMIF(RelGegevens!$F$3:$M$1002,CONCATENATE("=",Uitwerking!$A48,"-",Uitwerking!AF$9),RelGegevens!$L$3:$L$1002))</f>
        <v/>
      </c>
      <c r="AG48" s="51" t="str">
        <f ca="1">IF(OR($A48="",AG$9="",SUMIF(RelGegevens!$F$3:$M$1002,CONCATENATE("=",Uitwerking!$A48,"-",Uitwerking!AG$9),RelGegevens!$L$3:$L$1002)=0),"",SUMIF(RelGegevens!$F$3:$M$1002,CONCATENATE("=",Uitwerking!$A48,"-",Uitwerking!AG$9),RelGegevens!$L$3:$L$1002))</f>
        <v/>
      </c>
      <c r="AH48" s="51" t="str">
        <f ca="1">IF(OR($A48="",AH$9="",SUMIF(RelGegevens!$F$3:$M$1002,CONCATENATE("=",Uitwerking!$A48,"-",Uitwerking!AH$9),RelGegevens!$L$3:$L$1002)=0),"",SUMIF(RelGegevens!$F$3:$M$1002,CONCATENATE("=",Uitwerking!$A48,"-",Uitwerking!AH$9),RelGegevens!$L$3:$L$1002))</f>
        <v/>
      </c>
      <c r="AI48" s="51" t="str">
        <f ca="1">IF(OR($A48="",AI$9="",SUMIF(RelGegevens!$F$3:$M$1002,CONCATENATE("=",Uitwerking!$A48,"-",Uitwerking!AI$9),RelGegevens!$L$3:$L$1002)=0),"",SUMIF(RelGegevens!$F$3:$M$1002,CONCATENATE("=",Uitwerking!$A48,"-",Uitwerking!AI$9),RelGegevens!$L$3:$L$1002))</f>
        <v/>
      </c>
      <c r="AJ48" s="51" t="str">
        <f ca="1">IF(OR($A48="",AJ$9="",SUMIF(RelGegevens!$F$3:$M$1002,CONCATENATE("=",Uitwerking!$A48,"-",Uitwerking!AJ$9),RelGegevens!$L$3:$L$1002)=0),"",SUMIF(RelGegevens!$F$3:$M$1002,CONCATENATE("=",Uitwerking!$A48,"-",Uitwerking!AJ$9),RelGegevens!$L$3:$L$1002))</f>
        <v/>
      </c>
      <c r="AK48" s="51" t="str">
        <f ca="1">IF(OR($A48="",AK$9="",SUMIF(RelGegevens!$F$3:$M$1002,CONCATENATE("=",Uitwerking!$A48,"-",Uitwerking!AK$9),RelGegevens!$L$3:$L$1002)=0),"",SUMIF(RelGegevens!$F$3:$M$1002,CONCATENATE("=",Uitwerking!$A48,"-",Uitwerking!AK$9),RelGegevens!$L$3:$L$1002))</f>
        <v/>
      </c>
      <c r="AL48" s="51" t="str">
        <f ca="1">IF(OR($A48="",AL$9="",SUMIF(RelGegevens!$F$3:$M$1002,CONCATENATE("=",Uitwerking!$A48,"-",Uitwerking!AL$9),RelGegevens!$L$3:$L$1002)=0),"",SUMIF(RelGegevens!$F$3:$M$1002,CONCATENATE("=",Uitwerking!$A48,"-",Uitwerking!AL$9),RelGegevens!$L$3:$L$1002))</f>
        <v/>
      </c>
      <c r="AM48" s="51" t="str">
        <f ca="1">IF(OR($A48="",AM$9="",SUMIF(RelGegevens!$F$3:$M$1002,CONCATENATE("=",Uitwerking!$A48,"-",Uitwerking!AM$9),RelGegevens!$L$3:$L$1002)=0),"",SUMIF(RelGegevens!$F$3:$M$1002,CONCATENATE("=",Uitwerking!$A48,"-",Uitwerking!AM$9),RelGegevens!$L$3:$L$1002))</f>
        <v/>
      </c>
      <c r="AN48" s="51" t="str">
        <f ca="1">IF(OR($A48="",AN$9="",SUMIF(RelGegevens!$F$3:$M$1002,CONCATENATE("=",Uitwerking!$A48,"-",Uitwerking!AN$9),RelGegevens!$L$3:$L$1002)=0),"",SUMIF(RelGegevens!$F$3:$M$1002,CONCATENATE("=",Uitwerking!$A48,"-",Uitwerking!AN$9),RelGegevens!$L$3:$L$1002))</f>
        <v/>
      </c>
      <c r="AO48" s="51" t="str">
        <f ca="1">IF(OR($A48="",AO$9="",SUMIF(RelGegevens!$F$3:$M$1002,CONCATENATE("=",Uitwerking!$A48,"-",Uitwerking!AO$9),RelGegevens!$L$3:$L$1002)=0),"",SUMIF(RelGegevens!$F$3:$M$1002,CONCATENATE("=",Uitwerking!$A48,"-",Uitwerking!AO$9),RelGegevens!$L$3:$L$1002))</f>
        <v/>
      </c>
      <c r="AP48" s="51" t="str">
        <f ca="1">IF(OR($A48="",AP$9="",SUMIF(RelGegevens!$F$3:$M$1002,CONCATENATE("=",Uitwerking!$A48,"-",Uitwerking!AP$9),RelGegevens!$L$3:$L$1002)=0),"",SUMIF(RelGegevens!$F$3:$M$1002,CONCATENATE("=",Uitwerking!$A48,"-",Uitwerking!AP$9),RelGegevens!$L$3:$L$1002))</f>
        <v/>
      </c>
      <c r="AQ48" s="51" t="str">
        <f ca="1">IF(OR($A48="",AQ$9="",SUMIF(RelGegevens!$F$3:$M$1002,CONCATENATE("=",Uitwerking!$A48,"-",Uitwerking!AQ$9),RelGegevens!$L$3:$L$1002)=0),"",SUMIF(RelGegevens!$F$3:$M$1002,CONCATENATE("=",Uitwerking!$A48,"-",Uitwerking!AQ$9),RelGegevens!$L$3:$L$1002))</f>
        <v/>
      </c>
      <c r="AR48" s="51" t="str">
        <f ca="1">IF(OR($A48="",AR$9="",SUMIF(RelGegevens!$F$3:$M$1002,CONCATENATE("=",Uitwerking!$A48,"-",Uitwerking!AR$9),RelGegevens!$L$3:$L$1002)=0),"",SUMIF(RelGegevens!$F$3:$M$1002,CONCATENATE("=",Uitwerking!$A48,"-",Uitwerking!AR$9),RelGegevens!$L$3:$L$1002))</f>
        <v/>
      </c>
      <c r="AS48" s="51" t="str">
        <f ca="1">IF(OR($A48="",AS$9="",SUMIF(RelGegevens!$F$3:$M$1002,CONCATENATE("=",Uitwerking!$A48,"-",Uitwerking!AS$9),RelGegevens!$L$3:$L$1002)=0),"",SUMIF(RelGegevens!$F$3:$M$1002,CONCATENATE("=",Uitwerking!$A48,"-",Uitwerking!AS$9),RelGegevens!$L$3:$L$1002))</f>
        <v/>
      </c>
      <c r="AT48" s="51" t="str">
        <f ca="1">IF(OR($A48="",AT$9="",SUMIF(RelGegevens!$F$3:$M$1002,CONCATENATE("=",Uitwerking!$A48,"-",Uitwerking!AT$9),RelGegevens!$L$3:$L$1002)=0),"",SUMIF(RelGegevens!$F$3:$M$1002,CONCATENATE("=",Uitwerking!$A48,"-",Uitwerking!AT$9),RelGegevens!$L$3:$L$1002))</f>
        <v/>
      </c>
      <c r="AU48" s="51" t="str">
        <f ca="1">IF(OR($A48="",AU$9="",SUMIF(RelGegevens!$F$3:$M$1002,CONCATENATE("=",Uitwerking!$A48,"-",Uitwerking!AU$9),RelGegevens!$L$3:$L$1002)=0),"",SUMIF(RelGegevens!$F$3:$M$1002,CONCATENATE("=",Uitwerking!$A48,"-",Uitwerking!AU$9),RelGegevens!$L$3:$L$1002))</f>
        <v/>
      </c>
      <c r="AV48" s="51" t="str">
        <f ca="1">IF(OR($A48="",AV$9="",SUMIF(RelGegevens!$F$3:$M$1002,CONCATENATE("=",Uitwerking!$A48,"-",Uitwerking!AV$9),RelGegevens!$L$3:$L$1002)=0),"",SUMIF(RelGegevens!$F$3:$M$1002,CONCATENATE("=",Uitwerking!$A48,"-",Uitwerking!AV$9),RelGegevens!$L$3:$L$1002))</f>
        <v/>
      </c>
      <c r="AW48" s="51" t="str">
        <f ca="1">IF(OR($A48="",AW$9="",SUMIF(RelGegevens!$F$3:$M$1002,CONCATENATE("=",Uitwerking!$A48,"-",Uitwerking!AW$9),RelGegevens!$L$3:$L$1002)=0),"",SUMIF(RelGegevens!$F$3:$M$1002,CONCATENATE("=",Uitwerking!$A48,"-",Uitwerking!AW$9),RelGegevens!$L$3:$L$1002))</f>
        <v/>
      </c>
      <c r="AX48" s="51" t="str">
        <f ca="1">IF(OR($A48="",AX$9="",SUMIF(RelGegevens!$F$3:$M$1002,CONCATENATE("=",Uitwerking!$A48,"-",Uitwerking!AX$9),RelGegevens!$L$3:$L$1002)=0),"",SUMIF(RelGegevens!$F$3:$M$1002,CONCATENATE("=",Uitwerking!$A48,"-",Uitwerking!AX$9),RelGegevens!$L$3:$L$1002))</f>
        <v/>
      </c>
      <c r="AY48" s="51" t="str">
        <f ca="1">IF(OR($A48="",AY$9="",SUMIF(RelGegevens!$F$3:$M$1002,CONCATENATE("=",Uitwerking!$A48,"-",Uitwerking!AY$9),RelGegevens!$L$3:$L$1002)=0),"",SUMIF(RelGegevens!$F$3:$M$1002,CONCATENATE("=",Uitwerking!$A48,"-",Uitwerking!AY$9),RelGegevens!$L$3:$L$1002))</f>
        <v/>
      </c>
      <c r="AZ48" s="51" t="str">
        <f ca="1">IF(OR($A48="",AZ$9="",SUMIF(RelGegevens!$F$3:$M$1002,CONCATENATE("=",Uitwerking!$A48,"-",Uitwerking!AZ$9),RelGegevens!$L$3:$L$1002)=0),"",SUMIF(RelGegevens!$F$3:$M$1002,CONCATENATE("=",Uitwerking!$A48,"-",Uitwerking!AZ$9),RelGegevens!$L$3:$L$1002))</f>
        <v/>
      </c>
      <c r="BA48" s="51" t="str">
        <f ca="1">IF(OR($A48="",BA$9="",SUMIF(RelGegevens!$F$3:$M$1002,CONCATENATE("=",Uitwerking!$A48,"-",Uitwerking!BA$9),RelGegevens!$L$3:$L$1002)=0),"",SUMIF(RelGegevens!$F$3:$M$1002,CONCATENATE("=",Uitwerking!$A48,"-",Uitwerking!BA$9),RelGegevens!$L$3:$L$1002))</f>
        <v/>
      </c>
      <c r="BB48" s="51" t="str">
        <f ca="1">IF(OR($A48="",BB$9="",SUMIF(RelGegevens!$F$3:$M$1002,CONCATENATE("=",Uitwerking!$A48,"-",Uitwerking!BB$9),RelGegevens!$L$3:$L$1002)=0),"",SUMIF(RelGegevens!$F$3:$M$1002,CONCATENATE("=",Uitwerking!$A48,"-",Uitwerking!BB$9),RelGegevens!$L$3:$L$1002))</f>
        <v/>
      </c>
      <c r="BC48" s="52" t="str">
        <f ca="1">IF(OR($A48="",BC$9="",SUMIF(RelGegevens!$F$3:$M$1002,CONCATENATE("=",Uitwerking!$A48,"-",Uitwerking!BC$9),RelGegevens!$L$3:$L$1002)=0),"",SUMIF(RelGegevens!$F$3:$M$1002,CONCATENATE("=",Uitwerking!$A48,"-",Uitwerking!BC$9),RelGegevens!$L$3:$L$1002))</f>
        <v/>
      </c>
    </row>
    <row r="49" spans="1:55" ht="10.5" customHeight="1" x14ac:dyDescent="0.25">
      <c r="A49" s="17" t="str">
        <f>'Data LMA'!B57</f>
        <v/>
      </c>
      <c r="B49" s="29" t="str">
        <f t="shared" si="4"/>
        <v/>
      </c>
      <c r="C49" s="22" t="str">
        <f>IF(A49="","",VLOOKUP(A49,Euralcodes!$A$2:$C$840,3))</f>
        <v/>
      </c>
      <c r="D49" s="23" t="str">
        <f>IF(C49="","",VLOOKUP(A49,Euralcodes!$A$2:$C$840,2))</f>
        <v/>
      </c>
      <c r="E49" s="87" t="str">
        <f t="shared" ca="1" si="3"/>
        <v/>
      </c>
      <c r="F49" s="50" t="str">
        <f ca="1">IF(OR($A49="",F$9="",SUMIF(RelGegevens!$F$3:$M$1002,CONCATENATE("=",Uitwerking!$A49,"-",Uitwerking!F$9),RelGegevens!$L$3:$L$1002)=0),"",SUMIF(RelGegevens!$F$3:$M$1002,CONCATENATE("=",Uitwerking!$A49,"-",Uitwerking!F$9),RelGegevens!$L$3:$L$1002))</f>
        <v/>
      </c>
      <c r="G49" s="51" t="str">
        <f ca="1">IF(OR($A49="",G$9="",SUMIF(RelGegevens!$F$3:$M$1002,CONCATENATE("=",Uitwerking!$A49,"-",Uitwerking!G$9),RelGegevens!$L$3:$L$1002)=0),"",SUMIF(RelGegevens!$F$3:$M$1002,CONCATENATE("=",Uitwerking!$A49,"-",Uitwerking!G$9),RelGegevens!$L$3:$L$1002))</f>
        <v/>
      </c>
      <c r="H49" s="51" t="str">
        <f ca="1">IF(OR($A49="",H$9="",SUMIF(RelGegevens!$F$3:$M$1002,CONCATENATE("=",Uitwerking!$A49,"-",Uitwerking!H$9),RelGegevens!$L$3:$L$1002)=0),"",SUMIF(RelGegevens!$F$3:$M$1002,CONCATENATE("=",Uitwerking!$A49,"-",Uitwerking!H$9),RelGegevens!$L$3:$L$1002))</f>
        <v/>
      </c>
      <c r="I49" s="51" t="str">
        <f ca="1">IF(OR($A49="",I$9="",SUMIF(RelGegevens!$F$3:$M$1002,CONCATENATE("=",Uitwerking!$A49,"-",Uitwerking!I$9),RelGegevens!$L$3:$L$1002)=0),"",SUMIF(RelGegevens!$F$3:$M$1002,CONCATENATE("=",Uitwerking!$A49,"-",Uitwerking!I$9),RelGegevens!$L$3:$L$1002))</f>
        <v/>
      </c>
      <c r="J49" s="51" t="str">
        <f ca="1">IF(OR($A49="",J$9="",SUMIF(RelGegevens!$F$3:$M$1002,CONCATENATE("=",Uitwerking!$A49,"-",Uitwerking!J$9),RelGegevens!$L$3:$L$1002)=0),"",SUMIF(RelGegevens!$F$3:$M$1002,CONCATENATE("=",Uitwerking!$A49,"-",Uitwerking!J$9),RelGegevens!$L$3:$L$1002))</f>
        <v/>
      </c>
      <c r="K49" s="51" t="str">
        <f ca="1">IF(OR($A49="",K$9="",SUMIF(RelGegevens!$F$3:$M$1002,CONCATENATE("=",Uitwerking!$A49,"-",Uitwerking!K$9),RelGegevens!$L$3:$L$1002)=0),"",SUMIF(RelGegevens!$F$3:$M$1002,CONCATENATE("=",Uitwerking!$A49,"-",Uitwerking!K$9),RelGegevens!$L$3:$L$1002))</f>
        <v/>
      </c>
      <c r="L49" s="51" t="str">
        <f ca="1">IF(OR($A49="",L$9="",SUMIF(RelGegevens!$F$3:$M$1002,CONCATENATE("=",Uitwerking!$A49,"-",Uitwerking!L$9),RelGegevens!$L$3:$L$1002)=0),"",SUMIF(RelGegevens!$F$3:$M$1002,CONCATENATE("=",Uitwerking!$A49,"-",Uitwerking!L$9),RelGegevens!$L$3:$L$1002))</f>
        <v/>
      </c>
      <c r="M49" s="51" t="str">
        <f ca="1">IF(OR($A49="",M$9="",SUMIF(RelGegevens!$F$3:$M$1002,CONCATENATE("=",Uitwerking!$A49,"-",Uitwerking!M$9),RelGegevens!$L$3:$L$1002)=0),"",SUMIF(RelGegevens!$F$3:$M$1002,CONCATENATE("=",Uitwerking!$A49,"-",Uitwerking!M$9),RelGegevens!$L$3:$L$1002))</f>
        <v/>
      </c>
      <c r="N49" s="51" t="str">
        <f ca="1">IF(OR($A49="",N$9="",SUMIF(RelGegevens!$F$3:$M$1002,CONCATENATE("=",Uitwerking!$A49,"-",Uitwerking!N$9),RelGegevens!$L$3:$L$1002)=0),"",SUMIF(RelGegevens!$F$3:$M$1002,CONCATENATE("=",Uitwerking!$A49,"-",Uitwerking!N$9),RelGegevens!$L$3:$L$1002))</f>
        <v/>
      </c>
      <c r="O49" s="51" t="str">
        <f ca="1">IF(OR($A49="",O$9="",SUMIF(RelGegevens!$F$3:$M$1002,CONCATENATE("=",Uitwerking!$A49,"-",Uitwerking!O$9),RelGegevens!$L$3:$L$1002)=0),"",SUMIF(RelGegevens!$F$3:$M$1002,CONCATENATE("=",Uitwerking!$A49,"-",Uitwerking!O$9),RelGegevens!$L$3:$L$1002))</f>
        <v/>
      </c>
      <c r="P49" s="51" t="str">
        <f ca="1">IF(OR($A49="",P$9="",SUMIF(RelGegevens!$F$3:$M$1002,CONCATENATE("=",Uitwerking!$A49,"-",Uitwerking!P$9),RelGegevens!$L$3:$L$1002)=0),"",SUMIF(RelGegevens!$F$3:$M$1002,CONCATENATE("=",Uitwerking!$A49,"-",Uitwerking!P$9),RelGegevens!$L$3:$L$1002))</f>
        <v/>
      </c>
      <c r="Q49" s="51" t="str">
        <f ca="1">IF(OR($A49="",Q$9="",SUMIF(RelGegevens!$F$3:$M$1002,CONCATENATE("=",Uitwerking!$A49,"-",Uitwerking!Q$9),RelGegevens!$L$3:$L$1002)=0),"",SUMIF(RelGegevens!$F$3:$M$1002,CONCATENATE("=",Uitwerking!$A49,"-",Uitwerking!Q$9),RelGegevens!$L$3:$L$1002))</f>
        <v/>
      </c>
      <c r="R49" s="51" t="str">
        <f ca="1">IF(OR($A49="",R$9="",SUMIF(RelGegevens!$F$3:$M$1002,CONCATENATE("=",Uitwerking!$A49,"-",Uitwerking!R$9),RelGegevens!$L$3:$L$1002)=0),"",SUMIF(RelGegevens!$F$3:$M$1002,CONCATENATE("=",Uitwerking!$A49,"-",Uitwerking!R$9),RelGegevens!$L$3:$L$1002))</f>
        <v/>
      </c>
      <c r="S49" s="51" t="str">
        <f ca="1">IF(OR($A49="",S$9="",SUMIF(RelGegevens!$F$3:$M$1002,CONCATENATE("=",Uitwerking!$A49,"-",Uitwerking!S$9),RelGegevens!$L$3:$L$1002)=0),"",SUMIF(RelGegevens!$F$3:$M$1002,CONCATENATE("=",Uitwerking!$A49,"-",Uitwerking!S$9),RelGegevens!$L$3:$L$1002))</f>
        <v/>
      </c>
      <c r="T49" s="51" t="str">
        <f ca="1">IF(OR($A49="",T$9="",SUMIF(RelGegevens!$F$3:$M$1002,CONCATENATE("=",Uitwerking!$A49,"-",Uitwerking!T$9),RelGegevens!$L$3:$L$1002)=0),"",SUMIF(RelGegevens!$F$3:$M$1002,CONCATENATE("=",Uitwerking!$A49,"-",Uitwerking!T$9),RelGegevens!$L$3:$L$1002))</f>
        <v/>
      </c>
      <c r="U49" s="51" t="str">
        <f ca="1">IF(OR($A49="",U$9="",SUMIF(RelGegevens!$F$3:$M$1002,CONCATENATE("=",Uitwerking!$A49,"-",Uitwerking!U$9),RelGegevens!$L$3:$L$1002)=0),"",SUMIF(RelGegevens!$F$3:$M$1002,CONCATENATE("=",Uitwerking!$A49,"-",Uitwerking!U$9),RelGegevens!$L$3:$L$1002))</f>
        <v/>
      </c>
      <c r="V49" s="51" t="str">
        <f ca="1">IF(OR($A49="",V$9="",SUMIF(RelGegevens!$F$3:$M$1002,CONCATENATE("=",Uitwerking!$A49,"-",Uitwerking!V$9),RelGegevens!$L$3:$L$1002)=0),"",SUMIF(RelGegevens!$F$3:$M$1002,CONCATENATE("=",Uitwerking!$A49,"-",Uitwerking!V$9),RelGegevens!$L$3:$L$1002))</f>
        <v/>
      </c>
      <c r="W49" s="51" t="str">
        <f ca="1">IF(OR($A49="",W$9="",SUMIF(RelGegevens!$F$3:$M$1002,CONCATENATE("=",Uitwerking!$A49,"-",Uitwerking!W$9),RelGegevens!$L$3:$L$1002)=0),"",SUMIF(RelGegevens!$F$3:$M$1002,CONCATENATE("=",Uitwerking!$A49,"-",Uitwerking!W$9),RelGegevens!$L$3:$L$1002))</f>
        <v/>
      </c>
      <c r="X49" s="51" t="str">
        <f ca="1">IF(OR($A49="",X$9="",SUMIF(RelGegevens!$F$3:$M$1002,CONCATENATE("=",Uitwerking!$A49,"-",Uitwerking!X$9),RelGegevens!$L$3:$L$1002)=0),"",SUMIF(RelGegevens!$F$3:$M$1002,CONCATENATE("=",Uitwerking!$A49,"-",Uitwerking!X$9),RelGegevens!$L$3:$L$1002))</f>
        <v/>
      </c>
      <c r="Y49" s="51" t="str">
        <f ca="1">IF(OR($A49="",Y$9="",SUMIF(RelGegevens!$F$3:$M$1002,CONCATENATE("=",Uitwerking!$A49,"-",Uitwerking!Y$9),RelGegevens!$L$3:$L$1002)=0),"",SUMIF(RelGegevens!$F$3:$M$1002,CONCATENATE("=",Uitwerking!$A49,"-",Uitwerking!Y$9),RelGegevens!$L$3:$L$1002))</f>
        <v/>
      </c>
      <c r="Z49" s="50" t="str">
        <f ca="1">IF(OR($A49="",Z$9="",SUMIF(RelGegevens!$F$3:$M$1002,CONCATENATE("=",Uitwerking!$A49,"-",Uitwerking!Z$9),RelGegevens!$L$3:$L$1002)=0),"",SUMIF(RelGegevens!$F$3:$M$1002,CONCATENATE("=",Uitwerking!$A49,"-",Uitwerking!Z$9),RelGegevens!$L$3:$L$1002))</f>
        <v/>
      </c>
      <c r="AA49" s="51" t="str">
        <f ca="1">IF(OR($A49="",AA$9="",SUMIF(RelGegevens!$F$3:$M$1002,CONCATENATE("=",Uitwerking!$A49,"-",Uitwerking!AA$9),RelGegevens!$L$3:$L$1002)=0),"",SUMIF(RelGegevens!$F$3:$M$1002,CONCATENATE("=",Uitwerking!$A49,"-",Uitwerking!AA$9),RelGegevens!$L$3:$L$1002))</f>
        <v/>
      </c>
      <c r="AB49" s="51" t="str">
        <f ca="1">IF(OR($A49="",AB$9="",SUMIF(RelGegevens!$F$3:$M$1002,CONCATENATE("=",Uitwerking!$A49,"-",Uitwerking!AB$9),RelGegevens!$L$3:$L$1002)=0),"",SUMIF(RelGegevens!$F$3:$M$1002,CONCATENATE("=",Uitwerking!$A49,"-",Uitwerking!AB$9),RelGegevens!$L$3:$L$1002))</f>
        <v/>
      </c>
      <c r="AC49" s="51" t="str">
        <f ca="1">IF(OR($A49="",AC$9="",SUMIF(RelGegevens!$F$3:$M$1002,CONCATENATE("=",Uitwerking!$A49,"-",Uitwerking!AC$9),RelGegevens!$L$3:$L$1002)=0),"",SUMIF(RelGegevens!$F$3:$M$1002,CONCATENATE("=",Uitwerking!$A49,"-",Uitwerking!AC$9),RelGegevens!$L$3:$L$1002))</f>
        <v/>
      </c>
      <c r="AD49" s="51" t="str">
        <f ca="1">IF(OR($A49="",AD$9="",SUMIF(RelGegevens!$F$3:$M$1002,CONCATENATE("=",Uitwerking!$A49,"-",Uitwerking!AD$9),RelGegevens!$L$3:$L$1002)=0),"",SUMIF(RelGegevens!$F$3:$M$1002,CONCATENATE("=",Uitwerking!$A49,"-",Uitwerking!AD$9),RelGegevens!$L$3:$L$1002))</f>
        <v/>
      </c>
      <c r="AE49" s="51" t="str">
        <f ca="1">IF(OR($A49="",AE$9="",SUMIF(RelGegevens!$F$3:$M$1002,CONCATENATE("=",Uitwerking!$A49,"-",Uitwerking!AE$9),RelGegevens!$L$3:$L$1002)=0),"",SUMIF(RelGegevens!$F$3:$M$1002,CONCATENATE("=",Uitwerking!$A49,"-",Uitwerking!AE$9),RelGegevens!$L$3:$L$1002))</f>
        <v/>
      </c>
      <c r="AF49" s="51" t="str">
        <f ca="1">IF(OR($A49="",AF$9="",SUMIF(RelGegevens!$F$3:$M$1002,CONCATENATE("=",Uitwerking!$A49,"-",Uitwerking!AF$9),RelGegevens!$L$3:$L$1002)=0),"",SUMIF(RelGegevens!$F$3:$M$1002,CONCATENATE("=",Uitwerking!$A49,"-",Uitwerking!AF$9),RelGegevens!$L$3:$L$1002))</f>
        <v/>
      </c>
      <c r="AG49" s="51" t="str">
        <f ca="1">IF(OR($A49="",AG$9="",SUMIF(RelGegevens!$F$3:$M$1002,CONCATENATE("=",Uitwerking!$A49,"-",Uitwerking!AG$9),RelGegevens!$L$3:$L$1002)=0),"",SUMIF(RelGegevens!$F$3:$M$1002,CONCATENATE("=",Uitwerking!$A49,"-",Uitwerking!AG$9),RelGegevens!$L$3:$L$1002))</f>
        <v/>
      </c>
      <c r="AH49" s="51" t="str">
        <f ca="1">IF(OR($A49="",AH$9="",SUMIF(RelGegevens!$F$3:$M$1002,CONCATENATE("=",Uitwerking!$A49,"-",Uitwerking!AH$9),RelGegevens!$L$3:$L$1002)=0),"",SUMIF(RelGegevens!$F$3:$M$1002,CONCATENATE("=",Uitwerking!$A49,"-",Uitwerking!AH$9),RelGegevens!$L$3:$L$1002))</f>
        <v/>
      </c>
      <c r="AI49" s="51" t="str">
        <f ca="1">IF(OR($A49="",AI$9="",SUMIF(RelGegevens!$F$3:$M$1002,CONCATENATE("=",Uitwerking!$A49,"-",Uitwerking!AI$9),RelGegevens!$L$3:$L$1002)=0),"",SUMIF(RelGegevens!$F$3:$M$1002,CONCATENATE("=",Uitwerking!$A49,"-",Uitwerking!AI$9),RelGegevens!$L$3:$L$1002))</f>
        <v/>
      </c>
      <c r="AJ49" s="51" t="str">
        <f ca="1">IF(OR($A49="",AJ$9="",SUMIF(RelGegevens!$F$3:$M$1002,CONCATENATE("=",Uitwerking!$A49,"-",Uitwerking!AJ$9),RelGegevens!$L$3:$L$1002)=0),"",SUMIF(RelGegevens!$F$3:$M$1002,CONCATENATE("=",Uitwerking!$A49,"-",Uitwerking!AJ$9),RelGegevens!$L$3:$L$1002))</f>
        <v/>
      </c>
      <c r="AK49" s="51" t="str">
        <f ca="1">IF(OR($A49="",AK$9="",SUMIF(RelGegevens!$F$3:$M$1002,CONCATENATE("=",Uitwerking!$A49,"-",Uitwerking!AK$9),RelGegevens!$L$3:$L$1002)=0),"",SUMIF(RelGegevens!$F$3:$M$1002,CONCATENATE("=",Uitwerking!$A49,"-",Uitwerking!AK$9),RelGegevens!$L$3:$L$1002))</f>
        <v/>
      </c>
      <c r="AL49" s="51" t="str">
        <f ca="1">IF(OR($A49="",AL$9="",SUMIF(RelGegevens!$F$3:$M$1002,CONCATENATE("=",Uitwerking!$A49,"-",Uitwerking!AL$9),RelGegevens!$L$3:$L$1002)=0),"",SUMIF(RelGegevens!$F$3:$M$1002,CONCATENATE("=",Uitwerking!$A49,"-",Uitwerking!AL$9),RelGegevens!$L$3:$L$1002))</f>
        <v/>
      </c>
      <c r="AM49" s="51" t="str">
        <f ca="1">IF(OR($A49="",AM$9="",SUMIF(RelGegevens!$F$3:$M$1002,CONCATENATE("=",Uitwerking!$A49,"-",Uitwerking!AM$9),RelGegevens!$L$3:$L$1002)=0),"",SUMIF(RelGegevens!$F$3:$M$1002,CONCATENATE("=",Uitwerking!$A49,"-",Uitwerking!AM$9),RelGegevens!$L$3:$L$1002))</f>
        <v/>
      </c>
      <c r="AN49" s="51" t="str">
        <f ca="1">IF(OR($A49="",AN$9="",SUMIF(RelGegevens!$F$3:$M$1002,CONCATENATE("=",Uitwerking!$A49,"-",Uitwerking!AN$9),RelGegevens!$L$3:$L$1002)=0),"",SUMIF(RelGegevens!$F$3:$M$1002,CONCATENATE("=",Uitwerking!$A49,"-",Uitwerking!AN$9),RelGegevens!$L$3:$L$1002))</f>
        <v/>
      </c>
      <c r="AO49" s="51" t="str">
        <f ca="1">IF(OR($A49="",AO$9="",SUMIF(RelGegevens!$F$3:$M$1002,CONCATENATE("=",Uitwerking!$A49,"-",Uitwerking!AO$9),RelGegevens!$L$3:$L$1002)=0),"",SUMIF(RelGegevens!$F$3:$M$1002,CONCATENATE("=",Uitwerking!$A49,"-",Uitwerking!AO$9),RelGegevens!$L$3:$L$1002))</f>
        <v/>
      </c>
      <c r="AP49" s="51" t="str">
        <f ca="1">IF(OR($A49="",AP$9="",SUMIF(RelGegevens!$F$3:$M$1002,CONCATENATE("=",Uitwerking!$A49,"-",Uitwerking!AP$9),RelGegevens!$L$3:$L$1002)=0),"",SUMIF(RelGegevens!$F$3:$M$1002,CONCATENATE("=",Uitwerking!$A49,"-",Uitwerking!AP$9),RelGegevens!$L$3:$L$1002))</f>
        <v/>
      </c>
      <c r="AQ49" s="51" t="str">
        <f ca="1">IF(OR($A49="",AQ$9="",SUMIF(RelGegevens!$F$3:$M$1002,CONCATENATE("=",Uitwerking!$A49,"-",Uitwerking!AQ$9),RelGegevens!$L$3:$L$1002)=0),"",SUMIF(RelGegevens!$F$3:$M$1002,CONCATENATE("=",Uitwerking!$A49,"-",Uitwerking!AQ$9),RelGegevens!$L$3:$L$1002))</f>
        <v/>
      </c>
      <c r="AR49" s="51" t="str">
        <f ca="1">IF(OR($A49="",AR$9="",SUMIF(RelGegevens!$F$3:$M$1002,CONCATENATE("=",Uitwerking!$A49,"-",Uitwerking!AR$9),RelGegevens!$L$3:$L$1002)=0),"",SUMIF(RelGegevens!$F$3:$M$1002,CONCATENATE("=",Uitwerking!$A49,"-",Uitwerking!AR$9),RelGegevens!$L$3:$L$1002))</f>
        <v/>
      </c>
      <c r="AS49" s="51" t="str">
        <f ca="1">IF(OR($A49="",AS$9="",SUMIF(RelGegevens!$F$3:$M$1002,CONCATENATE("=",Uitwerking!$A49,"-",Uitwerking!AS$9),RelGegevens!$L$3:$L$1002)=0),"",SUMIF(RelGegevens!$F$3:$M$1002,CONCATENATE("=",Uitwerking!$A49,"-",Uitwerking!AS$9),RelGegevens!$L$3:$L$1002))</f>
        <v/>
      </c>
      <c r="AT49" s="51" t="str">
        <f ca="1">IF(OR($A49="",AT$9="",SUMIF(RelGegevens!$F$3:$M$1002,CONCATENATE("=",Uitwerking!$A49,"-",Uitwerking!AT$9),RelGegevens!$L$3:$L$1002)=0),"",SUMIF(RelGegevens!$F$3:$M$1002,CONCATENATE("=",Uitwerking!$A49,"-",Uitwerking!AT$9),RelGegevens!$L$3:$L$1002))</f>
        <v/>
      </c>
      <c r="AU49" s="51" t="str">
        <f ca="1">IF(OR($A49="",AU$9="",SUMIF(RelGegevens!$F$3:$M$1002,CONCATENATE("=",Uitwerking!$A49,"-",Uitwerking!AU$9),RelGegevens!$L$3:$L$1002)=0),"",SUMIF(RelGegevens!$F$3:$M$1002,CONCATENATE("=",Uitwerking!$A49,"-",Uitwerking!AU$9),RelGegevens!$L$3:$L$1002))</f>
        <v/>
      </c>
      <c r="AV49" s="51" t="str">
        <f ca="1">IF(OR($A49="",AV$9="",SUMIF(RelGegevens!$F$3:$M$1002,CONCATENATE("=",Uitwerking!$A49,"-",Uitwerking!AV$9),RelGegevens!$L$3:$L$1002)=0),"",SUMIF(RelGegevens!$F$3:$M$1002,CONCATENATE("=",Uitwerking!$A49,"-",Uitwerking!AV$9),RelGegevens!$L$3:$L$1002))</f>
        <v/>
      </c>
      <c r="AW49" s="51" t="str">
        <f ca="1">IF(OR($A49="",AW$9="",SUMIF(RelGegevens!$F$3:$M$1002,CONCATENATE("=",Uitwerking!$A49,"-",Uitwerking!AW$9),RelGegevens!$L$3:$L$1002)=0),"",SUMIF(RelGegevens!$F$3:$M$1002,CONCATENATE("=",Uitwerking!$A49,"-",Uitwerking!AW$9),RelGegevens!$L$3:$L$1002))</f>
        <v/>
      </c>
      <c r="AX49" s="51" t="str">
        <f ca="1">IF(OR($A49="",AX$9="",SUMIF(RelGegevens!$F$3:$M$1002,CONCATENATE("=",Uitwerking!$A49,"-",Uitwerking!AX$9),RelGegevens!$L$3:$L$1002)=0),"",SUMIF(RelGegevens!$F$3:$M$1002,CONCATENATE("=",Uitwerking!$A49,"-",Uitwerking!AX$9),RelGegevens!$L$3:$L$1002))</f>
        <v/>
      </c>
      <c r="AY49" s="51" t="str">
        <f ca="1">IF(OR($A49="",AY$9="",SUMIF(RelGegevens!$F$3:$M$1002,CONCATENATE("=",Uitwerking!$A49,"-",Uitwerking!AY$9),RelGegevens!$L$3:$L$1002)=0),"",SUMIF(RelGegevens!$F$3:$M$1002,CONCATENATE("=",Uitwerking!$A49,"-",Uitwerking!AY$9),RelGegevens!$L$3:$L$1002))</f>
        <v/>
      </c>
      <c r="AZ49" s="51" t="str">
        <f ca="1">IF(OR($A49="",AZ$9="",SUMIF(RelGegevens!$F$3:$M$1002,CONCATENATE("=",Uitwerking!$A49,"-",Uitwerking!AZ$9),RelGegevens!$L$3:$L$1002)=0),"",SUMIF(RelGegevens!$F$3:$M$1002,CONCATENATE("=",Uitwerking!$A49,"-",Uitwerking!AZ$9),RelGegevens!$L$3:$L$1002))</f>
        <v/>
      </c>
      <c r="BA49" s="51" t="str">
        <f ca="1">IF(OR($A49="",BA$9="",SUMIF(RelGegevens!$F$3:$M$1002,CONCATENATE("=",Uitwerking!$A49,"-",Uitwerking!BA$9),RelGegevens!$L$3:$L$1002)=0),"",SUMIF(RelGegevens!$F$3:$M$1002,CONCATENATE("=",Uitwerking!$A49,"-",Uitwerking!BA$9),RelGegevens!$L$3:$L$1002))</f>
        <v/>
      </c>
      <c r="BB49" s="51" t="str">
        <f ca="1">IF(OR($A49="",BB$9="",SUMIF(RelGegevens!$F$3:$M$1002,CONCATENATE("=",Uitwerking!$A49,"-",Uitwerking!BB$9),RelGegevens!$L$3:$L$1002)=0),"",SUMIF(RelGegevens!$F$3:$M$1002,CONCATENATE("=",Uitwerking!$A49,"-",Uitwerking!BB$9),RelGegevens!$L$3:$L$1002))</f>
        <v/>
      </c>
      <c r="BC49" s="52" t="str">
        <f ca="1">IF(OR($A49="",BC$9="",SUMIF(RelGegevens!$F$3:$M$1002,CONCATENATE("=",Uitwerking!$A49,"-",Uitwerking!BC$9),RelGegevens!$L$3:$L$1002)=0),"",SUMIF(RelGegevens!$F$3:$M$1002,CONCATENATE("=",Uitwerking!$A49,"-",Uitwerking!BC$9),RelGegevens!$L$3:$L$1002))</f>
        <v/>
      </c>
    </row>
    <row r="50" spans="1:55" ht="10.5" customHeight="1" x14ac:dyDescent="0.25">
      <c r="A50" s="17" t="str">
        <f>'Data LMA'!B58</f>
        <v/>
      </c>
      <c r="B50" s="29" t="str">
        <f t="shared" si="4"/>
        <v/>
      </c>
      <c r="C50" s="22" t="str">
        <f>IF(A50="","",VLOOKUP(A50,Euralcodes!$A$2:$C$840,3))</f>
        <v/>
      </c>
      <c r="D50" s="23" t="str">
        <f>IF(C50="","",VLOOKUP(A50,Euralcodes!$A$2:$C$840,2))</f>
        <v/>
      </c>
      <c r="E50" s="87" t="str">
        <f t="shared" ca="1" si="3"/>
        <v/>
      </c>
      <c r="F50" s="50" t="str">
        <f ca="1">IF(OR($A50="",F$9="",SUMIF(RelGegevens!$F$3:$M$1002,CONCATENATE("=",Uitwerking!$A50,"-",Uitwerking!F$9),RelGegevens!$L$3:$L$1002)=0),"",SUMIF(RelGegevens!$F$3:$M$1002,CONCATENATE("=",Uitwerking!$A50,"-",Uitwerking!F$9),RelGegevens!$L$3:$L$1002))</f>
        <v/>
      </c>
      <c r="G50" s="51" t="str">
        <f ca="1">IF(OR($A50="",G$9="",SUMIF(RelGegevens!$F$3:$M$1002,CONCATENATE("=",Uitwerking!$A50,"-",Uitwerking!G$9),RelGegevens!$L$3:$L$1002)=0),"",SUMIF(RelGegevens!$F$3:$M$1002,CONCATENATE("=",Uitwerking!$A50,"-",Uitwerking!G$9),RelGegevens!$L$3:$L$1002))</f>
        <v/>
      </c>
      <c r="H50" s="51" t="str">
        <f ca="1">IF(OR($A50="",H$9="",SUMIF(RelGegevens!$F$3:$M$1002,CONCATENATE("=",Uitwerking!$A50,"-",Uitwerking!H$9),RelGegevens!$L$3:$L$1002)=0),"",SUMIF(RelGegevens!$F$3:$M$1002,CONCATENATE("=",Uitwerking!$A50,"-",Uitwerking!H$9),RelGegevens!$L$3:$L$1002))</f>
        <v/>
      </c>
      <c r="I50" s="51" t="str">
        <f ca="1">IF(OR($A50="",I$9="",SUMIF(RelGegevens!$F$3:$M$1002,CONCATENATE("=",Uitwerking!$A50,"-",Uitwerking!I$9),RelGegevens!$L$3:$L$1002)=0),"",SUMIF(RelGegevens!$F$3:$M$1002,CONCATENATE("=",Uitwerking!$A50,"-",Uitwerking!I$9),RelGegevens!$L$3:$L$1002))</f>
        <v/>
      </c>
      <c r="J50" s="51" t="str">
        <f ca="1">IF(OR($A50="",J$9="",SUMIF(RelGegevens!$F$3:$M$1002,CONCATENATE("=",Uitwerking!$A50,"-",Uitwerking!J$9),RelGegevens!$L$3:$L$1002)=0),"",SUMIF(RelGegevens!$F$3:$M$1002,CONCATENATE("=",Uitwerking!$A50,"-",Uitwerking!J$9),RelGegevens!$L$3:$L$1002))</f>
        <v/>
      </c>
      <c r="K50" s="51" t="str">
        <f ca="1">IF(OR($A50="",K$9="",SUMIF(RelGegevens!$F$3:$M$1002,CONCATENATE("=",Uitwerking!$A50,"-",Uitwerking!K$9),RelGegevens!$L$3:$L$1002)=0),"",SUMIF(RelGegevens!$F$3:$M$1002,CONCATENATE("=",Uitwerking!$A50,"-",Uitwerking!K$9),RelGegevens!$L$3:$L$1002))</f>
        <v/>
      </c>
      <c r="L50" s="51" t="str">
        <f ca="1">IF(OR($A50="",L$9="",SUMIF(RelGegevens!$F$3:$M$1002,CONCATENATE("=",Uitwerking!$A50,"-",Uitwerking!L$9),RelGegevens!$L$3:$L$1002)=0),"",SUMIF(RelGegevens!$F$3:$M$1002,CONCATENATE("=",Uitwerking!$A50,"-",Uitwerking!L$9),RelGegevens!$L$3:$L$1002))</f>
        <v/>
      </c>
      <c r="M50" s="51" t="str">
        <f ca="1">IF(OR($A50="",M$9="",SUMIF(RelGegevens!$F$3:$M$1002,CONCATENATE("=",Uitwerking!$A50,"-",Uitwerking!M$9),RelGegevens!$L$3:$L$1002)=0),"",SUMIF(RelGegevens!$F$3:$M$1002,CONCATENATE("=",Uitwerking!$A50,"-",Uitwerking!M$9),RelGegevens!$L$3:$L$1002))</f>
        <v/>
      </c>
      <c r="N50" s="51" t="str">
        <f ca="1">IF(OR($A50="",N$9="",SUMIF(RelGegevens!$F$3:$M$1002,CONCATENATE("=",Uitwerking!$A50,"-",Uitwerking!N$9),RelGegevens!$L$3:$L$1002)=0),"",SUMIF(RelGegevens!$F$3:$M$1002,CONCATENATE("=",Uitwerking!$A50,"-",Uitwerking!N$9),RelGegevens!$L$3:$L$1002))</f>
        <v/>
      </c>
      <c r="O50" s="51" t="str">
        <f ca="1">IF(OR($A50="",O$9="",SUMIF(RelGegevens!$F$3:$M$1002,CONCATENATE("=",Uitwerking!$A50,"-",Uitwerking!O$9),RelGegevens!$L$3:$L$1002)=0),"",SUMIF(RelGegevens!$F$3:$M$1002,CONCATENATE("=",Uitwerking!$A50,"-",Uitwerking!O$9),RelGegevens!$L$3:$L$1002))</f>
        <v/>
      </c>
      <c r="P50" s="51" t="str">
        <f ca="1">IF(OR($A50="",P$9="",SUMIF(RelGegevens!$F$3:$M$1002,CONCATENATE("=",Uitwerking!$A50,"-",Uitwerking!P$9),RelGegevens!$L$3:$L$1002)=0),"",SUMIF(RelGegevens!$F$3:$M$1002,CONCATENATE("=",Uitwerking!$A50,"-",Uitwerking!P$9),RelGegevens!$L$3:$L$1002))</f>
        <v/>
      </c>
      <c r="Q50" s="51" t="str">
        <f ca="1">IF(OR($A50="",Q$9="",SUMIF(RelGegevens!$F$3:$M$1002,CONCATENATE("=",Uitwerking!$A50,"-",Uitwerking!Q$9),RelGegevens!$L$3:$L$1002)=0),"",SUMIF(RelGegevens!$F$3:$M$1002,CONCATENATE("=",Uitwerking!$A50,"-",Uitwerking!Q$9),RelGegevens!$L$3:$L$1002))</f>
        <v/>
      </c>
      <c r="R50" s="51" t="str">
        <f ca="1">IF(OR($A50="",R$9="",SUMIF(RelGegevens!$F$3:$M$1002,CONCATENATE("=",Uitwerking!$A50,"-",Uitwerking!R$9),RelGegevens!$L$3:$L$1002)=0),"",SUMIF(RelGegevens!$F$3:$M$1002,CONCATENATE("=",Uitwerking!$A50,"-",Uitwerking!R$9),RelGegevens!$L$3:$L$1002))</f>
        <v/>
      </c>
      <c r="S50" s="51" t="str">
        <f ca="1">IF(OR($A50="",S$9="",SUMIF(RelGegevens!$F$3:$M$1002,CONCATENATE("=",Uitwerking!$A50,"-",Uitwerking!S$9),RelGegevens!$L$3:$L$1002)=0),"",SUMIF(RelGegevens!$F$3:$M$1002,CONCATENATE("=",Uitwerking!$A50,"-",Uitwerking!S$9),RelGegevens!$L$3:$L$1002))</f>
        <v/>
      </c>
      <c r="T50" s="51" t="str">
        <f ca="1">IF(OR($A50="",T$9="",SUMIF(RelGegevens!$F$3:$M$1002,CONCATENATE("=",Uitwerking!$A50,"-",Uitwerking!T$9),RelGegevens!$L$3:$L$1002)=0),"",SUMIF(RelGegevens!$F$3:$M$1002,CONCATENATE("=",Uitwerking!$A50,"-",Uitwerking!T$9),RelGegevens!$L$3:$L$1002))</f>
        <v/>
      </c>
      <c r="U50" s="51" t="str">
        <f ca="1">IF(OR($A50="",U$9="",SUMIF(RelGegevens!$F$3:$M$1002,CONCATENATE("=",Uitwerking!$A50,"-",Uitwerking!U$9),RelGegevens!$L$3:$L$1002)=0),"",SUMIF(RelGegevens!$F$3:$M$1002,CONCATENATE("=",Uitwerking!$A50,"-",Uitwerking!U$9),RelGegevens!$L$3:$L$1002))</f>
        <v/>
      </c>
      <c r="V50" s="51" t="str">
        <f ca="1">IF(OR($A50="",V$9="",SUMIF(RelGegevens!$F$3:$M$1002,CONCATENATE("=",Uitwerking!$A50,"-",Uitwerking!V$9),RelGegevens!$L$3:$L$1002)=0),"",SUMIF(RelGegevens!$F$3:$M$1002,CONCATENATE("=",Uitwerking!$A50,"-",Uitwerking!V$9),RelGegevens!$L$3:$L$1002))</f>
        <v/>
      </c>
      <c r="W50" s="51" t="str">
        <f ca="1">IF(OR($A50="",W$9="",SUMIF(RelGegevens!$F$3:$M$1002,CONCATENATE("=",Uitwerking!$A50,"-",Uitwerking!W$9),RelGegevens!$L$3:$L$1002)=0),"",SUMIF(RelGegevens!$F$3:$M$1002,CONCATENATE("=",Uitwerking!$A50,"-",Uitwerking!W$9),RelGegevens!$L$3:$L$1002))</f>
        <v/>
      </c>
      <c r="X50" s="51" t="str">
        <f ca="1">IF(OR($A50="",X$9="",SUMIF(RelGegevens!$F$3:$M$1002,CONCATENATE("=",Uitwerking!$A50,"-",Uitwerking!X$9),RelGegevens!$L$3:$L$1002)=0),"",SUMIF(RelGegevens!$F$3:$M$1002,CONCATENATE("=",Uitwerking!$A50,"-",Uitwerking!X$9),RelGegevens!$L$3:$L$1002))</f>
        <v/>
      </c>
      <c r="Y50" s="51" t="str">
        <f ca="1">IF(OR($A50="",Y$9="",SUMIF(RelGegevens!$F$3:$M$1002,CONCATENATE("=",Uitwerking!$A50,"-",Uitwerking!Y$9),RelGegevens!$L$3:$L$1002)=0),"",SUMIF(RelGegevens!$F$3:$M$1002,CONCATENATE("=",Uitwerking!$A50,"-",Uitwerking!Y$9),RelGegevens!$L$3:$L$1002))</f>
        <v/>
      </c>
      <c r="Z50" s="50" t="str">
        <f ca="1">IF(OR($A50="",Z$9="",SUMIF(RelGegevens!$F$3:$M$1002,CONCATENATE("=",Uitwerking!$A50,"-",Uitwerking!Z$9),RelGegevens!$L$3:$L$1002)=0),"",SUMIF(RelGegevens!$F$3:$M$1002,CONCATENATE("=",Uitwerking!$A50,"-",Uitwerking!Z$9),RelGegevens!$L$3:$L$1002))</f>
        <v/>
      </c>
      <c r="AA50" s="51" t="str">
        <f ca="1">IF(OR($A50="",AA$9="",SUMIF(RelGegevens!$F$3:$M$1002,CONCATENATE("=",Uitwerking!$A50,"-",Uitwerking!AA$9),RelGegevens!$L$3:$L$1002)=0),"",SUMIF(RelGegevens!$F$3:$M$1002,CONCATENATE("=",Uitwerking!$A50,"-",Uitwerking!AA$9),RelGegevens!$L$3:$L$1002))</f>
        <v/>
      </c>
      <c r="AB50" s="51" t="str">
        <f ca="1">IF(OR($A50="",AB$9="",SUMIF(RelGegevens!$F$3:$M$1002,CONCATENATE("=",Uitwerking!$A50,"-",Uitwerking!AB$9),RelGegevens!$L$3:$L$1002)=0),"",SUMIF(RelGegevens!$F$3:$M$1002,CONCATENATE("=",Uitwerking!$A50,"-",Uitwerking!AB$9),RelGegevens!$L$3:$L$1002))</f>
        <v/>
      </c>
      <c r="AC50" s="51" t="str">
        <f ca="1">IF(OR($A50="",AC$9="",SUMIF(RelGegevens!$F$3:$M$1002,CONCATENATE("=",Uitwerking!$A50,"-",Uitwerking!AC$9),RelGegevens!$L$3:$L$1002)=0),"",SUMIF(RelGegevens!$F$3:$M$1002,CONCATENATE("=",Uitwerking!$A50,"-",Uitwerking!AC$9),RelGegevens!$L$3:$L$1002))</f>
        <v/>
      </c>
      <c r="AD50" s="51" t="str">
        <f ca="1">IF(OR($A50="",AD$9="",SUMIF(RelGegevens!$F$3:$M$1002,CONCATENATE("=",Uitwerking!$A50,"-",Uitwerking!AD$9),RelGegevens!$L$3:$L$1002)=0),"",SUMIF(RelGegevens!$F$3:$M$1002,CONCATENATE("=",Uitwerking!$A50,"-",Uitwerking!AD$9),RelGegevens!$L$3:$L$1002))</f>
        <v/>
      </c>
      <c r="AE50" s="51" t="str">
        <f ca="1">IF(OR($A50="",AE$9="",SUMIF(RelGegevens!$F$3:$M$1002,CONCATENATE("=",Uitwerking!$A50,"-",Uitwerking!AE$9),RelGegevens!$L$3:$L$1002)=0),"",SUMIF(RelGegevens!$F$3:$M$1002,CONCATENATE("=",Uitwerking!$A50,"-",Uitwerking!AE$9),RelGegevens!$L$3:$L$1002))</f>
        <v/>
      </c>
      <c r="AF50" s="51" t="str">
        <f ca="1">IF(OR($A50="",AF$9="",SUMIF(RelGegevens!$F$3:$M$1002,CONCATENATE("=",Uitwerking!$A50,"-",Uitwerking!AF$9),RelGegevens!$L$3:$L$1002)=0),"",SUMIF(RelGegevens!$F$3:$M$1002,CONCATENATE("=",Uitwerking!$A50,"-",Uitwerking!AF$9),RelGegevens!$L$3:$L$1002))</f>
        <v/>
      </c>
      <c r="AG50" s="51" t="str">
        <f ca="1">IF(OR($A50="",AG$9="",SUMIF(RelGegevens!$F$3:$M$1002,CONCATENATE("=",Uitwerking!$A50,"-",Uitwerking!AG$9),RelGegevens!$L$3:$L$1002)=0),"",SUMIF(RelGegevens!$F$3:$M$1002,CONCATENATE("=",Uitwerking!$A50,"-",Uitwerking!AG$9),RelGegevens!$L$3:$L$1002))</f>
        <v/>
      </c>
      <c r="AH50" s="51" t="str">
        <f ca="1">IF(OR($A50="",AH$9="",SUMIF(RelGegevens!$F$3:$M$1002,CONCATENATE("=",Uitwerking!$A50,"-",Uitwerking!AH$9),RelGegevens!$L$3:$L$1002)=0),"",SUMIF(RelGegevens!$F$3:$M$1002,CONCATENATE("=",Uitwerking!$A50,"-",Uitwerking!AH$9),RelGegevens!$L$3:$L$1002))</f>
        <v/>
      </c>
      <c r="AI50" s="51" t="str">
        <f ca="1">IF(OR($A50="",AI$9="",SUMIF(RelGegevens!$F$3:$M$1002,CONCATENATE("=",Uitwerking!$A50,"-",Uitwerking!AI$9),RelGegevens!$L$3:$L$1002)=0),"",SUMIF(RelGegevens!$F$3:$M$1002,CONCATENATE("=",Uitwerking!$A50,"-",Uitwerking!AI$9),RelGegevens!$L$3:$L$1002))</f>
        <v/>
      </c>
      <c r="AJ50" s="51" t="str">
        <f ca="1">IF(OR($A50="",AJ$9="",SUMIF(RelGegevens!$F$3:$M$1002,CONCATENATE("=",Uitwerking!$A50,"-",Uitwerking!AJ$9),RelGegevens!$L$3:$L$1002)=0),"",SUMIF(RelGegevens!$F$3:$M$1002,CONCATENATE("=",Uitwerking!$A50,"-",Uitwerking!AJ$9),RelGegevens!$L$3:$L$1002))</f>
        <v/>
      </c>
      <c r="AK50" s="51" t="str">
        <f ca="1">IF(OR($A50="",AK$9="",SUMIF(RelGegevens!$F$3:$M$1002,CONCATENATE("=",Uitwerking!$A50,"-",Uitwerking!AK$9),RelGegevens!$L$3:$L$1002)=0),"",SUMIF(RelGegevens!$F$3:$M$1002,CONCATENATE("=",Uitwerking!$A50,"-",Uitwerking!AK$9),RelGegevens!$L$3:$L$1002))</f>
        <v/>
      </c>
      <c r="AL50" s="51" t="str">
        <f ca="1">IF(OR($A50="",AL$9="",SUMIF(RelGegevens!$F$3:$M$1002,CONCATENATE("=",Uitwerking!$A50,"-",Uitwerking!AL$9),RelGegevens!$L$3:$L$1002)=0),"",SUMIF(RelGegevens!$F$3:$M$1002,CONCATENATE("=",Uitwerking!$A50,"-",Uitwerking!AL$9),RelGegevens!$L$3:$L$1002))</f>
        <v/>
      </c>
      <c r="AM50" s="51" t="str">
        <f ca="1">IF(OR($A50="",AM$9="",SUMIF(RelGegevens!$F$3:$M$1002,CONCATENATE("=",Uitwerking!$A50,"-",Uitwerking!AM$9),RelGegevens!$L$3:$L$1002)=0),"",SUMIF(RelGegevens!$F$3:$M$1002,CONCATENATE("=",Uitwerking!$A50,"-",Uitwerking!AM$9),RelGegevens!$L$3:$L$1002))</f>
        <v/>
      </c>
      <c r="AN50" s="51" t="str">
        <f ca="1">IF(OR($A50="",AN$9="",SUMIF(RelGegevens!$F$3:$M$1002,CONCATENATE("=",Uitwerking!$A50,"-",Uitwerking!AN$9),RelGegevens!$L$3:$L$1002)=0),"",SUMIF(RelGegevens!$F$3:$M$1002,CONCATENATE("=",Uitwerking!$A50,"-",Uitwerking!AN$9),RelGegevens!$L$3:$L$1002))</f>
        <v/>
      </c>
      <c r="AO50" s="51" t="str">
        <f ca="1">IF(OR($A50="",AO$9="",SUMIF(RelGegevens!$F$3:$M$1002,CONCATENATE("=",Uitwerking!$A50,"-",Uitwerking!AO$9),RelGegevens!$L$3:$L$1002)=0),"",SUMIF(RelGegevens!$F$3:$M$1002,CONCATENATE("=",Uitwerking!$A50,"-",Uitwerking!AO$9),RelGegevens!$L$3:$L$1002))</f>
        <v/>
      </c>
      <c r="AP50" s="51" t="str">
        <f ca="1">IF(OR($A50="",AP$9="",SUMIF(RelGegevens!$F$3:$M$1002,CONCATENATE("=",Uitwerking!$A50,"-",Uitwerking!AP$9),RelGegevens!$L$3:$L$1002)=0),"",SUMIF(RelGegevens!$F$3:$M$1002,CONCATENATE("=",Uitwerking!$A50,"-",Uitwerking!AP$9),RelGegevens!$L$3:$L$1002))</f>
        <v/>
      </c>
      <c r="AQ50" s="51" t="str">
        <f ca="1">IF(OR($A50="",AQ$9="",SUMIF(RelGegevens!$F$3:$M$1002,CONCATENATE("=",Uitwerking!$A50,"-",Uitwerking!AQ$9),RelGegevens!$L$3:$L$1002)=0),"",SUMIF(RelGegevens!$F$3:$M$1002,CONCATENATE("=",Uitwerking!$A50,"-",Uitwerking!AQ$9),RelGegevens!$L$3:$L$1002))</f>
        <v/>
      </c>
      <c r="AR50" s="51" t="str">
        <f ca="1">IF(OR($A50="",AR$9="",SUMIF(RelGegevens!$F$3:$M$1002,CONCATENATE("=",Uitwerking!$A50,"-",Uitwerking!AR$9),RelGegevens!$L$3:$L$1002)=0),"",SUMIF(RelGegevens!$F$3:$M$1002,CONCATENATE("=",Uitwerking!$A50,"-",Uitwerking!AR$9),RelGegevens!$L$3:$L$1002))</f>
        <v/>
      </c>
      <c r="AS50" s="51" t="str">
        <f ca="1">IF(OR($A50="",AS$9="",SUMIF(RelGegevens!$F$3:$M$1002,CONCATENATE("=",Uitwerking!$A50,"-",Uitwerking!AS$9),RelGegevens!$L$3:$L$1002)=0),"",SUMIF(RelGegevens!$F$3:$M$1002,CONCATENATE("=",Uitwerking!$A50,"-",Uitwerking!AS$9),RelGegevens!$L$3:$L$1002))</f>
        <v/>
      </c>
      <c r="AT50" s="51" t="str">
        <f ca="1">IF(OR($A50="",AT$9="",SUMIF(RelGegevens!$F$3:$M$1002,CONCATENATE("=",Uitwerking!$A50,"-",Uitwerking!AT$9),RelGegevens!$L$3:$L$1002)=0),"",SUMIF(RelGegevens!$F$3:$M$1002,CONCATENATE("=",Uitwerking!$A50,"-",Uitwerking!AT$9),RelGegevens!$L$3:$L$1002))</f>
        <v/>
      </c>
      <c r="AU50" s="51" t="str">
        <f ca="1">IF(OR($A50="",AU$9="",SUMIF(RelGegevens!$F$3:$M$1002,CONCATENATE("=",Uitwerking!$A50,"-",Uitwerking!AU$9),RelGegevens!$L$3:$L$1002)=0),"",SUMIF(RelGegevens!$F$3:$M$1002,CONCATENATE("=",Uitwerking!$A50,"-",Uitwerking!AU$9),RelGegevens!$L$3:$L$1002))</f>
        <v/>
      </c>
      <c r="AV50" s="51" t="str">
        <f ca="1">IF(OR($A50="",AV$9="",SUMIF(RelGegevens!$F$3:$M$1002,CONCATENATE("=",Uitwerking!$A50,"-",Uitwerking!AV$9),RelGegevens!$L$3:$L$1002)=0),"",SUMIF(RelGegevens!$F$3:$M$1002,CONCATENATE("=",Uitwerking!$A50,"-",Uitwerking!AV$9),RelGegevens!$L$3:$L$1002))</f>
        <v/>
      </c>
      <c r="AW50" s="51" t="str">
        <f ca="1">IF(OR($A50="",AW$9="",SUMIF(RelGegevens!$F$3:$M$1002,CONCATENATE("=",Uitwerking!$A50,"-",Uitwerking!AW$9),RelGegevens!$L$3:$L$1002)=0),"",SUMIF(RelGegevens!$F$3:$M$1002,CONCATENATE("=",Uitwerking!$A50,"-",Uitwerking!AW$9),RelGegevens!$L$3:$L$1002))</f>
        <v/>
      </c>
      <c r="AX50" s="51" t="str">
        <f ca="1">IF(OR($A50="",AX$9="",SUMIF(RelGegevens!$F$3:$M$1002,CONCATENATE("=",Uitwerking!$A50,"-",Uitwerking!AX$9),RelGegevens!$L$3:$L$1002)=0),"",SUMIF(RelGegevens!$F$3:$M$1002,CONCATENATE("=",Uitwerking!$A50,"-",Uitwerking!AX$9),RelGegevens!$L$3:$L$1002))</f>
        <v/>
      </c>
      <c r="AY50" s="51" t="str">
        <f ca="1">IF(OR($A50="",AY$9="",SUMIF(RelGegevens!$F$3:$M$1002,CONCATENATE("=",Uitwerking!$A50,"-",Uitwerking!AY$9),RelGegevens!$L$3:$L$1002)=0),"",SUMIF(RelGegevens!$F$3:$M$1002,CONCATENATE("=",Uitwerking!$A50,"-",Uitwerking!AY$9),RelGegevens!$L$3:$L$1002))</f>
        <v/>
      </c>
      <c r="AZ50" s="51" t="str">
        <f ca="1">IF(OR($A50="",AZ$9="",SUMIF(RelGegevens!$F$3:$M$1002,CONCATENATE("=",Uitwerking!$A50,"-",Uitwerking!AZ$9),RelGegevens!$L$3:$L$1002)=0),"",SUMIF(RelGegevens!$F$3:$M$1002,CONCATENATE("=",Uitwerking!$A50,"-",Uitwerking!AZ$9),RelGegevens!$L$3:$L$1002))</f>
        <v/>
      </c>
      <c r="BA50" s="51" t="str">
        <f ca="1">IF(OR($A50="",BA$9="",SUMIF(RelGegevens!$F$3:$M$1002,CONCATENATE("=",Uitwerking!$A50,"-",Uitwerking!BA$9),RelGegevens!$L$3:$L$1002)=0),"",SUMIF(RelGegevens!$F$3:$M$1002,CONCATENATE("=",Uitwerking!$A50,"-",Uitwerking!BA$9),RelGegevens!$L$3:$L$1002))</f>
        <v/>
      </c>
      <c r="BB50" s="51" t="str">
        <f ca="1">IF(OR($A50="",BB$9="",SUMIF(RelGegevens!$F$3:$M$1002,CONCATENATE("=",Uitwerking!$A50,"-",Uitwerking!BB$9),RelGegevens!$L$3:$L$1002)=0),"",SUMIF(RelGegevens!$F$3:$M$1002,CONCATENATE("=",Uitwerking!$A50,"-",Uitwerking!BB$9),RelGegevens!$L$3:$L$1002))</f>
        <v/>
      </c>
      <c r="BC50" s="52" t="str">
        <f ca="1">IF(OR($A50="",BC$9="",SUMIF(RelGegevens!$F$3:$M$1002,CONCATENATE("=",Uitwerking!$A50,"-",Uitwerking!BC$9),RelGegevens!$L$3:$L$1002)=0),"",SUMIF(RelGegevens!$F$3:$M$1002,CONCATENATE("=",Uitwerking!$A50,"-",Uitwerking!BC$9),RelGegevens!$L$3:$L$1002))</f>
        <v/>
      </c>
    </row>
    <row r="51" spans="1:55" ht="10.5" customHeight="1" x14ac:dyDescent="0.25">
      <c r="A51" s="17" t="str">
        <f>'Data LMA'!B59</f>
        <v/>
      </c>
      <c r="B51" s="29" t="str">
        <f t="shared" si="4"/>
        <v/>
      </c>
      <c r="C51" s="22" t="str">
        <f>IF(A51="","",VLOOKUP(A51,Euralcodes!$A$2:$C$840,3))</f>
        <v/>
      </c>
      <c r="D51" s="23" t="str">
        <f>IF(C51="","",VLOOKUP(A51,Euralcodes!$A$2:$C$840,2))</f>
        <v/>
      </c>
      <c r="E51" s="87" t="str">
        <f t="shared" ca="1" si="3"/>
        <v/>
      </c>
      <c r="F51" s="50" t="str">
        <f ca="1">IF(OR($A51="",F$9="",SUMIF(RelGegevens!$F$3:$M$1002,CONCATENATE("=",Uitwerking!$A51,"-",Uitwerking!F$9),RelGegevens!$L$3:$L$1002)=0),"",SUMIF(RelGegevens!$F$3:$M$1002,CONCATENATE("=",Uitwerking!$A51,"-",Uitwerking!F$9),RelGegevens!$L$3:$L$1002))</f>
        <v/>
      </c>
      <c r="G51" s="51" t="str">
        <f ca="1">IF(OR($A51="",G$9="",SUMIF(RelGegevens!$F$3:$M$1002,CONCATENATE("=",Uitwerking!$A51,"-",Uitwerking!G$9),RelGegevens!$L$3:$L$1002)=0),"",SUMIF(RelGegevens!$F$3:$M$1002,CONCATENATE("=",Uitwerking!$A51,"-",Uitwerking!G$9),RelGegevens!$L$3:$L$1002))</f>
        <v/>
      </c>
      <c r="H51" s="51" t="str">
        <f ca="1">IF(OR($A51="",H$9="",SUMIF(RelGegevens!$F$3:$M$1002,CONCATENATE("=",Uitwerking!$A51,"-",Uitwerking!H$9),RelGegevens!$L$3:$L$1002)=0),"",SUMIF(RelGegevens!$F$3:$M$1002,CONCATENATE("=",Uitwerking!$A51,"-",Uitwerking!H$9),RelGegevens!$L$3:$L$1002))</f>
        <v/>
      </c>
      <c r="I51" s="51" t="str">
        <f ca="1">IF(OR($A51="",I$9="",SUMIF(RelGegevens!$F$3:$M$1002,CONCATENATE("=",Uitwerking!$A51,"-",Uitwerking!I$9),RelGegevens!$L$3:$L$1002)=0),"",SUMIF(RelGegevens!$F$3:$M$1002,CONCATENATE("=",Uitwerking!$A51,"-",Uitwerking!I$9),RelGegevens!$L$3:$L$1002))</f>
        <v/>
      </c>
      <c r="J51" s="51" t="str">
        <f ca="1">IF(OR($A51="",J$9="",SUMIF(RelGegevens!$F$3:$M$1002,CONCATENATE("=",Uitwerking!$A51,"-",Uitwerking!J$9),RelGegevens!$L$3:$L$1002)=0),"",SUMIF(RelGegevens!$F$3:$M$1002,CONCATENATE("=",Uitwerking!$A51,"-",Uitwerking!J$9),RelGegevens!$L$3:$L$1002))</f>
        <v/>
      </c>
      <c r="K51" s="51" t="str">
        <f ca="1">IF(OR($A51="",K$9="",SUMIF(RelGegevens!$F$3:$M$1002,CONCATENATE("=",Uitwerking!$A51,"-",Uitwerking!K$9),RelGegevens!$L$3:$L$1002)=0),"",SUMIF(RelGegevens!$F$3:$M$1002,CONCATENATE("=",Uitwerking!$A51,"-",Uitwerking!K$9),RelGegevens!$L$3:$L$1002))</f>
        <v/>
      </c>
      <c r="L51" s="51" t="str">
        <f ca="1">IF(OR($A51="",L$9="",SUMIF(RelGegevens!$F$3:$M$1002,CONCATENATE("=",Uitwerking!$A51,"-",Uitwerking!L$9),RelGegevens!$L$3:$L$1002)=0),"",SUMIF(RelGegevens!$F$3:$M$1002,CONCATENATE("=",Uitwerking!$A51,"-",Uitwerking!L$9),RelGegevens!$L$3:$L$1002))</f>
        <v/>
      </c>
      <c r="M51" s="51" t="str">
        <f ca="1">IF(OR($A51="",M$9="",SUMIF(RelGegevens!$F$3:$M$1002,CONCATENATE("=",Uitwerking!$A51,"-",Uitwerking!M$9),RelGegevens!$L$3:$L$1002)=0),"",SUMIF(RelGegevens!$F$3:$M$1002,CONCATENATE("=",Uitwerking!$A51,"-",Uitwerking!M$9),RelGegevens!$L$3:$L$1002))</f>
        <v/>
      </c>
      <c r="N51" s="51" t="str">
        <f ca="1">IF(OR($A51="",N$9="",SUMIF(RelGegevens!$F$3:$M$1002,CONCATENATE("=",Uitwerking!$A51,"-",Uitwerking!N$9),RelGegevens!$L$3:$L$1002)=0),"",SUMIF(RelGegevens!$F$3:$M$1002,CONCATENATE("=",Uitwerking!$A51,"-",Uitwerking!N$9),RelGegevens!$L$3:$L$1002))</f>
        <v/>
      </c>
      <c r="O51" s="51" t="str">
        <f ca="1">IF(OR($A51="",O$9="",SUMIF(RelGegevens!$F$3:$M$1002,CONCATENATE("=",Uitwerking!$A51,"-",Uitwerking!O$9),RelGegevens!$L$3:$L$1002)=0),"",SUMIF(RelGegevens!$F$3:$M$1002,CONCATENATE("=",Uitwerking!$A51,"-",Uitwerking!O$9),RelGegevens!$L$3:$L$1002))</f>
        <v/>
      </c>
      <c r="P51" s="51" t="str">
        <f ca="1">IF(OR($A51="",P$9="",SUMIF(RelGegevens!$F$3:$M$1002,CONCATENATE("=",Uitwerking!$A51,"-",Uitwerking!P$9),RelGegevens!$L$3:$L$1002)=0),"",SUMIF(RelGegevens!$F$3:$M$1002,CONCATENATE("=",Uitwerking!$A51,"-",Uitwerking!P$9),RelGegevens!$L$3:$L$1002))</f>
        <v/>
      </c>
      <c r="Q51" s="51" t="str">
        <f ca="1">IF(OR($A51="",Q$9="",SUMIF(RelGegevens!$F$3:$M$1002,CONCATENATE("=",Uitwerking!$A51,"-",Uitwerking!Q$9),RelGegevens!$L$3:$L$1002)=0),"",SUMIF(RelGegevens!$F$3:$M$1002,CONCATENATE("=",Uitwerking!$A51,"-",Uitwerking!Q$9),RelGegevens!$L$3:$L$1002))</f>
        <v/>
      </c>
      <c r="R51" s="51" t="str">
        <f ca="1">IF(OR($A51="",R$9="",SUMIF(RelGegevens!$F$3:$M$1002,CONCATENATE("=",Uitwerking!$A51,"-",Uitwerking!R$9),RelGegevens!$L$3:$L$1002)=0),"",SUMIF(RelGegevens!$F$3:$M$1002,CONCATENATE("=",Uitwerking!$A51,"-",Uitwerking!R$9),RelGegevens!$L$3:$L$1002))</f>
        <v/>
      </c>
      <c r="S51" s="51" t="str">
        <f ca="1">IF(OR($A51="",S$9="",SUMIF(RelGegevens!$F$3:$M$1002,CONCATENATE("=",Uitwerking!$A51,"-",Uitwerking!S$9),RelGegevens!$L$3:$L$1002)=0),"",SUMIF(RelGegevens!$F$3:$M$1002,CONCATENATE("=",Uitwerking!$A51,"-",Uitwerking!S$9),RelGegevens!$L$3:$L$1002))</f>
        <v/>
      </c>
      <c r="T51" s="51" t="str">
        <f ca="1">IF(OR($A51="",T$9="",SUMIF(RelGegevens!$F$3:$M$1002,CONCATENATE("=",Uitwerking!$A51,"-",Uitwerking!T$9),RelGegevens!$L$3:$L$1002)=0),"",SUMIF(RelGegevens!$F$3:$M$1002,CONCATENATE("=",Uitwerking!$A51,"-",Uitwerking!T$9),RelGegevens!$L$3:$L$1002))</f>
        <v/>
      </c>
      <c r="U51" s="51" t="str">
        <f ca="1">IF(OR($A51="",U$9="",SUMIF(RelGegevens!$F$3:$M$1002,CONCATENATE("=",Uitwerking!$A51,"-",Uitwerking!U$9),RelGegevens!$L$3:$L$1002)=0),"",SUMIF(RelGegevens!$F$3:$M$1002,CONCATENATE("=",Uitwerking!$A51,"-",Uitwerking!U$9),RelGegevens!$L$3:$L$1002))</f>
        <v/>
      </c>
      <c r="V51" s="51" t="str">
        <f ca="1">IF(OR($A51="",V$9="",SUMIF(RelGegevens!$F$3:$M$1002,CONCATENATE("=",Uitwerking!$A51,"-",Uitwerking!V$9),RelGegevens!$L$3:$L$1002)=0),"",SUMIF(RelGegevens!$F$3:$M$1002,CONCATENATE("=",Uitwerking!$A51,"-",Uitwerking!V$9),RelGegevens!$L$3:$L$1002))</f>
        <v/>
      </c>
      <c r="W51" s="51" t="str">
        <f ca="1">IF(OR($A51="",W$9="",SUMIF(RelGegevens!$F$3:$M$1002,CONCATENATE("=",Uitwerking!$A51,"-",Uitwerking!W$9),RelGegevens!$L$3:$L$1002)=0),"",SUMIF(RelGegevens!$F$3:$M$1002,CONCATENATE("=",Uitwerking!$A51,"-",Uitwerking!W$9),RelGegevens!$L$3:$L$1002))</f>
        <v/>
      </c>
      <c r="X51" s="51" t="str">
        <f ca="1">IF(OR($A51="",X$9="",SUMIF(RelGegevens!$F$3:$M$1002,CONCATENATE("=",Uitwerking!$A51,"-",Uitwerking!X$9),RelGegevens!$L$3:$L$1002)=0),"",SUMIF(RelGegevens!$F$3:$M$1002,CONCATENATE("=",Uitwerking!$A51,"-",Uitwerking!X$9),RelGegevens!$L$3:$L$1002))</f>
        <v/>
      </c>
      <c r="Y51" s="51" t="str">
        <f ca="1">IF(OR($A51="",Y$9="",SUMIF(RelGegevens!$F$3:$M$1002,CONCATENATE("=",Uitwerking!$A51,"-",Uitwerking!Y$9),RelGegevens!$L$3:$L$1002)=0),"",SUMIF(RelGegevens!$F$3:$M$1002,CONCATENATE("=",Uitwerking!$A51,"-",Uitwerking!Y$9),RelGegevens!$L$3:$L$1002))</f>
        <v/>
      </c>
      <c r="Z51" s="50" t="str">
        <f ca="1">IF(OR($A51="",Z$9="",SUMIF(RelGegevens!$F$3:$M$1002,CONCATENATE("=",Uitwerking!$A51,"-",Uitwerking!Z$9),RelGegevens!$L$3:$L$1002)=0),"",SUMIF(RelGegevens!$F$3:$M$1002,CONCATENATE("=",Uitwerking!$A51,"-",Uitwerking!Z$9),RelGegevens!$L$3:$L$1002))</f>
        <v/>
      </c>
      <c r="AA51" s="51" t="str">
        <f ca="1">IF(OR($A51="",AA$9="",SUMIF(RelGegevens!$F$3:$M$1002,CONCATENATE("=",Uitwerking!$A51,"-",Uitwerking!AA$9),RelGegevens!$L$3:$L$1002)=0),"",SUMIF(RelGegevens!$F$3:$M$1002,CONCATENATE("=",Uitwerking!$A51,"-",Uitwerking!AA$9),RelGegevens!$L$3:$L$1002))</f>
        <v/>
      </c>
      <c r="AB51" s="51" t="str">
        <f ca="1">IF(OR($A51="",AB$9="",SUMIF(RelGegevens!$F$3:$M$1002,CONCATENATE("=",Uitwerking!$A51,"-",Uitwerking!AB$9),RelGegevens!$L$3:$L$1002)=0),"",SUMIF(RelGegevens!$F$3:$M$1002,CONCATENATE("=",Uitwerking!$A51,"-",Uitwerking!AB$9),RelGegevens!$L$3:$L$1002))</f>
        <v/>
      </c>
      <c r="AC51" s="51" t="str">
        <f ca="1">IF(OR($A51="",AC$9="",SUMIF(RelGegevens!$F$3:$M$1002,CONCATENATE("=",Uitwerking!$A51,"-",Uitwerking!AC$9),RelGegevens!$L$3:$L$1002)=0),"",SUMIF(RelGegevens!$F$3:$M$1002,CONCATENATE("=",Uitwerking!$A51,"-",Uitwerking!AC$9),RelGegevens!$L$3:$L$1002))</f>
        <v/>
      </c>
      <c r="AD51" s="51" t="str">
        <f ca="1">IF(OR($A51="",AD$9="",SUMIF(RelGegevens!$F$3:$M$1002,CONCATENATE("=",Uitwerking!$A51,"-",Uitwerking!AD$9),RelGegevens!$L$3:$L$1002)=0),"",SUMIF(RelGegevens!$F$3:$M$1002,CONCATENATE("=",Uitwerking!$A51,"-",Uitwerking!AD$9),RelGegevens!$L$3:$L$1002))</f>
        <v/>
      </c>
      <c r="AE51" s="51" t="str">
        <f ca="1">IF(OR($A51="",AE$9="",SUMIF(RelGegevens!$F$3:$M$1002,CONCATENATE("=",Uitwerking!$A51,"-",Uitwerking!AE$9),RelGegevens!$L$3:$L$1002)=0),"",SUMIF(RelGegevens!$F$3:$M$1002,CONCATENATE("=",Uitwerking!$A51,"-",Uitwerking!AE$9),RelGegevens!$L$3:$L$1002))</f>
        <v/>
      </c>
      <c r="AF51" s="51" t="str">
        <f ca="1">IF(OR($A51="",AF$9="",SUMIF(RelGegevens!$F$3:$M$1002,CONCATENATE("=",Uitwerking!$A51,"-",Uitwerking!AF$9),RelGegevens!$L$3:$L$1002)=0),"",SUMIF(RelGegevens!$F$3:$M$1002,CONCATENATE("=",Uitwerking!$A51,"-",Uitwerking!AF$9),RelGegevens!$L$3:$L$1002))</f>
        <v/>
      </c>
      <c r="AG51" s="51" t="str">
        <f ca="1">IF(OR($A51="",AG$9="",SUMIF(RelGegevens!$F$3:$M$1002,CONCATENATE("=",Uitwerking!$A51,"-",Uitwerking!AG$9),RelGegevens!$L$3:$L$1002)=0),"",SUMIF(RelGegevens!$F$3:$M$1002,CONCATENATE("=",Uitwerking!$A51,"-",Uitwerking!AG$9),RelGegevens!$L$3:$L$1002))</f>
        <v/>
      </c>
      <c r="AH51" s="51" t="str">
        <f ca="1">IF(OR($A51="",AH$9="",SUMIF(RelGegevens!$F$3:$M$1002,CONCATENATE("=",Uitwerking!$A51,"-",Uitwerking!AH$9),RelGegevens!$L$3:$L$1002)=0),"",SUMIF(RelGegevens!$F$3:$M$1002,CONCATENATE("=",Uitwerking!$A51,"-",Uitwerking!AH$9),RelGegevens!$L$3:$L$1002))</f>
        <v/>
      </c>
      <c r="AI51" s="51" t="str">
        <f ca="1">IF(OR($A51="",AI$9="",SUMIF(RelGegevens!$F$3:$M$1002,CONCATENATE("=",Uitwerking!$A51,"-",Uitwerking!AI$9),RelGegevens!$L$3:$L$1002)=0),"",SUMIF(RelGegevens!$F$3:$M$1002,CONCATENATE("=",Uitwerking!$A51,"-",Uitwerking!AI$9),RelGegevens!$L$3:$L$1002))</f>
        <v/>
      </c>
      <c r="AJ51" s="51" t="str">
        <f ca="1">IF(OR($A51="",AJ$9="",SUMIF(RelGegevens!$F$3:$M$1002,CONCATENATE("=",Uitwerking!$A51,"-",Uitwerking!AJ$9),RelGegevens!$L$3:$L$1002)=0),"",SUMIF(RelGegevens!$F$3:$M$1002,CONCATENATE("=",Uitwerking!$A51,"-",Uitwerking!AJ$9),RelGegevens!$L$3:$L$1002))</f>
        <v/>
      </c>
      <c r="AK51" s="51" t="str">
        <f ca="1">IF(OR($A51="",AK$9="",SUMIF(RelGegevens!$F$3:$M$1002,CONCATENATE("=",Uitwerking!$A51,"-",Uitwerking!AK$9),RelGegevens!$L$3:$L$1002)=0),"",SUMIF(RelGegevens!$F$3:$M$1002,CONCATENATE("=",Uitwerking!$A51,"-",Uitwerking!AK$9),RelGegevens!$L$3:$L$1002))</f>
        <v/>
      </c>
      <c r="AL51" s="51" t="str">
        <f ca="1">IF(OR($A51="",AL$9="",SUMIF(RelGegevens!$F$3:$M$1002,CONCATENATE("=",Uitwerking!$A51,"-",Uitwerking!AL$9),RelGegevens!$L$3:$L$1002)=0),"",SUMIF(RelGegevens!$F$3:$M$1002,CONCATENATE("=",Uitwerking!$A51,"-",Uitwerking!AL$9),RelGegevens!$L$3:$L$1002))</f>
        <v/>
      </c>
      <c r="AM51" s="51" t="str">
        <f ca="1">IF(OR($A51="",AM$9="",SUMIF(RelGegevens!$F$3:$M$1002,CONCATENATE("=",Uitwerking!$A51,"-",Uitwerking!AM$9),RelGegevens!$L$3:$L$1002)=0),"",SUMIF(RelGegevens!$F$3:$M$1002,CONCATENATE("=",Uitwerking!$A51,"-",Uitwerking!AM$9),RelGegevens!$L$3:$L$1002))</f>
        <v/>
      </c>
      <c r="AN51" s="51" t="str">
        <f ca="1">IF(OR($A51="",AN$9="",SUMIF(RelGegevens!$F$3:$M$1002,CONCATENATE("=",Uitwerking!$A51,"-",Uitwerking!AN$9),RelGegevens!$L$3:$L$1002)=0),"",SUMIF(RelGegevens!$F$3:$M$1002,CONCATENATE("=",Uitwerking!$A51,"-",Uitwerking!AN$9),RelGegevens!$L$3:$L$1002))</f>
        <v/>
      </c>
      <c r="AO51" s="51" t="str">
        <f ca="1">IF(OR($A51="",AO$9="",SUMIF(RelGegevens!$F$3:$M$1002,CONCATENATE("=",Uitwerking!$A51,"-",Uitwerking!AO$9),RelGegevens!$L$3:$L$1002)=0),"",SUMIF(RelGegevens!$F$3:$M$1002,CONCATENATE("=",Uitwerking!$A51,"-",Uitwerking!AO$9),RelGegevens!$L$3:$L$1002))</f>
        <v/>
      </c>
      <c r="AP51" s="51" t="str">
        <f ca="1">IF(OR($A51="",AP$9="",SUMIF(RelGegevens!$F$3:$M$1002,CONCATENATE("=",Uitwerking!$A51,"-",Uitwerking!AP$9),RelGegevens!$L$3:$L$1002)=0),"",SUMIF(RelGegevens!$F$3:$M$1002,CONCATENATE("=",Uitwerking!$A51,"-",Uitwerking!AP$9),RelGegevens!$L$3:$L$1002))</f>
        <v/>
      </c>
      <c r="AQ51" s="51" t="str">
        <f ca="1">IF(OR($A51="",AQ$9="",SUMIF(RelGegevens!$F$3:$M$1002,CONCATENATE("=",Uitwerking!$A51,"-",Uitwerking!AQ$9),RelGegevens!$L$3:$L$1002)=0),"",SUMIF(RelGegevens!$F$3:$M$1002,CONCATENATE("=",Uitwerking!$A51,"-",Uitwerking!AQ$9),RelGegevens!$L$3:$L$1002))</f>
        <v/>
      </c>
      <c r="AR51" s="51" t="str">
        <f ca="1">IF(OR($A51="",AR$9="",SUMIF(RelGegevens!$F$3:$M$1002,CONCATENATE("=",Uitwerking!$A51,"-",Uitwerking!AR$9),RelGegevens!$L$3:$L$1002)=0),"",SUMIF(RelGegevens!$F$3:$M$1002,CONCATENATE("=",Uitwerking!$A51,"-",Uitwerking!AR$9),RelGegevens!$L$3:$L$1002))</f>
        <v/>
      </c>
      <c r="AS51" s="51" t="str">
        <f ca="1">IF(OR($A51="",AS$9="",SUMIF(RelGegevens!$F$3:$M$1002,CONCATENATE("=",Uitwerking!$A51,"-",Uitwerking!AS$9),RelGegevens!$L$3:$L$1002)=0),"",SUMIF(RelGegevens!$F$3:$M$1002,CONCATENATE("=",Uitwerking!$A51,"-",Uitwerking!AS$9),RelGegevens!$L$3:$L$1002))</f>
        <v/>
      </c>
      <c r="AT51" s="51" t="str">
        <f ca="1">IF(OR($A51="",AT$9="",SUMIF(RelGegevens!$F$3:$M$1002,CONCATENATE("=",Uitwerking!$A51,"-",Uitwerking!AT$9),RelGegevens!$L$3:$L$1002)=0),"",SUMIF(RelGegevens!$F$3:$M$1002,CONCATENATE("=",Uitwerking!$A51,"-",Uitwerking!AT$9),RelGegevens!$L$3:$L$1002))</f>
        <v/>
      </c>
      <c r="AU51" s="51" t="str">
        <f ca="1">IF(OR($A51="",AU$9="",SUMIF(RelGegevens!$F$3:$M$1002,CONCATENATE("=",Uitwerking!$A51,"-",Uitwerking!AU$9),RelGegevens!$L$3:$L$1002)=0),"",SUMIF(RelGegevens!$F$3:$M$1002,CONCATENATE("=",Uitwerking!$A51,"-",Uitwerking!AU$9),RelGegevens!$L$3:$L$1002))</f>
        <v/>
      </c>
      <c r="AV51" s="51" t="str">
        <f ca="1">IF(OR($A51="",AV$9="",SUMIF(RelGegevens!$F$3:$M$1002,CONCATENATE("=",Uitwerking!$A51,"-",Uitwerking!AV$9),RelGegevens!$L$3:$L$1002)=0),"",SUMIF(RelGegevens!$F$3:$M$1002,CONCATENATE("=",Uitwerking!$A51,"-",Uitwerking!AV$9),RelGegevens!$L$3:$L$1002))</f>
        <v/>
      </c>
      <c r="AW51" s="51" t="str">
        <f ca="1">IF(OR($A51="",AW$9="",SUMIF(RelGegevens!$F$3:$M$1002,CONCATENATE("=",Uitwerking!$A51,"-",Uitwerking!AW$9),RelGegevens!$L$3:$L$1002)=0),"",SUMIF(RelGegevens!$F$3:$M$1002,CONCATENATE("=",Uitwerking!$A51,"-",Uitwerking!AW$9),RelGegevens!$L$3:$L$1002))</f>
        <v/>
      </c>
      <c r="AX51" s="51" t="str">
        <f ca="1">IF(OR($A51="",AX$9="",SUMIF(RelGegevens!$F$3:$M$1002,CONCATENATE("=",Uitwerking!$A51,"-",Uitwerking!AX$9),RelGegevens!$L$3:$L$1002)=0),"",SUMIF(RelGegevens!$F$3:$M$1002,CONCATENATE("=",Uitwerking!$A51,"-",Uitwerking!AX$9),RelGegevens!$L$3:$L$1002))</f>
        <v/>
      </c>
      <c r="AY51" s="51" t="str">
        <f ca="1">IF(OR($A51="",AY$9="",SUMIF(RelGegevens!$F$3:$M$1002,CONCATENATE("=",Uitwerking!$A51,"-",Uitwerking!AY$9),RelGegevens!$L$3:$L$1002)=0),"",SUMIF(RelGegevens!$F$3:$M$1002,CONCATENATE("=",Uitwerking!$A51,"-",Uitwerking!AY$9),RelGegevens!$L$3:$L$1002))</f>
        <v/>
      </c>
      <c r="AZ51" s="51" t="str">
        <f ca="1">IF(OR($A51="",AZ$9="",SUMIF(RelGegevens!$F$3:$M$1002,CONCATENATE("=",Uitwerking!$A51,"-",Uitwerking!AZ$9),RelGegevens!$L$3:$L$1002)=0),"",SUMIF(RelGegevens!$F$3:$M$1002,CONCATENATE("=",Uitwerking!$A51,"-",Uitwerking!AZ$9),RelGegevens!$L$3:$L$1002))</f>
        <v/>
      </c>
      <c r="BA51" s="51" t="str">
        <f ca="1">IF(OR($A51="",BA$9="",SUMIF(RelGegevens!$F$3:$M$1002,CONCATENATE("=",Uitwerking!$A51,"-",Uitwerking!BA$9),RelGegevens!$L$3:$L$1002)=0),"",SUMIF(RelGegevens!$F$3:$M$1002,CONCATENATE("=",Uitwerking!$A51,"-",Uitwerking!BA$9),RelGegevens!$L$3:$L$1002))</f>
        <v/>
      </c>
      <c r="BB51" s="51" t="str">
        <f ca="1">IF(OR($A51="",BB$9="",SUMIF(RelGegevens!$F$3:$M$1002,CONCATENATE("=",Uitwerking!$A51,"-",Uitwerking!BB$9),RelGegevens!$L$3:$L$1002)=0),"",SUMIF(RelGegevens!$F$3:$M$1002,CONCATENATE("=",Uitwerking!$A51,"-",Uitwerking!BB$9),RelGegevens!$L$3:$L$1002))</f>
        <v/>
      </c>
      <c r="BC51" s="52" t="str">
        <f ca="1">IF(OR($A51="",BC$9="",SUMIF(RelGegevens!$F$3:$M$1002,CONCATENATE("=",Uitwerking!$A51,"-",Uitwerking!BC$9),RelGegevens!$L$3:$L$1002)=0),"",SUMIF(RelGegevens!$F$3:$M$1002,CONCATENATE("=",Uitwerking!$A51,"-",Uitwerking!BC$9),RelGegevens!$L$3:$L$1002))</f>
        <v/>
      </c>
    </row>
    <row r="52" spans="1:55" ht="10.5" customHeight="1" x14ac:dyDescent="0.25">
      <c r="A52" s="17" t="str">
        <f>'Data LMA'!B60</f>
        <v/>
      </c>
      <c r="B52" s="29" t="str">
        <f t="shared" si="4"/>
        <v/>
      </c>
      <c r="C52" s="22" t="str">
        <f>IF(A52="","",VLOOKUP(A52,Euralcodes!$A$2:$C$840,3))</f>
        <v/>
      </c>
      <c r="D52" s="23" t="str">
        <f>IF(C52="","",VLOOKUP(A52,Euralcodes!$A$2:$C$840,2))</f>
        <v/>
      </c>
      <c r="E52" s="87" t="str">
        <f t="shared" ca="1" si="3"/>
        <v/>
      </c>
      <c r="F52" s="50" t="str">
        <f ca="1">IF(OR($A52="",F$9="",SUMIF(RelGegevens!$F$3:$M$1002,CONCATENATE("=",Uitwerking!$A52,"-",Uitwerking!F$9),RelGegevens!$L$3:$L$1002)=0),"",SUMIF(RelGegevens!$F$3:$M$1002,CONCATENATE("=",Uitwerking!$A52,"-",Uitwerking!F$9),RelGegevens!$L$3:$L$1002))</f>
        <v/>
      </c>
      <c r="G52" s="51" t="str">
        <f ca="1">IF(OR($A52="",G$9="",SUMIF(RelGegevens!$F$3:$M$1002,CONCATENATE("=",Uitwerking!$A52,"-",Uitwerking!G$9),RelGegevens!$L$3:$L$1002)=0),"",SUMIF(RelGegevens!$F$3:$M$1002,CONCATENATE("=",Uitwerking!$A52,"-",Uitwerking!G$9),RelGegevens!$L$3:$L$1002))</f>
        <v/>
      </c>
      <c r="H52" s="51" t="str">
        <f ca="1">IF(OR($A52="",H$9="",SUMIF(RelGegevens!$F$3:$M$1002,CONCATENATE("=",Uitwerking!$A52,"-",Uitwerking!H$9),RelGegevens!$L$3:$L$1002)=0),"",SUMIF(RelGegevens!$F$3:$M$1002,CONCATENATE("=",Uitwerking!$A52,"-",Uitwerking!H$9),RelGegevens!$L$3:$L$1002))</f>
        <v/>
      </c>
      <c r="I52" s="51" t="str">
        <f ca="1">IF(OR($A52="",I$9="",SUMIF(RelGegevens!$F$3:$M$1002,CONCATENATE("=",Uitwerking!$A52,"-",Uitwerking!I$9),RelGegevens!$L$3:$L$1002)=0),"",SUMIF(RelGegevens!$F$3:$M$1002,CONCATENATE("=",Uitwerking!$A52,"-",Uitwerking!I$9),RelGegevens!$L$3:$L$1002))</f>
        <v/>
      </c>
      <c r="J52" s="51" t="str">
        <f ca="1">IF(OR($A52="",J$9="",SUMIF(RelGegevens!$F$3:$M$1002,CONCATENATE("=",Uitwerking!$A52,"-",Uitwerking!J$9),RelGegevens!$L$3:$L$1002)=0),"",SUMIF(RelGegevens!$F$3:$M$1002,CONCATENATE("=",Uitwerking!$A52,"-",Uitwerking!J$9),RelGegevens!$L$3:$L$1002))</f>
        <v/>
      </c>
      <c r="K52" s="51" t="str">
        <f ca="1">IF(OR($A52="",K$9="",SUMIF(RelGegevens!$F$3:$M$1002,CONCATENATE("=",Uitwerking!$A52,"-",Uitwerking!K$9),RelGegevens!$L$3:$L$1002)=0),"",SUMIF(RelGegevens!$F$3:$M$1002,CONCATENATE("=",Uitwerking!$A52,"-",Uitwerking!K$9),RelGegevens!$L$3:$L$1002))</f>
        <v/>
      </c>
      <c r="L52" s="51" t="str">
        <f ca="1">IF(OR($A52="",L$9="",SUMIF(RelGegevens!$F$3:$M$1002,CONCATENATE("=",Uitwerking!$A52,"-",Uitwerking!L$9),RelGegevens!$L$3:$L$1002)=0),"",SUMIF(RelGegevens!$F$3:$M$1002,CONCATENATE("=",Uitwerking!$A52,"-",Uitwerking!L$9),RelGegevens!$L$3:$L$1002))</f>
        <v/>
      </c>
      <c r="M52" s="51" t="str">
        <f ca="1">IF(OR($A52="",M$9="",SUMIF(RelGegevens!$F$3:$M$1002,CONCATENATE("=",Uitwerking!$A52,"-",Uitwerking!M$9),RelGegevens!$L$3:$L$1002)=0),"",SUMIF(RelGegevens!$F$3:$M$1002,CONCATENATE("=",Uitwerking!$A52,"-",Uitwerking!M$9),RelGegevens!$L$3:$L$1002))</f>
        <v/>
      </c>
      <c r="N52" s="51" t="str">
        <f ca="1">IF(OR($A52="",N$9="",SUMIF(RelGegevens!$F$3:$M$1002,CONCATENATE("=",Uitwerking!$A52,"-",Uitwerking!N$9),RelGegevens!$L$3:$L$1002)=0),"",SUMIF(RelGegevens!$F$3:$M$1002,CONCATENATE("=",Uitwerking!$A52,"-",Uitwerking!N$9),RelGegevens!$L$3:$L$1002))</f>
        <v/>
      </c>
      <c r="O52" s="51" t="str">
        <f ca="1">IF(OR($A52="",O$9="",SUMIF(RelGegevens!$F$3:$M$1002,CONCATENATE("=",Uitwerking!$A52,"-",Uitwerking!O$9),RelGegevens!$L$3:$L$1002)=0),"",SUMIF(RelGegevens!$F$3:$M$1002,CONCATENATE("=",Uitwerking!$A52,"-",Uitwerking!O$9),RelGegevens!$L$3:$L$1002))</f>
        <v/>
      </c>
      <c r="P52" s="51" t="str">
        <f ca="1">IF(OR($A52="",P$9="",SUMIF(RelGegevens!$F$3:$M$1002,CONCATENATE("=",Uitwerking!$A52,"-",Uitwerking!P$9),RelGegevens!$L$3:$L$1002)=0),"",SUMIF(RelGegevens!$F$3:$M$1002,CONCATENATE("=",Uitwerking!$A52,"-",Uitwerking!P$9),RelGegevens!$L$3:$L$1002))</f>
        <v/>
      </c>
      <c r="Q52" s="51" t="str">
        <f ca="1">IF(OR($A52="",Q$9="",SUMIF(RelGegevens!$F$3:$M$1002,CONCATENATE("=",Uitwerking!$A52,"-",Uitwerking!Q$9),RelGegevens!$L$3:$L$1002)=0),"",SUMIF(RelGegevens!$F$3:$M$1002,CONCATENATE("=",Uitwerking!$A52,"-",Uitwerking!Q$9),RelGegevens!$L$3:$L$1002))</f>
        <v/>
      </c>
      <c r="R52" s="51" t="str">
        <f ca="1">IF(OR($A52="",R$9="",SUMIF(RelGegevens!$F$3:$M$1002,CONCATENATE("=",Uitwerking!$A52,"-",Uitwerking!R$9),RelGegevens!$L$3:$L$1002)=0),"",SUMIF(RelGegevens!$F$3:$M$1002,CONCATENATE("=",Uitwerking!$A52,"-",Uitwerking!R$9),RelGegevens!$L$3:$L$1002))</f>
        <v/>
      </c>
      <c r="S52" s="51" t="str">
        <f ca="1">IF(OR($A52="",S$9="",SUMIF(RelGegevens!$F$3:$M$1002,CONCATENATE("=",Uitwerking!$A52,"-",Uitwerking!S$9),RelGegevens!$L$3:$L$1002)=0),"",SUMIF(RelGegevens!$F$3:$M$1002,CONCATENATE("=",Uitwerking!$A52,"-",Uitwerking!S$9),RelGegevens!$L$3:$L$1002))</f>
        <v/>
      </c>
      <c r="T52" s="51" t="str">
        <f ca="1">IF(OR($A52="",T$9="",SUMIF(RelGegevens!$F$3:$M$1002,CONCATENATE("=",Uitwerking!$A52,"-",Uitwerking!T$9),RelGegevens!$L$3:$L$1002)=0),"",SUMIF(RelGegevens!$F$3:$M$1002,CONCATENATE("=",Uitwerking!$A52,"-",Uitwerking!T$9),RelGegevens!$L$3:$L$1002))</f>
        <v/>
      </c>
      <c r="U52" s="51" t="str">
        <f ca="1">IF(OR($A52="",U$9="",SUMIF(RelGegevens!$F$3:$M$1002,CONCATENATE("=",Uitwerking!$A52,"-",Uitwerking!U$9),RelGegevens!$L$3:$L$1002)=0),"",SUMIF(RelGegevens!$F$3:$M$1002,CONCATENATE("=",Uitwerking!$A52,"-",Uitwerking!U$9),RelGegevens!$L$3:$L$1002))</f>
        <v/>
      </c>
      <c r="V52" s="51" t="str">
        <f ca="1">IF(OR($A52="",V$9="",SUMIF(RelGegevens!$F$3:$M$1002,CONCATENATE("=",Uitwerking!$A52,"-",Uitwerking!V$9),RelGegevens!$L$3:$L$1002)=0),"",SUMIF(RelGegevens!$F$3:$M$1002,CONCATENATE("=",Uitwerking!$A52,"-",Uitwerking!V$9),RelGegevens!$L$3:$L$1002))</f>
        <v/>
      </c>
      <c r="W52" s="51" t="str">
        <f ca="1">IF(OR($A52="",W$9="",SUMIF(RelGegevens!$F$3:$M$1002,CONCATENATE("=",Uitwerking!$A52,"-",Uitwerking!W$9),RelGegevens!$L$3:$L$1002)=0),"",SUMIF(RelGegevens!$F$3:$M$1002,CONCATENATE("=",Uitwerking!$A52,"-",Uitwerking!W$9),RelGegevens!$L$3:$L$1002))</f>
        <v/>
      </c>
      <c r="X52" s="51" t="str">
        <f ca="1">IF(OR($A52="",X$9="",SUMIF(RelGegevens!$F$3:$M$1002,CONCATENATE("=",Uitwerking!$A52,"-",Uitwerking!X$9),RelGegevens!$L$3:$L$1002)=0),"",SUMIF(RelGegevens!$F$3:$M$1002,CONCATENATE("=",Uitwerking!$A52,"-",Uitwerking!X$9),RelGegevens!$L$3:$L$1002))</f>
        <v/>
      </c>
      <c r="Y52" s="51" t="str">
        <f ca="1">IF(OR($A52="",Y$9="",SUMIF(RelGegevens!$F$3:$M$1002,CONCATENATE("=",Uitwerking!$A52,"-",Uitwerking!Y$9),RelGegevens!$L$3:$L$1002)=0),"",SUMIF(RelGegevens!$F$3:$M$1002,CONCATENATE("=",Uitwerking!$A52,"-",Uitwerking!Y$9),RelGegevens!$L$3:$L$1002))</f>
        <v/>
      </c>
      <c r="Z52" s="50" t="str">
        <f ca="1">IF(OR($A52="",Z$9="",SUMIF(RelGegevens!$F$3:$M$1002,CONCATENATE("=",Uitwerking!$A52,"-",Uitwerking!Z$9),RelGegevens!$L$3:$L$1002)=0),"",SUMIF(RelGegevens!$F$3:$M$1002,CONCATENATE("=",Uitwerking!$A52,"-",Uitwerking!Z$9),RelGegevens!$L$3:$L$1002))</f>
        <v/>
      </c>
      <c r="AA52" s="51" t="str">
        <f ca="1">IF(OR($A52="",AA$9="",SUMIF(RelGegevens!$F$3:$M$1002,CONCATENATE("=",Uitwerking!$A52,"-",Uitwerking!AA$9),RelGegevens!$L$3:$L$1002)=0),"",SUMIF(RelGegevens!$F$3:$M$1002,CONCATENATE("=",Uitwerking!$A52,"-",Uitwerking!AA$9),RelGegevens!$L$3:$L$1002))</f>
        <v/>
      </c>
      <c r="AB52" s="51" t="str">
        <f ca="1">IF(OR($A52="",AB$9="",SUMIF(RelGegevens!$F$3:$M$1002,CONCATENATE("=",Uitwerking!$A52,"-",Uitwerking!AB$9),RelGegevens!$L$3:$L$1002)=0),"",SUMIF(RelGegevens!$F$3:$M$1002,CONCATENATE("=",Uitwerking!$A52,"-",Uitwerking!AB$9),RelGegevens!$L$3:$L$1002))</f>
        <v/>
      </c>
      <c r="AC52" s="51" t="str">
        <f ca="1">IF(OR($A52="",AC$9="",SUMIF(RelGegevens!$F$3:$M$1002,CONCATENATE("=",Uitwerking!$A52,"-",Uitwerking!AC$9),RelGegevens!$L$3:$L$1002)=0),"",SUMIF(RelGegevens!$F$3:$M$1002,CONCATENATE("=",Uitwerking!$A52,"-",Uitwerking!AC$9),RelGegevens!$L$3:$L$1002))</f>
        <v/>
      </c>
      <c r="AD52" s="51" t="str">
        <f ca="1">IF(OR($A52="",AD$9="",SUMIF(RelGegevens!$F$3:$M$1002,CONCATENATE("=",Uitwerking!$A52,"-",Uitwerking!AD$9),RelGegevens!$L$3:$L$1002)=0),"",SUMIF(RelGegevens!$F$3:$M$1002,CONCATENATE("=",Uitwerking!$A52,"-",Uitwerking!AD$9),RelGegevens!$L$3:$L$1002))</f>
        <v/>
      </c>
      <c r="AE52" s="51" t="str">
        <f ca="1">IF(OR($A52="",AE$9="",SUMIF(RelGegevens!$F$3:$M$1002,CONCATENATE("=",Uitwerking!$A52,"-",Uitwerking!AE$9),RelGegevens!$L$3:$L$1002)=0),"",SUMIF(RelGegevens!$F$3:$M$1002,CONCATENATE("=",Uitwerking!$A52,"-",Uitwerking!AE$9),RelGegevens!$L$3:$L$1002))</f>
        <v/>
      </c>
      <c r="AF52" s="51" t="str">
        <f ca="1">IF(OR($A52="",AF$9="",SUMIF(RelGegevens!$F$3:$M$1002,CONCATENATE("=",Uitwerking!$A52,"-",Uitwerking!AF$9),RelGegevens!$L$3:$L$1002)=0),"",SUMIF(RelGegevens!$F$3:$M$1002,CONCATENATE("=",Uitwerking!$A52,"-",Uitwerking!AF$9),RelGegevens!$L$3:$L$1002))</f>
        <v/>
      </c>
      <c r="AG52" s="51" t="str">
        <f ca="1">IF(OR($A52="",AG$9="",SUMIF(RelGegevens!$F$3:$M$1002,CONCATENATE("=",Uitwerking!$A52,"-",Uitwerking!AG$9),RelGegevens!$L$3:$L$1002)=0),"",SUMIF(RelGegevens!$F$3:$M$1002,CONCATENATE("=",Uitwerking!$A52,"-",Uitwerking!AG$9),RelGegevens!$L$3:$L$1002))</f>
        <v/>
      </c>
      <c r="AH52" s="51" t="str">
        <f ca="1">IF(OR($A52="",AH$9="",SUMIF(RelGegevens!$F$3:$M$1002,CONCATENATE("=",Uitwerking!$A52,"-",Uitwerking!AH$9),RelGegevens!$L$3:$L$1002)=0),"",SUMIF(RelGegevens!$F$3:$M$1002,CONCATENATE("=",Uitwerking!$A52,"-",Uitwerking!AH$9),RelGegevens!$L$3:$L$1002))</f>
        <v/>
      </c>
      <c r="AI52" s="51" t="str">
        <f ca="1">IF(OR($A52="",AI$9="",SUMIF(RelGegevens!$F$3:$M$1002,CONCATENATE("=",Uitwerking!$A52,"-",Uitwerking!AI$9),RelGegevens!$L$3:$L$1002)=0),"",SUMIF(RelGegevens!$F$3:$M$1002,CONCATENATE("=",Uitwerking!$A52,"-",Uitwerking!AI$9),RelGegevens!$L$3:$L$1002))</f>
        <v/>
      </c>
      <c r="AJ52" s="51" t="str">
        <f ca="1">IF(OR($A52="",AJ$9="",SUMIF(RelGegevens!$F$3:$M$1002,CONCATENATE("=",Uitwerking!$A52,"-",Uitwerking!AJ$9),RelGegevens!$L$3:$L$1002)=0),"",SUMIF(RelGegevens!$F$3:$M$1002,CONCATENATE("=",Uitwerking!$A52,"-",Uitwerking!AJ$9),RelGegevens!$L$3:$L$1002))</f>
        <v/>
      </c>
      <c r="AK52" s="51" t="str">
        <f ca="1">IF(OR($A52="",AK$9="",SUMIF(RelGegevens!$F$3:$M$1002,CONCATENATE("=",Uitwerking!$A52,"-",Uitwerking!AK$9),RelGegevens!$L$3:$L$1002)=0),"",SUMIF(RelGegevens!$F$3:$M$1002,CONCATENATE("=",Uitwerking!$A52,"-",Uitwerking!AK$9),RelGegevens!$L$3:$L$1002))</f>
        <v/>
      </c>
      <c r="AL52" s="51" t="str">
        <f ca="1">IF(OR($A52="",AL$9="",SUMIF(RelGegevens!$F$3:$M$1002,CONCATENATE("=",Uitwerking!$A52,"-",Uitwerking!AL$9),RelGegevens!$L$3:$L$1002)=0),"",SUMIF(RelGegevens!$F$3:$M$1002,CONCATENATE("=",Uitwerking!$A52,"-",Uitwerking!AL$9),RelGegevens!$L$3:$L$1002))</f>
        <v/>
      </c>
      <c r="AM52" s="51" t="str">
        <f ca="1">IF(OR($A52="",AM$9="",SUMIF(RelGegevens!$F$3:$M$1002,CONCATENATE("=",Uitwerking!$A52,"-",Uitwerking!AM$9),RelGegevens!$L$3:$L$1002)=0),"",SUMIF(RelGegevens!$F$3:$M$1002,CONCATENATE("=",Uitwerking!$A52,"-",Uitwerking!AM$9),RelGegevens!$L$3:$L$1002))</f>
        <v/>
      </c>
      <c r="AN52" s="51" t="str">
        <f ca="1">IF(OR($A52="",AN$9="",SUMIF(RelGegevens!$F$3:$M$1002,CONCATENATE("=",Uitwerking!$A52,"-",Uitwerking!AN$9),RelGegevens!$L$3:$L$1002)=0),"",SUMIF(RelGegevens!$F$3:$M$1002,CONCATENATE("=",Uitwerking!$A52,"-",Uitwerking!AN$9),RelGegevens!$L$3:$L$1002))</f>
        <v/>
      </c>
      <c r="AO52" s="51" t="str">
        <f ca="1">IF(OR($A52="",AO$9="",SUMIF(RelGegevens!$F$3:$M$1002,CONCATENATE("=",Uitwerking!$A52,"-",Uitwerking!AO$9),RelGegevens!$L$3:$L$1002)=0),"",SUMIF(RelGegevens!$F$3:$M$1002,CONCATENATE("=",Uitwerking!$A52,"-",Uitwerking!AO$9),RelGegevens!$L$3:$L$1002))</f>
        <v/>
      </c>
      <c r="AP52" s="51" t="str">
        <f ca="1">IF(OR($A52="",AP$9="",SUMIF(RelGegevens!$F$3:$M$1002,CONCATENATE("=",Uitwerking!$A52,"-",Uitwerking!AP$9),RelGegevens!$L$3:$L$1002)=0),"",SUMIF(RelGegevens!$F$3:$M$1002,CONCATENATE("=",Uitwerking!$A52,"-",Uitwerking!AP$9),RelGegevens!$L$3:$L$1002))</f>
        <v/>
      </c>
      <c r="AQ52" s="51" t="str">
        <f ca="1">IF(OR($A52="",AQ$9="",SUMIF(RelGegevens!$F$3:$M$1002,CONCATENATE("=",Uitwerking!$A52,"-",Uitwerking!AQ$9),RelGegevens!$L$3:$L$1002)=0),"",SUMIF(RelGegevens!$F$3:$M$1002,CONCATENATE("=",Uitwerking!$A52,"-",Uitwerking!AQ$9),RelGegevens!$L$3:$L$1002))</f>
        <v/>
      </c>
      <c r="AR52" s="51" t="str">
        <f ca="1">IF(OR($A52="",AR$9="",SUMIF(RelGegevens!$F$3:$M$1002,CONCATENATE("=",Uitwerking!$A52,"-",Uitwerking!AR$9),RelGegevens!$L$3:$L$1002)=0),"",SUMIF(RelGegevens!$F$3:$M$1002,CONCATENATE("=",Uitwerking!$A52,"-",Uitwerking!AR$9),RelGegevens!$L$3:$L$1002))</f>
        <v/>
      </c>
      <c r="AS52" s="51" t="str">
        <f ca="1">IF(OR($A52="",AS$9="",SUMIF(RelGegevens!$F$3:$M$1002,CONCATENATE("=",Uitwerking!$A52,"-",Uitwerking!AS$9),RelGegevens!$L$3:$L$1002)=0),"",SUMIF(RelGegevens!$F$3:$M$1002,CONCATENATE("=",Uitwerking!$A52,"-",Uitwerking!AS$9),RelGegevens!$L$3:$L$1002))</f>
        <v/>
      </c>
      <c r="AT52" s="51" t="str">
        <f ca="1">IF(OR($A52="",AT$9="",SUMIF(RelGegevens!$F$3:$M$1002,CONCATENATE("=",Uitwerking!$A52,"-",Uitwerking!AT$9),RelGegevens!$L$3:$L$1002)=0),"",SUMIF(RelGegevens!$F$3:$M$1002,CONCATENATE("=",Uitwerking!$A52,"-",Uitwerking!AT$9),RelGegevens!$L$3:$L$1002))</f>
        <v/>
      </c>
      <c r="AU52" s="51" t="str">
        <f ca="1">IF(OR($A52="",AU$9="",SUMIF(RelGegevens!$F$3:$M$1002,CONCATENATE("=",Uitwerking!$A52,"-",Uitwerking!AU$9),RelGegevens!$L$3:$L$1002)=0),"",SUMIF(RelGegevens!$F$3:$M$1002,CONCATENATE("=",Uitwerking!$A52,"-",Uitwerking!AU$9),RelGegevens!$L$3:$L$1002))</f>
        <v/>
      </c>
      <c r="AV52" s="51" t="str">
        <f ca="1">IF(OR($A52="",AV$9="",SUMIF(RelGegevens!$F$3:$M$1002,CONCATENATE("=",Uitwerking!$A52,"-",Uitwerking!AV$9),RelGegevens!$L$3:$L$1002)=0),"",SUMIF(RelGegevens!$F$3:$M$1002,CONCATENATE("=",Uitwerking!$A52,"-",Uitwerking!AV$9),RelGegevens!$L$3:$L$1002))</f>
        <v/>
      </c>
      <c r="AW52" s="51" t="str">
        <f ca="1">IF(OR($A52="",AW$9="",SUMIF(RelGegevens!$F$3:$M$1002,CONCATENATE("=",Uitwerking!$A52,"-",Uitwerking!AW$9),RelGegevens!$L$3:$L$1002)=0),"",SUMIF(RelGegevens!$F$3:$M$1002,CONCATENATE("=",Uitwerking!$A52,"-",Uitwerking!AW$9),RelGegevens!$L$3:$L$1002))</f>
        <v/>
      </c>
      <c r="AX52" s="51" t="str">
        <f ca="1">IF(OR($A52="",AX$9="",SUMIF(RelGegevens!$F$3:$M$1002,CONCATENATE("=",Uitwerking!$A52,"-",Uitwerking!AX$9),RelGegevens!$L$3:$L$1002)=0),"",SUMIF(RelGegevens!$F$3:$M$1002,CONCATENATE("=",Uitwerking!$A52,"-",Uitwerking!AX$9),RelGegevens!$L$3:$L$1002))</f>
        <v/>
      </c>
      <c r="AY52" s="51" t="str">
        <f ca="1">IF(OR($A52="",AY$9="",SUMIF(RelGegevens!$F$3:$M$1002,CONCATENATE("=",Uitwerking!$A52,"-",Uitwerking!AY$9),RelGegevens!$L$3:$L$1002)=0),"",SUMIF(RelGegevens!$F$3:$M$1002,CONCATENATE("=",Uitwerking!$A52,"-",Uitwerking!AY$9),RelGegevens!$L$3:$L$1002))</f>
        <v/>
      </c>
      <c r="AZ52" s="51" t="str">
        <f ca="1">IF(OR($A52="",AZ$9="",SUMIF(RelGegevens!$F$3:$M$1002,CONCATENATE("=",Uitwerking!$A52,"-",Uitwerking!AZ$9),RelGegevens!$L$3:$L$1002)=0),"",SUMIF(RelGegevens!$F$3:$M$1002,CONCATENATE("=",Uitwerking!$A52,"-",Uitwerking!AZ$9),RelGegevens!$L$3:$L$1002))</f>
        <v/>
      </c>
      <c r="BA52" s="51" t="str">
        <f ca="1">IF(OR($A52="",BA$9="",SUMIF(RelGegevens!$F$3:$M$1002,CONCATENATE("=",Uitwerking!$A52,"-",Uitwerking!BA$9),RelGegevens!$L$3:$L$1002)=0),"",SUMIF(RelGegevens!$F$3:$M$1002,CONCATENATE("=",Uitwerking!$A52,"-",Uitwerking!BA$9),RelGegevens!$L$3:$L$1002))</f>
        <v/>
      </c>
      <c r="BB52" s="51" t="str">
        <f ca="1">IF(OR($A52="",BB$9="",SUMIF(RelGegevens!$F$3:$M$1002,CONCATENATE("=",Uitwerking!$A52,"-",Uitwerking!BB$9),RelGegevens!$L$3:$L$1002)=0),"",SUMIF(RelGegevens!$F$3:$M$1002,CONCATENATE("=",Uitwerking!$A52,"-",Uitwerking!BB$9),RelGegevens!$L$3:$L$1002))</f>
        <v/>
      </c>
      <c r="BC52" s="52" t="str">
        <f ca="1">IF(OR($A52="",BC$9="",SUMIF(RelGegevens!$F$3:$M$1002,CONCATENATE("=",Uitwerking!$A52,"-",Uitwerking!BC$9),RelGegevens!$L$3:$L$1002)=0),"",SUMIF(RelGegevens!$F$3:$M$1002,CONCATENATE("=",Uitwerking!$A52,"-",Uitwerking!BC$9),RelGegevens!$L$3:$L$1002))</f>
        <v/>
      </c>
    </row>
    <row r="53" spans="1:55" ht="10.5" customHeight="1" x14ac:dyDescent="0.25">
      <c r="A53" s="17" t="str">
        <f>'Data LMA'!B61</f>
        <v/>
      </c>
      <c r="B53" s="29" t="str">
        <f t="shared" si="4"/>
        <v/>
      </c>
      <c r="C53" s="22" t="str">
        <f>IF(A53="","",VLOOKUP(A53,Euralcodes!$A$2:$C$840,3))</f>
        <v/>
      </c>
      <c r="D53" s="23" t="str">
        <f>IF(C53="","",VLOOKUP(A53,Euralcodes!$A$2:$C$840,2))</f>
        <v/>
      </c>
      <c r="E53" s="87" t="str">
        <f t="shared" ca="1" si="3"/>
        <v/>
      </c>
      <c r="F53" s="50" t="str">
        <f ca="1">IF(OR($A53="",F$9="",SUMIF(RelGegevens!$F$3:$M$1002,CONCATENATE("=",Uitwerking!$A53,"-",Uitwerking!F$9),RelGegevens!$L$3:$L$1002)=0),"",SUMIF(RelGegevens!$F$3:$M$1002,CONCATENATE("=",Uitwerking!$A53,"-",Uitwerking!F$9),RelGegevens!$L$3:$L$1002))</f>
        <v/>
      </c>
      <c r="G53" s="51" t="str">
        <f ca="1">IF(OR($A53="",G$9="",SUMIF(RelGegevens!$F$3:$M$1002,CONCATENATE("=",Uitwerking!$A53,"-",Uitwerking!G$9),RelGegevens!$L$3:$L$1002)=0),"",SUMIF(RelGegevens!$F$3:$M$1002,CONCATENATE("=",Uitwerking!$A53,"-",Uitwerking!G$9),RelGegevens!$L$3:$L$1002))</f>
        <v/>
      </c>
      <c r="H53" s="51" t="str">
        <f ca="1">IF(OR($A53="",H$9="",SUMIF(RelGegevens!$F$3:$M$1002,CONCATENATE("=",Uitwerking!$A53,"-",Uitwerking!H$9),RelGegevens!$L$3:$L$1002)=0),"",SUMIF(RelGegevens!$F$3:$M$1002,CONCATENATE("=",Uitwerking!$A53,"-",Uitwerking!H$9),RelGegevens!$L$3:$L$1002))</f>
        <v/>
      </c>
      <c r="I53" s="51" t="str">
        <f ca="1">IF(OR($A53="",I$9="",SUMIF(RelGegevens!$F$3:$M$1002,CONCATENATE("=",Uitwerking!$A53,"-",Uitwerking!I$9),RelGegevens!$L$3:$L$1002)=0),"",SUMIF(RelGegevens!$F$3:$M$1002,CONCATENATE("=",Uitwerking!$A53,"-",Uitwerking!I$9),RelGegevens!$L$3:$L$1002))</f>
        <v/>
      </c>
      <c r="J53" s="51" t="str">
        <f ca="1">IF(OR($A53="",J$9="",SUMIF(RelGegevens!$F$3:$M$1002,CONCATENATE("=",Uitwerking!$A53,"-",Uitwerking!J$9),RelGegevens!$L$3:$L$1002)=0),"",SUMIF(RelGegevens!$F$3:$M$1002,CONCATENATE("=",Uitwerking!$A53,"-",Uitwerking!J$9),RelGegevens!$L$3:$L$1002))</f>
        <v/>
      </c>
      <c r="K53" s="51" t="str">
        <f ca="1">IF(OR($A53="",K$9="",SUMIF(RelGegevens!$F$3:$M$1002,CONCATENATE("=",Uitwerking!$A53,"-",Uitwerking!K$9),RelGegevens!$L$3:$L$1002)=0),"",SUMIF(RelGegevens!$F$3:$M$1002,CONCATENATE("=",Uitwerking!$A53,"-",Uitwerking!K$9),RelGegevens!$L$3:$L$1002))</f>
        <v/>
      </c>
      <c r="L53" s="51" t="str">
        <f ca="1">IF(OR($A53="",L$9="",SUMIF(RelGegevens!$F$3:$M$1002,CONCATENATE("=",Uitwerking!$A53,"-",Uitwerking!L$9),RelGegevens!$L$3:$L$1002)=0),"",SUMIF(RelGegevens!$F$3:$M$1002,CONCATENATE("=",Uitwerking!$A53,"-",Uitwerking!L$9),RelGegevens!$L$3:$L$1002))</f>
        <v/>
      </c>
      <c r="M53" s="51" t="str">
        <f ca="1">IF(OR($A53="",M$9="",SUMIF(RelGegevens!$F$3:$M$1002,CONCATENATE("=",Uitwerking!$A53,"-",Uitwerking!M$9),RelGegevens!$L$3:$L$1002)=0),"",SUMIF(RelGegevens!$F$3:$M$1002,CONCATENATE("=",Uitwerking!$A53,"-",Uitwerking!M$9),RelGegevens!$L$3:$L$1002))</f>
        <v/>
      </c>
      <c r="N53" s="51" t="str">
        <f ca="1">IF(OR($A53="",N$9="",SUMIF(RelGegevens!$F$3:$M$1002,CONCATENATE("=",Uitwerking!$A53,"-",Uitwerking!N$9),RelGegevens!$L$3:$L$1002)=0),"",SUMIF(RelGegevens!$F$3:$M$1002,CONCATENATE("=",Uitwerking!$A53,"-",Uitwerking!N$9),RelGegevens!$L$3:$L$1002))</f>
        <v/>
      </c>
      <c r="O53" s="51" t="str">
        <f ca="1">IF(OR($A53="",O$9="",SUMIF(RelGegevens!$F$3:$M$1002,CONCATENATE("=",Uitwerking!$A53,"-",Uitwerking!O$9),RelGegevens!$L$3:$L$1002)=0),"",SUMIF(RelGegevens!$F$3:$M$1002,CONCATENATE("=",Uitwerking!$A53,"-",Uitwerking!O$9),RelGegevens!$L$3:$L$1002))</f>
        <v/>
      </c>
      <c r="P53" s="51" t="str">
        <f ca="1">IF(OR($A53="",P$9="",SUMIF(RelGegevens!$F$3:$M$1002,CONCATENATE("=",Uitwerking!$A53,"-",Uitwerking!P$9),RelGegevens!$L$3:$L$1002)=0),"",SUMIF(RelGegevens!$F$3:$M$1002,CONCATENATE("=",Uitwerking!$A53,"-",Uitwerking!P$9),RelGegevens!$L$3:$L$1002))</f>
        <v/>
      </c>
      <c r="Q53" s="51" t="str">
        <f ca="1">IF(OR($A53="",Q$9="",SUMIF(RelGegevens!$F$3:$M$1002,CONCATENATE("=",Uitwerking!$A53,"-",Uitwerking!Q$9),RelGegevens!$L$3:$L$1002)=0),"",SUMIF(RelGegevens!$F$3:$M$1002,CONCATENATE("=",Uitwerking!$A53,"-",Uitwerking!Q$9),RelGegevens!$L$3:$L$1002))</f>
        <v/>
      </c>
      <c r="R53" s="51" t="str">
        <f ca="1">IF(OR($A53="",R$9="",SUMIF(RelGegevens!$F$3:$M$1002,CONCATENATE("=",Uitwerking!$A53,"-",Uitwerking!R$9),RelGegevens!$L$3:$L$1002)=0),"",SUMIF(RelGegevens!$F$3:$M$1002,CONCATENATE("=",Uitwerking!$A53,"-",Uitwerking!R$9),RelGegevens!$L$3:$L$1002))</f>
        <v/>
      </c>
      <c r="S53" s="51" t="str">
        <f ca="1">IF(OR($A53="",S$9="",SUMIF(RelGegevens!$F$3:$M$1002,CONCATENATE("=",Uitwerking!$A53,"-",Uitwerking!S$9),RelGegevens!$L$3:$L$1002)=0),"",SUMIF(RelGegevens!$F$3:$M$1002,CONCATENATE("=",Uitwerking!$A53,"-",Uitwerking!S$9),RelGegevens!$L$3:$L$1002))</f>
        <v/>
      </c>
      <c r="T53" s="51" t="str">
        <f ca="1">IF(OR($A53="",T$9="",SUMIF(RelGegevens!$F$3:$M$1002,CONCATENATE("=",Uitwerking!$A53,"-",Uitwerking!T$9),RelGegevens!$L$3:$L$1002)=0),"",SUMIF(RelGegevens!$F$3:$M$1002,CONCATENATE("=",Uitwerking!$A53,"-",Uitwerking!T$9),RelGegevens!$L$3:$L$1002))</f>
        <v/>
      </c>
      <c r="U53" s="51" t="str">
        <f ca="1">IF(OR($A53="",U$9="",SUMIF(RelGegevens!$F$3:$M$1002,CONCATENATE("=",Uitwerking!$A53,"-",Uitwerking!U$9),RelGegevens!$L$3:$L$1002)=0),"",SUMIF(RelGegevens!$F$3:$M$1002,CONCATENATE("=",Uitwerking!$A53,"-",Uitwerking!U$9),RelGegevens!$L$3:$L$1002))</f>
        <v/>
      </c>
      <c r="V53" s="51" t="str">
        <f ca="1">IF(OR($A53="",V$9="",SUMIF(RelGegevens!$F$3:$M$1002,CONCATENATE("=",Uitwerking!$A53,"-",Uitwerking!V$9),RelGegevens!$L$3:$L$1002)=0),"",SUMIF(RelGegevens!$F$3:$M$1002,CONCATENATE("=",Uitwerking!$A53,"-",Uitwerking!V$9),RelGegevens!$L$3:$L$1002))</f>
        <v/>
      </c>
      <c r="W53" s="51" t="str">
        <f ca="1">IF(OR($A53="",W$9="",SUMIF(RelGegevens!$F$3:$M$1002,CONCATENATE("=",Uitwerking!$A53,"-",Uitwerking!W$9),RelGegevens!$L$3:$L$1002)=0),"",SUMIF(RelGegevens!$F$3:$M$1002,CONCATENATE("=",Uitwerking!$A53,"-",Uitwerking!W$9),RelGegevens!$L$3:$L$1002))</f>
        <v/>
      </c>
      <c r="X53" s="51" t="str">
        <f ca="1">IF(OR($A53="",X$9="",SUMIF(RelGegevens!$F$3:$M$1002,CONCATENATE("=",Uitwerking!$A53,"-",Uitwerking!X$9),RelGegevens!$L$3:$L$1002)=0),"",SUMIF(RelGegevens!$F$3:$M$1002,CONCATENATE("=",Uitwerking!$A53,"-",Uitwerking!X$9),RelGegevens!$L$3:$L$1002))</f>
        <v/>
      </c>
      <c r="Y53" s="51" t="str">
        <f ca="1">IF(OR($A53="",Y$9="",SUMIF(RelGegevens!$F$3:$M$1002,CONCATENATE("=",Uitwerking!$A53,"-",Uitwerking!Y$9),RelGegevens!$L$3:$L$1002)=0),"",SUMIF(RelGegevens!$F$3:$M$1002,CONCATENATE("=",Uitwerking!$A53,"-",Uitwerking!Y$9),RelGegevens!$L$3:$L$1002))</f>
        <v/>
      </c>
      <c r="Z53" s="50" t="str">
        <f ca="1">IF(OR($A53="",Z$9="",SUMIF(RelGegevens!$F$3:$M$1002,CONCATENATE("=",Uitwerking!$A53,"-",Uitwerking!Z$9),RelGegevens!$L$3:$L$1002)=0),"",SUMIF(RelGegevens!$F$3:$M$1002,CONCATENATE("=",Uitwerking!$A53,"-",Uitwerking!Z$9),RelGegevens!$L$3:$L$1002))</f>
        <v/>
      </c>
      <c r="AA53" s="51" t="str">
        <f ca="1">IF(OR($A53="",AA$9="",SUMIF(RelGegevens!$F$3:$M$1002,CONCATENATE("=",Uitwerking!$A53,"-",Uitwerking!AA$9),RelGegevens!$L$3:$L$1002)=0),"",SUMIF(RelGegevens!$F$3:$M$1002,CONCATENATE("=",Uitwerking!$A53,"-",Uitwerking!AA$9),RelGegevens!$L$3:$L$1002))</f>
        <v/>
      </c>
      <c r="AB53" s="51" t="str">
        <f ca="1">IF(OR($A53="",AB$9="",SUMIF(RelGegevens!$F$3:$M$1002,CONCATENATE("=",Uitwerking!$A53,"-",Uitwerking!AB$9),RelGegevens!$L$3:$L$1002)=0),"",SUMIF(RelGegevens!$F$3:$M$1002,CONCATENATE("=",Uitwerking!$A53,"-",Uitwerking!AB$9),RelGegevens!$L$3:$L$1002))</f>
        <v/>
      </c>
      <c r="AC53" s="51" t="str">
        <f ca="1">IF(OR($A53="",AC$9="",SUMIF(RelGegevens!$F$3:$M$1002,CONCATENATE("=",Uitwerking!$A53,"-",Uitwerking!AC$9),RelGegevens!$L$3:$L$1002)=0),"",SUMIF(RelGegevens!$F$3:$M$1002,CONCATENATE("=",Uitwerking!$A53,"-",Uitwerking!AC$9),RelGegevens!$L$3:$L$1002))</f>
        <v/>
      </c>
      <c r="AD53" s="51" t="str">
        <f ca="1">IF(OR($A53="",AD$9="",SUMIF(RelGegevens!$F$3:$M$1002,CONCATENATE("=",Uitwerking!$A53,"-",Uitwerking!AD$9),RelGegevens!$L$3:$L$1002)=0),"",SUMIF(RelGegevens!$F$3:$M$1002,CONCATENATE("=",Uitwerking!$A53,"-",Uitwerking!AD$9),RelGegevens!$L$3:$L$1002))</f>
        <v/>
      </c>
      <c r="AE53" s="51" t="str">
        <f ca="1">IF(OR($A53="",AE$9="",SUMIF(RelGegevens!$F$3:$M$1002,CONCATENATE("=",Uitwerking!$A53,"-",Uitwerking!AE$9),RelGegevens!$L$3:$L$1002)=0),"",SUMIF(RelGegevens!$F$3:$M$1002,CONCATENATE("=",Uitwerking!$A53,"-",Uitwerking!AE$9),RelGegevens!$L$3:$L$1002))</f>
        <v/>
      </c>
      <c r="AF53" s="51" t="str">
        <f ca="1">IF(OR($A53="",AF$9="",SUMIF(RelGegevens!$F$3:$M$1002,CONCATENATE("=",Uitwerking!$A53,"-",Uitwerking!AF$9),RelGegevens!$L$3:$L$1002)=0),"",SUMIF(RelGegevens!$F$3:$M$1002,CONCATENATE("=",Uitwerking!$A53,"-",Uitwerking!AF$9),RelGegevens!$L$3:$L$1002))</f>
        <v/>
      </c>
      <c r="AG53" s="51" t="str">
        <f ca="1">IF(OR($A53="",AG$9="",SUMIF(RelGegevens!$F$3:$M$1002,CONCATENATE("=",Uitwerking!$A53,"-",Uitwerking!AG$9),RelGegevens!$L$3:$L$1002)=0),"",SUMIF(RelGegevens!$F$3:$M$1002,CONCATENATE("=",Uitwerking!$A53,"-",Uitwerking!AG$9),RelGegevens!$L$3:$L$1002))</f>
        <v/>
      </c>
      <c r="AH53" s="51" t="str">
        <f ca="1">IF(OR($A53="",AH$9="",SUMIF(RelGegevens!$F$3:$M$1002,CONCATENATE("=",Uitwerking!$A53,"-",Uitwerking!AH$9),RelGegevens!$L$3:$L$1002)=0),"",SUMIF(RelGegevens!$F$3:$M$1002,CONCATENATE("=",Uitwerking!$A53,"-",Uitwerking!AH$9),RelGegevens!$L$3:$L$1002))</f>
        <v/>
      </c>
      <c r="AI53" s="51" t="str">
        <f ca="1">IF(OR($A53="",AI$9="",SUMIF(RelGegevens!$F$3:$M$1002,CONCATENATE("=",Uitwerking!$A53,"-",Uitwerking!AI$9),RelGegevens!$L$3:$L$1002)=0),"",SUMIF(RelGegevens!$F$3:$M$1002,CONCATENATE("=",Uitwerking!$A53,"-",Uitwerking!AI$9),RelGegevens!$L$3:$L$1002))</f>
        <v/>
      </c>
      <c r="AJ53" s="51" t="str">
        <f ca="1">IF(OR($A53="",AJ$9="",SUMIF(RelGegevens!$F$3:$M$1002,CONCATENATE("=",Uitwerking!$A53,"-",Uitwerking!AJ$9),RelGegevens!$L$3:$L$1002)=0),"",SUMIF(RelGegevens!$F$3:$M$1002,CONCATENATE("=",Uitwerking!$A53,"-",Uitwerking!AJ$9),RelGegevens!$L$3:$L$1002))</f>
        <v/>
      </c>
      <c r="AK53" s="51" t="str">
        <f ca="1">IF(OR($A53="",AK$9="",SUMIF(RelGegevens!$F$3:$M$1002,CONCATENATE("=",Uitwerking!$A53,"-",Uitwerking!AK$9),RelGegevens!$L$3:$L$1002)=0),"",SUMIF(RelGegevens!$F$3:$M$1002,CONCATENATE("=",Uitwerking!$A53,"-",Uitwerking!AK$9),RelGegevens!$L$3:$L$1002))</f>
        <v/>
      </c>
      <c r="AL53" s="51" t="str">
        <f ca="1">IF(OR($A53="",AL$9="",SUMIF(RelGegevens!$F$3:$M$1002,CONCATENATE("=",Uitwerking!$A53,"-",Uitwerking!AL$9),RelGegevens!$L$3:$L$1002)=0),"",SUMIF(RelGegevens!$F$3:$M$1002,CONCATENATE("=",Uitwerking!$A53,"-",Uitwerking!AL$9),RelGegevens!$L$3:$L$1002))</f>
        <v/>
      </c>
      <c r="AM53" s="51" t="str">
        <f ca="1">IF(OR($A53="",AM$9="",SUMIF(RelGegevens!$F$3:$M$1002,CONCATENATE("=",Uitwerking!$A53,"-",Uitwerking!AM$9),RelGegevens!$L$3:$L$1002)=0),"",SUMIF(RelGegevens!$F$3:$M$1002,CONCATENATE("=",Uitwerking!$A53,"-",Uitwerking!AM$9),RelGegevens!$L$3:$L$1002))</f>
        <v/>
      </c>
      <c r="AN53" s="51" t="str">
        <f ca="1">IF(OR($A53="",AN$9="",SUMIF(RelGegevens!$F$3:$M$1002,CONCATENATE("=",Uitwerking!$A53,"-",Uitwerking!AN$9),RelGegevens!$L$3:$L$1002)=0),"",SUMIF(RelGegevens!$F$3:$M$1002,CONCATENATE("=",Uitwerking!$A53,"-",Uitwerking!AN$9),RelGegevens!$L$3:$L$1002))</f>
        <v/>
      </c>
      <c r="AO53" s="51" t="str">
        <f ca="1">IF(OR($A53="",AO$9="",SUMIF(RelGegevens!$F$3:$M$1002,CONCATENATE("=",Uitwerking!$A53,"-",Uitwerking!AO$9),RelGegevens!$L$3:$L$1002)=0),"",SUMIF(RelGegevens!$F$3:$M$1002,CONCATENATE("=",Uitwerking!$A53,"-",Uitwerking!AO$9),RelGegevens!$L$3:$L$1002))</f>
        <v/>
      </c>
      <c r="AP53" s="51" t="str">
        <f ca="1">IF(OR($A53="",AP$9="",SUMIF(RelGegevens!$F$3:$M$1002,CONCATENATE("=",Uitwerking!$A53,"-",Uitwerking!AP$9),RelGegevens!$L$3:$L$1002)=0),"",SUMIF(RelGegevens!$F$3:$M$1002,CONCATENATE("=",Uitwerking!$A53,"-",Uitwerking!AP$9),RelGegevens!$L$3:$L$1002))</f>
        <v/>
      </c>
      <c r="AQ53" s="51" t="str">
        <f ca="1">IF(OR($A53="",AQ$9="",SUMIF(RelGegevens!$F$3:$M$1002,CONCATENATE("=",Uitwerking!$A53,"-",Uitwerking!AQ$9),RelGegevens!$L$3:$L$1002)=0),"",SUMIF(RelGegevens!$F$3:$M$1002,CONCATENATE("=",Uitwerking!$A53,"-",Uitwerking!AQ$9),RelGegevens!$L$3:$L$1002))</f>
        <v/>
      </c>
      <c r="AR53" s="51" t="str">
        <f ca="1">IF(OR($A53="",AR$9="",SUMIF(RelGegevens!$F$3:$M$1002,CONCATENATE("=",Uitwerking!$A53,"-",Uitwerking!AR$9),RelGegevens!$L$3:$L$1002)=0),"",SUMIF(RelGegevens!$F$3:$M$1002,CONCATENATE("=",Uitwerking!$A53,"-",Uitwerking!AR$9),RelGegevens!$L$3:$L$1002))</f>
        <v/>
      </c>
      <c r="AS53" s="51" t="str">
        <f ca="1">IF(OR($A53="",AS$9="",SUMIF(RelGegevens!$F$3:$M$1002,CONCATENATE("=",Uitwerking!$A53,"-",Uitwerking!AS$9),RelGegevens!$L$3:$L$1002)=0),"",SUMIF(RelGegevens!$F$3:$M$1002,CONCATENATE("=",Uitwerking!$A53,"-",Uitwerking!AS$9),RelGegevens!$L$3:$L$1002))</f>
        <v/>
      </c>
      <c r="AT53" s="51" t="str">
        <f ca="1">IF(OR($A53="",AT$9="",SUMIF(RelGegevens!$F$3:$M$1002,CONCATENATE("=",Uitwerking!$A53,"-",Uitwerking!AT$9),RelGegevens!$L$3:$L$1002)=0),"",SUMIF(RelGegevens!$F$3:$M$1002,CONCATENATE("=",Uitwerking!$A53,"-",Uitwerking!AT$9),RelGegevens!$L$3:$L$1002))</f>
        <v/>
      </c>
      <c r="AU53" s="51" t="str">
        <f ca="1">IF(OR($A53="",AU$9="",SUMIF(RelGegevens!$F$3:$M$1002,CONCATENATE("=",Uitwerking!$A53,"-",Uitwerking!AU$9),RelGegevens!$L$3:$L$1002)=0),"",SUMIF(RelGegevens!$F$3:$M$1002,CONCATENATE("=",Uitwerking!$A53,"-",Uitwerking!AU$9),RelGegevens!$L$3:$L$1002))</f>
        <v/>
      </c>
      <c r="AV53" s="51" t="str">
        <f ca="1">IF(OR($A53="",AV$9="",SUMIF(RelGegevens!$F$3:$M$1002,CONCATENATE("=",Uitwerking!$A53,"-",Uitwerking!AV$9),RelGegevens!$L$3:$L$1002)=0),"",SUMIF(RelGegevens!$F$3:$M$1002,CONCATENATE("=",Uitwerking!$A53,"-",Uitwerking!AV$9),RelGegevens!$L$3:$L$1002))</f>
        <v/>
      </c>
      <c r="AW53" s="51" t="str">
        <f ca="1">IF(OR($A53="",AW$9="",SUMIF(RelGegevens!$F$3:$M$1002,CONCATENATE("=",Uitwerking!$A53,"-",Uitwerking!AW$9),RelGegevens!$L$3:$L$1002)=0),"",SUMIF(RelGegevens!$F$3:$M$1002,CONCATENATE("=",Uitwerking!$A53,"-",Uitwerking!AW$9),RelGegevens!$L$3:$L$1002))</f>
        <v/>
      </c>
      <c r="AX53" s="51" t="str">
        <f ca="1">IF(OR($A53="",AX$9="",SUMIF(RelGegevens!$F$3:$M$1002,CONCATENATE("=",Uitwerking!$A53,"-",Uitwerking!AX$9),RelGegevens!$L$3:$L$1002)=0),"",SUMIF(RelGegevens!$F$3:$M$1002,CONCATENATE("=",Uitwerking!$A53,"-",Uitwerking!AX$9),RelGegevens!$L$3:$L$1002))</f>
        <v/>
      </c>
      <c r="AY53" s="51" t="str">
        <f ca="1">IF(OR($A53="",AY$9="",SUMIF(RelGegevens!$F$3:$M$1002,CONCATENATE("=",Uitwerking!$A53,"-",Uitwerking!AY$9),RelGegevens!$L$3:$L$1002)=0),"",SUMIF(RelGegevens!$F$3:$M$1002,CONCATENATE("=",Uitwerking!$A53,"-",Uitwerking!AY$9),RelGegevens!$L$3:$L$1002))</f>
        <v/>
      </c>
      <c r="AZ53" s="51" t="str">
        <f ca="1">IF(OR($A53="",AZ$9="",SUMIF(RelGegevens!$F$3:$M$1002,CONCATENATE("=",Uitwerking!$A53,"-",Uitwerking!AZ$9),RelGegevens!$L$3:$L$1002)=0),"",SUMIF(RelGegevens!$F$3:$M$1002,CONCATENATE("=",Uitwerking!$A53,"-",Uitwerking!AZ$9),RelGegevens!$L$3:$L$1002))</f>
        <v/>
      </c>
      <c r="BA53" s="51" t="str">
        <f ca="1">IF(OR($A53="",BA$9="",SUMIF(RelGegevens!$F$3:$M$1002,CONCATENATE("=",Uitwerking!$A53,"-",Uitwerking!BA$9),RelGegevens!$L$3:$L$1002)=0),"",SUMIF(RelGegevens!$F$3:$M$1002,CONCATENATE("=",Uitwerking!$A53,"-",Uitwerking!BA$9),RelGegevens!$L$3:$L$1002))</f>
        <v/>
      </c>
      <c r="BB53" s="51" t="str">
        <f ca="1">IF(OR($A53="",BB$9="",SUMIF(RelGegevens!$F$3:$M$1002,CONCATENATE("=",Uitwerking!$A53,"-",Uitwerking!BB$9),RelGegevens!$L$3:$L$1002)=0),"",SUMIF(RelGegevens!$F$3:$M$1002,CONCATENATE("=",Uitwerking!$A53,"-",Uitwerking!BB$9),RelGegevens!$L$3:$L$1002))</f>
        <v/>
      </c>
      <c r="BC53" s="52" t="str">
        <f ca="1">IF(OR($A53="",BC$9="",SUMIF(RelGegevens!$F$3:$M$1002,CONCATENATE("=",Uitwerking!$A53,"-",Uitwerking!BC$9),RelGegevens!$L$3:$L$1002)=0),"",SUMIF(RelGegevens!$F$3:$M$1002,CONCATENATE("=",Uitwerking!$A53,"-",Uitwerking!BC$9),RelGegevens!$L$3:$L$1002))</f>
        <v/>
      </c>
    </row>
    <row r="54" spans="1:55" ht="10.5" customHeight="1" x14ac:dyDescent="0.25">
      <c r="A54" s="17" t="str">
        <f>'Data LMA'!B62</f>
        <v/>
      </c>
      <c r="B54" s="29" t="str">
        <f t="shared" si="4"/>
        <v/>
      </c>
      <c r="C54" s="22" t="str">
        <f>IF(A54="","",VLOOKUP(A54,Euralcodes!$A$2:$C$840,3))</f>
        <v/>
      </c>
      <c r="D54" s="23" t="str">
        <f>IF(C54="","",VLOOKUP(A54,Euralcodes!$A$2:$C$840,2))</f>
        <v/>
      </c>
      <c r="E54" s="87" t="str">
        <f t="shared" ca="1" si="3"/>
        <v/>
      </c>
      <c r="F54" s="50" t="str">
        <f ca="1">IF(OR($A54="",F$9="",SUMIF(RelGegevens!$F$3:$M$1002,CONCATENATE("=",Uitwerking!$A54,"-",Uitwerking!F$9),RelGegevens!$L$3:$L$1002)=0),"",SUMIF(RelGegevens!$F$3:$M$1002,CONCATENATE("=",Uitwerking!$A54,"-",Uitwerking!F$9),RelGegevens!$L$3:$L$1002))</f>
        <v/>
      </c>
      <c r="G54" s="51" t="str">
        <f ca="1">IF(OR($A54="",G$9="",SUMIF(RelGegevens!$F$3:$M$1002,CONCATENATE("=",Uitwerking!$A54,"-",Uitwerking!G$9),RelGegevens!$L$3:$L$1002)=0),"",SUMIF(RelGegevens!$F$3:$M$1002,CONCATENATE("=",Uitwerking!$A54,"-",Uitwerking!G$9),RelGegevens!$L$3:$L$1002))</f>
        <v/>
      </c>
      <c r="H54" s="51" t="str">
        <f ca="1">IF(OR($A54="",H$9="",SUMIF(RelGegevens!$F$3:$M$1002,CONCATENATE("=",Uitwerking!$A54,"-",Uitwerking!H$9),RelGegevens!$L$3:$L$1002)=0),"",SUMIF(RelGegevens!$F$3:$M$1002,CONCATENATE("=",Uitwerking!$A54,"-",Uitwerking!H$9),RelGegevens!$L$3:$L$1002))</f>
        <v/>
      </c>
      <c r="I54" s="51" t="str">
        <f ca="1">IF(OR($A54="",I$9="",SUMIF(RelGegevens!$F$3:$M$1002,CONCATENATE("=",Uitwerking!$A54,"-",Uitwerking!I$9),RelGegevens!$L$3:$L$1002)=0),"",SUMIF(RelGegevens!$F$3:$M$1002,CONCATENATE("=",Uitwerking!$A54,"-",Uitwerking!I$9),RelGegevens!$L$3:$L$1002))</f>
        <v/>
      </c>
      <c r="J54" s="51" t="str">
        <f ca="1">IF(OR($A54="",J$9="",SUMIF(RelGegevens!$F$3:$M$1002,CONCATENATE("=",Uitwerking!$A54,"-",Uitwerking!J$9),RelGegevens!$L$3:$L$1002)=0),"",SUMIF(RelGegevens!$F$3:$M$1002,CONCATENATE("=",Uitwerking!$A54,"-",Uitwerking!J$9),RelGegevens!$L$3:$L$1002))</f>
        <v/>
      </c>
      <c r="K54" s="51" t="str">
        <f ca="1">IF(OR($A54="",K$9="",SUMIF(RelGegevens!$F$3:$M$1002,CONCATENATE("=",Uitwerking!$A54,"-",Uitwerking!K$9),RelGegevens!$L$3:$L$1002)=0),"",SUMIF(RelGegevens!$F$3:$M$1002,CONCATENATE("=",Uitwerking!$A54,"-",Uitwerking!K$9),RelGegevens!$L$3:$L$1002))</f>
        <v/>
      </c>
      <c r="L54" s="51" t="str">
        <f ca="1">IF(OR($A54="",L$9="",SUMIF(RelGegevens!$F$3:$M$1002,CONCATENATE("=",Uitwerking!$A54,"-",Uitwerking!L$9),RelGegevens!$L$3:$L$1002)=0),"",SUMIF(RelGegevens!$F$3:$M$1002,CONCATENATE("=",Uitwerking!$A54,"-",Uitwerking!L$9),RelGegevens!$L$3:$L$1002))</f>
        <v/>
      </c>
      <c r="M54" s="51" t="str">
        <f ca="1">IF(OR($A54="",M$9="",SUMIF(RelGegevens!$F$3:$M$1002,CONCATENATE("=",Uitwerking!$A54,"-",Uitwerking!M$9),RelGegevens!$L$3:$L$1002)=0),"",SUMIF(RelGegevens!$F$3:$M$1002,CONCATENATE("=",Uitwerking!$A54,"-",Uitwerking!M$9),RelGegevens!$L$3:$L$1002))</f>
        <v/>
      </c>
      <c r="N54" s="51" t="str">
        <f ca="1">IF(OR($A54="",N$9="",SUMIF(RelGegevens!$F$3:$M$1002,CONCATENATE("=",Uitwerking!$A54,"-",Uitwerking!N$9),RelGegevens!$L$3:$L$1002)=0),"",SUMIF(RelGegevens!$F$3:$M$1002,CONCATENATE("=",Uitwerking!$A54,"-",Uitwerking!N$9),RelGegevens!$L$3:$L$1002))</f>
        <v/>
      </c>
      <c r="O54" s="51" t="str">
        <f ca="1">IF(OR($A54="",O$9="",SUMIF(RelGegevens!$F$3:$M$1002,CONCATENATE("=",Uitwerking!$A54,"-",Uitwerking!O$9),RelGegevens!$L$3:$L$1002)=0),"",SUMIF(RelGegevens!$F$3:$M$1002,CONCATENATE("=",Uitwerking!$A54,"-",Uitwerking!O$9),RelGegevens!$L$3:$L$1002))</f>
        <v/>
      </c>
      <c r="P54" s="51" t="str">
        <f ca="1">IF(OR($A54="",P$9="",SUMIF(RelGegevens!$F$3:$M$1002,CONCATENATE("=",Uitwerking!$A54,"-",Uitwerking!P$9),RelGegevens!$L$3:$L$1002)=0),"",SUMIF(RelGegevens!$F$3:$M$1002,CONCATENATE("=",Uitwerking!$A54,"-",Uitwerking!P$9),RelGegevens!$L$3:$L$1002))</f>
        <v/>
      </c>
      <c r="Q54" s="51" t="str">
        <f ca="1">IF(OR($A54="",Q$9="",SUMIF(RelGegevens!$F$3:$M$1002,CONCATENATE("=",Uitwerking!$A54,"-",Uitwerking!Q$9),RelGegevens!$L$3:$L$1002)=0),"",SUMIF(RelGegevens!$F$3:$M$1002,CONCATENATE("=",Uitwerking!$A54,"-",Uitwerking!Q$9),RelGegevens!$L$3:$L$1002))</f>
        <v/>
      </c>
      <c r="R54" s="51" t="str">
        <f ca="1">IF(OR($A54="",R$9="",SUMIF(RelGegevens!$F$3:$M$1002,CONCATENATE("=",Uitwerking!$A54,"-",Uitwerking!R$9),RelGegevens!$L$3:$L$1002)=0),"",SUMIF(RelGegevens!$F$3:$M$1002,CONCATENATE("=",Uitwerking!$A54,"-",Uitwerking!R$9),RelGegevens!$L$3:$L$1002))</f>
        <v/>
      </c>
      <c r="S54" s="51" t="str">
        <f ca="1">IF(OR($A54="",S$9="",SUMIF(RelGegevens!$F$3:$M$1002,CONCATENATE("=",Uitwerking!$A54,"-",Uitwerking!S$9),RelGegevens!$L$3:$L$1002)=0),"",SUMIF(RelGegevens!$F$3:$M$1002,CONCATENATE("=",Uitwerking!$A54,"-",Uitwerking!S$9),RelGegevens!$L$3:$L$1002))</f>
        <v/>
      </c>
      <c r="T54" s="51" t="str">
        <f ca="1">IF(OR($A54="",T$9="",SUMIF(RelGegevens!$F$3:$M$1002,CONCATENATE("=",Uitwerking!$A54,"-",Uitwerking!T$9),RelGegevens!$L$3:$L$1002)=0),"",SUMIF(RelGegevens!$F$3:$M$1002,CONCATENATE("=",Uitwerking!$A54,"-",Uitwerking!T$9),RelGegevens!$L$3:$L$1002))</f>
        <v/>
      </c>
      <c r="U54" s="51" t="str">
        <f ca="1">IF(OR($A54="",U$9="",SUMIF(RelGegevens!$F$3:$M$1002,CONCATENATE("=",Uitwerking!$A54,"-",Uitwerking!U$9),RelGegevens!$L$3:$L$1002)=0),"",SUMIF(RelGegevens!$F$3:$M$1002,CONCATENATE("=",Uitwerking!$A54,"-",Uitwerking!U$9),RelGegevens!$L$3:$L$1002))</f>
        <v/>
      </c>
      <c r="V54" s="51" t="str">
        <f ca="1">IF(OR($A54="",V$9="",SUMIF(RelGegevens!$F$3:$M$1002,CONCATENATE("=",Uitwerking!$A54,"-",Uitwerking!V$9),RelGegevens!$L$3:$L$1002)=0),"",SUMIF(RelGegevens!$F$3:$M$1002,CONCATENATE("=",Uitwerking!$A54,"-",Uitwerking!V$9),RelGegevens!$L$3:$L$1002))</f>
        <v/>
      </c>
      <c r="W54" s="51" t="str">
        <f ca="1">IF(OR($A54="",W$9="",SUMIF(RelGegevens!$F$3:$M$1002,CONCATENATE("=",Uitwerking!$A54,"-",Uitwerking!W$9),RelGegevens!$L$3:$L$1002)=0),"",SUMIF(RelGegevens!$F$3:$M$1002,CONCATENATE("=",Uitwerking!$A54,"-",Uitwerking!W$9),RelGegevens!$L$3:$L$1002))</f>
        <v/>
      </c>
      <c r="X54" s="51" t="str">
        <f ca="1">IF(OR($A54="",X$9="",SUMIF(RelGegevens!$F$3:$M$1002,CONCATENATE("=",Uitwerking!$A54,"-",Uitwerking!X$9),RelGegevens!$L$3:$L$1002)=0),"",SUMIF(RelGegevens!$F$3:$M$1002,CONCATENATE("=",Uitwerking!$A54,"-",Uitwerking!X$9),RelGegevens!$L$3:$L$1002))</f>
        <v/>
      </c>
      <c r="Y54" s="51" t="str">
        <f ca="1">IF(OR($A54="",Y$9="",SUMIF(RelGegevens!$F$3:$M$1002,CONCATENATE("=",Uitwerking!$A54,"-",Uitwerking!Y$9),RelGegevens!$L$3:$L$1002)=0),"",SUMIF(RelGegevens!$F$3:$M$1002,CONCATENATE("=",Uitwerking!$A54,"-",Uitwerking!Y$9),RelGegevens!$L$3:$L$1002))</f>
        <v/>
      </c>
      <c r="Z54" s="50" t="str">
        <f ca="1">IF(OR($A54="",Z$9="",SUMIF(RelGegevens!$F$3:$M$1002,CONCATENATE("=",Uitwerking!$A54,"-",Uitwerking!Z$9),RelGegevens!$L$3:$L$1002)=0),"",SUMIF(RelGegevens!$F$3:$M$1002,CONCATENATE("=",Uitwerking!$A54,"-",Uitwerking!Z$9),RelGegevens!$L$3:$L$1002))</f>
        <v/>
      </c>
      <c r="AA54" s="51" t="str">
        <f ca="1">IF(OR($A54="",AA$9="",SUMIF(RelGegevens!$F$3:$M$1002,CONCATENATE("=",Uitwerking!$A54,"-",Uitwerking!AA$9),RelGegevens!$L$3:$L$1002)=0),"",SUMIF(RelGegevens!$F$3:$M$1002,CONCATENATE("=",Uitwerking!$A54,"-",Uitwerking!AA$9),RelGegevens!$L$3:$L$1002))</f>
        <v/>
      </c>
      <c r="AB54" s="51" t="str">
        <f ca="1">IF(OR($A54="",AB$9="",SUMIF(RelGegevens!$F$3:$M$1002,CONCATENATE("=",Uitwerking!$A54,"-",Uitwerking!AB$9),RelGegevens!$L$3:$L$1002)=0),"",SUMIF(RelGegevens!$F$3:$M$1002,CONCATENATE("=",Uitwerking!$A54,"-",Uitwerking!AB$9),RelGegevens!$L$3:$L$1002))</f>
        <v/>
      </c>
      <c r="AC54" s="51" t="str">
        <f ca="1">IF(OR($A54="",AC$9="",SUMIF(RelGegevens!$F$3:$M$1002,CONCATENATE("=",Uitwerking!$A54,"-",Uitwerking!AC$9),RelGegevens!$L$3:$L$1002)=0),"",SUMIF(RelGegevens!$F$3:$M$1002,CONCATENATE("=",Uitwerking!$A54,"-",Uitwerking!AC$9),RelGegevens!$L$3:$L$1002))</f>
        <v/>
      </c>
      <c r="AD54" s="51" t="str">
        <f ca="1">IF(OR($A54="",AD$9="",SUMIF(RelGegevens!$F$3:$M$1002,CONCATENATE("=",Uitwerking!$A54,"-",Uitwerking!AD$9),RelGegevens!$L$3:$L$1002)=0),"",SUMIF(RelGegevens!$F$3:$M$1002,CONCATENATE("=",Uitwerking!$A54,"-",Uitwerking!AD$9),RelGegevens!$L$3:$L$1002))</f>
        <v/>
      </c>
      <c r="AE54" s="51" t="str">
        <f ca="1">IF(OR($A54="",AE$9="",SUMIF(RelGegevens!$F$3:$M$1002,CONCATENATE("=",Uitwerking!$A54,"-",Uitwerking!AE$9),RelGegevens!$L$3:$L$1002)=0),"",SUMIF(RelGegevens!$F$3:$M$1002,CONCATENATE("=",Uitwerking!$A54,"-",Uitwerking!AE$9),RelGegevens!$L$3:$L$1002))</f>
        <v/>
      </c>
      <c r="AF54" s="51" t="str">
        <f ca="1">IF(OR($A54="",AF$9="",SUMIF(RelGegevens!$F$3:$M$1002,CONCATENATE("=",Uitwerking!$A54,"-",Uitwerking!AF$9),RelGegevens!$L$3:$L$1002)=0),"",SUMIF(RelGegevens!$F$3:$M$1002,CONCATENATE("=",Uitwerking!$A54,"-",Uitwerking!AF$9),RelGegevens!$L$3:$L$1002))</f>
        <v/>
      </c>
      <c r="AG54" s="51" t="str">
        <f ca="1">IF(OR($A54="",AG$9="",SUMIF(RelGegevens!$F$3:$M$1002,CONCATENATE("=",Uitwerking!$A54,"-",Uitwerking!AG$9),RelGegevens!$L$3:$L$1002)=0),"",SUMIF(RelGegevens!$F$3:$M$1002,CONCATENATE("=",Uitwerking!$A54,"-",Uitwerking!AG$9),RelGegevens!$L$3:$L$1002))</f>
        <v/>
      </c>
      <c r="AH54" s="51" t="str">
        <f ca="1">IF(OR($A54="",AH$9="",SUMIF(RelGegevens!$F$3:$M$1002,CONCATENATE("=",Uitwerking!$A54,"-",Uitwerking!AH$9),RelGegevens!$L$3:$L$1002)=0),"",SUMIF(RelGegevens!$F$3:$M$1002,CONCATENATE("=",Uitwerking!$A54,"-",Uitwerking!AH$9),RelGegevens!$L$3:$L$1002))</f>
        <v/>
      </c>
      <c r="AI54" s="51" t="str">
        <f ca="1">IF(OR($A54="",AI$9="",SUMIF(RelGegevens!$F$3:$M$1002,CONCATENATE("=",Uitwerking!$A54,"-",Uitwerking!AI$9),RelGegevens!$L$3:$L$1002)=0),"",SUMIF(RelGegevens!$F$3:$M$1002,CONCATENATE("=",Uitwerking!$A54,"-",Uitwerking!AI$9),RelGegevens!$L$3:$L$1002))</f>
        <v/>
      </c>
      <c r="AJ54" s="51" t="str">
        <f ca="1">IF(OR($A54="",AJ$9="",SUMIF(RelGegevens!$F$3:$M$1002,CONCATENATE("=",Uitwerking!$A54,"-",Uitwerking!AJ$9),RelGegevens!$L$3:$L$1002)=0),"",SUMIF(RelGegevens!$F$3:$M$1002,CONCATENATE("=",Uitwerking!$A54,"-",Uitwerking!AJ$9),RelGegevens!$L$3:$L$1002))</f>
        <v/>
      </c>
      <c r="AK54" s="51" t="str">
        <f ca="1">IF(OR($A54="",AK$9="",SUMIF(RelGegevens!$F$3:$M$1002,CONCATENATE("=",Uitwerking!$A54,"-",Uitwerking!AK$9),RelGegevens!$L$3:$L$1002)=0),"",SUMIF(RelGegevens!$F$3:$M$1002,CONCATENATE("=",Uitwerking!$A54,"-",Uitwerking!AK$9),RelGegevens!$L$3:$L$1002))</f>
        <v/>
      </c>
      <c r="AL54" s="51" t="str">
        <f ca="1">IF(OR($A54="",AL$9="",SUMIF(RelGegevens!$F$3:$M$1002,CONCATENATE("=",Uitwerking!$A54,"-",Uitwerking!AL$9),RelGegevens!$L$3:$L$1002)=0),"",SUMIF(RelGegevens!$F$3:$M$1002,CONCATENATE("=",Uitwerking!$A54,"-",Uitwerking!AL$9),RelGegevens!$L$3:$L$1002))</f>
        <v/>
      </c>
      <c r="AM54" s="51" t="str">
        <f ca="1">IF(OR($A54="",AM$9="",SUMIF(RelGegevens!$F$3:$M$1002,CONCATENATE("=",Uitwerking!$A54,"-",Uitwerking!AM$9),RelGegevens!$L$3:$L$1002)=0),"",SUMIF(RelGegevens!$F$3:$M$1002,CONCATENATE("=",Uitwerking!$A54,"-",Uitwerking!AM$9),RelGegevens!$L$3:$L$1002))</f>
        <v/>
      </c>
      <c r="AN54" s="51" t="str">
        <f ca="1">IF(OR($A54="",AN$9="",SUMIF(RelGegevens!$F$3:$M$1002,CONCATENATE("=",Uitwerking!$A54,"-",Uitwerking!AN$9),RelGegevens!$L$3:$L$1002)=0),"",SUMIF(RelGegevens!$F$3:$M$1002,CONCATENATE("=",Uitwerking!$A54,"-",Uitwerking!AN$9),RelGegevens!$L$3:$L$1002))</f>
        <v/>
      </c>
      <c r="AO54" s="51" t="str">
        <f ca="1">IF(OR($A54="",AO$9="",SUMIF(RelGegevens!$F$3:$M$1002,CONCATENATE("=",Uitwerking!$A54,"-",Uitwerking!AO$9),RelGegevens!$L$3:$L$1002)=0),"",SUMIF(RelGegevens!$F$3:$M$1002,CONCATENATE("=",Uitwerking!$A54,"-",Uitwerking!AO$9),RelGegevens!$L$3:$L$1002))</f>
        <v/>
      </c>
      <c r="AP54" s="51" t="str">
        <f ca="1">IF(OR($A54="",AP$9="",SUMIF(RelGegevens!$F$3:$M$1002,CONCATENATE("=",Uitwerking!$A54,"-",Uitwerking!AP$9),RelGegevens!$L$3:$L$1002)=0),"",SUMIF(RelGegevens!$F$3:$M$1002,CONCATENATE("=",Uitwerking!$A54,"-",Uitwerking!AP$9),RelGegevens!$L$3:$L$1002))</f>
        <v/>
      </c>
      <c r="AQ54" s="51" t="str">
        <f ca="1">IF(OR($A54="",AQ$9="",SUMIF(RelGegevens!$F$3:$M$1002,CONCATENATE("=",Uitwerking!$A54,"-",Uitwerking!AQ$9),RelGegevens!$L$3:$L$1002)=0),"",SUMIF(RelGegevens!$F$3:$M$1002,CONCATENATE("=",Uitwerking!$A54,"-",Uitwerking!AQ$9),RelGegevens!$L$3:$L$1002))</f>
        <v/>
      </c>
      <c r="AR54" s="51" t="str">
        <f ca="1">IF(OR($A54="",AR$9="",SUMIF(RelGegevens!$F$3:$M$1002,CONCATENATE("=",Uitwerking!$A54,"-",Uitwerking!AR$9),RelGegevens!$L$3:$L$1002)=0),"",SUMIF(RelGegevens!$F$3:$M$1002,CONCATENATE("=",Uitwerking!$A54,"-",Uitwerking!AR$9),RelGegevens!$L$3:$L$1002))</f>
        <v/>
      </c>
      <c r="AS54" s="51" t="str">
        <f ca="1">IF(OR($A54="",AS$9="",SUMIF(RelGegevens!$F$3:$M$1002,CONCATENATE("=",Uitwerking!$A54,"-",Uitwerking!AS$9),RelGegevens!$L$3:$L$1002)=0),"",SUMIF(RelGegevens!$F$3:$M$1002,CONCATENATE("=",Uitwerking!$A54,"-",Uitwerking!AS$9),RelGegevens!$L$3:$L$1002))</f>
        <v/>
      </c>
      <c r="AT54" s="51" t="str">
        <f ca="1">IF(OR($A54="",AT$9="",SUMIF(RelGegevens!$F$3:$M$1002,CONCATENATE("=",Uitwerking!$A54,"-",Uitwerking!AT$9),RelGegevens!$L$3:$L$1002)=0),"",SUMIF(RelGegevens!$F$3:$M$1002,CONCATENATE("=",Uitwerking!$A54,"-",Uitwerking!AT$9),RelGegevens!$L$3:$L$1002))</f>
        <v/>
      </c>
      <c r="AU54" s="51" t="str">
        <f ca="1">IF(OR($A54="",AU$9="",SUMIF(RelGegevens!$F$3:$M$1002,CONCATENATE("=",Uitwerking!$A54,"-",Uitwerking!AU$9),RelGegevens!$L$3:$L$1002)=0),"",SUMIF(RelGegevens!$F$3:$M$1002,CONCATENATE("=",Uitwerking!$A54,"-",Uitwerking!AU$9),RelGegevens!$L$3:$L$1002))</f>
        <v/>
      </c>
      <c r="AV54" s="51" t="str">
        <f ca="1">IF(OR($A54="",AV$9="",SUMIF(RelGegevens!$F$3:$M$1002,CONCATENATE("=",Uitwerking!$A54,"-",Uitwerking!AV$9),RelGegevens!$L$3:$L$1002)=0),"",SUMIF(RelGegevens!$F$3:$M$1002,CONCATENATE("=",Uitwerking!$A54,"-",Uitwerking!AV$9),RelGegevens!$L$3:$L$1002))</f>
        <v/>
      </c>
      <c r="AW54" s="51" t="str">
        <f ca="1">IF(OR($A54="",AW$9="",SUMIF(RelGegevens!$F$3:$M$1002,CONCATENATE("=",Uitwerking!$A54,"-",Uitwerking!AW$9),RelGegevens!$L$3:$L$1002)=0),"",SUMIF(RelGegevens!$F$3:$M$1002,CONCATENATE("=",Uitwerking!$A54,"-",Uitwerking!AW$9),RelGegevens!$L$3:$L$1002))</f>
        <v/>
      </c>
      <c r="AX54" s="51" t="str">
        <f ca="1">IF(OR($A54="",AX$9="",SUMIF(RelGegevens!$F$3:$M$1002,CONCATENATE("=",Uitwerking!$A54,"-",Uitwerking!AX$9),RelGegevens!$L$3:$L$1002)=0),"",SUMIF(RelGegevens!$F$3:$M$1002,CONCATENATE("=",Uitwerking!$A54,"-",Uitwerking!AX$9),RelGegevens!$L$3:$L$1002))</f>
        <v/>
      </c>
      <c r="AY54" s="51" t="str">
        <f ca="1">IF(OR($A54="",AY$9="",SUMIF(RelGegevens!$F$3:$M$1002,CONCATENATE("=",Uitwerking!$A54,"-",Uitwerking!AY$9),RelGegevens!$L$3:$L$1002)=0),"",SUMIF(RelGegevens!$F$3:$M$1002,CONCATENATE("=",Uitwerking!$A54,"-",Uitwerking!AY$9),RelGegevens!$L$3:$L$1002))</f>
        <v/>
      </c>
      <c r="AZ54" s="51" t="str">
        <f ca="1">IF(OR($A54="",AZ$9="",SUMIF(RelGegevens!$F$3:$M$1002,CONCATENATE("=",Uitwerking!$A54,"-",Uitwerking!AZ$9),RelGegevens!$L$3:$L$1002)=0),"",SUMIF(RelGegevens!$F$3:$M$1002,CONCATENATE("=",Uitwerking!$A54,"-",Uitwerking!AZ$9),RelGegevens!$L$3:$L$1002))</f>
        <v/>
      </c>
      <c r="BA54" s="51" t="str">
        <f ca="1">IF(OR($A54="",BA$9="",SUMIF(RelGegevens!$F$3:$M$1002,CONCATENATE("=",Uitwerking!$A54,"-",Uitwerking!BA$9),RelGegevens!$L$3:$L$1002)=0),"",SUMIF(RelGegevens!$F$3:$M$1002,CONCATENATE("=",Uitwerking!$A54,"-",Uitwerking!BA$9),RelGegevens!$L$3:$L$1002))</f>
        <v/>
      </c>
      <c r="BB54" s="51" t="str">
        <f ca="1">IF(OR($A54="",BB$9="",SUMIF(RelGegevens!$F$3:$M$1002,CONCATENATE("=",Uitwerking!$A54,"-",Uitwerking!BB$9),RelGegevens!$L$3:$L$1002)=0),"",SUMIF(RelGegevens!$F$3:$M$1002,CONCATENATE("=",Uitwerking!$A54,"-",Uitwerking!BB$9),RelGegevens!$L$3:$L$1002))</f>
        <v/>
      </c>
      <c r="BC54" s="52" t="str">
        <f ca="1">IF(OR($A54="",BC$9="",SUMIF(RelGegevens!$F$3:$M$1002,CONCATENATE("=",Uitwerking!$A54,"-",Uitwerking!BC$9),RelGegevens!$L$3:$L$1002)=0),"",SUMIF(RelGegevens!$F$3:$M$1002,CONCATENATE("=",Uitwerking!$A54,"-",Uitwerking!BC$9),RelGegevens!$L$3:$L$1002))</f>
        <v/>
      </c>
    </row>
    <row r="55" spans="1:55" ht="10.5" customHeight="1" x14ac:dyDescent="0.25">
      <c r="A55" s="17" t="str">
        <f>'Data LMA'!B63</f>
        <v/>
      </c>
      <c r="B55" s="29" t="str">
        <f t="shared" si="4"/>
        <v/>
      </c>
      <c r="C55" s="22" t="str">
        <f>IF(A55="","",VLOOKUP(A55,Euralcodes!$A$2:$C$840,3))</f>
        <v/>
      </c>
      <c r="D55" s="23" t="str">
        <f>IF(C55="","",VLOOKUP(A55,Euralcodes!$A$2:$C$840,2))</f>
        <v/>
      </c>
      <c r="E55" s="87" t="str">
        <f t="shared" ca="1" si="3"/>
        <v/>
      </c>
      <c r="F55" s="50" t="str">
        <f ca="1">IF(OR($A55="",F$9="",SUMIF(RelGegevens!$F$3:$M$1002,CONCATENATE("=",Uitwerking!$A55,"-",Uitwerking!F$9),RelGegevens!$L$3:$L$1002)=0),"",SUMIF(RelGegevens!$F$3:$M$1002,CONCATENATE("=",Uitwerking!$A55,"-",Uitwerking!F$9),RelGegevens!$L$3:$L$1002))</f>
        <v/>
      </c>
      <c r="G55" s="51" t="str">
        <f ca="1">IF(OR($A55="",G$9="",SUMIF(RelGegevens!$F$3:$M$1002,CONCATENATE("=",Uitwerking!$A55,"-",Uitwerking!G$9),RelGegevens!$L$3:$L$1002)=0),"",SUMIF(RelGegevens!$F$3:$M$1002,CONCATENATE("=",Uitwerking!$A55,"-",Uitwerking!G$9),RelGegevens!$L$3:$L$1002))</f>
        <v/>
      </c>
      <c r="H55" s="51" t="str">
        <f ca="1">IF(OR($A55="",H$9="",SUMIF(RelGegevens!$F$3:$M$1002,CONCATENATE("=",Uitwerking!$A55,"-",Uitwerking!H$9),RelGegevens!$L$3:$L$1002)=0),"",SUMIF(RelGegevens!$F$3:$M$1002,CONCATENATE("=",Uitwerking!$A55,"-",Uitwerking!H$9),RelGegevens!$L$3:$L$1002))</f>
        <v/>
      </c>
      <c r="I55" s="51" t="str">
        <f ca="1">IF(OR($A55="",I$9="",SUMIF(RelGegevens!$F$3:$M$1002,CONCATENATE("=",Uitwerking!$A55,"-",Uitwerking!I$9),RelGegevens!$L$3:$L$1002)=0),"",SUMIF(RelGegevens!$F$3:$M$1002,CONCATENATE("=",Uitwerking!$A55,"-",Uitwerking!I$9),RelGegevens!$L$3:$L$1002))</f>
        <v/>
      </c>
      <c r="J55" s="51" t="str">
        <f ca="1">IF(OR($A55="",J$9="",SUMIF(RelGegevens!$F$3:$M$1002,CONCATENATE("=",Uitwerking!$A55,"-",Uitwerking!J$9),RelGegevens!$L$3:$L$1002)=0),"",SUMIF(RelGegevens!$F$3:$M$1002,CONCATENATE("=",Uitwerking!$A55,"-",Uitwerking!J$9),RelGegevens!$L$3:$L$1002))</f>
        <v/>
      </c>
      <c r="K55" s="51" t="str">
        <f ca="1">IF(OR($A55="",K$9="",SUMIF(RelGegevens!$F$3:$M$1002,CONCATENATE("=",Uitwerking!$A55,"-",Uitwerking!K$9),RelGegevens!$L$3:$L$1002)=0),"",SUMIF(RelGegevens!$F$3:$M$1002,CONCATENATE("=",Uitwerking!$A55,"-",Uitwerking!K$9),RelGegevens!$L$3:$L$1002))</f>
        <v/>
      </c>
      <c r="L55" s="51" t="str">
        <f ca="1">IF(OR($A55="",L$9="",SUMIF(RelGegevens!$F$3:$M$1002,CONCATENATE("=",Uitwerking!$A55,"-",Uitwerking!L$9),RelGegevens!$L$3:$L$1002)=0),"",SUMIF(RelGegevens!$F$3:$M$1002,CONCATENATE("=",Uitwerking!$A55,"-",Uitwerking!L$9),RelGegevens!$L$3:$L$1002))</f>
        <v/>
      </c>
      <c r="M55" s="51" t="str">
        <f ca="1">IF(OR($A55="",M$9="",SUMIF(RelGegevens!$F$3:$M$1002,CONCATENATE("=",Uitwerking!$A55,"-",Uitwerking!M$9),RelGegevens!$L$3:$L$1002)=0),"",SUMIF(RelGegevens!$F$3:$M$1002,CONCATENATE("=",Uitwerking!$A55,"-",Uitwerking!M$9),RelGegevens!$L$3:$L$1002))</f>
        <v/>
      </c>
      <c r="N55" s="51" t="str">
        <f ca="1">IF(OR($A55="",N$9="",SUMIF(RelGegevens!$F$3:$M$1002,CONCATENATE("=",Uitwerking!$A55,"-",Uitwerking!N$9),RelGegevens!$L$3:$L$1002)=0),"",SUMIF(RelGegevens!$F$3:$M$1002,CONCATENATE("=",Uitwerking!$A55,"-",Uitwerking!N$9),RelGegevens!$L$3:$L$1002))</f>
        <v/>
      </c>
      <c r="O55" s="51" t="str">
        <f ca="1">IF(OR($A55="",O$9="",SUMIF(RelGegevens!$F$3:$M$1002,CONCATENATE("=",Uitwerking!$A55,"-",Uitwerking!O$9),RelGegevens!$L$3:$L$1002)=0),"",SUMIF(RelGegevens!$F$3:$M$1002,CONCATENATE("=",Uitwerking!$A55,"-",Uitwerking!O$9),RelGegevens!$L$3:$L$1002))</f>
        <v/>
      </c>
      <c r="P55" s="51" t="str">
        <f ca="1">IF(OR($A55="",P$9="",SUMIF(RelGegevens!$F$3:$M$1002,CONCATENATE("=",Uitwerking!$A55,"-",Uitwerking!P$9),RelGegevens!$L$3:$L$1002)=0),"",SUMIF(RelGegevens!$F$3:$M$1002,CONCATENATE("=",Uitwerking!$A55,"-",Uitwerking!P$9),RelGegevens!$L$3:$L$1002))</f>
        <v/>
      </c>
      <c r="Q55" s="51" t="str">
        <f ca="1">IF(OR($A55="",Q$9="",SUMIF(RelGegevens!$F$3:$M$1002,CONCATENATE("=",Uitwerking!$A55,"-",Uitwerking!Q$9),RelGegevens!$L$3:$L$1002)=0),"",SUMIF(RelGegevens!$F$3:$M$1002,CONCATENATE("=",Uitwerking!$A55,"-",Uitwerking!Q$9),RelGegevens!$L$3:$L$1002))</f>
        <v/>
      </c>
      <c r="R55" s="51" t="str">
        <f ca="1">IF(OR($A55="",R$9="",SUMIF(RelGegevens!$F$3:$M$1002,CONCATENATE("=",Uitwerking!$A55,"-",Uitwerking!R$9),RelGegevens!$L$3:$L$1002)=0),"",SUMIF(RelGegevens!$F$3:$M$1002,CONCATENATE("=",Uitwerking!$A55,"-",Uitwerking!R$9),RelGegevens!$L$3:$L$1002))</f>
        <v/>
      </c>
      <c r="S55" s="51" t="str">
        <f ca="1">IF(OR($A55="",S$9="",SUMIF(RelGegevens!$F$3:$M$1002,CONCATENATE("=",Uitwerking!$A55,"-",Uitwerking!S$9),RelGegevens!$L$3:$L$1002)=0),"",SUMIF(RelGegevens!$F$3:$M$1002,CONCATENATE("=",Uitwerking!$A55,"-",Uitwerking!S$9),RelGegevens!$L$3:$L$1002))</f>
        <v/>
      </c>
      <c r="T55" s="51" t="str">
        <f ca="1">IF(OR($A55="",T$9="",SUMIF(RelGegevens!$F$3:$M$1002,CONCATENATE("=",Uitwerking!$A55,"-",Uitwerking!T$9),RelGegevens!$L$3:$L$1002)=0),"",SUMIF(RelGegevens!$F$3:$M$1002,CONCATENATE("=",Uitwerking!$A55,"-",Uitwerking!T$9),RelGegevens!$L$3:$L$1002))</f>
        <v/>
      </c>
      <c r="U55" s="51" t="str">
        <f ca="1">IF(OR($A55="",U$9="",SUMIF(RelGegevens!$F$3:$M$1002,CONCATENATE("=",Uitwerking!$A55,"-",Uitwerking!U$9),RelGegevens!$L$3:$L$1002)=0),"",SUMIF(RelGegevens!$F$3:$M$1002,CONCATENATE("=",Uitwerking!$A55,"-",Uitwerking!U$9),RelGegevens!$L$3:$L$1002))</f>
        <v/>
      </c>
      <c r="V55" s="51" t="str">
        <f ca="1">IF(OR($A55="",V$9="",SUMIF(RelGegevens!$F$3:$M$1002,CONCATENATE("=",Uitwerking!$A55,"-",Uitwerking!V$9),RelGegevens!$L$3:$L$1002)=0),"",SUMIF(RelGegevens!$F$3:$M$1002,CONCATENATE("=",Uitwerking!$A55,"-",Uitwerking!V$9),RelGegevens!$L$3:$L$1002))</f>
        <v/>
      </c>
      <c r="W55" s="51" t="str">
        <f ca="1">IF(OR($A55="",W$9="",SUMIF(RelGegevens!$F$3:$M$1002,CONCATENATE("=",Uitwerking!$A55,"-",Uitwerking!W$9),RelGegevens!$L$3:$L$1002)=0),"",SUMIF(RelGegevens!$F$3:$M$1002,CONCATENATE("=",Uitwerking!$A55,"-",Uitwerking!W$9),RelGegevens!$L$3:$L$1002))</f>
        <v/>
      </c>
      <c r="X55" s="51" t="str">
        <f ca="1">IF(OR($A55="",X$9="",SUMIF(RelGegevens!$F$3:$M$1002,CONCATENATE("=",Uitwerking!$A55,"-",Uitwerking!X$9),RelGegevens!$L$3:$L$1002)=0),"",SUMIF(RelGegevens!$F$3:$M$1002,CONCATENATE("=",Uitwerking!$A55,"-",Uitwerking!X$9),RelGegevens!$L$3:$L$1002))</f>
        <v/>
      </c>
      <c r="Y55" s="51" t="str">
        <f ca="1">IF(OR($A55="",Y$9="",SUMIF(RelGegevens!$F$3:$M$1002,CONCATENATE("=",Uitwerking!$A55,"-",Uitwerking!Y$9),RelGegevens!$L$3:$L$1002)=0),"",SUMIF(RelGegevens!$F$3:$M$1002,CONCATENATE("=",Uitwerking!$A55,"-",Uitwerking!Y$9),RelGegevens!$L$3:$L$1002))</f>
        <v/>
      </c>
      <c r="Z55" s="50" t="str">
        <f ca="1">IF(OR($A55="",Z$9="",SUMIF(RelGegevens!$F$3:$M$1002,CONCATENATE("=",Uitwerking!$A55,"-",Uitwerking!Z$9),RelGegevens!$L$3:$L$1002)=0),"",SUMIF(RelGegevens!$F$3:$M$1002,CONCATENATE("=",Uitwerking!$A55,"-",Uitwerking!Z$9),RelGegevens!$L$3:$L$1002))</f>
        <v/>
      </c>
      <c r="AA55" s="51" t="str">
        <f ca="1">IF(OR($A55="",AA$9="",SUMIF(RelGegevens!$F$3:$M$1002,CONCATENATE("=",Uitwerking!$A55,"-",Uitwerking!AA$9),RelGegevens!$L$3:$L$1002)=0),"",SUMIF(RelGegevens!$F$3:$M$1002,CONCATENATE("=",Uitwerking!$A55,"-",Uitwerking!AA$9),RelGegevens!$L$3:$L$1002))</f>
        <v/>
      </c>
      <c r="AB55" s="51" t="str">
        <f ca="1">IF(OR($A55="",AB$9="",SUMIF(RelGegevens!$F$3:$M$1002,CONCATENATE("=",Uitwerking!$A55,"-",Uitwerking!AB$9),RelGegevens!$L$3:$L$1002)=0),"",SUMIF(RelGegevens!$F$3:$M$1002,CONCATENATE("=",Uitwerking!$A55,"-",Uitwerking!AB$9),RelGegevens!$L$3:$L$1002))</f>
        <v/>
      </c>
      <c r="AC55" s="51" t="str">
        <f ca="1">IF(OR($A55="",AC$9="",SUMIF(RelGegevens!$F$3:$M$1002,CONCATENATE("=",Uitwerking!$A55,"-",Uitwerking!AC$9),RelGegevens!$L$3:$L$1002)=0),"",SUMIF(RelGegevens!$F$3:$M$1002,CONCATENATE("=",Uitwerking!$A55,"-",Uitwerking!AC$9),RelGegevens!$L$3:$L$1002))</f>
        <v/>
      </c>
      <c r="AD55" s="51" t="str">
        <f ca="1">IF(OR($A55="",AD$9="",SUMIF(RelGegevens!$F$3:$M$1002,CONCATENATE("=",Uitwerking!$A55,"-",Uitwerking!AD$9),RelGegevens!$L$3:$L$1002)=0),"",SUMIF(RelGegevens!$F$3:$M$1002,CONCATENATE("=",Uitwerking!$A55,"-",Uitwerking!AD$9),RelGegevens!$L$3:$L$1002))</f>
        <v/>
      </c>
      <c r="AE55" s="51" t="str">
        <f ca="1">IF(OR($A55="",AE$9="",SUMIF(RelGegevens!$F$3:$M$1002,CONCATENATE("=",Uitwerking!$A55,"-",Uitwerking!AE$9),RelGegevens!$L$3:$L$1002)=0),"",SUMIF(RelGegevens!$F$3:$M$1002,CONCATENATE("=",Uitwerking!$A55,"-",Uitwerking!AE$9),RelGegevens!$L$3:$L$1002))</f>
        <v/>
      </c>
      <c r="AF55" s="51" t="str">
        <f ca="1">IF(OR($A55="",AF$9="",SUMIF(RelGegevens!$F$3:$M$1002,CONCATENATE("=",Uitwerking!$A55,"-",Uitwerking!AF$9),RelGegevens!$L$3:$L$1002)=0),"",SUMIF(RelGegevens!$F$3:$M$1002,CONCATENATE("=",Uitwerking!$A55,"-",Uitwerking!AF$9),RelGegevens!$L$3:$L$1002))</f>
        <v/>
      </c>
      <c r="AG55" s="51" t="str">
        <f ca="1">IF(OR($A55="",AG$9="",SUMIF(RelGegevens!$F$3:$M$1002,CONCATENATE("=",Uitwerking!$A55,"-",Uitwerking!AG$9),RelGegevens!$L$3:$L$1002)=0),"",SUMIF(RelGegevens!$F$3:$M$1002,CONCATENATE("=",Uitwerking!$A55,"-",Uitwerking!AG$9),RelGegevens!$L$3:$L$1002))</f>
        <v/>
      </c>
      <c r="AH55" s="51" t="str">
        <f ca="1">IF(OR($A55="",AH$9="",SUMIF(RelGegevens!$F$3:$M$1002,CONCATENATE("=",Uitwerking!$A55,"-",Uitwerking!AH$9),RelGegevens!$L$3:$L$1002)=0),"",SUMIF(RelGegevens!$F$3:$M$1002,CONCATENATE("=",Uitwerking!$A55,"-",Uitwerking!AH$9),RelGegevens!$L$3:$L$1002))</f>
        <v/>
      </c>
      <c r="AI55" s="51" t="str">
        <f ca="1">IF(OR($A55="",AI$9="",SUMIF(RelGegevens!$F$3:$M$1002,CONCATENATE("=",Uitwerking!$A55,"-",Uitwerking!AI$9),RelGegevens!$L$3:$L$1002)=0),"",SUMIF(RelGegevens!$F$3:$M$1002,CONCATENATE("=",Uitwerking!$A55,"-",Uitwerking!AI$9),RelGegevens!$L$3:$L$1002))</f>
        <v/>
      </c>
      <c r="AJ55" s="51" t="str">
        <f ca="1">IF(OR($A55="",AJ$9="",SUMIF(RelGegevens!$F$3:$M$1002,CONCATENATE("=",Uitwerking!$A55,"-",Uitwerking!AJ$9),RelGegevens!$L$3:$L$1002)=0),"",SUMIF(RelGegevens!$F$3:$M$1002,CONCATENATE("=",Uitwerking!$A55,"-",Uitwerking!AJ$9),RelGegevens!$L$3:$L$1002))</f>
        <v/>
      </c>
      <c r="AK55" s="51" t="str">
        <f ca="1">IF(OR($A55="",AK$9="",SUMIF(RelGegevens!$F$3:$M$1002,CONCATENATE("=",Uitwerking!$A55,"-",Uitwerking!AK$9),RelGegevens!$L$3:$L$1002)=0),"",SUMIF(RelGegevens!$F$3:$M$1002,CONCATENATE("=",Uitwerking!$A55,"-",Uitwerking!AK$9),RelGegevens!$L$3:$L$1002))</f>
        <v/>
      </c>
      <c r="AL55" s="51" t="str">
        <f ca="1">IF(OR($A55="",AL$9="",SUMIF(RelGegevens!$F$3:$M$1002,CONCATENATE("=",Uitwerking!$A55,"-",Uitwerking!AL$9),RelGegevens!$L$3:$L$1002)=0),"",SUMIF(RelGegevens!$F$3:$M$1002,CONCATENATE("=",Uitwerking!$A55,"-",Uitwerking!AL$9),RelGegevens!$L$3:$L$1002))</f>
        <v/>
      </c>
      <c r="AM55" s="51" t="str">
        <f ca="1">IF(OR($A55="",AM$9="",SUMIF(RelGegevens!$F$3:$M$1002,CONCATENATE("=",Uitwerking!$A55,"-",Uitwerking!AM$9),RelGegevens!$L$3:$L$1002)=0),"",SUMIF(RelGegevens!$F$3:$M$1002,CONCATENATE("=",Uitwerking!$A55,"-",Uitwerking!AM$9),RelGegevens!$L$3:$L$1002))</f>
        <v/>
      </c>
      <c r="AN55" s="51" t="str">
        <f ca="1">IF(OR($A55="",AN$9="",SUMIF(RelGegevens!$F$3:$M$1002,CONCATENATE("=",Uitwerking!$A55,"-",Uitwerking!AN$9),RelGegevens!$L$3:$L$1002)=0),"",SUMIF(RelGegevens!$F$3:$M$1002,CONCATENATE("=",Uitwerking!$A55,"-",Uitwerking!AN$9),RelGegevens!$L$3:$L$1002))</f>
        <v/>
      </c>
      <c r="AO55" s="51" t="str">
        <f ca="1">IF(OR($A55="",AO$9="",SUMIF(RelGegevens!$F$3:$M$1002,CONCATENATE("=",Uitwerking!$A55,"-",Uitwerking!AO$9),RelGegevens!$L$3:$L$1002)=0),"",SUMIF(RelGegevens!$F$3:$M$1002,CONCATENATE("=",Uitwerking!$A55,"-",Uitwerking!AO$9),RelGegevens!$L$3:$L$1002))</f>
        <v/>
      </c>
      <c r="AP55" s="51" t="str">
        <f ca="1">IF(OR($A55="",AP$9="",SUMIF(RelGegevens!$F$3:$M$1002,CONCATENATE("=",Uitwerking!$A55,"-",Uitwerking!AP$9),RelGegevens!$L$3:$L$1002)=0),"",SUMIF(RelGegevens!$F$3:$M$1002,CONCATENATE("=",Uitwerking!$A55,"-",Uitwerking!AP$9),RelGegevens!$L$3:$L$1002))</f>
        <v/>
      </c>
      <c r="AQ55" s="51" t="str">
        <f ca="1">IF(OR($A55="",AQ$9="",SUMIF(RelGegevens!$F$3:$M$1002,CONCATENATE("=",Uitwerking!$A55,"-",Uitwerking!AQ$9),RelGegevens!$L$3:$L$1002)=0),"",SUMIF(RelGegevens!$F$3:$M$1002,CONCATENATE("=",Uitwerking!$A55,"-",Uitwerking!AQ$9),RelGegevens!$L$3:$L$1002))</f>
        <v/>
      </c>
      <c r="AR55" s="51" t="str">
        <f ca="1">IF(OR($A55="",AR$9="",SUMIF(RelGegevens!$F$3:$M$1002,CONCATENATE("=",Uitwerking!$A55,"-",Uitwerking!AR$9),RelGegevens!$L$3:$L$1002)=0),"",SUMIF(RelGegevens!$F$3:$M$1002,CONCATENATE("=",Uitwerking!$A55,"-",Uitwerking!AR$9),RelGegevens!$L$3:$L$1002))</f>
        <v/>
      </c>
      <c r="AS55" s="51" t="str">
        <f ca="1">IF(OR($A55="",AS$9="",SUMIF(RelGegevens!$F$3:$M$1002,CONCATENATE("=",Uitwerking!$A55,"-",Uitwerking!AS$9),RelGegevens!$L$3:$L$1002)=0),"",SUMIF(RelGegevens!$F$3:$M$1002,CONCATENATE("=",Uitwerking!$A55,"-",Uitwerking!AS$9),RelGegevens!$L$3:$L$1002))</f>
        <v/>
      </c>
      <c r="AT55" s="51" t="str">
        <f ca="1">IF(OR($A55="",AT$9="",SUMIF(RelGegevens!$F$3:$M$1002,CONCATENATE("=",Uitwerking!$A55,"-",Uitwerking!AT$9),RelGegevens!$L$3:$L$1002)=0),"",SUMIF(RelGegevens!$F$3:$M$1002,CONCATENATE("=",Uitwerking!$A55,"-",Uitwerking!AT$9),RelGegevens!$L$3:$L$1002))</f>
        <v/>
      </c>
      <c r="AU55" s="51" t="str">
        <f ca="1">IF(OR($A55="",AU$9="",SUMIF(RelGegevens!$F$3:$M$1002,CONCATENATE("=",Uitwerking!$A55,"-",Uitwerking!AU$9),RelGegevens!$L$3:$L$1002)=0),"",SUMIF(RelGegevens!$F$3:$M$1002,CONCATENATE("=",Uitwerking!$A55,"-",Uitwerking!AU$9),RelGegevens!$L$3:$L$1002))</f>
        <v/>
      </c>
      <c r="AV55" s="51" t="str">
        <f ca="1">IF(OR($A55="",AV$9="",SUMIF(RelGegevens!$F$3:$M$1002,CONCATENATE("=",Uitwerking!$A55,"-",Uitwerking!AV$9),RelGegevens!$L$3:$L$1002)=0),"",SUMIF(RelGegevens!$F$3:$M$1002,CONCATENATE("=",Uitwerking!$A55,"-",Uitwerking!AV$9),RelGegevens!$L$3:$L$1002))</f>
        <v/>
      </c>
      <c r="AW55" s="51" t="str">
        <f ca="1">IF(OR($A55="",AW$9="",SUMIF(RelGegevens!$F$3:$M$1002,CONCATENATE("=",Uitwerking!$A55,"-",Uitwerking!AW$9),RelGegevens!$L$3:$L$1002)=0),"",SUMIF(RelGegevens!$F$3:$M$1002,CONCATENATE("=",Uitwerking!$A55,"-",Uitwerking!AW$9),RelGegevens!$L$3:$L$1002))</f>
        <v/>
      </c>
      <c r="AX55" s="51" t="str">
        <f ca="1">IF(OR($A55="",AX$9="",SUMIF(RelGegevens!$F$3:$M$1002,CONCATENATE("=",Uitwerking!$A55,"-",Uitwerking!AX$9),RelGegevens!$L$3:$L$1002)=0),"",SUMIF(RelGegevens!$F$3:$M$1002,CONCATENATE("=",Uitwerking!$A55,"-",Uitwerking!AX$9),RelGegevens!$L$3:$L$1002))</f>
        <v/>
      </c>
      <c r="AY55" s="51" t="str">
        <f ca="1">IF(OR($A55="",AY$9="",SUMIF(RelGegevens!$F$3:$M$1002,CONCATENATE("=",Uitwerking!$A55,"-",Uitwerking!AY$9),RelGegevens!$L$3:$L$1002)=0),"",SUMIF(RelGegevens!$F$3:$M$1002,CONCATENATE("=",Uitwerking!$A55,"-",Uitwerking!AY$9),RelGegevens!$L$3:$L$1002))</f>
        <v/>
      </c>
      <c r="AZ55" s="51" t="str">
        <f ca="1">IF(OR($A55="",AZ$9="",SUMIF(RelGegevens!$F$3:$M$1002,CONCATENATE("=",Uitwerking!$A55,"-",Uitwerking!AZ$9),RelGegevens!$L$3:$L$1002)=0),"",SUMIF(RelGegevens!$F$3:$M$1002,CONCATENATE("=",Uitwerking!$A55,"-",Uitwerking!AZ$9),RelGegevens!$L$3:$L$1002))</f>
        <v/>
      </c>
      <c r="BA55" s="51" t="str">
        <f ca="1">IF(OR($A55="",BA$9="",SUMIF(RelGegevens!$F$3:$M$1002,CONCATENATE("=",Uitwerking!$A55,"-",Uitwerking!BA$9),RelGegevens!$L$3:$L$1002)=0),"",SUMIF(RelGegevens!$F$3:$M$1002,CONCATENATE("=",Uitwerking!$A55,"-",Uitwerking!BA$9),RelGegevens!$L$3:$L$1002))</f>
        <v/>
      </c>
      <c r="BB55" s="51" t="str">
        <f ca="1">IF(OR($A55="",BB$9="",SUMIF(RelGegevens!$F$3:$M$1002,CONCATENATE("=",Uitwerking!$A55,"-",Uitwerking!BB$9),RelGegevens!$L$3:$L$1002)=0),"",SUMIF(RelGegevens!$F$3:$M$1002,CONCATENATE("=",Uitwerking!$A55,"-",Uitwerking!BB$9),RelGegevens!$L$3:$L$1002))</f>
        <v/>
      </c>
      <c r="BC55" s="52" t="str">
        <f ca="1">IF(OR($A55="",BC$9="",SUMIF(RelGegevens!$F$3:$M$1002,CONCATENATE("=",Uitwerking!$A55,"-",Uitwerking!BC$9),RelGegevens!$L$3:$L$1002)=0),"",SUMIF(RelGegevens!$F$3:$M$1002,CONCATENATE("=",Uitwerking!$A55,"-",Uitwerking!BC$9),RelGegevens!$L$3:$L$1002))</f>
        <v/>
      </c>
    </row>
    <row r="56" spans="1:55" ht="10.5" customHeight="1" x14ac:dyDescent="0.25">
      <c r="A56" s="17" t="str">
        <f>'Data LMA'!B64</f>
        <v/>
      </c>
      <c r="B56" s="29" t="str">
        <f t="shared" si="4"/>
        <v/>
      </c>
      <c r="C56" s="22" t="str">
        <f>IF(A56="","",VLOOKUP(A56,Euralcodes!$A$2:$C$840,3))</f>
        <v/>
      </c>
      <c r="D56" s="23" t="str">
        <f>IF(C56="","",VLOOKUP(A56,Euralcodes!$A$2:$C$840,2))</f>
        <v/>
      </c>
      <c r="E56" s="87" t="str">
        <f t="shared" ca="1" si="3"/>
        <v/>
      </c>
      <c r="F56" s="50" t="str">
        <f ca="1">IF(OR($A56="",F$9="",SUMIF(RelGegevens!$F$3:$M$1002,CONCATENATE("=",Uitwerking!$A56,"-",Uitwerking!F$9),RelGegevens!$L$3:$L$1002)=0),"",SUMIF(RelGegevens!$F$3:$M$1002,CONCATENATE("=",Uitwerking!$A56,"-",Uitwerking!F$9),RelGegevens!$L$3:$L$1002))</f>
        <v/>
      </c>
      <c r="G56" s="51" t="str">
        <f ca="1">IF(OR($A56="",G$9="",SUMIF(RelGegevens!$F$3:$M$1002,CONCATENATE("=",Uitwerking!$A56,"-",Uitwerking!G$9),RelGegevens!$L$3:$L$1002)=0),"",SUMIF(RelGegevens!$F$3:$M$1002,CONCATENATE("=",Uitwerking!$A56,"-",Uitwerking!G$9),RelGegevens!$L$3:$L$1002))</f>
        <v/>
      </c>
      <c r="H56" s="51" t="str">
        <f ca="1">IF(OR($A56="",H$9="",SUMIF(RelGegevens!$F$3:$M$1002,CONCATENATE("=",Uitwerking!$A56,"-",Uitwerking!H$9),RelGegevens!$L$3:$L$1002)=0),"",SUMIF(RelGegevens!$F$3:$M$1002,CONCATENATE("=",Uitwerking!$A56,"-",Uitwerking!H$9),RelGegevens!$L$3:$L$1002))</f>
        <v/>
      </c>
      <c r="I56" s="51" t="str">
        <f ca="1">IF(OR($A56="",I$9="",SUMIF(RelGegevens!$F$3:$M$1002,CONCATENATE("=",Uitwerking!$A56,"-",Uitwerking!I$9),RelGegevens!$L$3:$L$1002)=0),"",SUMIF(RelGegevens!$F$3:$M$1002,CONCATENATE("=",Uitwerking!$A56,"-",Uitwerking!I$9),RelGegevens!$L$3:$L$1002))</f>
        <v/>
      </c>
      <c r="J56" s="51" t="str">
        <f ca="1">IF(OR($A56="",J$9="",SUMIF(RelGegevens!$F$3:$M$1002,CONCATENATE("=",Uitwerking!$A56,"-",Uitwerking!J$9),RelGegevens!$L$3:$L$1002)=0),"",SUMIF(RelGegevens!$F$3:$M$1002,CONCATENATE("=",Uitwerking!$A56,"-",Uitwerking!J$9),RelGegevens!$L$3:$L$1002))</f>
        <v/>
      </c>
      <c r="K56" s="51" t="str">
        <f ca="1">IF(OR($A56="",K$9="",SUMIF(RelGegevens!$F$3:$M$1002,CONCATENATE("=",Uitwerking!$A56,"-",Uitwerking!K$9),RelGegevens!$L$3:$L$1002)=0),"",SUMIF(RelGegevens!$F$3:$M$1002,CONCATENATE("=",Uitwerking!$A56,"-",Uitwerking!K$9),RelGegevens!$L$3:$L$1002))</f>
        <v/>
      </c>
      <c r="L56" s="51" t="str">
        <f ca="1">IF(OR($A56="",L$9="",SUMIF(RelGegevens!$F$3:$M$1002,CONCATENATE("=",Uitwerking!$A56,"-",Uitwerking!L$9),RelGegevens!$L$3:$L$1002)=0),"",SUMIF(RelGegevens!$F$3:$M$1002,CONCATENATE("=",Uitwerking!$A56,"-",Uitwerking!L$9),RelGegevens!$L$3:$L$1002))</f>
        <v/>
      </c>
      <c r="M56" s="51" t="str">
        <f ca="1">IF(OR($A56="",M$9="",SUMIF(RelGegevens!$F$3:$M$1002,CONCATENATE("=",Uitwerking!$A56,"-",Uitwerking!M$9),RelGegevens!$L$3:$L$1002)=0),"",SUMIF(RelGegevens!$F$3:$M$1002,CONCATENATE("=",Uitwerking!$A56,"-",Uitwerking!M$9),RelGegevens!$L$3:$L$1002))</f>
        <v/>
      </c>
      <c r="N56" s="51" t="str">
        <f ca="1">IF(OR($A56="",N$9="",SUMIF(RelGegevens!$F$3:$M$1002,CONCATENATE("=",Uitwerking!$A56,"-",Uitwerking!N$9),RelGegevens!$L$3:$L$1002)=0),"",SUMIF(RelGegevens!$F$3:$M$1002,CONCATENATE("=",Uitwerking!$A56,"-",Uitwerking!N$9),RelGegevens!$L$3:$L$1002))</f>
        <v/>
      </c>
      <c r="O56" s="51" t="str">
        <f ca="1">IF(OR($A56="",O$9="",SUMIF(RelGegevens!$F$3:$M$1002,CONCATENATE("=",Uitwerking!$A56,"-",Uitwerking!O$9),RelGegevens!$L$3:$L$1002)=0),"",SUMIF(RelGegevens!$F$3:$M$1002,CONCATENATE("=",Uitwerking!$A56,"-",Uitwerking!O$9),RelGegevens!$L$3:$L$1002))</f>
        <v/>
      </c>
      <c r="P56" s="51" t="str">
        <f ca="1">IF(OR($A56="",P$9="",SUMIF(RelGegevens!$F$3:$M$1002,CONCATENATE("=",Uitwerking!$A56,"-",Uitwerking!P$9),RelGegevens!$L$3:$L$1002)=0),"",SUMIF(RelGegevens!$F$3:$M$1002,CONCATENATE("=",Uitwerking!$A56,"-",Uitwerking!P$9),RelGegevens!$L$3:$L$1002))</f>
        <v/>
      </c>
      <c r="Q56" s="51" t="str">
        <f ca="1">IF(OR($A56="",Q$9="",SUMIF(RelGegevens!$F$3:$M$1002,CONCATENATE("=",Uitwerking!$A56,"-",Uitwerking!Q$9),RelGegevens!$L$3:$L$1002)=0),"",SUMIF(RelGegevens!$F$3:$M$1002,CONCATENATE("=",Uitwerking!$A56,"-",Uitwerking!Q$9),RelGegevens!$L$3:$L$1002))</f>
        <v/>
      </c>
      <c r="R56" s="51" t="str">
        <f ca="1">IF(OR($A56="",R$9="",SUMIF(RelGegevens!$F$3:$M$1002,CONCATENATE("=",Uitwerking!$A56,"-",Uitwerking!R$9),RelGegevens!$L$3:$L$1002)=0),"",SUMIF(RelGegevens!$F$3:$M$1002,CONCATENATE("=",Uitwerking!$A56,"-",Uitwerking!R$9),RelGegevens!$L$3:$L$1002))</f>
        <v/>
      </c>
      <c r="S56" s="51" t="str">
        <f ca="1">IF(OR($A56="",S$9="",SUMIF(RelGegevens!$F$3:$M$1002,CONCATENATE("=",Uitwerking!$A56,"-",Uitwerking!S$9),RelGegevens!$L$3:$L$1002)=0),"",SUMIF(RelGegevens!$F$3:$M$1002,CONCATENATE("=",Uitwerking!$A56,"-",Uitwerking!S$9),RelGegevens!$L$3:$L$1002))</f>
        <v/>
      </c>
      <c r="T56" s="51" t="str">
        <f ca="1">IF(OR($A56="",T$9="",SUMIF(RelGegevens!$F$3:$M$1002,CONCATENATE("=",Uitwerking!$A56,"-",Uitwerking!T$9),RelGegevens!$L$3:$L$1002)=0),"",SUMIF(RelGegevens!$F$3:$M$1002,CONCATENATE("=",Uitwerking!$A56,"-",Uitwerking!T$9),RelGegevens!$L$3:$L$1002))</f>
        <v/>
      </c>
      <c r="U56" s="51" t="str">
        <f ca="1">IF(OR($A56="",U$9="",SUMIF(RelGegevens!$F$3:$M$1002,CONCATENATE("=",Uitwerking!$A56,"-",Uitwerking!U$9),RelGegevens!$L$3:$L$1002)=0),"",SUMIF(RelGegevens!$F$3:$M$1002,CONCATENATE("=",Uitwerking!$A56,"-",Uitwerking!U$9),RelGegevens!$L$3:$L$1002))</f>
        <v/>
      </c>
      <c r="V56" s="51" t="str">
        <f ca="1">IF(OR($A56="",V$9="",SUMIF(RelGegevens!$F$3:$M$1002,CONCATENATE("=",Uitwerking!$A56,"-",Uitwerking!V$9),RelGegevens!$L$3:$L$1002)=0),"",SUMIF(RelGegevens!$F$3:$M$1002,CONCATENATE("=",Uitwerking!$A56,"-",Uitwerking!V$9),RelGegevens!$L$3:$L$1002))</f>
        <v/>
      </c>
      <c r="W56" s="51" t="str">
        <f ca="1">IF(OR($A56="",W$9="",SUMIF(RelGegevens!$F$3:$M$1002,CONCATENATE("=",Uitwerking!$A56,"-",Uitwerking!W$9),RelGegevens!$L$3:$L$1002)=0),"",SUMIF(RelGegevens!$F$3:$M$1002,CONCATENATE("=",Uitwerking!$A56,"-",Uitwerking!W$9),RelGegevens!$L$3:$L$1002))</f>
        <v/>
      </c>
      <c r="X56" s="51" t="str">
        <f ca="1">IF(OR($A56="",X$9="",SUMIF(RelGegevens!$F$3:$M$1002,CONCATENATE("=",Uitwerking!$A56,"-",Uitwerking!X$9),RelGegevens!$L$3:$L$1002)=0),"",SUMIF(RelGegevens!$F$3:$M$1002,CONCATENATE("=",Uitwerking!$A56,"-",Uitwerking!X$9),RelGegevens!$L$3:$L$1002))</f>
        <v/>
      </c>
      <c r="Y56" s="51" t="str">
        <f ca="1">IF(OR($A56="",Y$9="",SUMIF(RelGegevens!$F$3:$M$1002,CONCATENATE("=",Uitwerking!$A56,"-",Uitwerking!Y$9),RelGegevens!$L$3:$L$1002)=0),"",SUMIF(RelGegevens!$F$3:$M$1002,CONCATENATE("=",Uitwerking!$A56,"-",Uitwerking!Y$9),RelGegevens!$L$3:$L$1002))</f>
        <v/>
      </c>
      <c r="Z56" s="50" t="str">
        <f ca="1">IF(OR($A56="",Z$9="",SUMIF(RelGegevens!$F$3:$M$1002,CONCATENATE("=",Uitwerking!$A56,"-",Uitwerking!Z$9),RelGegevens!$L$3:$L$1002)=0),"",SUMIF(RelGegevens!$F$3:$M$1002,CONCATENATE("=",Uitwerking!$A56,"-",Uitwerking!Z$9),RelGegevens!$L$3:$L$1002))</f>
        <v/>
      </c>
      <c r="AA56" s="51" t="str">
        <f ca="1">IF(OR($A56="",AA$9="",SUMIF(RelGegevens!$F$3:$M$1002,CONCATENATE("=",Uitwerking!$A56,"-",Uitwerking!AA$9),RelGegevens!$L$3:$L$1002)=0),"",SUMIF(RelGegevens!$F$3:$M$1002,CONCATENATE("=",Uitwerking!$A56,"-",Uitwerking!AA$9),RelGegevens!$L$3:$L$1002))</f>
        <v/>
      </c>
      <c r="AB56" s="51" t="str">
        <f ca="1">IF(OR($A56="",AB$9="",SUMIF(RelGegevens!$F$3:$M$1002,CONCATENATE("=",Uitwerking!$A56,"-",Uitwerking!AB$9),RelGegevens!$L$3:$L$1002)=0),"",SUMIF(RelGegevens!$F$3:$M$1002,CONCATENATE("=",Uitwerking!$A56,"-",Uitwerking!AB$9),RelGegevens!$L$3:$L$1002))</f>
        <v/>
      </c>
      <c r="AC56" s="51" t="str">
        <f ca="1">IF(OR($A56="",AC$9="",SUMIF(RelGegevens!$F$3:$M$1002,CONCATENATE("=",Uitwerking!$A56,"-",Uitwerking!AC$9),RelGegevens!$L$3:$L$1002)=0),"",SUMIF(RelGegevens!$F$3:$M$1002,CONCATENATE("=",Uitwerking!$A56,"-",Uitwerking!AC$9),RelGegevens!$L$3:$L$1002))</f>
        <v/>
      </c>
      <c r="AD56" s="51" t="str">
        <f ca="1">IF(OR($A56="",AD$9="",SUMIF(RelGegevens!$F$3:$M$1002,CONCATENATE("=",Uitwerking!$A56,"-",Uitwerking!AD$9),RelGegevens!$L$3:$L$1002)=0),"",SUMIF(RelGegevens!$F$3:$M$1002,CONCATENATE("=",Uitwerking!$A56,"-",Uitwerking!AD$9),RelGegevens!$L$3:$L$1002))</f>
        <v/>
      </c>
      <c r="AE56" s="51" t="str">
        <f ca="1">IF(OR($A56="",AE$9="",SUMIF(RelGegevens!$F$3:$M$1002,CONCATENATE("=",Uitwerking!$A56,"-",Uitwerking!AE$9),RelGegevens!$L$3:$L$1002)=0),"",SUMIF(RelGegevens!$F$3:$M$1002,CONCATENATE("=",Uitwerking!$A56,"-",Uitwerking!AE$9),RelGegevens!$L$3:$L$1002))</f>
        <v/>
      </c>
      <c r="AF56" s="51" t="str">
        <f ca="1">IF(OR($A56="",AF$9="",SUMIF(RelGegevens!$F$3:$M$1002,CONCATENATE("=",Uitwerking!$A56,"-",Uitwerking!AF$9),RelGegevens!$L$3:$L$1002)=0),"",SUMIF(RelGegevens!$F$3:$M$1002,CONCATENATE("=",Uitwerking!$A56,"-",Uitwerking!AF$9),RelGegevens!$L$3:$L$1002))</f>
        <v/>
      </c>
      <c r="AG56" s="51" t="str">
        <f ca="1">IF(OR($A56="",AG$9="",SUMIF(RelGegevens!$F$3:$M$1002,CONCATENATE("=",Uitwerking!$A56,"-",Uitwerking!AG$9),RelGegevens!$L$3:$L$1002)=0),"",SUMIF(RelGegevens!$F$3:$M$1002,CONCATENATE("=",Uitwerking!$A56,"-",Uitwerking!AG$9),RelGegevens!$L$3:$L$1002))</f>
        <v/>
      </c>
      <c r="AH56" s="51" t="str">
        <f ca="1">IF(OR($A56="",AH$9="",SUMIF(RelGegevens!$F$3:$M$1002,CONCATENATE("=",Uitwerking!$A56,"-",Uitwerking!AH$9),RelGegevens!$L$3:$L$1002)=0),"",SUMIF(RelGegevens!$F$3:$M$1002,CONCATENATE("=",Uitwerking!$A56,"-",Uitwerking!AH$9),RelGegevens!$L$3:$L$1002))</f>
        <v/>
      </c>
      <c r="AI56" s="51" t="str">
        <f ca="1">IF(OR($A56="",AI$9="",SUMIF(RelGegevens!$F$3:$M$1002,CONCATENATE("=",Uitwerking!$A56,"-",Uitwerking!AI$9),RelGegevens!$L$3:$L$1002)=0),"",SUMIF(RelGegevens!$F$3:$M$1002,CONCATENATE("=",Uitwerking!$A56,"-",Uitwerking!AI$9),RelGegevens!$L$3:$L$1002))</f>
        <v/>
      </c>
      <c r="AJ56" s="51" t="str">
        <f ca="1">IF(OR($A56="",AJ$9="",SUMIF(RelGegevens!$F$3:$M$1002,CONCATENATE("=",Uitwerking!$A56,"-",Uitwerking!AJ$9),RelGegevens!$L$3:$L$1002)=0),"",SUMIF(RelGegevens!$F$3:$M$1002,CONCATENATE("=",Uitwerking!$A56,"-",Uitwerking!AJ$9),RelGegevens!$L$3:$L$1002))</f>
        <v/>
      </c>
      <c r="AK56" s="51" t="str">
        <f ca="1">IF(OR($A56="",AK$9="",SUMIF(RelGegevens!$F$3:$M$1002,CONCATENATE("=",Uitwerking!$A56,"-",Uitwerking!AK$9),RelGegevens!$L$3:$L$1002)=0),"",SUMIF(RelGegevens!$F$3:$M$1002,CONCATENATE("=",Uitwerking!$A56,"-",Uitwerking!AK$9),RelGegevens!$L$3:$L$1002))</f>
        <v/>
      </c>
      <c r="AL56" s="51" t="str">
        <f ca="1">IF(OR($A56="",AL$9="",SUMIF(RelGegevens!$F$3:$M$1002,CONCATENATE("=",Uitwerking!$A56,"-",Uitwerking!AL$9),RelGegevens!$L$3:$L$1002)=0),"",SUMIF(RelGegevens!$F$3:$M$1002,CONCATENATE("=",Uitwerking!$A56,"-",Uitwerking!AL$9),RelGegevens!$L$3:$L$1002))</f>
        <v/>
      </c>
      <c r="AM56" s="51" t="str">
        <f ca="1">IF(OR($A56="",AM$9="",SUMIF(RelGegevens!$F$3:$M$1002,CONCATENATE("=",Uitwerking!$A56,"-",Uitwerking!AM$9),RelGegevens!$L$3:$L$1002)=0),"",SUMIF(RelGegevens!$F$3:$M$1002,CONCATENATE("=",Uitwerking!$A56,"-",Uitwerking!AM$9),RelGegevens!$L$3:$L$1002))</f>
        <v/>
      </c>
      <c r="AN56" s="51" t="str">
        <f ca="1">IF(OR($A56="",AN$9="",SUMIF(RelGegevens!$F$3:$M$1002,CONCATENATE("=",Uitwerking!$A56,"-",Uitwerking!AN$9),RelGegevens!$L$3:$L$1002)=0),"",SUMIF(RelGegevens!$F$3:$M$1002,CONCATENATE("=",Uitwerking!$A56,"-",Uitwerking!AN$9),RelGegevens!$L$3:$L$1002))</f>
        <v/>
      </c>
      <c r="AO56" s="51" t="str">
        <f ca="1">IF(OR($A56="",AO$9="",SUMIF(RelGegevens!$F$3:$M$1002,CONCATENATE("=",Uitwerking!$A56,"-",Uitwerking!AO$9),RelGegevens!$L$3:$L$1002)=0),"",SUMIF(RelGegevens!$F$3:$M$1002,CONCATENATE("=",Uitwerking!$A56,"-",Uitwerking!AO$9),RelGegevens!$L$3:$L$1002))</f>
        <v/>
      </c>
      <c r="AP56" s="51" t="str">
        <f ca="1">IF(OR($A56="",AP$9="",SUMIF(RelGegevens!$F$3:$M$1002,CONCATENATE("=",Uitwerking!$A56,"-",Uitwerking!AP$9),RelGegevens!$L$3:$L$1002)=0),"",SUMIF(RelGegevens!$F$3:$M$1002,CONCATENATE("=",Uitwerking!$A56,"-",Uitwerking!AP$9),RelGegevens!$L$3:$L$1002))</f>
        <v/>
      </c>
      <c r="AQ56" s="51" t="str">
        <f ca="1">IF(OR($A56="",AQ$9="",SUMIF(RelGegevens!$F$3:$M$1002,CONCATENATE("=",Uitwerking!$A56,"-",Uitwerking!AQ$9),RelGegevens!$L$3:$L$1002)=0),"",SUMIF(RelGegevens!$F$3:$M$1002,CONCATENATE("=",Uitwerking!$A56,"-",Uitwerking!AQ$9),RelGegevens!$L$3:$L$1002))</f>
        <v/>
      </c>
      <c r="AR56" s="51" t="str">
        <f ca="1">IF(OR($A56="",AR$9="",SUMIF(RelGegevens!$F$3:$M$1002,CONCATENATE("=",Uitwerking!$A56,"-",Uitwerking!AR$9),RelGegevens!$L$3:$L$1002)=0),"",SUMIF(RelGegevens!$F$3:$M$1002,CONCATENATE("=",Uitwerking!$A56,"-",Uitwerking!AR$9),RelGegevens!$L$3:$L$1002))</f>
        <v/>
      </c>
      <c r="AS56" s="51" t="str">
        <f ca="1">IF(OR($A56="",AS$9="",SUMIF(RelGegevens!$F$3:$M$1002,CONCATENATE("=",Uitwerking!$A56,"-",Uitwerking!AS$9),RelGegevens!$L$3:$L$1002)=0),"",SUMIF(RelGegevens!$F$3:$M$1002,CONCATENATE("=",Uitwerking!$A56,"-",Uitwerking!AS$9),RelGegevens!$L$3:$L$1002))</f>
        <v/>
      </c>
      <c r="AT56" s="51" t="str">
        <f ca="1">IF(OR($A56="",AT$9="",SUMIF(RelGegevens!$F$3:$M$1002,CONCATENATE("=",Uitwerking!$A56,"-",Uitwerking!AT$9),RelGegevens!$L$3:$L$1002)=0),"",SUMIF(RelGegevens!$F$3:$M$1002,CONCATENATE("=",Uitwerking!$A56,"-",Uitwerking!AT$9),RelGegevens!$L$3:$L$1002))</f>
        <v/>
      </c>
      <c r="AU56" s="51" t="str">
        <f ca="1">IF(OR($A56="",AU$9="",SUMIF(RelGegevens!$F$3:$M$1002,CONCATENATE("=",Uitwerking!$A56,"-",Uitwerking!AU$9),RelGegevens!$L$3:$L$1002)=0),"",SUMIF(RelGegevens!$F$3:$M$1002,CONCATENATE("=",Uitwerking!$A56,"-",Uitwerking!AU$9),RelGegevens!$L$3:$L$1002))</f>
        <v/>
      </c>
      <c r="AV56" s="51" t="str">
        <f ca="1">IF(OR($A56="",AV$9="",SUMIF(RelGegevens!$F$3:$M$1002,CONCATENATE("=",Uitwerking!$A56,"-",Uitwerking!AV$9),RelGegevens!$L$3:$L$1002)=0),"",SUMIF(RelGegevens!$F$3:$M$1002,CONCATENATE("=",Uitwerking!$A56,"-",Uitwerking!AV$9),RelGegevens!$L$3:$L$1002))</f>
        <v/>
      </c>
      <c r="AW56" s="51" t="str">
        <f ca="1">IF(OR($A56="",AW$9="",SUMIF(RelGegevens!$F$3:$M$1002,CONCATENATE("=",Uitwerking!$A56,"-",Uitwerking!AW$9),RelGegevens!$L$3:$L$1002)=0),"",SUMIF(RelGegevens!$F$3:$M$1002,CONCATENATE("=",Uitwerking!$A56,"-",Uitwerking!AW$9),RelGegevens!$L$3:$L$1002))</f>
        <v/>
      </c>
      <c r="AX56" s="51" t="str">
        <f ca="1">IF(OR($A56="",AX$9="",SUMIF(RelGegevens!$F$3:$M$1002,CONCATENATE("=",Uitwerking!$A56,"-",Uitwerking!AX$9),RelGegevens!$L$3:$L$1002)=0),"",SUMIF(RelGegevens!$F$3:$M$1002,CONCATENATE("=",Uitwerking!$A56,"-",Uitwerking!AX$9),RelGegevens!$L$3:$L$1002))</f>
        <v/>
      </c>
      <c r="AY56" s="51" t="str">
        <f ca="1">IF(OR($A56="",AY$9="",SUMIF(RelGegevens!$F$3:$M$1002,CONCATENATE("=",Uitwerking!$A56,"-",Uitwerking!AY$9),RelGegevens!$L$3:$L$1002)=0),"",SUMIF(RelGegevens!$F$3:$M$1002,CONCATENATE("=",Uitwerking!$A56,"-",Uitwerking!AY$9),RelGegevens!$L$3:$L$1002))</f>
        <v/>
      </c>
      <c r="AZ56" s="51" t="str">
        <f ca="1">IF(OR($A56="",AZ$9="",SUMIF(RelGegevens!$F$3:$M$1002,CONCATENATE("=",Uitwerking!$A56,"-",Uitwerking!AZ$9),RelGegevens!$L$3:$L$1002)=0),"",SUMIF(RelGegevens!$F$3:$M$1002,CONCATENATE("=",Uitwerking!$A56,"-",Uitwerking!AZ$9),RelGegevens!$L$3:$L$1002))</f>
        <v/>
      </c>
      <c r="BA56" s="51" t="str">
        <f ca="1">IF(OR($A56="",BA$9="",SUMIF(RelGegevens!$F$3:$M$1002,CONCATENATE("=",Uitwerking!$A56,"-",Uitwerking!BA$9),RelGegevens!$L$3:$L$1002)=0),"",SUMIF(RelGegevens!$F$3:$M$1002,CONCATENATE("=",Uitwerking!$A56,"-",Uitwerking!BA$9),RelGegevens!$L$3:$L$1002))</f>
        <v/>
      </c>
      <c r="BB56" s="51" t="str">
        <f ca="1">IF(OR($A56="",BB$9="",SUMIF(RelGegevens!$F$3:$M$1002,CONCATENATE("=",Uitwerking!$A56,"-",Uitwerking!BB$9),RelGegevens!$L$3:$L$1002)=0),"",SUMIF(RelGegevens!$F$3:$M$1002,CONCATENATE("=",Uitwerking!$A56,"-",Uitwerking!BB$9),RelGegevens!$L$3:$L$1002))</f>
        <v/>
      </c>
      <c r="BC56" s="52" t="str">
        <f ca="1">IF(OR($A56="",BC$9="",SUMIF(RelGegevens!$F$3:$M$1002,CONCATENATE("=",Uitwerking!$A56,"-",Uitwerking!BC$9),RelGegevens!$L$3:$L$1002)=0),"",SUMIF(RelGegevens!$F$3:$M$1002,CONCATENATE("=",Uitwerking!$A56,"-",Uitwerking!BC$9),RelGegevens!$L$3:$L$1002))</f>
        <v/>
      </c>
    </row>
    <row r="57" spans="1:55" ht="10.5" customHeight="1" x14ac:dyDescent="0.25">
      <c r="A57" s="17" t="str">
        <f>'Data LMA'!B65</f>
        <v/>
      </c>
      <c r="B57" s="29" t="str">
        <f t="shared" si="4"/>
        <v/>
      </c>
      <c r="C57" s="22" t="str">
        <f>IF(A57="","",VLOOKUP(A57,Euralcodes!$A$2:$C$840,3))</f>
        <v/>
      </c>
      <c r="D57" s="23" t="str">
        <f>IF(C57="","",VLOOKUP(A57,Euralcodes!$A$2:$C$840,2))</f>
        <v/>
      </c>
      <c r="E57" s="87" t="str">
        <f t="shared" ca="1" si="3"/>
        <v/>
      </c>
      <c r="F57" s="50" t="str">
        <f ca="1">IF(OR($A57="",F$9="",SUMIF(RelGegevens!$F$3:$M$1002,CONCATENATE("=",Uitwerking!$A57,"-",Uitwerking!F$9),RelGegevens!$L$3:$L$1002)=0),"",SUMIF(RelGegevens!$F$3:$M$1002,CONCATENATE("=",Uitwerking!$A57,"-",Uitwerking!F$9),RelGegevens!$L$3:$L$1002))</f>
        <v/>
      </c>
      <c r="G57" s="51" t="str">
        <f ca="1">IF(OR($A57="",G$9="",SUMIF(RelGegevens!$F$3:$M$1002,CONCATENATE("=",Uitwerking!$A57,"-",Uitwerking!G$9),RelGegevens!$L$3:$L$1002)=0),"",SUMIF(RelGegevens!$F$3:$M$1002,CONCATENATE("=",Uitwerking!$A57,"-",Uitwerking!G$9),RelGegevens!$L$3:$L$1002))</f>
        <v/>
      </c>
      <c r="H57" s="51" t="str">
        <f ca="1">IF(OR($A57="",H$9="",SUMIF(RelGegevens!$F$3:$M$1002,CONCATENATE("=",Uitwerking!$A57,"-",Uitwerking!H$9),RelGegevens!$L$3:$L$1002)=0),"",SUMIF(RelGegevens!$F$3:$M$1002,CONCATENATE("=",Uitwerking!$A57,"-",Uitwerking!H$9),RelGegevens!$L$3:$L$1002))</f>
        <v/>
      </c>
      <c r="I57" s="51" t="str">
        <f ca="1">IF(OR($A57="",I$9="",SUMIF(RelGegevens!$F$3:$M$1002,CONCATENATE("=",Uitwerking!$A57,"-",Uitwerking!I$9),RelGegevens!$L$3:$L$1002)=0),"",SUMIF(RelGegevens!$F$3:$M$1002,CONCATENATE("=",Uitwerking!$A57,"-",Uitwerking!I$9),RelGegevens!$L$3:$L$1002))</f>
        <v/>
      </c>
      <c r="J57" s="51" t="str">
        <f ca="1">IF(OR($A57="",J$9="",SUMIF(RelGegevens!$F$3:$M$1002,CONCATENATE("=",Uitwerking!$A57,"-",Uitwerking!J$9),RelGegevens!$L$3:$L$1002)=0),"",SUMIF(RelGegevens!$F$3:$M$1002,CONCATENATE("=",Uitwerking!$A57,"-",Uitwerking!J$9),RelGegevens!$L$3:$L$1002))</f>
        <v/>
      </c>
      <c r="K57" s="51" t="str">
        <f ca="1">IF(OR($A57="",K$9="",SUMIF(RelGegevens!$F$3:$M$1002,CONCATENATE("=",Uitwerking!$A57,"-",Uitwerking!K$9),RelGegevens!$L$3:$L$1002)=0),"",SUMIF(RelGegevens!$F$3:$M$1002,CONCATENATE("=",Uitwerking!$A57,"-",Uitwerking!K$9),RelGegevens!$L$3:$L$1002))</f>
        <v/>
      </c>
      <c r="L57" s="51" t="str">
        <f ca="1">IF(OR($A57="",L$9="",SUMIF(RelGegevens!$F$3:$M$1002,CONCATENATE("=",Uitwerking!$A57,"-",Uitwerking!L$9),RelGegevens!$L$3:$L$1002)=0),"",SUMIF(RelGegevens!$F$3:$M$1002,CONCATENATE("=",Uitwerking!$A57,"-",Uitwerking!L$9),RelGegevens!$L$3:$L$1002))</f>
        <v/>
      </c>
      <c r="M57" s="51" t="str">
        <f ca="1">IF(OR($A57="",M$9="",SUMIF(RelGegevens!$F$3:$M$1002,CONCATENATE("=",Uitwerking!$A57,"-",Uitwerking!M$9),RelGegevens!$L$3:$L$1002)=0),"",SUMIF(RelGegevens!$F$3:$M$1002,CONCATENATE("=",Uitwerking!$A57,"-",Uitwerking!M$9),RelGegevens!$L$3:$L$1002))</f>
        <v/>
      </c>
      <c r="N57" s="51" t="str">
        <f ca="1">IF(OR($A57="",N$9="",SUMIF(RelGegevens!$F$3:$M$1002,CONCATENATE("=",Uitwerking!$A57,"-",Uitwerking!N$9),RelGegevens!$L$3:$L$1002)=0),"",SUMIF(RelGegevens!$F$3:$M$1002,CONCATENATE("=",Uitwerking!$A57,"-",Uitwerking!N$9),RelGegevens!$L$3:$L$1002))</f>
        <v/>
      </c>
      <c r="O57" s="51" t="str">
        <f ca="1">IF(OR($A57="",O$9="",SUMIF(RelGegevens!$F$3:$M$1002,CONCATENATE("=",Uitwerking!$A57,"-",Uitwerking!O$9),RelGegevens!$L$3:$L$1002)=0),"",SUMIF(RelGegevens!$F$3:$M$1002,CONCATENATE("=",Uitwerking!$A57,"-",Uitwerking!O$9),RelGegevens!$L$3:$L$1002))</f>
        <v/>
      </c>
      <c r="P57" s="51" t="str">
        <f ca="1">IF(OR($A57="",P$9="",SUMIF(RelGegevens!$F$3:$M$1002,CONCATENATE("=",Uitwerking!$A57,"-",Uitwerking!P$9),RelGegevens!$L$3:$L$1002)=0),"",SUMIF(RelGegevens!$F$3:$M$1002,CONCATENATE("=",Uitwerking!$A57,"-",Uitwerking!P$9),RelGegevens!$L$3:$L$1002))</f>
        <v/>
      </c>
      <c r="Q57" s="51" t="str">
        <f ca="1">IF(OR($A57="",Q$9="",SUMIF(RelGegevens!$F$3:$M$1002,CONCATENATE("=",Uitwerking!$A57,"-",Uitwerking!Q$9),RelGegevens!$L$3:$L$1002)=0),"",SUMIF(RelGegevens!$F$3:$M$1002,CONCATENATE("=",Uitwerking!$A57,"-",Uitwerking!Q$9),RelGegevens!$L$3:$L$1002))</f>
        <v/>
      </c>
      <c r="R57" s="51" t="str">
        <f ca="1">IF(OR($A57="",R$9="",SUMIF(RelGegevens!$F$3:$M$1002,CONCATENATE("=",Uitwerking!$A57,"-",Uitwerking!R$9),RelGegevens!$L$3:$L$1002)=0),"",SUMIF(RelGegevens!$F$3:$M$1002,CONCATENATE("=",Uitwerking!$A57,"-",Uitwerking!R$9),RelGegevens!$L$3:$L$1002))</f>
        <v/>
      </c>
      <c r="S57" s="51" t="str">
        <f ca="1">IF(OR($A57="",S$9="",SUMIF(RelGegevens!$F$3:$M$1002,CONCATENATE("=",Uitwerking!$A57,"-",Uitwerking!S$9),RelGegevens!$L$3:$L$1002)=0),"",SUMIF(RelGegevens!$F$3:$M$1002,CONCATENATE("=",Uitwerking!$A57,"-",Uitwerking!S$9),RelGegevens!$L$3:$L$1002))</f>
        <v/>
      </c>
      <c r="T57" s="51" t="str">
        <f ca="1">IF(OR($A57="",T$9="",SUMIF(RelGegevens!$F$3:$M$1002,CONCATENATE("=",Uitwerking!$A57,"-",Uitwerking!T$9),RelGegevens!$L$3:$L$1002)=0),"",SUMIF(RelGegevens!$F$3:$M$1002,CONCATENATE("=",Uitwerking!$A57,"-",Uitwerking!T$9),RelGegevens!$L$3:$L$1002))</f>
        <v/>
      </c>
      <c r="U57" s="51" t="str">
        <f ca="1">IF(OR($A57="",U$9="",SUMIF(RelGegevens!$F$3:$M$1002,CONCATENATE("=",Uitwerking!$A57,"-",Uitwerking!U$9),RelGegevens!$L$3:$L$1002)=0),"",SUMIF(RelGegevens!$F$3:$M$1002,CONCATENATE("=",Uitwerking!$A57,"-",Uitwerking!U$9),RelGegevens!$L$3:$L$1002))</f>
        <v/>
      </c>
      <c r="V57" s="51" t="str">
        <f ca="1">IF(OR($A57="",V$9="",SUMIF(RelGegevens!$F$3:$M$1002,CONCATENATE("=",Uitwerking!$A57,"-",Uitwerking!V$9),RelGegevens!$L$3:$L$1002)=0),"",SUMIF(RelGegevens!$F$3:$M$1002,CONCATENATE("=",Uitwerking!$A57,"-",Uitwerking!V$9),RelGegevens!$L$3:$L$1002))</f>
        <v/>
      </c>
      <c r="W57" s="51" t="str">
        <f ca="1">IF(OR($A57="",W$9="",SUMIF(RelGegevens!$F$3:$M$1002,CONCATENATE("=",Uitwerking!$A57,"-",Uitwerking!W$9),RelGegevens!$L$3:$L$1002)=0),"",SUMIF(RelGegevens!$F$3:$M$1002,CONCATENATE("=",Uitwerking!$A57,"-",Uitwerking!W$9),RelGegevens!$L$3:$L$1002))</f>
        <v/>
      </c>
      <c r="X57" s="51" t="str">
        <f ca="1">IF(OR($A57="",X$9="",SUMIF(RelGegevens!$F$3:$M$1002,CONCATENATE("=",Uitwerking!$A57,"-",Uitwerking!X$9),RelGegevens!$L$3:$L$1002)=0),"",SUMIF(RelGegevens!$F$3:$M$1002,CONCATENATE("=",Uitwerking!$A57,"-",Uitwerking!X$9),RelGegevens!$L$3:$L$1002))</f>
        <v/>
      </c>
      <c r="Y57" s="51" t="str">
        <f ca="1">IF(OR($A57="",Y$9="",SUMIF(RelGegevens!$F$3:$M$1002,CONCATENATE("=",Uitwerking!$A57,"-",Uitwerking!Y$9),RelGegevens!$L$3:$L$1002)=0),"",SUMIF(RelGegevens!$F$3:$M$1002,CONCATENATE("=",Uitwerking!$A57,"-",Uitwerking!Y$9),RelGegevens!$L$3:$L$1002))</f>
        <v/>
      </c>
      <c r="Z57" s="50" t="str">
        <f ca="1">IF(OR($A57="",Z$9="",SUMIF(RelGegevens!$F$3:$M$1002,CONCATENATE("=",Uitwerking!$A57,"-",Uitwerking!Z$9),RelGegevens!$L$3:$L$1002)=0),"",SUMIF(RelGegevens!$F$3:$M$1002,CONCATENATE("=",Uitwerking!$A57,"-",Uitwerking!Z$9),RelGegevens!$L$3:$L$1002))</f>
        <v/>
      </c>
      <c r="AA57" s="51" t="str">
        <f ca="1">IF(OR($A57="",AA$9="",SUMIF(RelGegevens!$F$3:$M$1002,CONCATENATE("=",Uitwerking!$A57,"-",Uitwerking!AA$9),RelGegevens!$L$3:$L$1002)=0),"",SUMIF(RelGegevens!$F$3:$M$1002,CONCATENATE("=",Uitwerking!$A57,"-",Uitwerking!AA$9),RelGegevens!$L$3:$L$1002))</f>
        <v/>
      </c>
      <c r="AB57" s="51" t="str">
        <f ca="1">IF(OR($A57="",AB$9="",SUMIF(RelGegevens!$F$3:$M$1002,CONCATENATE("=",Uitwerking!$A57,"-",Uitwerking!AB$9),RelGegevens!$L$3:$L$1002)=0),"",SUMIF(RelGegevens!$F$3:$M$1002,CONCATENATE("=",Uitwerking!$A57,"-",Uitwerking!AB$9),RelGegevens!$L$3:$L$1002))</f>
        <v/>
      </c>
      <c r="AC57" s="51" t="str">
        <f ca="1">IF(OR($A57="",AC$9="",SUMIF(RelGegevens!$F$3:$M$1002,CONCATENATE("=",Uitwerking!$A57,"-",Uitwerking!AC$9),RelGegevens!$L$3:$L$1002)=0),"",SUMIF(RelGegevens!$F$3:$M$1002,CONCATENATE("=",Uitwerking!$A57,"-",Uitwerking!AC$9),RelGegevens!$L$3:$L$1002))</f>
        <v/>
      </c>
      <c r="AD57" s="51" t="str">
        <f ca="1">IF(OR($A57="",AD$9="",SUMIF(RelGegevens!$F$3:$M$1002,CONCATENATE("=",Uitwerking!$A57,"-",Uitwerking!AD$9),RelGegevens!$L$3:$L$1002)=0),"",SUMIF(RelGegevens!$F$3:$M$1002,CONCATENATE("=",Uitwerking!$A57,"-",Uitwerking!AD$9),RelGegevens!$L$3:$L$1002))</f>
        <v/>
      </c>
      <c r="AE57" s="51" t="str">
        <f ca="1">IF(OR($A57="",AE$9="",SUMIF(RelGegevens!$F$3:$M$1002,CONCATENATE("=",Uitwerking!$A57,"-",Uitwerking!AE$9),RelGegevens!$L$3:$L$1002)=0),"",SUMIF(RelGegevens!$F$3:$M$1002,CONCATENATE("=",Uitwerking!$A57,"-",Uitwerking!AE$9),RelGegevens!$L$3:$L$1002))</f>
        <v/>
      </c>
      <c r="AF57" s="51" t="str">
        <f ca="1">IF(OR($A57="",AF$9="",SUMIF(RelGegevens!$F$3:$M$1002,CONCATENATE("=",Uitwerking!$A57,"-",Uitwerking!AF$9),RelGegevens!$L$3:$L$1002)=0),"",SUMIF(RelGegevens!$F$3:$M$1002,CONCATENATE("=",Uitwerking!$A57,"-",Uitwerking!AF$9),RelGegevens!$L$3:$L$1002))</f>
        <v/>
      </c>
      <c r="AG57" s="51" t="str">
        <f ca="1">IF(OR($A57="",AG$9="",SUMIF(RelGegevens!$F$3:$M$1002,CONCATENATE("=",Uitwerking!$A57,"-",Uitwerking!AG$9),RelGegevens!$L$3:$L$1002)=0),"",SUMIF(RelGegevens!$F$3:$M$1002,CONCATENATE("=",Uitwerking!$A57,"-",Uitwerking!AG$9),RelGegevens!$L$3:$L$1002))</f>
        <v/>
      </c>
      <c r="AH57" s="51" t="str">
        <f ca="1">IF(OR($A57="",AH$9="",SUMIF(RelGegevens!$F$3:$M$1002,CONCATENATE("=",Uitwerking!$A57,"-",Uitwerking!AH$9),RelGegevens!$L$3:$L$1002)=0),"",SUMIF(RelGegevens!$F$3:$M$1002,CONCATENATE("=",Uitwerking!$A57,"-",Uitwerking!AH$9),RelGegevens!$L$3:$L$1002))</f>
        <v/>
      </c>
      <c r="AI57" s="51" t="str">
        <f ca="1">IF(OR($A57="",AI$9="",SUMIF(RelGegevens!$F$3:$M$1002,CONCATENATE("=",Uitwerking!$A57,"-",Uitwerking!AI$9),RelGegevens!$L$3:$L$1002)=0),"",SUMIF(RelGegevens!$F$3:$M$1002,CONCATENATE("=",Uitwerking!$A57,"-",Uitwerking!AI$9),RelGegevens!$L$3:$L$1002))</f>
        <v/>
      </c>
      <c r="AJ57" s="51" t="str">
        <f ca="1">IF(OR($A57="",AJ$9="",SUMIF(RelGegevens!$F$3:$M$1002,CONCATENATE("=",Uitwerking!$A57,"-",Uitwerking!AJ$9),RelGegevens!$L$3:$L$1002)=0),"",SUMIF(RelGegevens!$F$3:$M$1002,CONCATENATE("=",Uitwerking!$A57,"-",Uitwerking!AJ$9),RelGegevens!$L$3:$L$1002))</f>
        <v/>
      </c>
      <c r="AK57" s="51" t="str">
        <f ca="1">IF(OR($A57="",AK$9="",SUMIF(RelGegevens!$F$3:$M$1002,CONCATENATE("=",Uitwerking!$A57,"-",Uitwerking!AK$9),RelGegevens!$L$3:$L$1002)=0),"",SUMIF(RelGegevens!$F$3:$M$1002,CONCATENATE("=",Uitwerking!$A57,"-",Uitwerking!AK$9),RelGegevens!$L$3:$L$1002))</f>
        <v/>
      </c>
      <c r="AL57" s="51" t="str">
        <f ca="1">IF(OR($A57="",AL$9="",SUMIF(RelGegevens!$F$3:$M$1002,CONCATENATE("=",Uitwerking!$A57,"-",Uitwerking!AL$9),RelGegevens!$L$3:$L$1002)=0),"",SUMIF(RelGegevens!$F$3:$M$1002,CONCATENATE("=",Uitwerking!$A57,"-",Uitwerking!AL$9),RelGegevens!$L$3:$L$1002))</f>
        <v/>
      </c>
      <c r="AM57" s="51" t="str">
        <f ca="1">IF(OR($A57="",AM$9="",SUMIF(RelGegevens!$F$3:$M$1002,CONCATENATE("=",Uitwerking!$A57,"-",Uitwerking!AM$9),RelGegevens!$L$3:$L$1002)=0),"",SUMIF(RelGegevens!$F$3:$M$1002,CONCATENATE("=",Uitwerking!$A57,"-",Uitwerking!AM$9),RelGegevens!$L$3:$L$1002))</f>
        <v/>
      </c>
      <c r="AN57" s="51" t="str">
        <f ca="1">IF(OR($A57="",AN$9="",SUMIF(RelGegevens!$F$3:$M$1002,CONCATENATE("=",Uitwerking!$A57,"-",Uitwerking!AN$9),RelGegevens!$L$3:$L$1002)=0),"",SUMIF(RelGegevens!$F$3:$M$1002,CONCATENATE("=",Uitwerking!$A57,"-",Uitwerking!AN$9),RelGegevens!$L$3:$L$1002))</f>
        <v/>
      </c>
      <c r="AO57" s="51" t="str">
        <f ca="1">IF(OR($A57="",AO$9="",SUMIF(RelGegevens!$F$3:$M$1002,CONCATENATE("=",Uitwerking!$A57,"-",Uitwerking!AO$9),RelGegevens!$L$3:$L$1002)=0),"",SUMIF(RelGegevens!$F$3:$M$1002,CONCATENATE("=",Uitwerking!$A57,"-",Uitwerking!AO$9),RelGegevens!$L$3:$L$1002))</f>
        <v/>
      </c>
      <c r="AP57" s="51" t="str">
        <f ca="1">IF(OR($A57="",AP$9="",SUMIF(RelGegevens!$F$3:$M$1002,CONCATENATE("=",Uitwerking!$A57,"-",Uitwerking!AP$9),RelGegevens!$L$3:$L$1002)=0),"",SUMIF(RelGegevens!$F$3:$M$1002,CONCATENATE("=",Uitwerking!$A57,"-",Uitwerking!AP$9),RelGegevens!$L$3:$L$1002))</f>
        <v/>
      </c>
      <c r="AQ57" s="51" t="str">
        <f ca="1">IF(OR($A57="",AQ$9="",SUMIF(RelGegevens!$F$3:$M$1002,CONCATENATE("=",Uitwerking!$A57,"-",Uitwerking!AQ$9),RelGegevens!$L$3:$L$1002)=0),"",SUMIF(RelGegevens!$F$3:$M$1002,CONCATENATE("=",Uitwerking!$A57,"-",Uitwerking!AQ$9),RelGegevens!$L$3:$L$1002))</f>
        <v/>
      </c>
      <c r="AR57" s="51" t="str">
        <f ca="1">IF(OR($A57="",AR$9="",SUMIF(RelGegevens!$F$3:$M$1002,CONCATENATE("=",Uitwerking!$A57,"-",Uitwerking!AR$9),RelGegevens!$L$3:$L$1002)=0),"",SUMIF(RelGegevens!$F$3:$M$1002,CONCATENATE("=",Uitwerking!$A57,"-",Uitwerking!AR$9),RelGegevens!$L$3:$L$1002))</f>
        <v/>
      </c>
      <c r="AS57" s="51" t="str">
        <f ca="1">IF(OR($A57="",AS$9="",SUMIF(RelGegevens!$F$3:$M$1002,CONCATENATE("=",Uitwerking!$A57,"-",Uitwerking!AS$9),RelGegevens!$L$3:$L$1002)=0),"",SUMIF(RelGegevens!$F$3:$M$1002,CONCATENATE("=",Uitwerking!$A57,"-",Uitwerking!AS$9),RelGegevens!$L$3:$L$1002))</f>
        <v/>
      </c>
      <c r="AT57" s="51" t="str">
        <f ca="1">IF(OR($A57="",AT$9="",SUMIF(RelGegevens!$F$3:$M$1002,CONCATENATE("=",Uitwerking!$A57,"-",Uitwerking!AT$9),RelGegevens!$L$3:$L$1002)=0),"",SUMIF(RelGegevens!$F$3:$M$1002,CONCATENATE("=",Uitwerking!$A57,"-",Uitwerking!AT$9),RelGegevens!$L$3:$L$1002))</f>
        <v/>
      </c>
      <c r="AU57" s="51" t="str">
        <f ca="1">IF(OR($A57="",AU$9="",SUMIF(RelGegevens!$F$3:$M$1002,CONCATENATE("=",Uitwerking!$A57,"-",Uitwerking!AU$9),RelGegevens!$L$3:$L$1002)=0),"",SUMIF(RelGegevens!$F$3:$M$1002,CONCATENATE("=",Uitwerking!$A57,"-",Uitwerking!AU$9),RelGegevens!$L$3:$L$1002))</f>
        <v/>
      </c>
      <c r="AV57" s="51" t="str">
        <f ca="1">IF(OR($A57="",AV$9="",SUMIF(RelGegevens!$F$3:$M$1002,CONCATENATE("=",Uitwerking!$A57,"-",Uitwerking!AV$9),RelGegevens!$L$3:$L$1002)=0),"",SUMIF(RelGegevens!$F$3:$M$1002,CONCATENATE("=",Uitwerking!$A57,"-",Uitwerking!AV$9),RelGegevens!$L$3:$L$1002))</f>
        <v/>
      </c>
      <c r="AW57" s="51" t="str">
        <f ca="1">IF(OR($A57="",AW$9="",SUMIF(RelGegevens!$F$3:$M$1002,CONCATENATE("=",Uitwerking!$A57,"-",Uitwerking!AW$9),RelGegevens!$L$3:$L$1002)=0),"",SUMIF(RelGegevens!$F$3:$M$1002,CONCATENATE("=",Uitwerking!$A57,"-",Uitwerking!AW$9),RelGegevens!$L$3:$L$1002))</f>
        <v/>
      </c>
      <c r="AX57" s="51" t="str">
        <f ca="1">IF(OR($A57="",AX$9="",SUMIF(RelGegevens!$F$3:$M$1002,CONCATENATE("=",Uitwerking!$A57,"-",Uitwerking!AX$9),RelGegevens!$L$3:$L$1002)=0),"",SUMIF(RelGegevens!$F$3:$M$1002,CONCATENATE("=",Uitwerking!$A57,"-",Uitwerking!AX$9),RelGegevens!$L$3:$L$1002))</f>
        <v/>
      </c>
      <c r="AY57" s="51" t="str">
        <f ca="1">IF(OR($A57="",AY$9="",SUMIF(RelGegevens!$F$3:$M$1002,CONCATENATE("=",Uitwerking!$A57,"-",Uitwerking!AY$9),RelGegevens!$L$3:$L$1002)=0),"",SUMIF(RelGegevens!$F$3:$M$1002,CONCATENATE("=",Uitwerking!$A57,"-",Uitwerking!AY$9),RelGegevens!$L$3:$L$1002))</f>
        <v/>
      </c>
      <c r="AZ57" s="51" t="str">
        <f ca="1">IF(OR($A57="",AZ$9="",SUMIF(RelGegevens!$F$3:$M$1002,CONCATENATE("=",Uitwerking!$A57,"-",Uitwerking!AZ$9),RelGegevens!$L$3:$L$1002)=0),"",SUMIF(RelGegevens!$F$3:$M$1002,CONCATENATE("=",Uitwerking!$A57,"-",Uitwerking!AZ$9),RelGegevens!$L$3:$L$1002))</f>
        <v/>
      </c>
      <c r="BA57" s="51" t="str">
        <f ca="1">IF(OR($A57="",BA$9="",SUMIF(RelGegevens!$F$3:$M$1002,CONCATENATE("=",Uitwerking!$A57,"-",Uitwerking!BA$9),RelGegevens!$L$3:$L$1002)=0),"",SUMIF(RelGegevens!$F$3:$M$1002,CONCATENATE("=",Uitwerking!$A57,"-",Uitwerking!BA$9),RelGegevens!$L$3:$L$1002))</f>
        <v/>
      </c>
      <c r="BB57" s="51" t="str">
        <f ca="1">IF(OR($A57="",BB$9="",SUMIF(RelGegevens!$F$3:$M$1002,CONCATENATE("=",Uitwerking!$A57,"-",Uitwerking!BB$9),RelGegevens!$L$3:$L$1002)=0),"",SUMIF(RelGegevens!$F$3:$M$1002,CONCATENATE("=",Uitwerking!$A57,"-",Uitwerking!BB$9),RelGegevens!$L$3:$L$1002))</f>
        <v/>
      </c>
      <c r="BC57" s="52" t="str">
        <f ca="1">IF(OR($A57="",BC$9="",SUMIF(RelGegevens!$F$3:$M$1002,CONCATENATE("=",Uitwerking!$A57,"-",Uitwerking!BC$9),RelGegevens!$L$3:$L$1002)=0),"",SUMIF(RelGegevens!$F$3:$M$1002,CONCATENATE("=",Uitwerking!$A57,"-",Uitwerking!BC$9),RelGegevens!$L$3:$L$1002))</f>
        <v/>
      </c>
    </row>
    <row r="58" spans="1:55" ht="10.5" customHeight="1" x14ac:dyDescent="0.25">
      <c r="A58" s="17" t="str">
        <f>'Data LMA'!B66</f>
        <v/>
      </c>
      <c r="B58" s="29" t="str">
        <f t="shared" si="4"/>
        <v/>
      </c>
      <c r="C58" s="22" t="str">
        <f>IF(A58="","",VLOOKUP(A58,Euralcodes!$A$2:$C$840,3))</f>
        <v/>
      </c>
      <c r="D58" s="23" t="str">
        <f>IF(C58="","",VLOOKUP(A58,Euralcodes!$A$2:$C$840,2))</f>
        <v/>
      </c>
      <c r="E58" s="87" t="str">
        <f t="shared" ca="1" si="3"/>
        <v/>
      </c>
      <c r="F58" s="50" t="str">
        <f ca="1">IF(OR($A58="",F$9="",SUMIF(RelGegevens!$F$3:$M$1002,CONCATENATE("=",Uitwerking!$A58,"-",Uitwerking!F$9),RelGegevens!$L$3:$L$1002)=0),"",SUMIF(RelGegevens!$F$3:$M$1002,CONCATENATE("=",Uitwerking!$A58,"-",Uitwerking!F$9),RelGegevens!$L$3:$L$1002))</f>
        <v/>
      </c>
      <c r="G58" s="51" t="str">
        <f ca="1">IF(OR($A58="",G$9="",SUMIF(RelGegevens!$F$3:$M$1002,CONCATENATE("=",Uitwerking!$A58,"-",Uitwerking!G$9),RelGegevens!$L$3:$L$1002)=0),"",SUMIF(RelGegevens!$F$3:$M$1002,CONCATENATE("=",Uitwerking!$A58,"-",Uitwerking!G$9),RelGegevens!$L$3:$L$1002))</f>
        <v/>
      </c>
      <c r="H58" s="51" t="str">
        <f ca="1">IF(OR($A58="",H$9="",SUMIF(RelGegevens!$F$3:$M$1002,CONCATENATE("=",Uitwerking!$A58,"-",Uitwerking!H$9),RelGegevens!$L$3:$L$1002)=0),"",SUMIF(RelGegevens!$F$3:$M$1002,CONCATENATE("=",Uitwerking!$A58,"-",Uitwerking!H$9),RelGegevens!$L$3:$L$1002))</f>
        <v/>
      </c>
      <c r="I58" s="51" t="str">
        <f ca="1">IF(OR($A58="",I$9="",SUMIF(RelGegevens!$F$3:$M$1002,CONCATENATE("=",Uitwerking!$A58,"-",Uitwerking!I$9),RelGegevens!$L$3:$L$1002)=0),"",SUMIF(RelGegevens!$F$3:$M$1002,CONCATENATE("=",Uitwerking!$A58,"-",Uitwerking!I$9),RelGegevens!$L$3:$L$1002))</f>
        <v/>
      </c>
      <c r="J58" s="51" t="str">
        <f ca="1">IF(OR($A58="",J$9="",SUMIF(RelGegevens!$F$3:$M$1002,CONCATENATE("=",Uitwerking!$A58,"-",Uitwerking!J$9),RelGegevens!$L$3:$L$1002)=0),"",SUMIF(RelGegevens!$F$3:$M$1002,CONCATENATE("=",Uitwerking!$A58,"-",Uitwerking!J$9),RelGegevens!$L$3:$L$1002))</f>
        <v/>
      </c>
      <c r="K58" s="51" t="str">
        <f ca="1">IF(OR($A58="",K$9="",SUMIF(RelGegevens!$F$3:$M$1002,CONCATENATE("=",Uitwerking!$A58,"-",Uitwerking!K$9),RelGegevens!$L$3:$L$1002)=0),"",SUMIF(RelGegevens!$F$3:$M$1002,CONCATENATE("=",Uitwerking!$A58,"-",Uitwerking!K$9),RelGegevens!$L$3:$L$1002))</f>
        <v/>
      </c>
      <c r="L58" s="51" t="str">
        <f ca="1">IF(OR($A58="",L$9="",SUMIF(RelGegevens!$F$3:$M$1002,CONCATENATE("=",Uitwerking!$A58,"-",Uitwerking!L$9),RelGegevens!$L$3:$L$1002)=0),"",SUMIF(RelGegevens!$F$3:$M$1002,CONCATENATE("=",Uitwerking!$A58,"-",Uitwerking!L$9),RelGegevens!$L$3:$L$1002))</f>
        <v/>
      </c>
      <c r="M58" s="51" t="str">
        <f ca="1">IF(OR($A58="",M$9="",SUMIF(RelGegevens!$F$3:$M$1002,CONCATENATE("=",Uitwerking!$A58,"-",Uitwerking!M$9),RelGegevens!$L$3:$L$1002)=0),"",SUMIF(RelGegevens!$F$3:$M$1002,CONCATENATE("=",Uitwerking!$A58,"-",Uitwerking!M$9),RelGegevens!$L$3:$L$1002))</f>
        <v/>
      </c>
      <c r="N58" s="51" t="str">
        <f ca="1">IF(OR($A58="",N$9="",SUMIF(RelGegevens!$F$3:$M$1002,CONCATENATE("=",Uitwerking!$A58,"-",Uitwerking!N$9),RelGegevens!$L$3:$L$1002)=0),"",SUMIF(RelGegevens!$F$3:$M$1002,CONCATENATE("=",Uitwerking!$A58,"-",Uitwerking!N$9),RelGegevens!$L$3:$L$1002))</f>
        <v/>
      </c>
      <c r="O58" s="51" t="str">
        <f ca="1">IF(OR($A58="",O$9="",SUMIF(RelGegevens!$F$3:$M$1002,CONCATENATE("=",Uitwerking!$A58,"-",Uitwerking!O$9),RelGegevens!$L$3:$L$1002)=0),"",SUMIF(RelGegevens!$F$3:$M$1002,CONCATENATE("=",Uitwerking!$A58,"-",Uitwerking!O$9),RelGegevens!$L$3:$L$1002))</f>
        <v/>
      </c>
      <c r="P58" s="51" t="str">
        <f ca="1">IF(OR($A58="",P$9="",SUMIF(RelGegevens!$F$3:$M$1002,CONCATENATE("=",Uitwerking!$A58,"-",Uitwerking!P$9),RelGegevens!$L$3:$L$1002)=0),"",SUMIF(RelGegevens!$F$3:$M$1002,CONCATENATE("=",Uitwerking!$A58,"-",Uitwerking!P$9),RelGegevens!$L$3:$L$1002))</f>
        <v/>
      </c>
      <c r="Q58" s="51" t="str">
        <f ca="1">IF(OR($A58="",Q$9="",SUMIF(RelGegevens!$F$3:$M$1002,CONCATENATE("=",Uitwerking!$A58,"-",Uitwerking!Q$9),RelGegevens!$L$3:$L$1002)=0),"",SUMIF(RelGegevens!$F$3:$M$1002,CONCATENATE("=",Uitwerking!$A58,"-",Uitwerking!Q$9),RelGegevens!$L$3:$L$1002))</f>
        <v/>
      </c>
      <c r="R58" s="51" t="str">
        <f ca="1">IF(OR($A58="",R$9="",SUMIF(RelGegevens!$F$3:$M$1002,CONCATENATE("=",Uitwerking!$A58,"-",Uitwerking!R$9),RelGegevens!$L$3:$L$1002)=0),"",SUMIF(RelGegevens!$F$3:$M$1002,CONCATENATE("=",Uitwerking!$A58,"-",Uitwerking!R$9),RelGegevens!$L$3:$L$1002))</f>
        <v/>
      </c>
      <c r="S58" s="51" t="str">
        <f ca="1">IF(OR($A58="",S$9="",SUMIF(RelGegevens!$F$3:$M$1002,CONCATENATE("=",Uitwerking!$A58,"-",Uitwerking!S$9),RelGegevens!$L$3:$L$1002)=0),"",SUMIF(RelGegevens!$F$3:$M$1002,CONCATENATE("=",Uitwerking!$A58,"-",Uitwerking!S$9),RelGegevens!$L$3:$L$1002))</f>
        <v/>
      </c>
      <c r="T58" s="51" t="str">
        <f ca="1">IF(OR($A58="",T$9="",SUMIF(RelGegevens!$F$3:$M$1002,CONCATENATE("=",Uitwerking!$A58,"-",Uitwerking!T$9),RelGegevens!$L$3:$L$1002)=0),"",SUMIF(RelGegevens!$F$3:$M$1002,CONCATENATE("=",Uitwerking!$A58,"-",Uitwerking!T$9),RelGegevens!$L$3:$L$1002))</f>
        <v/>
      </c>
      <c r="U58" s="51" t="str">
        <f ca="1">IF(OR($A58="",U$9="",SUMIF(RelGegevens!$F$3:$M$1002,CONCATENATE("=",Uitwerking!$A58,"-",Uitwerking!U$9),RelGegevens!$L$3:$L$1002)=0),"",SUMIF(RelGegevens!$F$3:$M$1002,CONCATENATE("=",Uitwerking!$A58,"-",Uitwerking!U$9),RelGegevens!$L$3:$L$1002))</f>
        <v/>
      </c>
      <c r="V58" s="51" t="str">
        <f ca="1">IF(OR($A58="",V$9="",SUMIF(RelGegevens!$F$3:$M$1002,CONCATENATE("=",Uitwerking!$A58,"-",Uitwerking!V$9),RelGegevens!$L$3:$L$1002)=0),"",SUMIF(RelGegevens!$F$3:$M$1002,CONCATENATE("=",Uitwerking!$A58,"-",Uitwerking!V$9),RelGegevens!$L$3:$L$1002))</f>
        <v/>
      </c>
      <c r="W58" s="51" t="str">
        <f ca="1">IF(OR($A58="",W$9="",SUMIF(RelGegevens!$F$3:$M$1002,CONCATENATE("=",Uitwerking!$A58,"-",Uitwerking!W$9),RelGegevens!$L$3:$L$1002)=0),"",SUMIF(RelGegevens!$F$3:$M$1002,CONCATENATE("=",Uitwerking!$A58,"-",Uitwerking!W$9),RelGegevens!$L$3:$L$1002))</f>
        <v/>
      </c>
      <c r="X58" s="51" t="str">
        <f ca="1">IF(OR($A58="",X$9="",SUMIF(RelGegevens!$F$3:$M$1002,CONCATENATE("=",Uitwerking!$A58,"-",Uitwerking!X$9),RelGegevens!$L$3:$L$1002)=0),"",SUMIF(RelGegevens!$F$3:$M$1002,CONCATENATE("=",Uitwerking!$A58,"-",Uitwerking!X$9),RelGegevens!$L$3:$L$1002))</f>
        <v/>
      </c>
      <c r="Y58" s="51" t="str">
        <f ca="1">IF(OR($A58="",Y$9="",SUMIF(RelGegevens!$F$3:$M$1002,CONCATENATE("=",Uitwerking!$A58,"-",Uitwerking!Y$9),RelGegevens!$L$3:$L$1002)=0),"",SUMIF(RelGegevens!$F$3:$M$1002,CONCATENATE("=",Uitwerking!$A58,"-",Uitwerking!Y$9),RelGegevens!$L$3:$L$1002))</f>
        <v/>
      </c>
      <c r="Z58" s="50" t="str">
        <f ca="1">IF(OR($A58="",Z$9="",SUMIF(RelGegevens!$F$3:$M$1002,CONCATENATE("=",Uitwerking!$A58,"-",Uitwerking!Z$9),RelGegevens!$L$3:$L$1002)=0),"",SUMIF(RelGegevens!$F$3:$M$1002,CONCATENATE("=",Uitwerking!$A58,"-",Uitwerking!Z$9),RelGegevens!$L$3:$L$1002))</f>
        <v/>
      </c>
      <c r="AA58" s="51" t="str">
        <f ca="1">IF(OR($A58="",AA$9="",SUMIF(RelGegevens!$F$3:$M$1002,CONCATENATE("=",Uitwerking!$A58,"-",Uitwerking!AA$9),RelGegevens!$L$3:$L$1002)=0),"",SUMIF(RelGegevens!$F$3:$M$1002,CONCATENATE("=",Uitwerking!$A58,"-",Uitwerking!AA$9),RelGegevens!$L$3:$L$1002))</f>
        <v/>
      </c>
      <c r="AB58" s="51" t="str">
        <f ca="1">IF(OR($A58="",AB$9="",SUMIF(RelGegevens!$F$3:$M$1002,CONCATENATE("=",Uitwerking!$A58,"-",Uitwerking!AB$9),RelGegevens!$L$3:$L$1002)=0),"",SUMIF(RelGegevens!$F$3:$M$1002,CONCATENATE("=",Uitwerking!$A58,"-",Uitwerking!AB$9),RelGegevens!$L$3:$L$1002))</f>
        <v/>
      </c>
      <c r="AC58" s="51" t="str">
        <f ca="1">IF(OR($A58="",AC$9="",SUMIF(RelGegevens!$F$3:$M$1002,CONCATENATE("=",Uitwerking!$A58,"-",Uitwerking!AC$9),RelGegevens!$L$3:$L$1002)=0),"",SUMIF(RelGegevens!$F$3:$M$1002,CONCATENATE("=",Uitwerking!$A58,"-",Uitwerking!AC$9),RelGegevens!$L$3:$L$1002))</f>
        <v/>
      </c>
      <c r="AD58" s="51" t="str">
        <f ca="1">IF(OR($A58="",AD$9="",SUMIF(RelGegevens!$F$3:$M$1002,CONCATENATE("=",Uitwerking!$A58,"-",Uitwerking!AD$9),RelGegevens!$L$3:$L$1002)=0),"",SUMIF(RelGegevens!$F$3:$M$1002,CONCATENATE("=",Uitwerking!$A58,"-",Uitwerking!AD$9),RelGegevens!$L$3:$L$1002))</f>
        <v/>
      </c>
      <c r="AE58" s="51" t="str">
        <f ca="1">IF(OR($A58="",AE$9="",SUMIF(RelGegevens!$F$3:$M$1002,CONCATENATE("=",Uitwerking!$A58,"-",Uitwerking!AE$9),RelGegevens!$L$3:$L$1002)=0),"",SUMIF(RelGegevens!$F$3:$M$1002,CONCATENATE("=",Uitwerking!$A58,"-",Uitwerking!AE$9),RelGegevens!$L$3:$L$1002))</f>
        <v/>
      </c>
      <c r="AF58" s="51" t="str">
        <f ca="1">IF(OR($A58="",AF$9="",SUMIF(RelGegevens!$F$3:$M$1002,CONCATENATE("=",Uitwerking!$A58,"-",Uitwerking!AF$9),RelGegevens!$L$3:$L$1002)=0),"",SUMIF(RelGegevens!$F$3:$M$1002,CONCATENATE("=",Uitwerking!$A58,"-",Uitwerking!AF$9),RelGegevens!$L$3:$L$1002))</f>
        <v/>
      </c>
      <c r="AG58" s="51" t="str">
        <f ca="1">IF(OR($A58="",AG$9="",SUMIF(RelGegevens!$F$3:$M$1002,CONCATENATE("=",Uitwerking!$A58,"-",Uitwerking!AG$9),RelGegevens!$L$3:$L$1002)=0),"",SUMIF(RelGegevens!$F$3:$M$1002,CONCATENATE("=",Uitwerking!$A58,"-",Uitwerking!AG$9),RelGegevens!$L$3:$L$1002))</f>
        <v/>
      </c>
      <c r="AH58" s="51" t="str">
        <f ca="1">IF(OR($A58="",AH$9="",SUMIF(RelGegevens!$F$3:$M$1002,CONCATENATE("=",Uitwerking!$A58,"-",Uitwerking!AH$9),RelGegevens!$L$3:$L$1002)=0),"",SUMIF(RelGegevens!$F$3:$M$1002,CONCATENATE("=",Uitwerking!$A58,"-",Uitwerking!AH$9),RelGegevens!$L$3:$L$1002))</f>
        <v/>
      </c>
      <c r="AI58" s="51" t="str">
        <f ca="1">IF(OR($A58="",AI$9="",SUMIF(RelGegevens!$F$3:$M$1002,CONCATENATE("=",Uitwerking!$A58,"-",Uitwerking!AI$9),RelGegevens!$L$3:$L$1002)=0),"",SUMIF(RelGegevens!$F$3:$M$1002,CONCATENATE("=",Uitwerking!$A58,"-",Uitwerking!AI$9),RelGegevens!$L$3:$L$1002))</f>
        <v/>
      </c>
      <c r="AJ58" s="51" t="str">
        <f ca="1">IF(OR($A58="",AJ$9="",SUMIF(RelGegevens!$F$3:$M$1002,CONCATENATE("=",Uitwerking!$A58,"-",Uitwerking!AJ$9),RelGegevens!$L$3:$L$1002)=0),"",SUMIF(RelGegevens!$F$3:$M$1002,CONCATENATE("=",Uitwerking!$A58,"-",Uitwerking!AJ$9),RelGegevens!$L$3:$L$1002))</f>
        <v/>
      </c>
      <c r="AK58" s="51" t="str">
        <f ca="1">IF(OR($A58="",AK$9="",SUMIF(RelGegevens!$F$3:$M$1002,CONCATENATE("=",Uitwerking!$A58,"-",Uitwerking!AK$9),RelGegevens!$L$3:$L$1002)=0),"",SUMIF(RelGegevens!$F$3:$M$1002,CONCATENATE("=",Uitwerking!$A58,"-",Uitwerking!AK$9),RelGegevens!$L$3:$L$1002))</f>
        <v/>
      </c>
      <c r="AL58" s="51" t="str">
        <f ca="1">IF(OR($A58="",AL$9="",SUMIF(RelGegevens!$F$3:$M$1002,CONCATENATE("=",Uitwerking!$A58,"-",Uitwerking!AL$9),RelGegevens!$L$3:$L$1002)=0),"",SUMIF(RelGegevens!$F$3:$M$1002,CONCATENATE("=",Uitwerking!$A58,"-",Uitwerking!AL$9),RelGegevens!$L$3:$L$1002))</f>
        <v/>
      </c>
      <c r="AM58" s="51" t="str">
        <f ca="1">IF(OR($A58="",AM$9="",SUMIF(RelGegevens!$F$3:$M$1002,CONCATENATE("=",Uitwerking!$A58,"-",Uitwerking!AM$9),RelGegevens!$L$3:$L$1002)=0),"",SUMIF(RelGegevens!$F$3:$M$1002,CONCATENATE("=",Uitwerking!$A58,"-",Uitwerking!AM$9),RelGegevens!$L$3:$L$1002))</f>
        <v/>
      </c>
      <c r="AN58" s="51" t="str">
        <f ca="1">IF(OR($A58="",AN$9="",SUMIF(RelGegevens!$F$3:$M$1002,CONCATENATE("=",Uitwerking!$A58,"-",Uitwerking!AN$9),RelGegevens!$L$3:$L$1002)=0),"",SUMIF(RelGegevens!$F$3:$M$1002,CONCATENATE("=",Uitwerking!$A58,"-",Uitwerking!AN$9),RelGegevens!$L$3:$L$1002))</f>
        <v/>
      </c>
      <c r="AO58" s="51" t="str">
        <f ca="1">IF(OR($A58="",AO$9="",SUMIF(RelGegevens!$F$3:$M$1002,CONCATENATE("=",Uitwerking!$A58,"-",Uitwerking!AO$9),RelGegevens!$L$3:$L$1002)=0),"",SUMIF(RelGegevens!$F$3:$M$1002,CONCATENATE("=",Uitwerking!$A58,"-",Uitwerking!AO$9),RelGegevens!$L$3:$L$1002))</f>
        <v/>
      </c>
      <c r="AP58" s="51" t="str">
        <f ca="1">IF(OR($A58="",AP$9="",SUMIF(RelGegevens!$F$3:$M$1002,CONCATENATE("=",Uitwerking!$A58,"-",Uitwerking!AP$9),RelGegevens!$L$3:$L$1002)=0),"",SUMIF(RelGegevens!$F$3:$M$1002,CONCATENATE("=",Uitwerking!$A58,"-",Uitwerking!AP$9),RelGegevens!$L$3:$L$1002))</f>
        <v/>
      </c>
      <c r="AQ58" s="51" t="str">
        <f ca="1">IF(OR($A58="",AQ$9="",SUMIF(RelGegevens!$F$3:$M$1002,CONCATENATE("=",Uitwerking!$A58,"-",Uitwerking!AQ$9),RelGegevens!$L$3:$L$1002)=0),"",SUMIF(RelGegevens!$F$3:$M$1002,CONCATENATE("=",Uitwerking!$A58,"-",Uitwerking!AQ$9),RelGegevens!$L$3:$L$1002))</f>
        <v/>
      </c>
      <c r="AR58" s="51" t="str">
        <f ca="1">IF(OR($A58="",AR$9="",SUMIF(RelGegevens!$F$3:$M$1002,CONCATENATE("=",Uitwerking!$A58,"-",Uitwerking!AR$9),RelGegevens!$L$3:$L$1002)=0),"",SUMIF(RelGegevens!$F$3:$M$1002,CONCATENATE("=",Uitwerking!$A58,"-",Uitwerking!AR$9),RelGegevens!$L$3:$L$1002))</f>
        <v/>
      </c>
      <c r="AS58" s="51" t="str">
        <f ca="1">IF(OR($A58="",AS$9="",SUMIF(RelGegevens!$F$3:$M$1002,CONCATENATE("=",Uitwerking!$A58,"-",Uitwerking!AS$9),RelGegevens!$L$3:$L$1002)=0),"",SUMIF(RelGegevens!$F$3:$M$1002,CONCATENATE("=",Uitwerking!$A58,"-",Uitwerking!AS$9),RelGegevens!$L$3:$L$1002))</f>
        <v/>
      </c>
      <c r="AT58" s="51" t="str">
        <f ca="1">IF(OR($A58="",AT$9="",SUMIF(RelGegevens!$F$3:$M$1002,CONCATENATE("=",Uitwerking!$A58,"-",Uitwerking!AT$9),RelGegevens!$L$3:$L$1002)=0),"",SUMIF(RelGegevens!$F$3:$M$1002,CONCATENATE("=",Uitwerking!$A58,"-",Uitwerking!AT$9),RelGegevens!$L$3:$L$1002))</f>
        <v/>
      </c>
      <c r="AU58" s="51" t="str">
        <f ca="1">IF(OR($A58="",AU$9="",SUMIF(RelGegevens!$F$3:$M$1002,CONCATENATE("=",Uitwerking!$A58,"-",Uitwerking!AU$9),RelGegevens!$L$3:$L$1002)=0),"",SUMIF(RelGegevens!$F$3:$M$1002,CONCATENATE("=",Uitwerking!$A58,"-",Uitwerking!AU$9),RelGegevens!$L$3:$L$1002))</f>
        <v/>
      </c>
      <c r="AV58" s="51" t="str">
        <f ca="1">IF(OR($A58="",AV$9="",SUMIF(RelGegevens!$F$3:$M$1002,CONCATENATE("=",Uitwerking!$A58,"-",Uitwerking!AV$9),RelGegevens!$L$3:$L$1002)=0),"",SUMIF(RelGegevens!$F$3:$M$1002,CONCATENATE("=",Uitwerking!$A58,"-",Uitwerking!AV$9),RelGegevens!$L$3:$L$1002))</f>
        <v/>
      </c>
      <c r="AW58" s="51" t="str">
        <f ca="1">IF(OR($A58="",AW$9="",SUMIF(RelGegevens!$F$3:$M$1002,CONCATENATE("=",Uitwerking!$A58,"-",Uitwerking!AW$9),RelGegevens!$L$3:$L$1002)=0),"",SUMIF(RelGegevens!$F$3:$M$1002,CONCATENATE("=",Uitwerking!$A58,"-",Uitwerking!AW$9),RelGegevens!$L$3:$L$1002))</f>
        <v/>
      </c>
      <c r="AX58" s="51" t="str">
        <f ca="1">IF(OR($A58="",AX$9="",SUMIF(RelGegevens!$F$3:$M$1002,CONCATENATE("=",Uitwerking!$A58,"-",Uitwerking!AX$9),RelGegevens!$L$3:$L$1002)=0),"",SUMIF(RelGegevens!$F$3:$M$1002,CONCATENATE("=",Uitwerking!$A58,"-",Uitwerking!AX$9),RelGegevens!$L$3:$L$1002))</f>
        <v/>
      </c>
      <c r="AY58" s="51" t="str">
        <f ca="1">IF(OR($A58="",AY$9="",SUMIF(RelGegevens!$F$3:$M$1002,CONCATENATE("=",Uitwerking!$A58,"-",Uitwerking!AY$9),RelGegevens!$L$3:$L$1002)=0),"",SUMIF(RelGegevens!$F$3:$M$1002,CONCATENATE("=",Uitwerking!$A58,"-",Uitwerking!AY$9),RelGegevens!$L$3:$L$1002))</f>
        <v/>
      </c>
      <c r="AZ58" s="51" t="str">
        <f ca="1">IF(OR($A58="",AZ$9="",SUMIF(RelGegevens!$F$3:$M$1002,CONCATENATE("=",Uitwerking!$A58,"-",Uitwerking!AZ$9),RelGegevens!$L$3:$L$1002)=0),"",SUMIF(RelGegevens!$F$3:$M$1002,CONCATENATE("=",Uitwerking!$A58,"-",Uitwerking!AZ$9),RelGegevens!$L$3:$L$1002))</f>
        <v/>
      </c>
      <c r="BA58" s="51" t="str">
        <f ca="1">IF(OR($A58="",BA$9="",SUMIF(RelGegevens!$F$3:$M$1002,CONCATENATE("=",Uitwerking!$A58,"-",Uitwerking!BA$9),RelGegevens!$L$3:$L$1002)=0),"",SUMIF(RelGegevens!$F$3:$M$1002,CONCATENATE("=",Uitwerking!$A58,"-",Uitwerking!BA$9),RelGegevens!$L$3:$L$1002))</f>
        <v/>
      </c>
      <c r="BB58" s="51" t="str">
        <f ca="1">IF(OR($A58="",BB$9="",SUMIF(RelGegevens!$F$3:$M$1002,CONCATENATE("=",Uitwerking!$A58,"-",Uitwerking!BB$9),RelGegevens!$L$3:$L$1002)=0),"",SUMIF(RelGegevens!$F$3:$M$1002,CONCATENATE("=",Uitwerking!$A58,"-",Uitwerking!BB$9),RelGegevens!$L$3:$L$1002))</f>
        <v/>
      </c>
      <c r="BC58" s="52" t="str">
        <f ca="1">IF(OR($A58="",BC$9="",SUMIF(RelGegevens!$F$3:$M$1002,CONCATENATE("=",Uitwerking!$A58,"-",Uitwerking!BC$9),RelGegevens!$L$3:$L$1002)=0),"",SUMIF(RelGegevens!$F$3:$M$1002,CONCATENATE("=",Uitwerking!$A58,"-",Uitwerking!BC$9),RelGegevens!$L$3:$L$1002))</f>
        <v/>
      </c>
    </row>
    <row r="59" spans="1:55" ht="10.5" customHeight="1" x14ac:dyDescent="0.25">
      <c r="A59" s="17" t="str">
        <f>'Data LMA'!B67</f>
        <v/>
      </c>
      <c r="B59" s="29" t="str">
        <f t="shared" si="4"/>
        <v/>
      </c>
      <c r="C59" s="22" t="str">
        <f>IF(A59="","",VLOOKUP(A59,Euralcodes!$A$2:$C$840,3))</f>
        <v/>
      </c>
      <c r="D59" s="23" t="str">
        <f>IF(C59="","",VLOOKUP(A59,Euralcodes!$A$2:$C$840,2))</f>
        <v/>
      </c>
      <c r="E59" s="87" t="str">
        <f t="shared" ca="1" si="3"/>
        <v/>
      </c>
      <c r="F59" s="50" t="str">
        <f ca="1">IF(OR($A59="",F$9="",SUMIF(RelGegevens!$F$3:$M$1002,CONCATENATE("=",Uitwerking!$A59,"-",Uitwerking!F$9),RelGegevens!$L$3:$L$1002)=0),"",SUMIF(RelGegevens!$F$3:$M$1002,CONCATENATE("=",Uitwerking!$A59,"-",Uitwerking!F$9),RelGegevens!$L$3:$L$1002))</f>
        <v/>
      </c>
      <c r="G59" s="51" t="str">
        <f ca="1">IF(OR($A59="",G$9="",SUMIF(RelGegevens!$F$3:$M$1002,CONCATENATE("=",Uitwerking!$A59,"-",Uitwerking!G$9),RelGegevens!$L$3:$L$1002)=0),"",SUMIF(RelGegevens!$F$3:$M$1002,CONCATENATE("=",Uitwerking!$A59,"-",Uitwerking!G$9),RelGegevens!$L$3:$L$1002))</f>
        <v/>
      </c>
      <c r="H59" s="51" t="str">
        <f ca="1">IF(OR($A59="",H$9="",SUMIF(RelGegevens!$F$3:$M$1002,CONCATENATE("=",Uitwerking!$A59,"-",Uitwerking!H$9),RelGegevens!$L$3:$L$1002)=0),"",SUMIF(RelGegevens!$F$3:$M$1002,CONCATENATE("=",Uitwerking!$A59,"-",Uitwerking!H$9),RelGegevens!$L$3:$L$1002))</f>
        <v/>
      </c>
      <c r="I59" s="51" t="str">
        <f ca="1">IF(OR($A59="",I$9="",SUMIF(RelGegevens!$F$3:$M$1002,CONCATENATE("=",Uitwerking!$A59,"-",Uitwerking!I$9),RelGegevens!$L$3:$L$1002)=0),"",SUMIF(RelGegevens!$F$3:$M$1002,CONCATENATE("=",Uitwerking!$A59,"-",Uitwerking!I$9),RelGegevens!$L$3:$L$1002))</f>
        <v/>
      </c>
      <c r="J59" s="51" t="str">
        <f ca="1">IF(OR($A59="",J$9="",SUMIF(RelGegevens!$F$3:$M$1002,CONCATENATE("=",Uitwerking!$A59,"-",Uitwerking!J$9),RelGegevens!$L$3:$L$1002)=0),"",SUMIF(RelGegevens!$F$3:$M$1002,CONCATENATE("=",Uitwerking!$A59,"-",Uitwerking!J$9),RelGegevens!$L$3:$L$1002))</f>
        <v/>
      </c>
      <c r="K59" s="51" t="str">
        <f ca="1">IF(OR($A59="",K$9="",SUMIF(RelGegevens!$F$3:$M$1002,CONCATENATE("=",Uitwerking!$A59,"-",Uitwerking!K$9),RelGegevens!$L$3:$L$1002)=0),"",SUMIF(RelGegevens!$F$3:$M$1002,CONCATENATE("=",Uitwerking!$A59,"-",Uitwerking!K$9),RelGegevens!$L$3:$L$1002))</f>
        <v/>
      </c>
      <c r="L59" s="51" t="str">
        <f ca="1">IF(OR($A59="",L$9="",SUMIF(RelGegevens!$F$3:$M$1002,CONCATENATE("=",Uitwerking!$A59,"-",Uitwerking!L$9),RelGegevens!$L$3:$L$1002)=0),"",SUMIF(RelGegevens!$F$3:$M$1002,CONCATENATE("=",Uitwerking!$A59,"-",Uitwerking!L$9),RelGegevens!$L$3:$L$1002))</f>
        <v/>
      </c>
      <c r="M59" s="51" t="str">
        <f ca="1">IF(OR($A59="",M$9="",SUMIF(RelGegevens!$F$3:$M$1002,CONCATENATE("=",Uitwerking!$A59,"-",Uitwerking!M$9),RelGegevens!$L$3:$L$1002)=0),"",SUMIF(RelGegevens!$F$3:$M$1002,CONCATENATE("=",Uitwerking!$A59,"-",Uitwerking!M$9),RelGegevens!$L$3:$L$1002))</f>
        <v/>
      </c>
      <c r="N59" s="51" t="str">
        <f ca="1">IF(OR($A59="",N$9="",SUMIF(RelGegevens!$F$3:$M$1002,CONCATENATE("=",Uitwerking!$A59,"-",Uitwerking!N$9),RelGegevens!$L$3:$L$1002)=0),"",SUMIF(RelGegevens!$F$3:$M$1002,CONCATENATE("=",Uitwerking!$A59,"-",Uitwerking!N$9),RelGegevens!$L$3:$L$1002))</f>
        <v/>
      </c>
      <c r="O59" s="51" t="str">
        <f ca="1">IF(OR($A59="",O$9="",SUMIF(RelGegevens!$F$3:$M$1002,CONCATENATE("=",Uitwerking!$A59,"-",Uitwerking!O$9),RelGegevens!$L$3:$L$1002)=0),"",SUMIF(RelGegevens!$F$3:$M$1002,CONCATENATE("=",Uitwerking!$A59,"-",Uitwerking!O$9),RelGegevens!$L$3:$L$1002))</f>
        <v/>
      </c>
      <c r="P59" s="51" t="str">
        <f ca="1">IF(OR($A59="",P$9="",SUMIF(RelGegevens!$F$3:$M$1002,CONCATENATE("=",Uitwerking!$A59,"-",Uitwerking!P$9),RelGegevens!$L$3:$L$1002)=0),"",SUMIF(RelGegevens!$F$3:$M$1002,CONCATENATE("=",Uitwerking!$A59,"-",Uitwerking!P$9),RelGegevens!$L$3:$L$1002))</f>
        <v/>
      </c>
      <c r="Q59" s="51" t="str">
        <f ca="1">IF(OR($A59="",Q$9="",SUMIF(RelGegevens!$F$3:$M$1002,CONCATENATE("=",Uitwerking!$A59,"-",Uitwerking!Q$9),RelGegevens!$L$3:$L$1002)=0),"",SUMIF(RelGegevens!$F$3:$M$1002,CONCATENATE("=",Uitwerking!$A59,"-",Uitwerking!Q$9),RelGegevens!$L$3:$L$1002))</f>
        <v/>
      </c>
      <c r="R59" s="51" t="str">
        <f ca="1">IF(OR($A59="",R$9="",SUMIF(RelGegevens!$F$3:$M$1002,CONCATENATE("=",Uitwerking!$A59,"-",Uitwerking!R$9),RelGegevens!$L$3:$L$1002)=0),"",SUMIF(RelGegevens!$F$3:$M$1002,CONCATENATE("=",Uitwerking!$A59,"-",Uitwerking!R$9),RelGegevens!$L$3:$L$1002))</f>
        <v/>
      </c>
      <c r="S59" s="51" t="str">
        <f ca="1">IF(OR($A59="",S$9="",SUMIF(RelGegevens!$F$3:$M$1002,CONCATENATE("=",Uitwerking!$A59,"-",Uitwerking!S$9),RelGegevens!$L$3:$L$1002)=0),"",SUMIF(RelGegevens!$F$3:$M$1002,CONCATENATE("=",Uitwerking!$A59,"-",Uitwerking!S$9),RelGegevens!$L$3:$L$1002))</f>
        <v/>
      </c>
      <c r="T59" s="51" t="str">
        <f ca="1">IF(OR($A59="",T$9="",SUMIF(RelGegevens!$F$3:$M$1002,CONCATENATE("=",Uitwerking!$A59,"-",Uitwerking!T$9),RelGegevens!$L$3:$L$1002)=0),"",SUMIF(RelGegevens!$F$3:$M$1002,CONCATENATE("=",Uitwerking!$A59,"-",Uitwerking!T$9),RelGegevens!$L$3:$L$1002))</f>
        <v/>
      </c>
      <c r="U59" s="51" t="str">
        <f ca="1">IF(OR($A59="",U$9="",SUMIF(RelGegevens!$F$3:$M$1002,CONCATENATE("=",Uitwerking!$A59,"-",Uitwerking!U$9),RelGegevens!$L$3:$L$1002)=0),"",SUMIF(RelGegevens!$F$3:$M$1002,CONCATENATE("=",Uitwerking!$A59,"-",Uitwerking!U$9),RelGegevens!$L$3:$L$1002))</f>
        <v/>
      </c>
      <c r="V59" s="51" t="str">
        <f ca="1">IF(OR($A59="",V$9="",SUMIF(RelGegevens!$F$3:$M$1002,CONCATENATE("=",Uitwerking!$A59,"-",Uitwerking!V$9),RelGegevens!$L$3:$L$1002)=0),"",SUMIF(RelGegevens!$F$3:$M$1002,CONCATENATE("=",Uitwerking!$A59,"-",Uitwerking!V$9),RelGegevens!$L$3:$L$1002))</f>
        <v/>
      </c>
      <c r="W59" s="51" t="str">
        <f ca="1">IF(OR($A59="",W$9="",SUMIF(RelGegevens!$F$3:$M$1002,CONCATENATE("=",Uitwerking!$A59,"-",Uitwerking!W$9),RelGegevens!$L$3:$L$1002)=0),"",SUMIF(RelGegevens!$F$3:$M$1002,CONCATENATE("=",Uitwerking!$A59,"-",Uitwerking!W$9),RelGegevens!$L$3:$L$1002))</f>
        <v/>
      </c>
      <c r="X59" s="51" t="str">
        <f ca="1">IF(OR($A59="",X$9="",SUMIF(RelGegevens!$F$3:$M$1002,CONCATENATE("=",Uitwerking!$A59,"-",Uitwerking!X$9),RelGegevens!$L$3:$L$1002)=0),"",SUMIF(RelGegevens!$F$3:$M$1002,CONCATENATE("=",Uitwerking!$A59,"-",Uitwerking!X$9),RelGegevens!$L$3:$L$1002))</f>
        <v/>
      </c>
      <c r="Y59" s="51" t="str">
        <f ca="1">IF(OR($A59="",Y$9="",SUMIF(RelGegevens!$F$3:$M$1002,CONCATENATE("=",Uitwerking!$A59,"-",Uitwerking!Y$9),RelGegevens!$L$3:$L$1002)=0),"",SUMIF(RelGegevens!$F$3:$M$1002,CONCATENATE("=",Uitwerking!$A59,"-",Uitwerking!Y$9),RelGegevens!$L$3:$L$1002))</f>
        <v/>
      </c>
      <c r="Z59" s="50" t="str">
        <f ca="1">IF(OR($A59="",Z$9="",SUMIF(RelGegevens!$F$3:$M$1002,CONCATENATE("=",Uitwerking!$A59,"-",Uitwerking!Z$9),RelGegevens!$L$3:$L$1002)=0),"",SUMIF(RelGegevens!$F$3:$M$1002,CONCATENATE("=",Uitwerking!$A59,"-",Uitwerking!Z$9),RelGegevens!$L$3:$L$1002))</f>
        <v/>
      </c>
      <c r="AA59" s="51" t="str">
        <f ca="1">IF(OR($A59="",AA$9="",SUMIF(RelGegevens!$F$3:$M$1002,CONCATENATE("=",Uitwerking!$A59,"-",Uitwerking!AA$9),RelGegevens!$L$3:$L$1002)=0),"",SUMIF(RelGegevens!$F$3:$M$1002,CONCATENATE("=",Uitwerking!$A59,"-",Uitwerking!AA$9),RelGegevens!$L$3:$L$1002))</f>
        <v/>
      </c>
      <c r="AB59" s="51" t="str">
        <f ca="1">IF(OR($A59="",AB$9="",SUMIF(RelGegevens!$F$3:$M$1002,CONCATENATE("=",Uitwerking!$A59,"-",Uitwerking!AB$9),RelGegevens!$L$3:$L$1002)=0),"",SUMIF(RelGegevens!$F$3:$M$1002,CONCATENATE("=",Uitwerking!$A59,"-",Uitwerking!AB$9),RelGegevens!$L$3:$L$1002))</f>
        <v/>
      </c>
      <c r="AC59" s="51" t="str">
        <f ca="1">IF(OR($A59="",AC$9="",SUMIF(RelGegevens!$F$3:$M$1002,CONCATENATE("=",Uitwerking!$A59,"-",Uitwerking!AC$9),RelGegevens!$L$3:$L$1002)=0),"",SUMIF(RelGegevens!$F$3:$M$1002,CONCATENATE("=",Uitwerking!$A59,"-",Uitwerking!AC$9),RelGegevens!$L$3:$L$1002))</f>
        <v/>
      </c>
      <c r="AD59" s="51" t="str">
        <f ca="1">IF(OR($A59="",AD$9="",SUMIF(RelGegevens!$F$3:$M$1002,CONCATENATE("=",Uitwerking!$A59,"-",Uitwerking!AD$9),RelGegevens!$L$3:$L$1002)=0),"",SUMIF(RelGegevens!$F$3:$M$1002,CONCATENATE("=",Uitwerking!$A59,"-",Uitwerking!AD$9),RelGegevens!$L$3:$L$1002))</f>
        <v/>
      </c>
      <c r="AE59" s="51" t="str">
        <f ca="1">IF(OR($A59="",AE$9="",SUMIF(RelGegevens!$F$3:$M$1002,CONCATENATE("=",Uitwerking!$A59,"-",Uitwerking!AE$9),RelGegevens!$L$3:$L$1002)=0),"",SUMIF(RelGegevens!$F$3:$M$1002,CONCATENATE("=",Uitwerking!$A59,"-",Uitwerking!AE$9),RelGegevens!$L$3:$L$1002))</f>
        <v/>
      </c>
      <c r="AF59" s="51" t="str">
        <f ca="1">IF(OR($A59="",AF$9="",SUMIF(RelGegevens!$F$3:$M$1002,CONCATENATE("=",Uitwerking!$A59,"-",Uitwerking!AF$9),RelGegevens!$L$3:$L$1002)=0),"",SUMIF(RelGegevens!$F$3:$M$1002,CONCATENATE("=",Uitwerking!$A59,"-",Uitwerking!AF$9),RelGegevens!$L$3:$L$1002))</f>
        <v/>
      </c>
      <c r="AG59" s="51" t="str">
        <f ca="1">IF(OR($A59="",AG$9="",SUMIF(RelGegevens!$F$3:$M$1002,CONCATENATE("=",Uitwerking!$A59,"-",Uitwerking!AG$9),RelGegevens!$L$3:$L$1002)=0),"",SUMIF(RelGegevens!$F$3:$M$1002,CONCATENATE("=",Uitwerking!$A59,"-",Uitwerking!AG$9),RelGegevens!$L$3:$L$1002))</f>
        <v/>
      </c>
      <c r="AH59" s="51" t="str">
        <f ca="1">IF(OR($A59="",AH$9="",SUMIF(RelGegevens!$F$3:$M$1002,CONCATENATE("=",Uitwerking!$A59,"-",Uitwerking!AH$9),RelGegevens!$L$3:$L$1002)=0),"",SUMIF(RelGegevens!$F$3:$M$1002,CONCATENATE("=",Uitwerking!$A59,"-",Uitwerking!AH$9),RelGegevens!$L$3:$L$1002))</f>
        <v/>
      </c>
      <c r="AI59" s="51" t="str">
        <f ca="1">IF(OR($A59="",AI$9="",SUMIF(RelGegevens!$F$3:$M$1002,CONCATENATE("=",Uitwerking!$A59,"-",Uitwerking!AI$9),RelGegevens!$L$3:$L$1002)=0),"",SUMIF(RelGegevens!$F$3:$M$1002,CONCATENATE("=",Uitwerking!$A59,"-",Uitwerking!AI$9),RelGegevens!$L$3:$L$1002))</f>
        <v/>
      </c>
      <c r="AJ59" s="51" t="str">
        <f ca="1">IF(OR($A59="",AJ$9="",SUMIF(RelGegevens!$F$3:$M$1002,CONCATENATE("=",Uitwerking!$A59,"-",Uitwerking!AJ$9),RelGegevens!$L$3:$L$1002)=0),"",SUMIF(RelGegevens!$F$3:$M$1002,CONCATENATE("=",Uitwerking!$A59,"-",Uitwerking!AJ$9),RelGegevens!$L$3:$L$1002))</f>
        <v/>
      </c>
      <c r="AK59" s="51" t="str">
        <f ca="1">IF(OR($A59="",AK$9="",SUMIF(RelGegevens!$F$3:$M$1002,CONCATENATE("=",Uitwerking!$A59,"-",Uitwerking!AK$9),RelGegevens!$L$3:$L$1002)=0),"",SUMIF(RelGegevens!$F$3:$M$1002,CONCATENATE("=",Uitwerking!$A59,"-",Uitwerking!AK$9),RelGegevens!$L$3:$L$1002))</f>
        <v/>
      </c>
      <c r="AL59" s="51" t="str">
        <f ca="1">IF(OR($A59="",AL$9="",SUMIF(RelGegevens!$F$3:$M$1002,CONCATENATE("=",Uitwerking!$A59,"-",Uitwerking!AL$9),RelGegevens!$L$3:$L$1002)=0),"",SUMIF(RelGegevens!$F$3:$M$1002,CONCATENATE("=",Uitwerking!$A59,"-",Uitwerking!AL$9),RelGegevens!$L$3:$L$1002))</f>
        <v/>
      </c>
      <c r="AM59" s="51" t="str">
        <f ca="1">IF(OR($A59="",AM$9="",SUMIF(RelGegevens!$F$3:$M$1002,CONCATENATE("=",Uitwerking!$A59,"-",Uitwerking!AM$9),RelGegevens!$L$3:$L$1002)=0),"",SUMIF(RelGegevens!$F$3:$M$1002,CONCATENATE("=",Uitwerking!$A59,"-",Uitwerking!AM$9),RelGegevens!$L$3:$L$1002))</f>
        <v/>
      </c>
      <c r="AN59" s="51" t="str">
        <f ca="1">IF(OR($A59="",AN$9="",SUMIF(RelGegevens!$F$3:$M$1002,CONCATENATE("=",Uitwerking!$A59,"-",Uitwerking!AN$9),RelGegevens!$L$3:$L$1002)=0),"",SUMIF(RelGegevens!$F$3:$M$1002,CONCATENATE("=",Uitwerking!$A59,"-",Uitwerking!AN$9),RelGegevens!$L$3:$L$1002))</f>
        <v/>
      </c>
      <c r="AO59" s="51" t="str">
        <f ca="1">IF(OR($A59="",AO$9="",SUMIF(RelGegevens!$F$3:$M$1002,CONCATENATE("=",Uitwerking!$A59,"-",Uitwerking!AO$9),RelGegevens!$L$3:$L$1002)=0),"",SUMIF(RelGegevens!$F$3:$M$1002,CONCATENATE("=",Uitwerking!$A59,"-",Uitwerking!AO$9),RelGegevens!$L$3:$L$1002))</f>
        <v/>
      </c>
      <c r="AP59" s="51" t="str">
        <f ca="1">IF(OR($A59="",AP$9="",SUMIF(RelGegevens!$F$3:$M$1002,CONCATENATE("=",Uitwerking!$A59,"-",Uitwerking!AP$9),RelGegevens!$L$3:$L$1002)=0),"",SUMIF(RelGegevens!$F$3:$M$1002,CONCATENATE("=",Uitwerking!$A59,"-",Uitwerking!AP$9),RelGegevens!$L$3:$L$1002))</f>
        <v/>
      </c>
      <c r="AQ59" s="51" t="str">
        <f ca="1">IF(OR($A59="",AQ$9="",SUMIF(RelGegevens!$F$3:$M$1002,CONCATENATE("=",Uitwerking!$A59,"-",Uitwerking!AQ$9),RelGegevens!$L$3:$L$1002)=0),"",SUMIF(RelGegevens!$F$3:$M$1002,CONCATENATE("=",Uitwerking!$A59,"-",Uitwerking!AQ$9),RelGegevens!$L$3:$L$1002))</f>
        <v/>
      </c>
      <c r="AR59" s="51" t="str">
        <f ca="1">IF(OR($A59="",AR$9="",SUMIF(RelGegevens!$F$3:$M$1002,CONCATENATE("=",Uitwerking!$A59,"-",Uitwerking!AR$9),RelGegevens!$L$3:$L$1002)=0),"",SUMIF(RelGegevens!$F$3:$M$1002,CONCATENATE("=",Uitwerking!$A59,"-",Uitwerking!AR$9),RelGegevens!$L$3:$L$1002))</f>
        <v/>
      </c>
      <c r="AS59" s="51" t="str">
        <f ca="1">IF(OR($A59="",AS$9="",SUMIF(RelGegevens!$F$3:$M$1002,CONCATENATE("=",Uitwerking!$A59,"-",Uitwerking!AS$9),RelGegevens!$L$3:$L$1002)=0),"",SUMIF(RelGegevens!$F$3:$M$1002,CONCATENATE("=",Uitwerking!$A59,"-",Uitwerking!AS$9),RelGegevens!$L$3:$L$1002))</f>
        <v/>
      </c>
      <c r="AT59" s="51" t="str">
        <f ca="1">IF(OR($A59="",AT$9="",SUMIF(RelGegevens!$F$3:$M$1002,CONCATENATE("=",Uitwerking!$A59,"-",Uitwerking!AT$9),RelGegevens!$L$3:$L$1002)=0),"",SUMIF(RelGegevens!$F$3:$M$1002,CONCATENATE("=",Uitwerking!$A59,"-",Uitwerking!AT$9),RelGegevens!$L$3:$L$1002))</f>
        <v/>
      </c>
      <c r="AU59" s="51" t="str">
        <f ca="1">IF(OR($A59="",AU$9="",SUMIF(RelGegevens!$F$3:$M$1002,CONCATENATE("=",Uitwerking!$A59,"-",Uitwerking!AU$9),RelGegevens!$L$3:$L$1002)=0),"",SUMIF(RelGegevens!$F$3:$M$1002,CONCATENATE("=",Uitwerking!$A59,"-",Uitwerking!AU$9),RelGegevens!$L$3:$L$1002))</f>
        <v/>
      </c>
      <c r="AV59" s="51" t="str">
        <f ca="1">IF(OR($A59="",AV$9="",SUMIF(RelGegevens!$F$3:$M$1002,CONCATENATE("=",Uitwerking!$A59,"-",Uitwerking!AV$9),RelGegevens!$L$3:$L$1002)=0),"",SUMIF(RelGegevens!$F$3:$M$1002,CONCATENATE("=",Uitwerking!$A59,"-",Uitwerking!AV$9),RelGegevens!$L$3:$L$1002))</f>
        <v/>
      </c>
      <c r="AW59" s="51" t="str">
        <f ca="1">IF(OR($A59="",AW$9="",SUMIF(RelGegevens!$F$3:$M$1002,CONCATENATE("=",Uitwerking!$A59,"-",Uitwerking!AW$9),RelGegevens!$L$3:$L$1002)=0),"",SUMIF(RelGegevens!$F$3:$M$1002,CONCATENATE("=",Uitwerking!$A59,"-",Uitwerking!AW$9),RelGegevens!$L$3:$L$1002))</f>
        <v/>
      </c>
      <c r="AX59" s="51" t="str">
        <f ca="1">IF(OR($A59="",AX$9="",SUMIF(RelGegevens!$F$3:$M$1002,CONCATENATE("=",Uitwerking!$A59,"-",Uitwerking!AX$9),RelGegevens!$L$3:$L$1002)=0),"",SUMIF(RelGegevens!$F$3:$M$1002,CONCATENATE("=",Uitwerking!$A59,"-",Uitwerking!AX$9),RelGegevens!$L$3:$L$1002))</f>
        <v/>
      </c>
      <c r="AY59" s="51" t="str">
        <f ca="1">IF(OR($A59="",AY$9="",SUMIF(RelGegevens!$F$3:$M$1002,CONCATENATE("=",Uitwerking!$A59,"-",Uitwerking!AY$9),RelGegevens!$L$3:$L$1002)=0),"",SUMIF(RelGegevens!$F$3:$M$1002,CONCATENATE("=",Uitwerking!$A59,"-",Uitwerking!AY$9),RelGegevens!$L$3:$L$1002))</f>
        <v/>
      </c>
      <c r="AZ59" s="51" t="str">
        <f ca="1">IF(OR($A59="",AZ$9="",SUMIF(RelGegevens!$F$3:$M$1002,CONCATENATE("=",Uitwerking!$A59,"-",Uitwerking!AZ$9),RelGegevens!$L$3:$L$1002)=0),"",SUMIF(RelGegevens!$F$3:$M$1002,CONCATENATE("=",Uitwerking!$A59,"-",Uitwerking!AZ$9),RelGegevens!$L$3:$L$1002))</f>
        <v/>
      </c>
      <c r="BA59" s="51" t="str">
        <f ca="1">IF(OR($A59="",BA$9="",SUMIF(RelGegevens!$F$3:$M$1002,CONCATENATE("=",Uitwerking!$A59,"-",Uitwerking!BA$9),RelGegevens!$L$3:$L$1002)=0),"",SUMIF(RelGegevens!$F$3:$M$1002,CONCATENATE("=",Uitwerking!$A59,"-",Uitwerking!BA$9),RelGegevens!$L$3:$L$1002))</f>
        <v/>
      </c>
      <c r="BB59" s="51" t="str">
        <f ca="1">IF(OR($A59="",BB$9="",SUMIF(RelGegevens!$F$3:$M$1002,CONCATENATE("=",Uitwerking!$A59,"-",Uitwerking!BB$9),RelGegevens!$L$3:$L$1002)=0),"",SUMIF(RelGegevens!$F$3:$M$1002,CONCATENATE("=",Uitwerking!$A59,"-",Uitwerking!BB$9),RelGegevens!$L$3:$L$1002))</f>
        <v/>
      </c>
      <c r="BC59" s="52" t="str">
        <f ca="1">IF(OR($A59="",BC$9="",SUMIF(RelGegevens!$F$3:$M$1002,CONCATENATE("=",Uitwerking!$A59,"-",Uitwerking!BC$9),RelGegevens!$L$3:$L$1002)=0),"",SUMIF(RelGegevens!$F$3:$M$1002,CONCATENATE("=",Uitwerking!$A59,"-",Uitwerking!BC$9),RelGegevens!$L$3:$L$1002))</f>
        <v/>
      </c>
    </row>
    <row r="60" spans="1:55" ht="10.5" customHeight="1" x14ac:dyDescent="0.25">
      <c r="A60" s="17" t="str">
        <f>'Data LMA'!B68</f>
        <v/>
      </c>
      <c r="B60" s="29" t="str">
        <f t="shared" ref="B60:B123" si="5">IF(A60="","",SUM(F60:BC60))</f>
        <v/>
      </c>
      <c r="C60" s="22" t="str">
        <f>IF(A60="","",VLOOKUP(A60,Euralcodes!$A$2:$C$840,3))</f>
        <v/>
      </c>
      <c r="D60" s="23" t="str">
        <f>IF(C60="","",VLOOKUP(A60,Euralcodes!$A$2:$C$840,2))</f>
        <v/>
      </c>
      <c r="E60" s="87" t="str">
        <f t="shared" ca="1" si="3"/>
        <v/>
      </c>
      <c r="F60" s="50" t="str">
        <f ca="1">IF(OR($A60="",F$9="",SUMIF(RelGegevens!$F$3:$M$1002,CONCATENATE("=",Uitwerking!$A60,"-",Uitwerking!F$9),RelGegevens!$L$3:$L$1002)=0),"",SUMIF(RelGegevens!$F$3:$M$1002,CONCATENATE("=",Uitwerking!$A60,"-",Uitwerking!F$9),RelGegevens!$L$3:$L$1002))</f>
        <v/>
      </c>
      <c r="G60" s="51" t="str">
        <f ca="1">IF(OR($A60="",G$9="",SUMIF(RelGegevens!$F$3:$M$1002,CONCATENATE("=",Uitwerking!$A60,"-",Uitwerking!G$9),RelGegevens!$L$3:$L$1002)=0),"",SUMIF(RelGegevens!$F$3:$M$1002,CONCATENATE("=",Uitwerking!$A60,"-",Uitwerking!G$9),RelGegevens!$L$3:$L$1002))</f>
        <v/>
      </c>
      <c r="H60" s="51" t="str">
        <f ca="1">IF(OR($A60="",H$9="",SUMIF(RelGegevens!$F$3:$M$1002,CONCATENATE("=",Uitwerking!$A60,"-",Uitwerking!H$9),RelGegevens!$L$3:$L$1002)=0),"",SUMIF(RelGegevens!$F$3:$M$1002,CONCATENATE("=",Uitwerking!$A60,"-",Uitwerking!H$9),RelGegevens!$L$3:$L$1002))</f>
        <v/>
      </c>
      <c r="I60" s="51" t="str">
        <f ca="1">IF(OR($A60="",I$9="",SUMIF(RelGegevens!$F$3:$M$1002,CONCATENATE("=",Uitwerking!$A60,"-",Uitwerking!I$9),RelGegevens!$L$3:$L$1002)=0),"",SUMIF(RelGegevens!$F$3:$M$1002,CONCATENATE("=",Uitwerking!$A60,"-",Uitwerking!I$9),RelGegevens!$L$3:$L$1002))</f>
        <v/>
      </c>
      <c r="J60" s="51" t="str">
        <f ca="1">IF(OR($A60="",J$9="",SUMIF(RelGegevens!$F$3:$M$1002,CONCATENATE("=",Uitwerking!$A60,"-",Uitwerking!J$9),RelGegevens!$L$3:$L$1002)=0),"",SUMIF(RelGegevens!$F$3:$M$1002,CONCATENATE("=",Uitwerking!$A60,"-",Uitwerking!J$9),RelGegevens!$L$3:$L$1002))</f>
        <v/>
      </c>
      <c r="K60" s="51" t="str">
        <f ca="1">IF(OR($A60="",K$9="",SUMIF(RelGegevens!$F$3:$M$1002,CONCATENATE("=",Uitwerking!$A60,"-",Uitwerking!K$9),RelGegevens!$L$3:$L$1002)=0),"",SUMIF(RelGegevens!$F$3:$M$1002,CONCATENATE("=",Uitwerking!$A60,"-",Uitwerking!K$9),RelGegevens!$L$3:$L$1002))</f>
        <v/>
      </c>
      <c r="L60" s="51" t="str">
        <f ca="1">IF(OR($A60="",L$9="",SUMIF(RelGegevens!$F$3:$M$1002,CONCATENATE("=",Uitwerking!$A60,"-",Uitwerking!L$9),RelGegevens!$L$3:$L$1002)=0),"",SUMIF(RelGegevens!$F$3:$M$1002,CONCATENATE("=",Uitwerking!$A60,"-",Uitwerking!L$9),RelGegevens!$L$3:$L$1002))</f>
        <v/>
      </c>
      <c r="M60" s="51" t="str">
        <f ca="1">IF(OR($A60="",M$9="",SUMIF(RelGegevens!$F$3:$M$1002,CONCATENATE("=",Uitwerking!$A60,"-",Uitwerking!M$9),RelGegevens!$L$3:$L$1002)=0),"",SUMIF(RelGegevens!$F$3:$M$1002,CONCATENATE("=",Uitwerking!$A60,"-",Uitwerking!M$9),RelGegevens!$L$3:$L$1002))</f>
        <v/>
      </c>
      <c r="N60" s="51" t="str">
        <f ca="1">IF(OR($A60="",N$9="",SUMIF(RelGegevens!$F$3:$M$1002,CONCATENATE("=",Uitwerking!$A60,"-",Uitwerking!N$9),RelGegevens!$L$3:$L$1002)=0),"",SUMIF(RelGegevens!$F$3:$M$1002,CONCATENATE("=",Uitwerking!$A60,"-",Uitwerking!N$9),RelGegevens!$L$3:$L$1002))</f>
        <v/>
      </c>
      <c r="O60" s="51" t="str">
        <f ca="1">IF(OR($A60="",O$9="",SUMIF(RelGegevens!$F$3:$M$1002,CONCATENATE("=",Uitwerking!$A60,"-",Uitwerking!O$9),RelGegevens!$L$3:$L$1002)=0),"",SUMIF(RelGegevens!$F$3:$M$1002,CONCATENATE("=",Uitwerking!$A60,"-",Uitwerking!O$9),RelGegevens!$L$3:$L$1002))</f>
        <v/>
      </c>
      <c r="P60" s="51" t="str">
        <f ca="1">IF(OR($A60="",P$9="",SUMIF(RelGegevens!$F$3:$M$1002,CONCATENATE("=",Uitwerking!$A60,"-",Uitwerking!P$9),RelGegevens!$L$3:$L$1002)=0),"",SUMIF(RelGegevens!$F$3:$M$1002,CONCATENATE("=",Uitwerking!$A60,"-",Uitwerking!P$9),RelGegevens!$L$3:$L$1002))</f>
        <v/>
      </c>
      <c r="Q60" s="51" t="str">
        <f ca="1">IF(OR($A60="",Q$9="",SUMIF(RelGegevens!$F$3:$M$1002,CONCATENATE("=",Uitwerking!$A60,"-",Uitwerking!Q$9),RelGegevens!$L$3:$L$1002)=0),"",SUMIF(RelGegevens!$F$3:$M$1002,CONCATENATE("=",Uitwerking!$A60,"-",Uitwerking!Q$9),RelGegevens!$L$3:$L$1002))</f>
        <v/>
      </c>
      <c r="R60" s="51" t="str">
        <f ca="1">IF(OR($A60="",R$9="",SUMIF(RelGegevens!$F$3:$M$1002,CONCATENATE("=",Uitwerking!$A60,"-",Uitwerking!R$9),RelGegevens!$L$3:$L$1002)=0),"",SUMIF(RelGegevens!$F$3:$M$1002,CONCATENATE("=",Uitwerking!$A60,"-",Uitwerking!R$9),RelGegevens!$L$3:$L$1002))</f>
        <v/>
      </c>
      <c r="S60" s="51" t="str">
        <f ca="1">IF(OR($A60="",S$9="",SUMIF(RelGegevens!$F$3:$M$1002,CONCATENATE("=",Uitwerking!$A60,"-",Uitwerking!S$9),RelGegevens!$L$3:$L$1002)=0),"",SUMIF(RelGegevens!$F$3:$M$1002,CONCATENATE("=",Uitwerking!$A60,"-",Uitwerking!S$9),RelGegevens!$L$3:$L$1002))</f>
        <v/>
      </c>
      <c r="T60" s="51" t="str">
        <f ca="1">IF(OR($A60="",T$9="",SUMIF(RelGegevens!$F$3:$M$1002,CONCATENATE("=",Uitwerking!$A60,"-",Uitwerking!T$9),RelGegevens!$L$3:$L$1002)=0),"",SUMIF(RelGegevens!$F$3:$M$1002,CONCATENATE("=",Uitwerking!$A60,"-",Uitwerking!T$9),RelGegevens!$L$3:$L$1002))</f>
        <v/>
      </c>
      <c r="U60" s="51" t="str">
        <f ca="1">IF(OR($A60="",U$9="",SUMIF(RelGegevens!$F$3:$M$1002,CONCATENATE("=",Uitwerking!$A60,"-",Uitwerking!U$9),RelGegevens!$L$3:$L$1002)=0),"",SUMIF(RelGegevens!$F$3:$M$1002,CONCATENATE("=",Uitwerking!$A60,"-",Uitwerking!U$9),RelGegevens!$L$3:$L$1002))</f>
        <v/>
      </c>
      <c r="V60" s="51" t="str">
        <f ca="1">IF(OR($A60="",V$9="",SUMIF(RelGegevens!$F$3:$M$1002,CONCATENATE("=",Uitwerking!$A60,"-",Uitwerking!V$9),RelGegevens!$L$3:$L$1002)=0),"",SUMIF(RelGegevens!$F$3:$M$1002,CONCATENATE("=",Uitwerking!$A60,"-",Uitwerking!V$9),RelGegevens!$L$3:$L$1002))</f>
        <v/>
      </c>
      <c r="W60" s="51" t="str">
        <f ca="1">IF(OR($A60="",W$9="",SUMIF(RelGegevens!$F$3:$M$1002,CONCATENATE("=",Uitwerking!$A60,"-",Uitwerking!W$9),RelGegevens!$L$3:$L$1002)=0),"",SUMIF(RelGegevens!$F$3:$M$1002,CONCATENATE("=",Uitwerking!$A60,"-",Uitwerking!W$9),RelGegevens!$L$3:$L$1002))</f>
        <v/>
      </c>
      <c r="X60" s="51" t="str">
        <f ca="1">IF(OR($A60="",X$9="",SUMIF(RelGegevens!$F$3:$M$1002,CONCATENATE("=",Uitwerking!$A60,"-",Uitwerking!X$9),RelGegevens!$L$3:$L$1002)=0),"",SUMIF(RelGegevens!$F$3:$M$1002,CONCATENATE("=",Uitwerking!$A60,"-",Uitwerking!X$9),RelGegevens!$L$3:$L$1002))</f>
        <v/>
      </c>
      <c r="Y60" s="51" t="str">
        <f ca="1">IF(OR($A60="",Y$9="",SUMIF(RelGegevens!$F$3:$M$1002,CONCATENATE("=",Uitwerking!$A60,"-",Uitwerking!Y$9),RelGegevens!$L$3:$L$1002)=0),"",SUMIF(RelGegevens!$F$3:$M$1002,CONCATENATE("=",Uitwerking!$A60,"-",Uitwerking!Y$9),RelGegevens!$L$3:$L$1002))</f>
        <v/>
      </c>
      <c r="Z60" s="50" t="str">
        <f ca="1">IF(OR($A60="",Z$9="",SUMIF(RelGegevens!$F$3:$M$1002,CONCATENATE("=",Uitwerking!$A60,"-",Uitwerking!Z$9),RelGegevens!$L$3:$L$1002)=0),"",SUMIF(RelGegevens!$F$3:$M$1002,CONCATENATE("=",Uitwerking!$A60,"-",Uitwerking!Z$9),RelGegevens!$L$3:$L$1002))</f>
        <v/>
      </c>
      <c r="AA60" s="51" t="str">
        <f ca="1">IF(OR($A60="",AA$9="",SUMIF(RelGegevens!$F$3:$M$1002,CONCATENATE("=",Uitwerking!$A60,"-",Uitwerking!AA$9),RelGegevens!$L$3:$L$1002)=0),"",SUMIF(RelGegevens!$F$3:$M$1002,CONCATENATE("=",Uitwerking!$A60,"-",Uitwerking!AA$9),RelGegevens!$L$3:$L$1002))</f>
        <v/>
      </c>
      <c r="AB60" s="51" t="str">
        <f ca="1">IF(OR($A60="",AB$9="",SUMIF(RelGegevens!$F$3:$M$1002,CONCATENATE("=",Uitwerking!$A60,"-",Uitwerking!AB$9),RelGegevens!$L$3:$L$1002)=0),"",SUMIF(RelGegevens!$F$3:$M$1002,CONCATENATE("=",Uitwerking!$A60,"-",Uitwerking!AB$9),RelGegevens!$L$3:$L$1002))</f>
        <v/>
      </c>
      <c r="AC60" s="51" t="str">
        <f ca="1">IF(OR($A60="",AC$9="",SUMIF(RelGegevens!$F$3:$M$1002,CONCATENATE("=",Uitwerking!$A60,"-",Uitwerking!AC$9),RelGegevens!$L$3:$L$1002)=0),"",SUMIF(RelGegevens!$F$3:$M$1002,CONCATENATE("=",Uitwerking!$A60,"-",Uitwerking!AC$9),RelGegevens!$L$3:$L$1002))</f>
        <v/>
      </c>
      <c r="AD60" s="51" t="str">
        <f ca="1">IF(OR($A60="",AD$9="",SUMIF(RelGegevens!$F$3:$M$1002,CONCATENATE("=",Uitwerking!$A60,"-",Uitwerking!AD$9),RelGegevens!$L$3:$L$1002)=0),"",SUMIF(RelGegevens!$F$3:$M$1002,CONCATENATE("=",Uitwerking!$A60,"-",Uitwerking!AD$9),RelGegevens!$L$3:$L$1002))</f>
        <v/>
      </c>
      <c r="AE60" s="51" t="str">
        <f ca="1">IF(OR($A60="",AE$9="",SUMIF(RelGegevens!$F$3:$M$1002,CONCATENATE("=",Uitwerking!$A60,"-",Uitwerking!AE$9),RelGegevens!$L$3:$L$1002)=0),"",SUMIF(RelGegevens!$F$3:$M$1002,CONCATENATE("=",Uitwerking!$A60,"-",Uitwerking!AE$9),RelGegevens!$L$3:$L$1002))</f>
        <v/>
      </c>
      <c r="AF60" s="51" t="str">
        <f ca="1">IF(OR($A60="",AF$9="",SUMIF(RelGegevens!$F$3:$M$1002,CONCATENATE("=",Uitwerking!$A60,"-",Uitwerking!AF$9),RelGegevens!$L$3:$L$1002)=0),"",SUMIF(RelGegevens!$F$3:$M$1002,CONCATENATE("=",Uitwerking!$A60,"-",Uitwerking!AF$9),RelGegevens!$L$3:$L$1002))</f>
        <v/>
      </c>
      <c r="AG60" s="51" t="str">
        <f ca="1">IF(OR($A60="",AG$9="",SUMIF(RelGegevens!$F$3:$M$1002,CONCATENATE("=",Uitwerking!$A60,"-",Uitwerking!AG$9),RelGegevens!$L$3:$L$1002)=0),"",SUMIF(RelGegevens!$F$3:$M$1002,CONCATENATE("=",Uitwerking!$A60,"-",Uitwerking!AG$9),RelGegevens!$L$3:$L$1002))</f>
        <v/>
      </c>
      <c r="AH60" s="51" t="str">
        <f ca="1">IF(OR($A60="",AH$9="",SUMIF(RelGegevens!$F$3:$M$1002,CONCATENATE("=",Uitwerking!$A60,"-",Uitwerking!AH$9),RelGegevens!$L$3:$L$1002)=0),"",SUMIF(RelGegevens!$F$3:$M$1002,CONCATENATE("=",Uitwerking!$A60,"-",Uitwerking!AH$9),RelGegevens!$L$3:$L$1002))</f>
        <v/>
      </c>
      <c r="AI60" s="51" t="str">
        <f ca="1">IF(OR($A60="",AI$9="",SUMIF(RelGegevens!$F$3:$M$1002,CONCATENATE("=",Uitwerking!$A60,"-",Uitwerking!AI$9),RelGegevens!$L$3:$L$1002)=0),"",SUMIF(RelGegevens!$F$3:$M$1002,CONCATENATE("=",Uitwerking!$A60,"-",Uitwerking!AI$9),RelGegevens!$L$3:$L$1002))</f>
        <v/>
      </c>
      <c r="AJ60" s="51" t="str">
        <f ca="1">IF(OR($A60="",AJ$9="",SUMIF(RelGegevens!$F$3:$M$1002,CONCATENATE("=",Uitwerking!$A60,"-",Uitwerking!AJ$9),RelGegevens!$L$3:$L$1002)=0),"",SUMIF(RelGegevens!$F$3:$M$1002,CONCATENATE("=",Uitwerking!$A60,"-",Uitwerking!AJ$9),RelGegevens!$L$3:$L$1002))</f>
        <v/>
      </c>
      <c r="AK60" s="51" t="str">
        <f ca="1">IF(OR($A60="",AK$9="",SUMIF(RelGegevens!$F$3:$M$1002,CONCATENATE("=",Uitwerking!$A60,"-",Uitwerking!AK$9),RelGegevens!$L$3:$L$1002)=0),"",SUMIF(RelGegevens!$F$3:$M$1002,CONCATENATE("=",Uitwerking!$A60,"-",Uitwerking!AK$9),RelGegevens!$L$3:$L$1002))</f>
        <v/>
      </c>
      <c r="AL60" s="51" t="str">
        <f ca="1">IF(OR($A60="",AL$9="",SUMIF(RelGegevens!$F$3:$M$1002,CONCATENATE("=",Uitwerking!$A60,"-",Uitwerking!AL$9),RelGegevens!$L$3:$L$1002)=0),"",SUMIF(RelGegevens!$F$3:$M$1002,CONCATENATE("=",Uitwerking!$A60,"-",Uitwerking!AL$9),RelGegevens!$L$3:$L$1002))</f>
        <v/>
      </c>
      <c r="AM60" s="51" t="str">
        <f ca="1">IF(OR($A60="",AM$9="",SUMIF(RelGegevens!$F$3:$M$1002,CONCATENATE("=",Uitwerking!$A60,"-",Uitwerking!AM$9),RelGegevens!$L$3:$L$1002)=0),"",SUMIF(RelGegevens!$F$3:$M$1002,CONCATENATE("=",Uitwerking!$A60,"-",Uitwerking!AM$9),RelGegevens!$L$3:$L$1002))</f>
        <v/>
      </c>
      <c r="AN60" s="51" t="str">
        <f ca="1">IF(OR($A60="",AN$9="",SUMIF(RelGegevens!$F$3:$M$1002,CONCATENATE("=",Uitwerking!$A60,"-",Uitwerking!AN$9),RelGegevens!$L$3:$L$1002)=0),"",SUMIF(RelGegevens!$F$3:$M$1002,CONCATENATE("=",Uitwerking!$A60,"-",Uitwerking!AN$9),RelGegevens!$L$3:$L$1002))</f>
        <v/>
      </c>
      <c r="AO60" s="51" t="str">
        <f ca="1">IF(OR($A60="",AO$9="",SUMIF(RelGegevens!$F$3:$M$1002,CONCATENATE("=",Uitwerking!$A60,"-",Uitwerking!AO$9),RelGegevens!$L$3:$L$1002)=0),"",SUMIF(RelGegevens!$F$3:$M$1002,CONCATENATE("=",Uitwerking!$A60,"-",Uitwerking!AO$9),RelGegevens!$L$3:$L$1002))</f>
        <v/>
      </c>
      <c r="AP60" s="51" t="str">
        <f ca="1">IF(OR($A60="",AP$9="",SUMIF(RelGegevens!$F$3:$M$1002,CONCATENATE("=",Uitwerking!$A60,"-",Uitwerking!AP$9),RelGegevens!$L$3:$L$1002)=0),"",SUMIF(RelGegevens!$F$3:$M$1002,CONCATENATE("=",Uitwerking!$A60,"-",Uitwerking!AP$9),RelGegevens!$L$3:$L$1002))</f>
        <v/>
      </c>
      <c r="AQ60" s="51" t="str">
        <f ca="1">IF(OR($A60="",AQ$9="",SUMIF(RelGegevens!$F$3:$M$1002,CONCATENATE("=",Uitwerking!$A60,"-",Uitwerking!AQ$9),RelGegevens!$L$3:$L$1002)=0),"",SUMIF(RelGegevens!$F$3:$M$1002,CONCATENATE("=",Uitwerking!$A60,"-",Uitwerking!AQ$9),RelGegevens!$L$3:$L$1002))</f>
        <v/>
      </c>
      <c r="AR60" s="51" t="str">
        <f ca="1">IF(OR($A60="",AR$9="",SUMIF(RelGegevens!$F$3:$M$1002,CONCATENATE("=",Uitwerking!$A60,"-",Uitwerking!AR$9),RelGegevens!$L$3:$L$1002)=0),"",SUMIF(RelGegevens!$F$3:$M$1002,CONCATENATE("=",Uitwerking!$A60,"-",Uitwerking!AR$9),RelGegevens!$L$3:$L$1002))</f>
        <v/>
      </c>
      <c r="AS60" s="51" t="str">
        <f ca="1">IF(OR($A60="",AS$9="",SUMIF(RelGegevens!$F$3:$M$1002,CONCATENATE("=",Uitwerking!$A60,"-",Uitwerking!AS$9),RelGegevens!$L$3:$L$1002)=0),"",SUMIF(RelGegevens!$F$3:$M$1002,CONCATENATE("=",Uitwerking!$A60,"-",Uitwerking!AS$9),RelGegevens!$L$3:$L$1002))</f>
        <v/>
      </c>
      <c r="AT60" s="51" t="str">
        <f ca="1">IF(OR($A60="",AT$9="",SUMIF(RelGegevens!$F$3:$M$1002,CONCATENATE("=",Uitwerking!$A60,"-",Uitwerking!AT$9),RelGegevens!$L$3:$L$1002)=0),"",SUMIF(RelGegevens!$F$3:$M$1002,CONCATENATE("=",Uitwerking!$A60,"-",Uitwerking!AT$9),RelGegevens!$L$3:$L$1002))</f>
        <v/>
      </c>
      <c r="AU60" s="51" t="str">
        <f ca="1">IF(OR($A60="",AU$9="",SUMIF(RelGegevens!$F$3:$M$1002,CONCATENATE("=",Uitwerking!$A60,"-",Uitwerking!AU$9),RelGegevens!$L$3:$L$1002)=0),"",SUMIF(RelGegevens!$F$3:$M$1002,CONCATENATE("=",Uitwerking!$A60,"-",Uitwerking!AU$9),RelGegevens!$L$3:$L$1002))</f>
        <v/>
      </c>
      <c r="AV60" s="51" t="str">
        <f ca="1">IF(OR($A60="",AV$9="",SUMIF(RelGegevens!$F$3:$M$1002,CONCATENATE("=",Uitwerking!$A60,"-",Uitwerking!AV$9),RelGegevens!$L$3:$L$1002)=0),"",SUMIF(RelGegevens!$F$3:$M$1002,CONCATENATE("=",Uitwerking!$A60,"-",Uitwerking!AV$9),RelGegevens!$L$3:$L$1002))</f>
        <v/>
      </c>
      <c r="AW60" s="51" t="str">
        <f ca="1">IF(OR($A60="",AW$9="",SUMIF(RelGegevens!$F$3:$M$1002,CONCATENATE("=",Uitwerking!$A60,"-",Uitwerking!AW$9),RelGegevens!$L$3:$L$1002)=0),"",SUMIF(RelGegevens!$F$3:$M$1002,CONCATENATE("=",Uitwerking!$A60,"-",Uitwerking!AW$9),RelGegevens!$L$3:$L$1002))</f>
        <v/>
      </c>
      <c r="AX60" s="51" t="str">
        <f ca="1">IF(OR($A60="",AX$9="",SUMIF(RelGegevens!$F$3:$M$1002,CONCATENATE("=",Uitwerking!$A60,"-",Uitwerking!AX$9),RelGegevens!$L$3:$L$1002)=0),"",SUMIF(RelGegevens!$F$3:$M$1002,CONCATENATE("=",Uitwerking!$A60,"-",Uitwerking!AX$9),RelGegevens!$L$3:$L$1002))</f>
        <v/>
      </c>
      <c r="AY60" s="51" t="str">
        <f ca="1">IF(OR($A60="",AY$9="",SUMIF(RelGegevens!$F$3:$M$1002,CONCATENATE("=",Uitwerking!$A60,"-",Uitwerking!AY$9),RelGegevens!$L$3:$L$1002)=0),"",SUMIF(RelGegevens!$F$3:$M$1002,CONCATENATE("=",Uitwerking!$A60,"-",Uitwerking!AY$9),RelGegevens!$L$3:$L$1002))</f>
        <v/>
      </c>
      <c r="AZ60" s="51" t="str">
        <f ca="1">IF(OR($A60="",AZ$9="",SUMIF(RelGegevens!$F$3:$M$1002,CONCATENATE("=",Uitwerking!$A60,"-",Uitwerking!AZ$9),RelGegevens!$L$3:$L$1002)=0),"",SUMIF(RelGegevens!$F$3:$M$1002,CONCATENATE("=",Uitwerking!$A60,"-",Uitwerking!AZ$9),RelGegevens!$L$3:$L$1002))</f>
        <v/>
      </c>
      <c r="BA60" s="51" t="str">
        <f ca="1">IF(OR($A60="",BA$9="",SUMIF(RelGegevens!$F$3:$M$1002,CONCATENATE("=",Uitwerking!$A60,"-",Uitwerking!BA$9),RelGegevens!$L$3:$L$1002)=0),"",SUMIF(RelGegevens!$F$3:$M$1002,CONCATENATE("=",Uitwerking!$A60,"-",Uitwerking!BA$9),RelGegevens!$L$3:$L$1002))</f>
        <v/>
      </c>
      <c r="BB60" s="51" t="str">
        <f ca="1">IF(OR($A60="",BB$9="",SUMIF(RelGegevens!$F$3:$M$1002,CONCATENATE("=",Uitwerking!$A60,"-",Uitwerking!BB$9),RelGegevens!$L$3:$L$1002)=0),"",SUMIF(RelGegevens!$F$3:$M$1002,CONCATENATE("=",Uitwerking!$A60,"-",Uitwerking!BB$9),RelGegevens!$L$3:$L$1002))</f>
        <v/>
      </c>
      <c r="BC60" s="52" t="str">
        <f ca="1">IF(OR($A60="",BC$9="",SUMIF(RelGegevens!$F$3:$M$1002,CONCATENATE("=",Uitwerking!$A60,"-",Uitwerking!BC$9),RelGegevens!$L$3:$L$1002)=0),"",SUMIF(RelGegevens!$F$3:$M$1002,CONCATENATE("=",Uitwerking!$A60,"-",Uitwerking!BC$9),RelGegevens!$L$3:$L$1002))</f>
        <v/>
      </c>
    </row>
    <row r="61" spans="1:55" ht="10.5" customHeight="1" x14ac:dyDescent="0.25">
      <c r="A61" s="17" t="str">
        <f>'Data LMA'!B69</f>
        <v/>
      </c>
      <c r="B61" s="29" t="str">
        <f t="shared" si="5"/>
        <v/>
      </c>
      <c r="C61" s="22" t="str">
        <f>IF(A61="","",VLOOKUP(A61,Euralcodes!$A$2:$C$840,3))</f>
        <v/>
      </c>
      <c r="D61" s="23" t="str">
        <f>IF(C61="","",VLOOKUP(A61,Euralcodes!$A$2:$C$840,2))</f>
        <v/>
      </c>
      <c r="E61" s="87" t="str">
        <f t="shared" ca="1" si="3"/>
        <v/>
      </c>
      <c r="F61" s="50" t="str">
        <f ca="1">IF(OR($A61="",F$9="",SUMIF(RelGegevens!$F$3:$M$1002,CONCATENATE("=",Uitwerking!$A61,"-",Uitwerking!F$9),RelGegevens!$L$3:$L$1002)=0),"",SUMIF(RelGegevens!$F$3:$M$1002,CONCATENATE("=",Uitwerking!$A61,"-",Uitwerking!F$9),RelGegevens!$L$3:$L$1002))</f>
        <v/>
      </c>
      <c r="G61" s="51" t="str">
        <f ca="1">IF(OR($A61="",G$9="",SUMIF(RelGegevens!$F$3:$M$1002,CONCATENATE("=",Uitwerking!$A61,"-",Uitwerking!G$9),RelGegevens!$L$3:$L$1002)=0),"",SUMIF(RelGegevens!$F$3:$M$1002,CONCATENATE("=",Uitwerking!$A61,"-",Uitwerking!G$9),RelGegevens!$L$3:$L$1002))</f>
        <v/>
      </c>
      <c r="H61" s="51" t="str">
        <f ca="1">IF(OR($A61="",H$9="",SUMIF(RelGegevens!$F$3:$M$1002,CONCATENATE("=",Uitwerking!$A61,"-",Uitwerking!H$9),RelGegevens!$L$3:$L$1002)=0),"",SUMIF(RelGegevens!$F$3:$M$1002,CONCATENATE("=",Uitwerking!$A61,"-",Uitwerking!H$9),RelGegevens!$L$3:$L$1002))</f>
        <v/>
      </c>
      <c r="I61" s="51" t="str">
        <f ca="1">IF(OR($A61="",I$9="",SUMIF(RelGegevens!$F$3:$M$1002,CONCATENATE("=",Uitwerking!$A61,"-",Uitwerking!I$9),RelGegevens!$L$3:$L$1002)=0),"",SUMIF(RelGegevens!$F$3:$M$1002,CONCATENATE("=",Uitwerking!$A61,"-",Uitwerking!I$9),RelGegevens!$L$3:$L$1002))</f>
        <v/>
      </c>
      <c r="J61" s="51" t="str">
        <f ca="1">IF(OR($A61="",J$9="",SUMIF(RelGegevens!$F$3:$M$1002,CONCATENATE("=",Uitwerking!$A61,"-",Uitwerking!J$9),RelGegevens!$L$3:$L$1002)=0),"",SUMIF(RelGegevens!$F$3:$M$1002,CONCATENATE("=",Uitwerking!$A61,"-",Uitwerking!J$9),RelGegevens!$L$3:$L$1002))</f>
        <v/>
      </c>
      <c r="K61" s="51" t="str">
        <f ca="1">IF(OR($A61="",K$9="",SUMIF(RelGegevens!$F$3:$M$1002,CONCATENATE("=",Uitwerking!$A61,"-",Uitwerking!K$9),RelGegevens!$L$3:$L$1002)=0),"",SUMIF(RelGegevens!$F$3:$M$1002,CONCATENATE("=",Uitwerking!$A61,"-",Uitwerking!K$9),RelGegevens!$L$3:$L$1002))</f>
        <v/>
      </c>
      <c r="L61" s="51" t="str">
        <f ca="1">IF(OR($A61="",L$9="",SUMIF(RelGegevens!$F$3:$M$1002,CONCATENATE("=",Uitwerking!$A61,"-",Uitwerking!L$9),RelGegevens!$L$3:$L$1002)=0),"",SUMIF(RelGegevens!$F$3:$M$1002,CONCATENATE("=",Uitwerking!$A61,"-",Uitwerking!L$9),RelGegevens!$L$3:$L$1002))</f>
        <v/>
      </c>
      <c r="M61" s="51" t="str">
        <f ca="1">IF(OR($A61="",M$9="",SUMIF(RelGegevens!$F$3:$M$1002,CONCATENATE("=",Uitwerking!$A61,"-",Uitwerking!M$9),RelGegevens!$L$3:$L$1002)=0),"",SUMIF(RelGegevens!$F$3:$M$1002,CONCATENATE("=",Uitwerking!$A61,"-",Uitwerking!M$9),RelGegevens!$L$3:$L$1002))</f>
        <v/>
      </c>
      <c r="N61" s="51" t="str">
        <f ca="1">IF(OR($A61="",N$9="",SUMIF(RelGegevens!$F$3:$M$1002,CONCATENATE("=",Uitwerking!$A61,"-",Uitwerking!N$9),RelGegevens!$L$3:$L$1002)=0),"",SUMIF(RelGegevens!$F$3:$M$1002,CONCATENATE("=",Uitwerking!$A61,"-",Uitwerking!N$9),RelGegevens!$L$3:$L$1002))</f>
        <v/>
      </c>
      <c r="O61" s="51" t="str">
        <f ca="1">IF(OR($A61="",O$9="",SUMIF(RelGegevens!$F$3:$M$1002,CONCATENATE("=",Uitwerking!$A61,"-",Uitwerking!O$9),RelGegevens!$L$3:$L$1002)=0),"",SUMIF(RelGegevens!$F$3:$M$1002,CONCATENATE("=",Uitwerking!$A61,"-",Uitwerking!O$9),RelGegevens!$L$3:$L$1002))</f>
        <v/>
      </c>
      <c r="P61" s="51" t="str">
        <f ca="1">IF(OR($A61="",P$9="",SUMIF(RelGegevens!$F$3:$M$1002,CONCATENATE("=",Uitwerking!$A61,"-",Uitwerking!P$9),RelGegevens!$L$3:$L$1002)=0),"",SUMIF(RelGegevens!$F$3:$M$1002,CONCATENATE("=",Uitwerking!$A61,"-",Uitwerking!P$9),RelGegevens!$L$3:$L$1002))</f>
        <v/>
      </c>
      <c r="Q61" s="51" t="str">
        <f ca="1">IF(OR($A61="",Q$9="",SUMIF(RelGegevens!$F$3:$M$1002,CONCATENATE("=",Uitwerking!$A61,"-",Uitwerking!Q$9),RelGegevens!$L$3:$L$1002)=0),"",SUMIF(RelGegevens!$F$3:$M$1002,CONCATENATE("=",Uitwerking!$A61,"-",Uitwerking!Q$9),RelGegevens!$L$3:$L$1002))</f>
        <v/>
      </c>
      <c r="R61" s="51" t="str">
        <f ca="1">IF(OR($A61="",R$9="",SUMIF(RelGegevens!$F$3:$M$1002,CONCATENATE("=",Uitwerking!$A61,"-",Uitwerking!R$9),RelGegevens!$L$3:$L$1002)=0),"",SUMIF(RelGegevens!$F$3:$M$1002,CONCATENATE("=",Uitwerking!$A61,"-",Uitwerking!R$9),RelGegevens!$L$3:$L$1002))</f>
        <v/>
      </c>
      <c r="S61" s="51" t="str">
        <f ca="1">IF(OR($A61="",S$9="",SUMIF(RelGegevens!$F$3:$M$1002,CONCATENATE("=",Uitwerking!$A61,"-",Uitwerking!S$9),RelGegevens!$L$3:$L$1002)=0),"",SUMIF(RelGegevens!$F$3:$M$1002,CONCATENATE("=",Uitwerking!$A61,"-",Uitwerking!S$9),RelGegevens!$L$3:$L$1002))</f>
        <v/>
      </c>
      <c r="T61" s="51" t="str">
        <f ca="1">IF(OR($A61="",T$9="",SUMIF(RelGegevens!$F$3:$M$1002,CONCATENATE("=",Uitwerking!$A61,"-",Uitwerking!T$9),RelGegevens!$L$3:$L$1002)=0),"",SUMIF(RelGegevens!$F$3:$M$1002,CONCATENATE("=",Uitwerking!$A61,"-",Uitwerking!T$9),RelGegevens!$L$3:$L$1002))</f>
        <v/>
      </c>
      <c r="U61" s="51" t="str">
        <f ca="1">IF(OR($A61="",U$9="",SUMIF(RelGegevens!$F$3:$M$1002,CONCATENATE("=",Uitwerking!$A61,"-",Uitwerking!U$9),RelGegevens!$L$3:$L$1002)=0),"",SUMIF(RelGegevens!$F$3:$M$1002,CONCATENATE("=",Uitwerking!$A61,"-",Uitwerking!U$9),RelGegevens!$L$3:$L$1002))</f>
        <v/>
      </c>
      <c r="V61" s="51" t="str">
        <f ca="1">IF(OR($A61="",V$9="",SUMIF(RelGegevens!$F$3:$M$1002,CONCATENATE("=",Uitwerking!$A61,"-",Uitwerking!V$9),RelGegevens!$L$3:$L$1002)=0),"",SUMIF(RelGegevens!$F$3:$M$1002,CONCATENATE("=",Uitwerking!$A61,"-",Uitwerking!V$9),RelGegevens!$L$3:$L$1002))</f>
        <v/>
      </c>
      <c r="W61" s="51" t="str">
        <f ca="1">IF(OR($A61="",W$9="",SUMIF(RelGegevens!$F$3:$M$1002,CONCATENATE("=",Uitwerking!$A61,"-",Uitwerking!W$9),RelGegevens!$L$3:$L$1002)=0),"",SUMIF(RelGegevens!$F$3:$M$1002,CONCATENATE("=",Uitwerking!$A61,"-",Uitwerking!W$9),RelGegevens!$L$3:$L$1002))</f>
        <v/>
      </c>
      <c r="X61" s="51" t="str">
        <f ca="1">IF(OR($A61="",X$9="",SUMIF(RelGegevens!$F$3:$M$1002,CONCATENATE("=",Uitwerking!$A61,"-",Uitwerking!X$9),RelGegevens!$L$3:$L$1002)=0),"",SUMIF(RelGegevens!$F$3:$M$1002,CONCATENATE("=",Uitwerking!$A61,"-",Uitwerking!X$9),RelGegevens!$L$3:$L$1002))</f>
        <v/>
      </c>
      <c r="Y61" s="51" t="str">
        <f ca="1">IF(OR($A61="",Y$9="",SUMIF(RelGegevens!$F$3:$M$1002,CONCATENATE("=",Uitwerking!$A61,"-",Uitwerking!Y$9),RelGegevens!$L$3:$L$1002)=0),"",SUMIF(RelGegevens!$F$3:$M$1002,CONCATENATE("=",Uitwerking!$A61,"-",Uitwerking!Y$9),RelGegevens!$L$3:$L$1002))</f>
        <v/>
      </c>
      <c r="Z61" s="50" t="str">
        <f ca="1">IF(OR($A61="",Z$9="",SUMIF(RelGegevens!$F$3:$M$1002,CONCATENATE("=",Uitwerking!$A61,"-",Uitwerking!Z$9),RelGegevens!$L$3:$L$1002)=0),"",SUMIF(RelGegevens!$F$3:$M$1002,CONCATENATE("=",Uitwerking!$A61,"-",Uitwerking!Z$9),RelGegevens!$L$3:$L$1002))</f>
        <v/>
      </c>
      <c r="AA61" s="51" t="str">
        <f ca="1">IF(OR($A61="",AA$9="",SUMIF(RelGegevens!$F$3:$M$1002,CONCATENATE("=",Uitwerking!$A61,"-",Uitwerking!AA$9),RelGegevens!$L$3:$L$1002)=0),"",SUMIF(RelGegevens!$F$3:$M$1002,CONCATENATE("=",Uitwerking!$A61,"-",Uitwerking!AA$9),RelGegevens!$L$3:$L$1002))</f>
        <v/>
      </c>
      <c r="AB61" s="51" t="str">
        <f ca="1">IF(OR($A61="",AB$9="",SUMIF(RelGegevens!$F$3:$M$1002,CONCATENATE("=",Uitwerking!$A61,"-",Uitwerking!AB$9),RelGegevens!$L$3:$L$1002)=0),"",SUMIF(RelGegevens!$F$3:$M$1002,CONCATENATE("=",Uitwerking!$A61,"-",Uitwerking!AB$9),RelGegevens!$L$3:$L$1002))</f>
        <v/>
      </c>
      <c r="AC61" s="51" t="str">
        <f ca="1">IF(OR($A61="",AC$9="",SUMIF(RelGegevens!$F$3:$M$1002,CONCATENATE("=",Uitwerking!$A61,"-",Uitwerking!AC$9),RelGegevens!$L$3:$L$1002)=0),"",SUMIF(RelGegevens!$F$3:$M$1002,CONCATENATE("=",Uitwerking!$A61,"-",Uitwerking!AC$9),RelGegevens!$L$3:$L$1002))</f>
        <v/>
      </c>
      <c r="AD61" s="51" t="str">
        <f ca="1">IF(OR($A61="",AD$9="",SUMIF(RelGegevens!$F$3:$M$1002,CONCATENATE("=",Uitwerking!$A61,"-",Uitwerking!AD$9),RelGegevens!$L$3:$L$1002)=0),"",SUMIF(RelGegevens!$F$3:$M$1002,CONCATENATE("=",Uitwerking!$A61,"-",Uitwerking!AD$9),RelGegevens!$L$3:$L$1002))</f>
        <v/>
      </c>
      <c r="AE61" s="51" t="str">
        <f ca="1">IF(OR($A61="",AE$9="",SUMIF(RelGegevens!$F$3:$M$1002,CONCATENATE("=",Uitwerking!$A61,"-",Uitwerking!AE$9),RelGegevens!$L$3:$L$1002)=0),"",SUMIF(RelGegevens!$F$3:$M$1002,CONCATENATE("=",Uitwerking!$A61,"-",Uitwerking!AE$9),RelGegevens!$L$3:$L$1002))</f>
        <v/>
      </c>
      <c r="AF61" s="51" t="str">
        <f ca="1">IF(OR($A61="",AF$9="",SUMIF(RelGegevens!$F$3:$M$1002,CONCATENATE("=",Uitwerking!$A61,"-",Uitwerking!AF$9),RelGegevens!$L$3:$L$1002)=0),"",SUMIF(RelGegevens!$F$3:$M$1002,CONCATENATE("=",Uitwerking!$A61,"-",Uitwerking!AF$9),RelGegevens!$L$3:$L$1002))</f>
        <v/>
      </c>
      <c r="AG61" s="51" t="str">
        <f ca="1">IF(OR($A61="",AG$9="",SUMIF(RelGegevens!$F$3:$M$1002,CONCATENATE("=",Uitwerking!$A61,"-",Uitwerking!AG$9),RelGegevens!$L$3:$L$1002)=0),"",SUMIF(RelGegevens!$F$3:$M$1002,CONCATENATE("=",Uitwerking!$A61,"-",Uitwerking!AG$9),RelGegevens!$L$3:$L$1002))</f>
        <v/>
      </c>
      <c r="AH61" s="51" t="str">
        <f ca="1">IF(OR($A61="",AH$9="",SUMIF(RelGegevens!$F$3:$M$1002,CONCATENATE("=",Uitwerking!$A61,"-",Uitwerking!AH$9),RelGegevens!$L$3:$L$1002)=0),"",SUMIF(RelGegevens!$F$3:$M$1002,CONCATENATE("=",Uitwerking!$A61,"-",Uitwerking!AH$9),RelGegevens!$L$3:$L$1002))</f>
        <v/>
      </c>
      <c r="AI61" s="51" t="str">
        <f ca="1">IF(OR($A61="",AI$9="",SUMIF(RelGegevens!$F$3:$M$1002,CONCATENATE("=",Uitwerking!$A61,"-",Uitwerking!AI$9),RelGegevens!$L$3:$L$1002)=0),"",SUMIF(RelGegevens!$F$3:$M$1002,CONCATENATE("=",Uitwerking!$A61,"-",Uitwerking!AI$9),RelGegevens!$L$3:$L$1002))</f>
        <v/>
      </c>
      <c r="AJ61" s="51" t="str">
        <f ca="1">IF(OR($A61="",AJ$9="",SUMIF(RelGegevens!$F$3:$M$1002,CONCATENATE("=",Uitwerking!$A61,"-",Uitwerking!AJ$9),RelGegevens!$L$3:$L$1002)=0),"",SUMIF(RelGegevens!$F$3:$M$1002,CONCATENATE("=",Uitwerking!$A61,"-",Uitwerking!AJ$9),RelGegevens!$L$3:$L$1002))</f>
        <v/>
      </c>
      <c r="AK61" s="51" t="str">
        <f ca="1">IF(OR($A61="",AK$9="",SUMIF(RelGegevens!$F$3:$M$1002,CONCATENATE("=",Uitwerking!$A61,"-",Uitwerking!AK$9),RelGegevens!$L$3:$L$1002)=0),"",SUMIF(RelGegevens!$F$3:$M$1002,CONCATENATE("=",Uitwerking!$A61,"-",Uitwerking!AK$9),RelGegevens!$L$3:$L$1002))</f>
        <v/>
      </c>
      <c r="AL61" s="51" t="str">
        <f ca="1">IF(OR($A61="",AL$9="",SUMIF(RelGegevens!$F$3:$M$1002,CONCATENATE("=",Uitwerking!$A61,"-",Uitwerking!AL$9),RelGegevens!$L$3:$L$1002)=0),"",SUMIF(RelGegevens!$F$3:$M$1002,CONCATENATE("=",Uitwerking!$A61,"-",Uitwerking!AL$9),RelGegevens!$L$3:$L$1002))</f>
        <v/>
      </c>
      <c r="AM61" s="51" t="str">
        <f ca="1">IF(OR($A61="",AM$9="",SUMIF(RelGegevens!$F$3:$M$1002,CONCATENATE("=",Uitwerking!$A61,"-",Uitwerking!AM$9),RelGegevens!$L$3:$L$1002)=0),"",SUMIF(RelGegevens!$F$3:$M$1002,CONCATENATE("=",Uitwerking!$A61,"-",Uitwerking!AM$9),RelGegevens!$L$3:$L$1002))</f>
        <v/>
      </c>
      <c r="AN61" s="51" t="str">
        <f ca="1">IF(OR($A61="",AN$9="",SUMIF(RelGegevens!$F$3:$M$1002,CONCATENATE("=",Uitwerking!$A61,"-",Uitwerking!AN$9),RelGegevens!$L$3:$L$1002)=0),"",SUMIF(RelGegevens!$F$3:$M$1002,CONCATENATE("=",Uitwerking!$A61,"-",Uitwerking!AN$9),RelGegevens!$L$3:$L$1002))</f>
        <v/>
      </c>
      <c r="AO61" s="51" t="str">
        <f ca="1">IF(OR($A61="",AO$9="",SUMIF(RelGegevens!$F$3:$M$1002,CONCATENATE("=",Uitwerking!$A61,"-",Uitwerking!AO$9),RelGegevens!$L$3:$L$1002)=0),"",SUMIF(RelGegevens!$F$3:$M$1002,CONCATENATE("=",Uitwerking!$A61,"-",Uitwerking!AO$9),RelGegevens!$L$3:$L$1002))</f>
        <v/>
      </c>
      <c r="AP61" s="51" t="str">
        <f ca="1">IF(OR($A61="",AP$9="",SUMIF(RelGegevens!$F$3:$M$1002,CONCATENATE("=",Uitwerking!$A61,"-",Uitwerking!AP$9),RelGegevens!$L$3:$L$1002)=0),"",SUMIF(RelGegevens!$F$3:$M$1002,CONCATENATE("=",Uitwerking!$A61,"-",Uitwerking!AP$9),RelGegevens!$L$3:$L$1002))</f>
        <v/>
      </c>
      <c r="AQ61" s="51" t="str">
        <f ca="1">IF(OR($A61="",AQ$9="",SUMIF(RelGegevens!$F$3:$M$1002,CONCATENATE("=",Uitwerking!$A61,"-",Uitwerking!AQ$9),RelGegevens!$L$3:$L$1002)=0),"",SUMIF(RelGegevens!$F$3:$M$1002,CONCATENATE("=",Uitwerking!$A61,"-",Uitwerking!AQ$9),RelGegevens!$L$3:$L$1002))</f>
        <v/>
      </c>
      <c r="AR61" s="51" t="str">
        <f ca="1">IF(OR($A61="",AR$9="",SUMIF(RelGegevens!$F$3:$M$1002,CONCATENATE("=",Uitwerking!$A61,"-",Uitwerking!AR$9),RelGegevens!$L$3:$L$1002)=0),"",SUMIF(RelGegevens!$F$3:$M$1002,CONCATENATE("=",Uitwerking!$A61,"-",Uitwerking!AR$9),RelGegevens!$L$3:$L$1002))</f>
        <v/>
      </c>
      <c r="AS61" s="51" t="str">
        <f ca="1">IF(OR($A61="",AS$9="",SUMIF(RelGegevens!$F$3:$M$1002,CONCATENATE("=",Uitwerking!$A61,"-",Uitwerking!AS$9),RelGegevens!$L$3:$L$1002)=0),"",SUMIF(RelGegevens!$F$3:$M$1002,CONCATENATE("=",Uitwerking!$A61,"-",Uitwerking!AS$9),RelGegevens!$L$3:$L$1002))</f>
        <v/>
      </c>
      <c r="AT61" s="51" t="str">
        <f ca="1">IF(OR($A61="",AT$9="",SUMIF(RelGegevens!$F$3:$M$1002,CONCATENATE("=",Uitwerking!$A61,"-",Uitwerking!AT$9),RelGegevens!$L$3:$L$1002)=0),"",SUMIF(RelGegevens!$F$3:$M$1002,CONCATENATE("=",Uitwerking!$A61,"-",Uitwerking!AT$9),RelGegevens!$L$3:$L$1002))</f>
        <v/>
      </c>
      <c r="AU61" s="51" t="str">
        <f ca="1">IF(OR($A61="",AU$9="",SUMIF(RelGegevens!$F$3:$M$1002,CONCATENATE("=",Uitwerking!$A61,"-",Uitwerking!AU$9),RelGegevens!$L$3:$L$1002)=0),"",SUMIF(RelGegevens!$F$3:$M$1002,CONCATENATE("=",Uitwerking!$A61,"-",Uitwerking!AU$9),RelGegevens!$L$3:$L$1002))</f>
        <v/>
      </c>
      <c r="AV61" s="51" t="str">
        <f ca="1">IF(OR($A61="",AV$9="",SUMIF(RelGegevens!$F$3:$M$1002,CONCATENATE("=",Uitwerking!$A61,"-",Uitwerking!AV$9),RelGegevens!$L$3:$L$1002)=0),"",SUMIF(RelGegevens!$F$3:$M$1002,CONCATENATE("=",Uitwerking!$A61,"-",Uitwerking!AV$9),RelGegevens!$L$3:$L$1002))</f>
        <v/>
      </c>
      <c r="AW61" s="51" t="str">
        <f ca="1">IF(OR($A61="",AW$9="",SUMIF(RelGegevens!$F$3:$M$1002,CONCATENATE("=",Uitwerking!$A61,"-",Uitwerking!AW$9),RelGegevens!$L$3:$L$1002)=0),"",SUMIF(RelGegevens!$F$3:$M$1002,CONCATENATE("=",Uitwerking!$A61,"-",Uitwerking!AW$9),RelGegevens!$L$3:$L$1002))</f>
        <v/>
      </c>
      <c r="AX61" s="51" t="str">
        <f ca="1">IF(OR($A61="",AX$9="",SUMIF(RelGegevens!$F$3:$M$1002,CONCATENATE("=",Uitwerking!$A61,"-",Uitwerking!AX$9),RelGegevens!$L$3:$L$1002)=0),"",SUMIF(RelGegevens!$F$3:$M$1002,CONCATENATE("=",Uitwerking!$A61,"-",Uitwerking!AX$9),RelGegevens!$L$3:$L$1002))</f>
        <v/>
      </c>
      <c r="AY61" s="51" t="str">
        <f ca="1">IF(OR($A61="",AY$9="",SUMIF(RelGegevens!$F$3:$M$1002,CONCATENATE("=",Uitwerking!$A61,"-",Uitwerking!AY$9),RelGegevens!$L$3:$L$1002)=0),"",SUMIF(RelGegevens!$F$3:$M$1002,CONCATENATE("=",Uitwerking!$A61,"-",Uitwerking!AY$9),RelGegevens!$L$3:$L$1002))</f>
        <v/>
      </c>
      <c r="AZ61" s="51" t="str">
        <f ca="1">IF(OR($A61="",AZ$9="",SUMIF(RelGegevens!$F$3:$M$1002,CONCATENATE("=",Uitwerking!$A61,"-",Uitwerking!AZ$9),RelGegevens!$L$3:$L$1002)=0),"",SUMIF(RelGegevens!$F$3:$M$1002,CONCATENATE("=",Uitwerking!$A61,"-",Uitwerking!AZ$9),RelGegevens!$L$3:$L$1002))</f>
        <v/>
      </c>
      <c r="BA61" s="51" t="str">
        <f ca="1">IF(OR($A61="",BA$9="",SUMIF(RelGegevens!$F$3:$M$1002,CONCATENATE("=",Uitwerking!$A61,"-",Uitwerking!BA$9),RelGegevens!$L$3:$L$1002)=0),"",SUMIF(RelGegevens!$F$3:$M$1002,CONCATENATE("=",Uitwerking!$A61,"-",Uitwerking!BA$9),RelGegevens!$L$3:$L$1002))</f>
        <v/>
      </c>
      <c r="BB61" s="51" t="str">
        <f ca="1">IF(OR($A61="",BB$9="",SUMIF(RelGegevens!$F$3:$M$1002,CONCATENATE("=",Uitwerking!$A61,"-",Uitwerking!BB$9),RelGegevens!$L$3:$L$1002)=0),"",SUMIF(RelGegevens!$F$3:$M$1002,CONCATENATE("=",Uitwerking!$A61,"-",Uitwerking!BB$9),RelGegevens!$L$3:$L$1002))</f>
        <v/>
      </c>
      <c r="BC61" s="52" t="str">
        <f ca="1">IF(OR($A61="",BC$9="",SUMIF(RelGegevens!$F$3:$M$1002,CONCATENATE("=",Uitwerking!$A61,"-",Uitwerking!BC$9),RelGegevens!$L$3:$L$1002)=0),"",SUMIF(RelGegevens!$F$3:$M$1002,CONCATENATE("=",Uitwerking!$A61,"-",Uitwerking!BC$9),RelGegevens!$L$3:$L$1002))</f>
        <v/>
      </c>
    </row>
    <row r="62" spans="1:55" ht="10.5" customHeight="1" x14ac:dyDescent="0.25">
      <c r="A62" s="17" t="str">
        <f>'Data LMA'!B70</f>
        <v/>
      </c>
      <c r="B62" s="29" t="str">
        <f t="shared" si="5"/>
        <v/>
      </c>
      <c r="C62" s="22" t="str">
        <f>IF(A62="","",VLOOKUP(A62,Euralcodes!$A$2:$C$840,3))</f>
        <v/>
      </c>
      <c r="D62" s="23" t="str">
        <f>IF(C62="","",VLOOKUP(A62,Euralcodes!$A$2:$C$840,2))</f>
        <v/>
      </c>
      <c r="E62" s="87" t="str">
        <f t="shared" ca="1" si="3"/>
        <v/>
      </c>
      <c r="F62" s="50" t="str">
        <f ca="1">IF(OR($A62="",F$9="",SUMIF(RelGegevens!$F$3:$M$1002,CONCATENATE("=",Uitwerking!$A62,"-",Uitwerking!F$9),RelGegevens!$L$3:$L$1002)=0),"",SUMIF(RelGegevens!$F$3:$M$1002,CONCATENATE("=",Uitwerking!$A62,"-",Uitwerking!F$9),RelGegevens!$L$3:$L$1002))</f>
        <v/>
      </c>
      <c r="G62" s="51" t="str">
        <f ca="1">IF(OR($A62="",G$9="",SUMIF(RelGegevens!$F$3:$M$1002,CONCATENATE("=",Uitwerking!$A62,"-",Uitwerking!G$9),RelGegevens!$L$3:$L$1002)=0),"",SUMIF(RelGegevens!$F$3:$M$1002,CONCATENATE("=",Uitwerking!$A62,"-",Uitwerking!G$9),RelGegevens!$L$3:$L$1002))</f>
        <v/>
      </c>
      <c r="H62" s="51" t="str">
        <f ca="1">IF(OR($A62="",H$9="",SUMIF(RelGegevens!$F$3:$M$1002,CONCATENATE("=",Uitwerking!$A62,"-",Uitwerking!H$9),RelGegevens!$L$3:$L$1002)=0),"",SUMIF(RelGegevens!$F$3:$M$1002,CONCATENATE("=",Uitwerking!$A62,"-",Uitwerking!H$9),RelGegevens!$L$3:$L$1002))</f>
        <v/>
      </c>
      <c r="I62" s="51" t="str">
        <f ca="1">IF(OR($A62="",I$9="",SUMIF(RelGegevens!$F$3:$M$1002,CONCATENATE("=",Uitwerking!$A62,"-",Uitwerking!I$9),RelGegevens!$L$3:$L$1002)=0),"",SUMIF(RelGegevens!$F$3:$M$1002,CONCATENATE("=",Uitwerking!$A62,"-",Uitwerking!I$9),RelGegevens!$L$3:$L$1002))</f>
        <v/>
      </c>
      <c r="J62" s="51" t="str">
        <f ca="1">IF(OR($A62="",J$9="",SUMIF(RelGegevens!$F$3:$M$1002,CONCATENATE("=",Uitwerking!$A62,"-",Uitwerking!J$9),RelGegevens!$L$3:$L$1002)=0),"",SUMIF(RelGegevens!$F$3:$M$1002,CONCATENATE("=",Uitwerking!$A62,"-",Uitwerking!J$9),RelGegevens!$L$3:$L$1002))</f>
        <v/>
      </c>
      <c r="K62" s="51" t="str">
        <f ca="1">IF(OR($A62="",K$9="",SUMIF(RelGegevens!$F$3:$M$1002,CONCATENATE("=",Uitwerking!$A62,"-",Uitwerking!K$9),RelGegevens!$L$3:$L$1002)=0),"",SUMIF(RelGegevens!$F$3:$M$1002,CONCATENATE("=",Uitwerking!$A62,"-",Uitwerking!K$9),RelGegevens!$L$3:$L$1002))</f>
        <v/>
      </c>
      <c r="L62" s="51" t="str">
        <f ca="1">IF(OR($A62="",L$9="",SUMIF(RelGegevens!$F$3:$M$1002,CONCATENATE("=",Uitwerking!$A62,"-",Uitwerking!L$9),RelGegevens!$L$3:$L$1002)=0),"",SUMIF(RelGegevens!$F$3:$M$1002,CONCATENATE("=",Uitwerking!$A62,"-",Uitwerking!L$9),RelGegevens!$L$3:$L$1002))</f>
        <v/>
      </c>
      <c r="M62" s="51" t="str">
        <f ca="1">IF(OR($A62="",M$9="",SUMIF(RelGegevens!$F$3:$M$1002,CONCATENATE("=",Uitwerking!$A62,"-",Uitwerking!M$9),RelGegevens!$L$3:$L$1002)=0),"",SUMIF(RelGegevens!$F$3:$M$1002,CONCATENATE("=",Uitwerking!$A62,"-",Uitwerking!M$9),RelGegevens!$L$3:$L$1002))</f>
        <v/>
      </c>
      <c r="N62" s="51" t="str">
        <f ca="1">IF(OR($A62="",N$9="",SUMIF(RelGegevens!$F$3:$M$1002,CONCATENATE("=",Uitwerking!$A62,"-",Uitwerking!N$9),RelGegevens!$L$3:$L$1002)=0),"",SUMIF(RelGegevens!$F$3:$M$1002,CONCATENATE("=",Uitwerking!$A62,"-",Uitwerking!N$9),RelGegevens!$L$3:$L$1002))</f>
        <v/>
      </c>
      <c r="O62" s="51" t="str">
        <f ca="1">IF(OR($A62="",O$9="",SUMIF(RelGegevens!$F$3:$M$1002,CONCATENATE("=",Uitwerking!$A62,"-",Uitwerking!O$9),RelGegevens!$L$3:$L$1002)=0),"",SUMIF(RelGegevens!$F$3:$M$1002,CONCATENATE("=",Uitwerking!$A62,"-",Uitwerking!O$9),RelGegevens!$L$3:$L$1002))</f>
        <v/>
      </c>
      <c r="P62" s="51" t="str">
        <f ca="1">IF(OR($A62="",P$9="",SUMIF(RelGegevens!$F$3:$M$1002,CONCATENATE("=",Uitwerking!$A62,"-",Uitwerking!P$9),RelGegevens!$L$3:$L$1002)=0),"",SUMIF(RelGegevens!$F$3:$M$1002,CONCATENATE("=",Uitwerking!$A62,"-",Uitwerking!P$9),RelGegevens!$L$3:$L$1002))</f>
        <v/>
      </c>
      <c r="Q62" s="51" t="str">
        <f ca="1">IF(OR($A62="",Q$9="",SUMIF(RelGegevens!$F$3:$M$1002,CONCATENATE("=",Uitwerking!$A62,"-",Uitwerking!Q$9),RelGegevens!$L$3:$L$1002)=0),"",SUMIF(RelGegevens!$F$3:$M$1002,CONCATENATE("=",Uitwerking!$A62,"-",Uitwerking!Q$9),RelGegevens!$L$3:$L$1002))</f>
        <v/>
      </c>
      <c r="R62" s="51" t="str">
        <f ca="1">IF(OR($A62="",R$9="",SUMIF(RelGegevens!$F$3:$M$1002,CONCATENATE("=",Uitwerking!$A62,"-",Uitwerking!R$9),RelGegevens!$L$3:$L$1002)=0),"",SUMIF(RelGegevens!$F$3:$M$1002,CONCATENATE("=",Uitwerking!$A62,"-",Uitwerking!R$9),RelGegevens!$L$3:$L$1002))</f>
        <v/>
      </c>
      <c r="S62" s="51" t="str">
        <f ca="1">IF(OR($A62="",S$9="",SUMIF(RelGegevens!$F$3:$M$1002,CONCATENATE("=",Uitwerking!$A62,"-",Uitwerking!S$9),RelGegevens!$L$3:$L$1002)=0),"",SUMIF(RelGegevens!$F$3:$M$1002,CONCATENATE("=",Uitwerking!$A62,"-",Uitwerking!S$9),RelGegevens!$L$3:$L$1002))</f>
        <v/>
      </c>
      <c r="T62" s="51" t="str">
        <f ca="1">IF(OR($A62="",T$9="",SUMIF(RelGegevens!$F$3:$M$1002,CONCATENATE("=",Uitwerking!$A62,"-",Uitwerking!T$9),RelGegevens!$L$3:$L$1002)=0),"",SUMIF(RelGegevens!$F$3:$M$1002,CONCATENATE("=",Uitwerking!$A62,"-",Uitwerking!T$9),RelGegevens!$L$3:$L$1002))</f>
        <v/>
      </c>
      <c r="U62" s="51" t="str">
        <f ca="1">IF(OR($A62="",U$9="",SUMIF(RelGegevens!$F$3:$M$1002,CONCATENATE("=",Uitwerking!$A62,"-",Uitwerking!U$9),RelGegevens!$L$3:$L$1002)=0),"",SUMIF(RelGegevens!$F$3:$M$1002,CONCATENATE("=",Uitwerking!$A62,"-",Uitwerking!U$9),RelGegevens!$L$3:$L$1002))</f>
        <v/>
      </c>
      <c r="V62" s="51" t="str">
        <f ca="1">IF(OR($A62="",V$9="",SUMIF(RelGegevens!$F$3:$M$1002,CONCATENATE("=",Uitwerking!$A62,"-",Uitwerking!V$9),RelGegevens!$L$3:$L$1002)=0),"",SUMIF(RelGegevens!$F$3:$M$1002,CONCATENATE("=",Uitwerking!$A62,"-",Uitwerking!V$9),RelGegevens!$L$3:$L$1002))</f>
        <v/>
      </c>
      <c r="W62" s="51" t="str">
        <f ca="1">IF(OR($A62="",W$9="",SUMIF(RelGegevens!$F$3:$M$1002,CONCATENATE("=",Uitwerking!$A62,"-",Uitwerking!W$9),RelGegevens!$L$3:$L$1002)=0),"",SUMIF(RelGegevens!$F$3:$M$1002,CONCATENATE("=",Uitwerking!$A62,"-",Uitwerking!W$9),RelGegevens!$L$3:$L$1002))</f>
        <v/>
      </c>
      <c r="X62" s="51" t="str">
        <f ca="1">IF(OR($A62="",X$9="",SUMIF(RelGegevens!$F$3:$M$1002,CONCATENATE("=",Uitwerking!$A62,"-",Uitwerking!X$9),RelGegevens!$L$3:$L$1002)=0),"",SUMIF(RelGegevens!$F$3:$M$1002,CONCATENATE("=",Uitwerking!$A62,"-",Uitwerking!X$9),RelGegevens!$L$3:$L$1002))</f>
        <v/>
      </c>
      <c r="Y62" s="51" t="str">
        <f ca="1">IF(OR($A62="",Y$9="",SUMIF(RelGegevens!$F$3:$M$1002,CONCATENATE("=",Uitwerking!$A62,"-",Uitwerking!Y$9),RelGegevens!$L$3:$L$1002)=0),"",SUMIF(RelGegevens!$F$3:$M$1002,CONCATENATE("=",Uitwerking!$A62,"-",Uitwerking!Y$9),RelGegevens!$L$3:$L$1002))</f>
        <v/>
      </c>
      <c r="Z62" s="50" t="str">
        <f ca="1">IF(OR($A62="",Z$9="",SUMIF(RelGegevens!$F$3:$M$1002,CONCATENATE("=",Uitwerking!$A62,"-",Uitwerking!Z$9),RelGegevens!$L$3:$L$1002)=0),"",SUMIF(RelGegevens!$F$3:$M$1002,CONCATENATE("=",Uitwerking!$A62,"-",Uitwerking!Z$9),RelGegevens!$L$3:$L$1002))</f>
        <v/>
      </c>
      <c r="AA62" s="51" t="str">
        <f ca="1">IF(OR($A62="",AA$9="",SUMIF(RelGegevens!$F$3:$M$1002,CONCATENATE("=",Uitwerking!$A62,"-",Uitwerking!AA$9),RelGegevens!$L$3:$L$1002)=0),"",SUMIF(RelGegevens!$F$3:$M$1002,CONCATENATE("=",Uitwerking!$A62,"-",Uitwerking!AA$9),RelGegevens!$L$3:$L$1002))</f>
        <v/>
      </c>
      <c r="AB62" s="51" t="str">
        <f ca="1">IF(OR($A62="",AB$9="",SUMIF(RelGegevens!$F$3:$M$1002,CONCATENATE("=",Uitwerking!$A62,"-",Uitwerking!AB$9),RelGegevens!$L$3:$L$1002)=0),"",SUMIF(RelGegevens!$F$3:$M$1002,CONCATENATE("=",Uitwerking!$A62,"-",Uitwerking!AB$9),RelGegevens!$L$3:$L$1002))</f>
        <v/>
      </c>
      <c r="AC62" s="51" t="str">
        <f ca="1">IF(OR($A62="",AC$9="",SUMIF(RelGegevens!$F$3:$M$1002,CONCATENATE("=",Uitwerking!$A62,"-",Uitwerking!AC$9),RelGegevens!$L$3:$L$1002)=0),"",SUMIF(RelGegevens!$F$3:$M$1002,CONCATENATE("=",Uitwerking!$A62,"-",Uitwerking!AC$9),RelGegevens!$L$3:$L$1002))</f>
        <v/>
      </c>
      <c r="AD62" s="51" t="str">
        <f ca="1">IF(OR($A62="",AD$9="",SUMIF(RelGegevens!$F$3:$M$1002,CONCATENATE("=",Uitwerking!$A62,"-",Uitwerking!AD$9),RelGegevens!$L$3:$L$1002)=0),"",SUMIF(RelGegevens!$F$3:$M$1002,CONCATENATE("=",Uitwerking!$A62,"-",Uitwerking!AD$9),RelGegevens!$L$3:$L$1002))</f>
        <v/>
      </c>
      <c r="AE62" s="51" t="str">
        <f ca="1">IF(OR($A62="",AE$9="",SUMIF(RelGegevens!$F$3:$M$1002,CONCATENATE("=",Uitwerking!$A62,"-",Uitwerking!AE$9),RelGegevens!$L$3:$L$1002)=0),"",SUMIF(RelGegevens!$F$3:$M$1002,CONCATENATE("=",Uitwerking!$A62,"-",Uitwerking!AE$9),RelGegevens!$L$3:$L$1002))</f>
        <v/>
      </c>
      <c r="AF62" s="51" t="str">
        <f ca="1">IF(OR($A62="",AF$9="",SUMIF(RelGegevens!$F$3:$M$1002,CONCATENATE("=",Uitwerking!$A62,"-",Uitwerking!AF$9),RelGegevens!$L$3:$L$1002)=0),"",SUMIF(RelGegevens!$F$3:$M$1002,CONCATENATE("=",Uitwerking!$A62,"-",Uitwerking!AF$9),RelGegevens!$L$3:$L$1002))</f>
        <v/>
      </c>
      <c r="AG62" s="51" t="str">
        <f ca="1">IF(OR($A62="",AG$9="",SUMIF(RelGegevens!$F$3:$M$1002,CONCATENATE("=",Uitwerking!$A62,"-",Uitwerking!AG$9),RelGegevens!$L$3:$L$1002)=0),"",SUMIF(RelGegevens!$F$3:$M$1002,CONCATENATE("=",Uitwerking!$A62,"-",Uitwerking!AG$9),RelGegevens!$L$3:$L$1002))</f>
        <v/>
      </c>
      <c r="AH62" s="51" t="str">
        <f ca="1">IF(OR($A62="",AH$9="",SUMIF(RelGegevens!$F$3:$M$1002,CONCATENATE("=",Uitwerking!$A62,"-",Uitwerking!AH$9),RelGegevens!$L$3:$L$1002)=0),"",SUMIF(RelGegevens!$F$3:$M$1002,CONCATENATE("=",Uitwerking!$A62,"-",Uitwerking!AH$9),RelGegevens!$L$3:$L$1002))</f>
        <v/>
      </c>
      <c r="AI62" s="51" t="str">
        <f ca="1">IF(OR($A62="",AI$9="",SUMIF(RelGegevens!$F$3:$M$1002,CONCATENATE("=",Uitwerking!$A62,"-",Uitwerking!AI$9),RelGegevens!$L$3:$L$1002)=0),"",SUMIF(RelGegevens!$F$3:$M$1002,CONCATENATE("=",Uitwerking!$A62,"-",Uitwerking!AI$9),RelGegevens!$L$3:$L$1002))</f>
        <v/>
      </c>
      <c r="AJ62" s="51" t="str">
        <f ca="1">IF(OR($A62="",AJ$9="",SUMIF(RelGegevens!$F$3:$M$1002,CONCATENATE("=",Uitwerking!$A62,"-",Uitwerking!AJ$9),RelGegevens!$L$3:$L$1002)=0),"",SUMIF(RelGegevens!$F$3:$M$1002,CONCATENATE("=",Uitwerking!$A62,"-",Uitwerking!AJ$9),RelGegevens!$L$3:$L$1002))</f>
        <v/>
      </c>
      <c r="AK62" s="51" t="str">
        <f ca="1">IF(OR($A62="",AK$9="",SUMIF(RelGegevens!$F$3:$M$1002,CONCATENATE("=",Uitwerking!$A62,"-",Uitwerking!AK$9),RelGegevens!$L$3:$L$1002)=0),"",SUMIF(RelGegevens!$F$3:$M$1002,CONCATENATE("=",Uitwerking!$A62,"-",Uitwerking!AK$9),RelGegevens!$L$3:$L$1002))</f>
        <v/>
      </c>
      <c r="AL62" s="51" t="str">
        <f ca="1">IF(OR($A62="",AL$9="",SUMIF(RelGegevens!$F$3:$M$1002,CONCATENATE("=",Uitwerking!$A62,"-",Uitwerking!AL$9),RelGegevens!$L$3:$L$1002)=0),"",SUMIF(RelGegevens!$F$3:$M$1002,CONCATENATE("=",Uitwerking!$A62,"-",Uitwerking!AL$9),RelGegevens!$L$3:$L$1002))</f>
        <v/>
      </c>
      <c r="AM62" s="51" t="str">
        <f ca="1">IF(OR($A62="",AM$9="",SUMIF(RelGegevens!$F$3:$M$1002,CONCATENATE("=",Uitwerking!$A62,"-",Uitwerking!AM$9),RelGegevens!$L$3:$L$1002)=0),"",SUMIF(RelGegevens!$F$3:$M$1002,CONCATENATE("=",Uitwerking!$A62,"-",Uitwerking!AM$9),RelGegevens!$L$3:$L$1002))</f>
        <v/>
      </c>
      <c r="AN62" s="51" t="str">
        <f ca="1">IF(OR($A62="",AN$9="",SUMIF(RelGegevens!$F$3:$M$1002,CONCATENATE("=",Uitwerking!$A62,"-",Uitwerking!AN$9),RelGegevens!$L$3:$L$1002)=0),"",SUMIF(RelGegevens!$F$3:$M$1002,CONCATENATE("=",Uitwerking!$A62,"-",Uitwerking!AN$9),RelGegevens!$L$3:$L$1002))</f>
        <v/>
      </c>
      <c r="AO62" s="51" t="str">
        <f ca="1">IF(OR($A62="",AO$9="",SUMIF(RelGegevens!$F$3:$M$1002,CONCATENATE("=",Uitwerking!$A62,"-",Uitwerking!AO$9),RelGegevens!$L$3:$L$1002)=0),"",SUMIF(RelGegevens!$F$3:$M$1002,CONCATENATE("=",Uitwerking!$A62,"-",Uitwerking!AO$9),RelGegevens!$L$3:$L$1002))</f>
        <v/>
      </c>
      <c r="AP62" s="51" t="str">
        <f ca="1">IF(OR($A62="",AP$9="",SUMIF(RelGegevens!$F$3:$M$1002,CONCATENATE("=",Uitwerking!$A62,"-",Uitwerking!AP$9),RelGegevens!$L$3:$L$1002)=0),"",SUMIF(RelGegevens!$F$3:$M$1002,CONCATENATE("=",Uitwerking!$A62,"-",Uitwerking!AP$9),RelGegevens!$L$3:$L$1002))</f>
        <v/>
      </c>
      <c r="AQ62" s="51" t="str">
        <f ca="1">IF(OR($A62="",AQ$9="",SUMIF(RelGegevens!$F$3:$M$1002,CONCATENATE("=",Uitwerking!$A62,"-",Uitwerking!AQ$9),RelGegevens!$L$3:$L$1002)=0),"",SUMIF(RelGegevens!$F$3:$M$1002,CONCATENATE("=",Uitwerking!$A62,"-",Uitwerking!AQ$9),RelGegevens!$L$3:$L$1002))</f>
        <v/>
      </c>
      <c r="AR62" s="51" t="str">
        <f ca="1">IF(OR($A62="",AR$9="",SUMIF(RelGegevens!$F$3:$M$1002,CONCATENATE("=",Uitwerking!$A62,"-",Uitwerking!AR$9),RelGegevens!$L$3:$L$1002)=0),"",SUMIF(RelGegevens!$F$3:$M$1002,CONCATENATE("=",Uitwerking!$A62,"-",Uitwerking!AR$9),RelGegevens!$L$3:$L$1002))</f>
        <v/>
      </c>
      <c r="AS62" s="51" t="str">
        <f ca="1">IF(OR($A62="",AS$9="",SUMIF(RelGegevens!$F$3:$M$1002,CONCATENATE("=",Uitwerking!$A62,"-",Uitwerking!AS$9),RelGegevens!$L$3:$L$1002)=0),"",SUMIF(RelGegevens!$F$3:$M$1002,CONCATENATE("=",Uitwerking!$A62,"-",Uitwerking!AS$9),RelGegevens!$L$3:$L$1002))</f>
        <v/>
      </c>
      <c r="AT62" s="51" t="str">
        <f ca="1">IF(OR($A62="",AT$9="",SUMIF(RelGegevens!$F$3:$M$1002,CONCATENATE("=",Uitwerking!$A62,"-",Uitwerking!AT$9),RelGegevens!$L$3:$L$1002)=0),"",SUMIF(RelGegevens!$F$3:$M$1002,CONCATENATE("=",Uitwerking!$A62,"-",Uitwerking!AT$9),RelGegevens!$L$3:$L$1002))</f>
        <v/>
      </c>
      <c r="AU62" s="51" t="str">
        <f ca="1">IF(OR($A62="",AU$9="",SUMIF(RelGegevens!$F$3:$M$1002,CONCATENATE("=",Uitwerking!$A62,"-",Uitwerking!AU$9),RelGegevens!$L$3:$L$1002)=0),"",SUMIF(RelGegevens!$F$3:$M$1002,CONCATENATE("=",Uitwerking!$A62,"-",Uitwerking!AU$9),RelGegevens!$L$3:$L$1002))</f>
        <v/>
      </c>
      <c r="AV62" s="51" t="str">
        <f ca="1">IF(OR($A62="",AV$9="",SUMIF(RelGegevens!$F$3:$M$1002,CONCATENATE("=",Uitwerking!$A62,"-",Uitwerking!AV$9),RelGegevens!$L$3:$L$1002)=0),"",SUMIF(RelGegevens!$F$3:$M$1002,CONCATENATE("=",Uitwerking!$A62,"-",Uitwerking!AV$9),RelGegevens!$L$3:$L$1002))</f>
        <v/>
      </c>
      <c r="AW62" s="51" t="str">
        <f ca="1">IF(OR($A62="",AW$9="",SUMIF(RelGegevens!$F$3:$M$1002,CONCATENATE("=",Uitwerking!$A62,"-",Uitwerking!AW$9),RelGegevens!$L$3:$L$1002)=0),"",SUMIF(RelGegevens!$F$3:$M$1002,CONCATENATE("=",Uitwerking!$A62,"-",Uitwerking!AW$9),RelGegevens!$L$3:$L$1002))</f>
        <v/>
      </c>
      <c r="AX62" s="51" t="str">
        <f ca="1">IF(OR($A62="",AX$9="",SUMIF(RelGegevens!$F$3:$M$1002,CONCATENATE("=",Uitwerking!$A62,"-",Uitwerking!AX$9),RelGegevens!$L$3:$L$1002)=0),"",SUMIF(RelGegevens!$F$3:$M$1002,CONCATENATE("=",Uitwerking!$A62,"-",Uitwerking!AX$9),RelGegevens!$L$3:$L$1002))</f>
        <v/>
      </c>
      <c r="AY62" s="51" t="str">
        <f ca="1">IF(OR($A62="",AY$9="",SUMIF(RelGegevens!$F$3:$M$1002,CONCATENATE("=",Uitwerking!$A62,"-",Uitwerking!AY$9),RelGegevens!$L$3:$L$1002)=0),"",SUMIF(RelGegevens!$F$3:$M$1002,CONCATENATE("=",Uitwerking!$A62,"-",Uitwerking!AY$9),RelGegevens!$L$3:$L$1002))</f>
        <v/>
      </c>
      <c r="AZ62" s="51" t="str">
        <f ca="1">IF(OR($A62="",AZ$9="",SUMIF(RelGegevens!$F$3:$M$1002,CONCATENATE("=",Uitwerking!$A62,"-",Uitwerking!AZ$9),RelGegevens!$L$3:$L$1002)=0),"",SUMIF(RelGegevens!$F$3:$M$1002,CONCATENATE("=",Uitwerking!$A62,"-",Uitwerking!AZ$9),RelGegevens!$L$3:$L$1002))</f>
        <v/>
      </c>
      <c r="BA62" s="51" t="str">
        <f ca="1">IF(OR($A62="",BA$9="",SUMIF(RelGegevens!$F$3:$M$1002,CONCATENATE("=",Uitwerking!$A62,"-",Uitwerking!BA$9),RelGegevens!$L$3:$L$1002)=0),"",SUMIF(RelGegevens!$F$3:$M$1002,CONCATENATE("=",Uitwerking!$A62,"-",Uitwerking!BA$9),RelGegevens!$L$3:$L$1002))</f>
        <v/>
      </c>
      <c r="BB62" s="51" t="str">
        <f ca="1">IF(OR($A62="",BB$9="",SUMIF(RelGegevens!$F$3:$M$1002,CONCATENATE("=",Uitwerking!$A62,"-",Uitwerking!BB$9),RelGegevens!$L$3:$L$1002)=0),"",SUMIF(RelGegevens!$F$3:$M$1002,CONCATENATE("=",Uitwerking!$A62,"-",Uitwerking!BB$9),RelGegevens!$L$3:$L$1002))</f>
        <v/>
      </c>
      <c r="BC62" s="52" t="str">
        <f ca="1">IF(OR($A62="",BC$9="",SUMIF(RelGegevens!$F$3:$M$1002,CONCATENATE("=",Uitwerking!$A62,"-",Uitwerking!BC$9),RelGegevens!$L$3:$L$1002)=0),"",SUMIF(RelGegevens!$F$3:$M$1002,CONCATENATE("=",Uitwerking!$A62,"-",Uitwerking!BC$9),RelGegevens!$L$3:$L$1002))</f>
        <v/>
      </c>
    </row>
    <row r="63" spans="1:55" ht="10.5" customHeight="1" x14ac:dyDescent="0.25">
      <c r="A63" s="17" t="str">
        <f>'Data LMA'!B71</f>
        <v/>
      </c>
      <c r="B63" s="29" t="str">
        <f t="shared" si="5"/>
        <v/>
      </c>
      <c r="C63" s="22" t="str">
        <f>IF(A63="","",VLOOKUP(A63,Euralcodes!$A$2:$C$840,3))</f>
        <v/>
      </c>
      <c r="D63" s="23" t="str">
        <f>IF(C63="","",VLOOKUP(A63,Euralcodes!$A$2:$C$840,2))</f>
        <v/>
      </c>
      <c r="E63" s="87" t="str">
        <f t="shared" ca="1" si="3"/>
        <v/>
      </c>
      <c r="F63" s="50" t="str">
        <f ca="1">IF(OR($A63="",F$9="",SUMIF(RelGegevens!$F$3:$M$1002,CONCATENATE("=",Uitwerking!$A63,"-",Uitwerking!F$9),RelGegevens!$L$3:$L$1002)=0),"",SUMIF(RelGegevens!$F$3:$M$1002,CONCATENATE("=",Uitwerking!$A63,"-",Uitwerking!F$9),RelGegevens!$L$3:$L$1002))</f>
        <v/>
      </c>
      <c r="G63" s="51" t="str">
        <f ca="1">IF(OR($A63="",G$9="",SUMIF(RelGegevens!$F$3:$M$1002,CONCATENATE("=",Uitwerking!$A63,"-",Uitwerking!G$9),RelGegevens!$L$3:$L$1002)=0),"",SUMIF(RelGegevens!$F$3:$M$1002,CONCATENATE("=",Uitwerking!$A63,"-",Uitwerking!G$9),RelGegevens!$L$3:$L$1002))</f>
        <v/>
      </c>
      <c r="H63" s="51" t="str">
        <f ca="1">IF(OR($A63="",H$9="",SUMIF(RelGegevens!$F$3:$M$1002,CONCATENATE("=",Uitwerking!$A63,"-",Uitwerking!H$9),RelGegevens!$L$3:$L$1002)=0),"",SUMIF(RelGegevens!$F$3:$M$1002,CONCATENATE("=",Uitwerking!$A63,"-",Uitwerking!H$9),RelGegevens!$L$3:$L$1002))</f>
        <v/>
      </c>
      <c r="I63" s="51" t="str">
        <f ca="1">IF(OR($A63="",I$9="",SUMIF(RelGegevens!$F$3:$M$1002,CONCATENATE("=",Uitwerking!$A63,"-",Uitwerking!I$9),RelGegevens!$L$3:$L$1002)=0),"",SUMIF(RelGegevens!$F$3:$M$1002,CONCATENATE("=",Uitwerking!$A63,"-",Uitwerking!I$9),RelGegevens!$L$3:$L$1002))</f>
        <v/>
      </c>
      <c r="J63" s="51" t="str">
        <f ca="1">IF(OR($A63="",J$9="",SUMIF(RelGegevens!$F$3:$M$1002,CONCATENATE("=",Uitwerking!$A63,"-",Uitwerking!J$9),RelGegevens!$L$3:$L$1002)=0),"",SUMIF(RelGegevens!$F$3:$M$1002,CONCATENATE("=",Uitwerking!$A63,"-",Uitwerking!J$9),RelGegevens!$L$3:$L$1002))</f>
        <v/>
      </c>
      <c r="K63" s="51" t="str">
        <f ca="1">IF(OR($A63="",K$9="",SUMIF(RelGegevens!$F$3:$M$1002,CONCATENATE("=",Uitwerking!$A63,"-",Uitwerking!K$9),RelGegevens!$L$3:$L$1002)=0),"",SUMIF(RelGegevens!$F$3:$M$1002,CONCATENATE("=",Uitwerking!$A63,"-",Uitwerking!K$9),RelGegevens!$L$3:$L$1002))</f>
        <v/>
      </c>
      <c r="L63" s="51" t="str">
        <f ca="1">IF(OR($A63="",L$9="",SUMIF(RelGegevens!$F$3:$M$1002,CONCATENATE("=",Uitwerking!$A63,"-",Uitwerking!L$9),RelGegevens!$L$3:$L$1002)=0),"",SUMIF(RelGegevens!$F$3:$M$1002,CONCATENATE("=",Uitwerking!$A63,"-",Uitwerking!L$9),RelGegevens!$L$3:$L$1002))</f>
        <v/>
      </c>
      <c r="M63" s="51" t="str">
        <f ca="1">IF(OR($A63="",M$9="",SUMIF(RelGegevens!$F$3:$M$1002,CONCATENATE("=",Uitwerking!$A63,"-",Uitwerking!M$9),RelGegevens!$L$3:$L$1002)=0),"",SUMIF(RelGegevens!$F$3:$M$1002,CONCATENATE("=",Uitwerking!$A63,"-",Uitwerking!M$9),RelGegevens!$L$3:$L$1002))</f>
        <v/>
      </c>
      <c r="N63" s="51" t="str">
        <f ca="1">IF(OR($A63="",N$9="",SUMIF(RelGegevens!$F$3:$M$1002,CONCATENATE("=",Uitwerking!$A63,"-",Uitwerking!N$9),RelGegevens!$L$3:$L$1002)=0),"",SUMIF(RelGegevens!$F$3:$M$1002,CONCATENATE("=",Uitwerking!$A63,"-",Uitwerking!N$9),RelGegevens!$L$3:$L$1002))</f>
        <v/>
      </c>
      <c r="O63" s="51" t="str">
        <f ca="1">IF(OR($A63="",O$9="",SUMIF(RelGegevens!$F$3:$M$1002,CONCATENATE("=",Uitwerking!$A63,"-",Uitwerking!O$9),RelGegevens!$L$3:$L$1002)=0),"",SUMIF(RelGegevens!$F$3:$M$1002,CONCATENATE("=",Uitwerking!$A63,"-",Uitwerking!O$9),RelGegevens!$L$3:$L$1002))</f>
        <v/>
      </c>
      <c r="P63" s="51" t="str">
        <f ca="1">IF(OR($A63="",P$9="",SUMIF(RelGegevens!$F$3:$M$1002,CONCATENATE("=",Uitwerking!$A63,"-",Uitwerking!P$9),RelGegevens!$L$3:$L$1002)=0),"",SUMIF(RelGegevens!$F$3:$M$1002,CONCATENATE("=",Uitwerking!$A63,"-",Uitwerking!P$9),RelGegevens!$L$3:$L$1002))</f>
        <v/>
      </c>
      <c r="Q63" s="51" t="str">
        <f ca="1">IF(OR($A63="",Q$9="",SUMIF(RelGegevens!$F$3:$M$1002,CONCATENATE("=",Uitwerking!$A63,"-",Uitwerking!Q$9),RelGegevens!$L$3:$L$1002)=0),"",SUMIF(RelGegevens!$F$3:$M$1002,CONCATENATE("=",Uitwerking!$A63,"-",Uitwerking!Q$9),RelGegevens!$L$3:$L$1002))</f>
        <v/>
      </c>
      <c r="R63" s="51" t="str">
        <f ca="1">IF(OR($A63="",R$9="",SUMIF(RelGegevens!$F$3:$M$1002,CONCATENATE("=",Uitwerking!$A63,"-",Uitwerking!R$9),RelGegevens!$L$3:$L$1002)=0),"",SUMIF(RelGegevens!$F$3:$M$1002,CONCATENATE("=",Uitwerking!$A63,"-",Uitwerking!R$9),RelGegevens!$L$3:$L$1002))</f>
        <v/>
      </c>
      <c r="S63" s="51" t="str">
        <f ca="1">IF(OR($A63="",S$9="",SUMIF(RelGegevens!$F$3:$M$1002,CONCATENATE("=",Uitwerking!$A63,"-",Uitwerking!S$9),RelGegevens!$L$3:$L$1002)=0),"",SUMIF(RelGegevens!$F$3:$M$1002,CONCATENATE("=",Uitwerking!$A63,"-",Uitwerking!S$9),RelGegevens!$L$3:$L$1002))</f>
        <v/>
      </c>
      <c r="T63" s="51" t="str">
        <f ca="1">IF(OR($A63="",T$9="",SUMIF(RelGegevens!$F$3:$M$1002,CONCATENATE("=",Uitwerking!$A63,"-",Uitwerking!T$9),RelGegevens!$L$3:$L$1002)=0),"",SUMIF(RelGegevens!$F$3:$M$1002,CONCATENATE("=",Uitwerking!$A63,"-",Uitwerking!T$9),RelGegevens!$L$3:$L$1002))</f>
        <v/>
      </c>
      <c r="U63" s="51" t="str">
        <f ca="1">IF(OR($A63="",U$9="",SUMIF(RelGegevens!$F$3:$M$1002,CONCATENATE("=",Uitwerking!$A63,"-",Uitwerking!U$9),RelGegevens!$L$3:$L$1002)=0),"",SUMIF(RelGegevens!$F$3:$M$1002,CONCATENATE("=",Uitwerking!$A63,"-",Uitwerking!U$9),RelGegevens!$L$3:$L$1002))</f>
        <v/>
      </c>
      <c r="V63" s="51" t="str">
        <f ca="1">IF(OR($A63="",V$9="",SUMIF(RelGegevens!$F$3:$M$1002,CONCATENATE("=",Uitwerking!$A63,"-",Uitwerking!V$9),RelGegevens!$L$3:$L$1002)=0),"",SUMIF(RelGegevens!$F$3:$M$1002,CONCATENATE("=",Uitwerking!$A63,"-",Uitwerking!V$9),RelGegevens!$L$3:$L$1002))</f>
        <v/>
      </c>
      <c r="W63" s="51" t="str">
        <f ca="1">IF(OR($A63="",W$9="",SUMIF(RelGegevens!$F$3:$M$1002,CONCATENATE("=",Uitwerking!$A63,"-",Uitwerking!W$9),RelGegevens!$L$3:$L$1002)=0),"",SUMIF(RelGegevens!$F$3:$M$1002,CONCATENATE("=",Uitwerking!$A63,"-",Uitwerking!W$9),RelGegevens!$L$3:$L$1002))</f>
        <v/>
      </c>
      <c r="X63" s="51" t="str">
        <f ca="1">IF(OR($A63="",X$9="",SUMIF(RelGegevens!$F$3:$M$1002,CONCATENATE("=",Uitwerking!$A63,"-",Uitwerking!X$9),RelGegevens!$L$3:$L$1002)=0),"",SUMIF(RelGegevens!$F$3:$M$1002,CONCATENATE("=",Uitwerking!$A63,"-",Uitwerking!X$9),RelGegevens!$L$3:$L$1002))</f>
        <v/>
      </c>
      <c r="Y63" s="51" t="str">
        <f ca="1">IF(OR($A63="",Y$9="",SUMIF(RelGegevens!$F$3:$M$1002,CONCATENATE("=",Uitwerking!$A63,"-",Uitwerking!Y$9),RelGegevens!$L$3:$L$1002)=0),"",SUMIF(RelGegevens!$F$3:$M$1002,CONCATENATE("=",Uitwerking!$A63,"-",Uitwerking!Y$9),RelGegevens!$L$3:$L$1002))</f>
        <v/>
      </c>
      <c r="Z63" s="50" t="str">
        <f ca="1">IF(OR($A63="",Z$9="",SUMIF(RelGegevens!$F$3:$M$1002,CONCATENATE("=",Uitwerking!$A63,"-",Uitwerking!Z$9),RelGegevens!$L$3:$L$1002)=0),"",SUMIF(RelGegevens!$F$3:$M$1002,CONCATENATE("=",Uitwerking!$A63,"-",Uitwerking!Z$9),RelGegevens!$L$3:$L$1002))</f>
        <v/>
      </c>
      <c r="AA63" s="51" t="str">
        <f ca="1">IF(OR($A63="",AA$9="",SUMIF(RelGegevens!$F$3:$M$1002,CONCATENATE("=",Uitwerking!$A63,"-",Uitwerking!AA$9),RelGegevens!$L$3:$L$1002)=0),"",SUMIF(RelGegevens!$F$3:$M$1002,CONCATENATE("=",Uitwerking!$A63,"-",Uitwerking!AA$9),RelGegevens!$L$3:$L$1002))</f>
        <v/>
      </c>
      <c r="AB63" s="51" t="str">
        <f ca="1">IF(OR($A63="",AB$9="",SUMIF(RelGegevens!$F$3:$M$1002,CONCATENATE("=",Uitwerking!$A63,"-",Uitwerking!AB$9),RelGegevens!$L$3:$L$1002)=0),"",SUMIF(RelGegevens!$F$3:$M$1002,CONCATENATE("=",Uitwerking!$A63,"-",Uitwerking!AB$9),RelGegevens!$L$3:$L$1002))</f>
        <v/>
      </c>
      <c r="AC63" s="51" t="str">
        <f ca="1">IF(OR($A63="",AC$9="",SUMIF(RelGegevens!$F$3:$M$1002,CONCATENATE("=",Uitwerking!$A63,"-",Uitwerking!AC$9),RelGegevens!$L$3:$L$1002)=0),"",SUMIF(RelGegevens!$F$3:$M$1002,CONCATENATE("=",Uitwerking!$A63,"-",Uitwerking!AC$9),RelGegevens!$L$3:$L$1002))</f>
        <v/>
      </c>
      <c r="AD63" s="51" t="str">
        <f ca="1">IF(OR($A63="",AD$9="",SUMIF(RelGegevens!$F$3:$M$1002,CONCATENATE("=",Uitwerking!$A63,"-",Uitwerking!AD$9),RelGegevens!$L$3:$L$1002)=0),"",SUMIF(RelGegevens!$F$3:$M$1002,CONCATENATE("=",Uitwerking!$A63,"-",Uitwerking!AD$9),RelGegevens!$L$3:$L$1002))</f>
        <v/>
      </c>
      <c r="AE63" s="51" t="str">
        <f ca="1">IF(OR($A63="",AE$9="",SUMIF(RelGegevens!$F$3:$M$1002,CONCATENATE("=",Uitwerking!$A63,"-",Uitwerking!AE$9),RelGegevens!$L$3:$L$1002)=0),"",SUMIF(RelGegevens!$F$3:$M$1002,CONCATENATE("=",Uitwerking!$A63,"-",Uitwerking!AE$9),RelGegevens!$L$3:$L$1002))</f>
        <v/>
      </c>
      <c r="AF63" s="51" t="str">
        <f ca="1">IF(OR($A63="",AF$9="",SUMIF(RelGegevens!$F$3:$M$1002,CONCATENATE("=",Uitwerking!$A63,"-",Uitwerking!AF$9),RelGegevens!$L$3:$L$1002)=0),"",SUMIF(RelGegevens!$F$3:$M$1002,CONCATENATE("=",Uitwerking!$A63,"-",Uitwerking!AF$9),RelGegevens!$L$3:$L$1002))</f>
        <v/>
      </c>
      <c r="AG63" s="51" t="str">
        <f ca="1">IF(OR($A63="",AG$9="",SUMIF(RelGegevens!$F$3:$M$1002,CONCATENATE("=",Uitwerking!$A63,"-",Uitwerking!AG$9),RelGegevens!$L$3:$L$1002)=0),"",SUMIF(RelGegevens!$F$3:$M$1002,CONCATENATE("=",Uitwerking!$A63,"-",Uitwerking!AG$9),RelGegevens!$L$3:$L$1002))</f>
        <v/>
      </c>
      <c r="AH63" s="51" t="str">
        <f ca="1">IF(OR($A63="",AH$9="",SUMIF(RelGegevens!$F$3:$M$1002,CONCATENATE("=",Uitwerking!$A63,"-",Uitwerking!AH$9),RelGegevens!$L$3:$L$1002)=0),"",SUMIF(RelGegevens!$F$3:$M$1002,CONCATENATE("=",Uitwerking!$A63,"-",Uitwerking!AH$9),RelGegevens!$L$3:$L$1002))</f>
        <v/>
      </c>
      <c r="AI63" s="51" t="str">
        <f ca="1">IF(OR($A63="",AI$9="",SUMIF(RelGegevens!$F$3:$M$1002,CONCATENATE("=",Uitwerking!$A63,"-",Uitwerking!AI$9),RelGegevens!$L$3:$L$1002)=0),"",SUMIF(RelGegevens!$F$3:$M$1002,CONCATENATE("=",Uitwerking!$A63,"-",Uitwerking!AI$9),RelGegevens!$L$3:$L$1002))</f>
        <v/>
      </c>
      <c r="AJ63" s="51" t="str">
        <f ca="1">IF(OR($A63="",AJ$9="",SUMIF(RelGegevens!$F$3:$M$1002,CONCATENATE("=",Uitwerking!$A63,"-",Uitwerking!AJ$9),RelGegevens!$L$3:$L$1002)=0),"",SUMIF(RelGegevens!$F$3:$M$1002,CONCATENATE("=",Uitwerking!$A63,"-",Uitwerking!AJ$9),RelGegevens!$L$3:$L$1002))</f>
        <v/>
      </c>
      <c r="AK63" s="51" t="str">
        <f ca="1">IF(OR($A63="",AK$9="",SUMIF(RelGegevens!$F$3:$M$1002,CONCATENATE("=",Uitwerking!$A63,"-",Uitwerking!AK$9),RelGegevens!$L$3:$L$1002)=0),"",SUMIF(RelGegevens!$F$3:$M$1002,CONCATENATE("=",Uitwerking!$A63,"-",Uitwerking!AK$9),RelGegevens!$L$3:$L$1002))</f>
        <v/>
      </c>
      <c r="AL63" s="51" t="str">
        <f ca="1">IF(OR($A63="",AL$9="",SUMIF(RelGegevens!$F$3:$M$1002,CONCATENATE("=",Uitwerking!$A63,"-",Uitwerking!AL$9),RelGegevens!$L$3:$L$1002)=0),"",SUMIF(RelGegevens!$F$3:$M$1002,CONCATENATE("=",Uitwerking!$A63,"-",Uitwerking!AL$9),RelGegevens!$L$3:$L$1002))</f>
        <v/>
      </c>
      <c r="AM63" s="51" t="str">
        <f ca="1">IF(OR($A63="",AM$9="",SUMIF(RelGegevens!$F$3:$M$1002,CONCATENATE("=",Uitwerking!$A63,"-",Uitwerking!AM$9),RelGegevens!$L$3:$L$1002)=0),"",SUMIF(RelGegevens!$F$3:$M$1002,CONCATENATE("=",Uitwerking!$A63,"-",Uitwerking!AM$9),RelGegevens!$L$3:$L$1002))</f>
        <v/>
      </c>
      <c r="AN63" s="51" t="str">
        <f ca="1">IF(OR($A63="",AN$9="",SUMIF(RelGegevens!$F$3:$M$1002,CONCATENATE("=",Uitwerking!$A63,"-",Uitwerking!AN$9),RelGegevens!$L$3:$L$1002)=0),"",SUMIF(RelGegevens!$F$3:$M$1002,CONCATENATE("=",Uitwerking!$A63,"-",Uitwerking!AN$9),RelGegevens!$L$3:$L$1002))</f>
        <v/>
      </c>
      <c r="AO63" s="51" t="str">
        <f ca="1">IF(OR($A63="",AO$9="",SUMIF(RelGegevens!$F$3:$M$1002,CONCATENATE("=",Uitwerking!$A63,"-",Uitwerking!AO$9),RelGegevens!$L$3:$L$1002)=0),"",SUMIF(RelGegevens!$F$3:$M$1002,CONCATENATE("=",Uitwerking!$A63,"-",Uitwerking!AO$9),RelGegevens!$L$3:$L$1002))</f>
        <v/>
      </c>
      <c r="AP63" s="51" t="str">
        <f ca="1">IF(OR($A63="",AP$9="",SUMIF(RelGegevens!$F$3:$M$1002,CONCATENATE("=",Uitwerking!$A63,"-",Uitwerking!AP$9),RelGegevens!$L$3:$L$1002)=0),"",SUMIF(RelGegevens!$F$3:$M$1002,CONCATENATE("=",Uitwerking!$A63,"-",Uitwerking!AP$9),RelGegevens!$L$3:$L$1002))</f>
        <v/>
      </c>
      <c r="AQ63" s="51" t="str">
        <f ca="1">IF(OR($A63="",AQ$9="",SUMIF(RelGegevens!$F$3:$M$1002,CONCATENATE("=",Uitwerking!$A63,"-",Uitwerking!AQ$9),RelGegevens!$L$3:$L$1002)=0),"",SUMIF(RelGegevens!$F$3:$M$1002,CONCATENATE("=",Uitwerking!$A63,"-",Uitwerking!AQ$9),RelGegevens!$L$3:$L$1002))</f>
        <v/>
      </c>
      <c r="AR63" s="51" t="str">
        <f ca="1">IF(OR($A63="",AR$9="",SUMIF(RelGegevens!$F$3:$M$1002,CONCATENATE("=",Uitwerking!$A63,"-",Uitwerking!AR$9),RelGegevens!$L$3:$L$1002)=0),"",SUMIF(RelGegevens!$F$3:$M$1002,CONCATENATE("=",Uitwerking!$A63,"-",Uitwerking!AR$9),RelGegevens!$L$3:$L$1002))</f>
        <v/>
      </c>
      <c r="AS63" s="51" t="str">
        <f ca="1">IF(OR($A63="",AS$9="",SUMIF(RelGegevens!$F$3:$M$1002,CONCATENATE("=",Uitwerking!$A63,"-",Uitwerking!AS$9),RelGegevens!$L$3:$L$1002)=0),"",SUMIF(RelGegevens!$F$3:$M$1002,CONCATENATE("=",Uitwerking!$A63,"-",Uitwerking!AS$9),RelGegevens!$L$3:$L$1002))</f>
        <v/>
      </c>
      <c r="AT63" s="51" t="str">
        <f ca="1">IF(OR($A63="",AT$9="",SUMIF(RelGegevens!$F$3:$M$1002,CONCATENATE("=",Uitwerking!$A63,"-",Uitwerking!AT$9),RelGegevens!$L$3:$L$1002)=0),"",SUMIF(RelGegevens!$F$3:$M$1002,CONCATENATE("=",Uitwerking!$A63,"-",Uitwerking!AT$9),RelGegevens!$L$3:$L$1002))</f>
        <v/>
      </c>
      <c r="AU63" s="51" t="str">
        <f ca="1">IF(OR($A63="",AU$9="",SUMIF(RelGegevens!$F$3:$M$1002,CONCATENATE("=",Uitwerking!$A63,"-",Uitwerking!AU$9),RelGegevens!$L$3:$L$1002)=0),"",SUMIF(RelGegevens!$F$3:$M$1002,CONCATENATE("=",Uitwerking!$A63,"-",Uitwerking!AU$9),RelGegevens!$L$3:$L$1002))</f>
        <v/>
      </c>
      <c r="AV63" s="51" t="str">
        <f ca="1">IF(OR($A63="",AV$9="",SUMIF(RelGegevens!$F$3:$M$1002,CONCATENATE("=",Uitwerking!$A63,"-",Uitwerking!AV$9),RelGegevens!$L$3:$L$1002)=0),"",SUMIF(RelGegevens!$F$3:$M$1002,CONCATENATE("=",Uitwerking!$A63,"-",Uitwerking!AV$9),RelGegevens!$L$3:$L$1002))</f>
        <v/>
      </c>
      <c r="AW63" s="51" t="str">
        <f ca="1">IF(OR($A63="",AW$9="",SUMIF(RelGegevens!$F$3:$M$1002,CONCATENATE("=",Uitwerking!$A63,"-",Uitwerking!AW$9),RelGegevens!$L$3:$L$1002)=0),"",SUMIF(RelGegevens!$F$3:$M$1002,CONCATENATE("=",Uitwerking!$A63,"-",Uitwerking!AW$9),RelGegevens!$L$3:$L$1002))</f>
        <v/>
      </c>
      <c r="AX63" s="51" t="str">
        <f ca="1">IF(OR($A63="",AX$9="",SUMIF(RelGegevens!$F$3:$M$1002,CONCATENATE("=",Uitwerking!$A63,"-",Uitwerking!AX$9),RelGegevens!$L$3:$L$1002)=0),"",SUMIF(RelGegevens!$F$3:$M$1002,CONCATENATE("=",Uitwerking!$A63,"-",Uitwerking!AX$9),RelGegevens!$L$3:$L$1002))</f>
        <v/>
      </c>
      <c r="AY63" s="51" t="str">
        <f ca="1">IF(OR($A63="",AY$9="",SUMIF(RelGegevens!$F$3:$M$1002,CONCATENATE("=",Uitwerking!$A63,"-",Uitwerking!AY$9),RelGegevens!$L$3:$L$1002)=0),"",SUMIF(RelGegevens!$F$3:$M$1002,CONCATENATE("=",Uitwerking!$A63,"-",Uitwerking!AY$9),RelGegevens!$L$3:$L$1002))</f>
        <v/>
      </c>
      <c r="AZ63" s="51" t="str">
        <f ca="1">IF(OR($A63="",AZ$9="",SUMIF(RelGegevens!$F$3:$M$1002,CONCATENATE("=",Uitwerking!$A63,"-",Uitwerking!AZ$9),RelGegevens!$L$3:$L$1002)=0),"",SUMIF(RelGegevens!$F$3:$M$1002,CONCATENATE("=",Uitwerking!$A63,"-",Uitwerking!AZ$9),RelGegevens!$L$3:$L$1002))</f>
        <v/>
      </c>
      <c r="BA63" s="51" t="str">
        <f ca="1">IF(OR($A63="",BA$9="",SUMIF(RelGegevens!$F$3:$M$1002,CONCATENATE("=",Uitwerking!$A63,"-",Uitwerking!BA$9),RelGegevens!$L$3:$L$1002)=0),"",SUMIF(RelGegevens!$F$3:$M$1002,CONCATENATE("=",Uitwerking!$A63,"-",Uitwerking!BA$9),RelGegevens!$L$3:$L$1002))</f>
        <v/>
      </c>
      <c r="BB63" s="51" t="str">
        <f ca="1">IF(OR($A63="",BB$9="",SUMIF(RelGegevens!$F$3:$M$1002,CONCATENATE("=",Uitwerking!$A63,"-",Uitwerking!BB$9),RelGegevens!$L$3:$L$1002)=0),"",SUMIF(RelGegevens!$F$3:$M$1002,CONCATENATE("=",Uitwerking!$A63,"-",Uitwerking!BB$9),RelGegevens!$L$3:$L$1002))</f>
        <v/>
      </c>
      <c r="BC63" s="52" t="str">
        <f ca="1">IF(OR($A63="",BC$9="",SUMIF(RelGegevens!$F$3:$M$1002,CONCATENATE("=",Uitwerking!$A63,"-",Uitwerking!BC$9),RelGegevens!$L$3:$L$1002)=0),"",SUMIF(RelGegevens!$F$3:$M$1002,CONCATENATE("=",Uitwerking!$A63,"-",Uitwerking!BC$9),RelGegevens!$L$3:$L$1002))</f>
        <v/>
      </c>
    </row>
    <row r="64" spans="1:55" ht="10.5" customHeight="1" x14ac:dyDescent="0.25">
      <c r="A64" s="17" t="str">
        <f>'Data LMA'!B72</f>
        <v/>
      </c>
      <c r="B64" s="29" t="str">
        <f t="shared" si="5"/>
        <v/>
      </c>
      <c r="C64" s="22" t="str">
        <f>IF(A64="","",VLOOKUP(A64,Euralcodes!$A$2:$C$840,3))</f>
        <v/>
      </c>
      <c r="D64" s="23" t="str">
        <f>IF(C64="","",VLOOKUP(A64,Euralcodes!$A$2:$C$840,2))</f>
        <v/>
      </c>
      <c r="E64" s="87" t="str">
        <f t="shared" ca="1" si="3"/>
        <v/>
      </c>
      <c r="F64" s="50" t="str">
        <f ca="1">IF(OR($A64="",F$9="",SUMIF(RelGegevens!$F$3:$M$1002,CONCATENATE("=",Uitwerking!$A64,"-",Uitwerking!F$9),RelGegevens!$L$3:$L$1002)=0),"",SUMIF(RelGegevens!$F$3:$M$1002,CONCATENATE("=",Uitwerking!$A64,"-",Uitwerking!F$9),RelGegevens!$L$3:$L$1002))</f>
        <v/>
      </c>
      <c r="G64" s="51" t="str">
        <f ca="1">IF(OR($A64="",G$9="",SUMIF(RelGegevens!$F$3:$M$1002,CONCATENATE("=",Uitwerking!$A64,"-",Uitwerking!G$9),RelGegevens!$L$3:$L$1002)=0),"",SUMIF(RelGegevens!$F$3:$M$1002,CONCATENATE("=",Uitwerking!$A64,"-",Uitwerking!G$9),RelGegevens!$L$3:$L$1002))</f>
        <v/>
      </c>
      <c r="H64" s="51" t="str">
        <f ca="1">IF(OR($A64="",H$9="",SUMIF(RelGegevens!$F$3:$M$1002,CONCATENATE("=",Uitwerking!$A64,"-",Uitwerking!H$9),RelGegevens!$L$3:$L$1002)=0),"",SUMIF(RelGegevens!$F$3:$M$1002,CONCATENATE("=",Uitwerking!$A64,"-",Uitwerking!H$9),RelGegevens!$L$3:$L$1002))</f>
        <v/>
      </c>
      <c r="I64" s="51" t="str">
        <f ca="1">IF(OR($A64="",I$9="",SUMIF(RelGegevens!$F$3:$M$1002,CONCATENATE("=",Uitwerking!$A64,"-",Uitwerking!I$9),RelGegevens!$L$3:$L$1002)=0),"",SUMIF(RelGegevens!$F$3:$M$1002,CONCATENATE("=",Uitwerking!$A64,"-",Uitwerking!I$9),RelGegevens!$L$3:$L$1002))</f>
        <v/>
      </c>
      <c r="J64" s="51" t="str">
        <f ca="1">IF(OR($A64="",J$9="",SUMIF(RelGegevens!$F$3:$M$1002,CONCATENATE("=",Uitwerking!$A64,"-",Uitwerking!J$9),RelGegevens!$L$3:$L$1002)=0),"",SUMIF(RelGegevens!$F$3:$M$1002,CONCATENATE("=",Uitwerking!$A64,"-",Uitwerking!J$9),RelGegevens!$L$3:$L$1002))</f>
        <v/>
      </c>
      <c r="K64" s="51" t="str">
        <f ca="1">IF(OR($A64="",K$9="",SUMIF(RelGegevens!$F$3:$M$1002,CONCATENATE("=",Uitwerking!$A64,"-",Uitwerking!K$9),RelGegevens!$L$3:$L$1002)=0),"",SUMIF(RelGegevens!$F$3:$M$1002,CONCATENATE("=",Uitwerking!$A64,"-",Uitwerking!K$9),RelGegevens!$L$3:$L$1002))</f>
        <v/>
      </c>
      <c r="L64" s="51" t="str">
        <f ca="1">IF(OR($A64="",L$9="",SUMIF(RelGegevens!$F$3:$M$1002,CONCATENATE("=",Uitwerking!$A64,"-",Uitwerking!L$9),RelGegevens!$L$3:$L$1002)=0),"",SUMIF(RelGegevens!$F$3:$M$1002,CONCATENATE("=",Uitwerking!$A64,"-",Uitwerking!L$9),RelGegevens!$L$3:$L$1002))</f>
        <v/>
      </c>
      <c r="M64" s="51" t="str">
        <f ca="1">IF(OR($A64="",M$9="",SUMIF(RelGegevens!$F$3:$M$1002,CONCATENATE("=",Uitwerking!$A64,"-",Uitwerking!M$9),RelGegevens!$L$3:$L$1002)=0),"",SUMIF(RelGegevens!$F$3:$M$1002,CONCATENATE("=",Uitwerking!$A64,"-",Uitwerking!M$9),RelGegevens!$L$3:$L$1002))</f>
        <v/>
      </c>
      <c r="N64" s="51" t="str">
        <f ca="1">IF(OR($A64="",N$9="",SUMIF(RelGegevens!$F$3:$M$1002,CONCATENATE("=",Uitwerking!$A64,"-",Uitwerking!N$9),RelGegevens!$L$3:$L$1002)=0),"",SUMIF(RelGegevens!$F$3:$M$1002,CONCATENATE("=",Uitwerking!$A64,"-",Uitwerking!N$9),RelGegevens!$L$3:$L$1002))</f>
        <v/>
      </c>
      <c r="O64" s="51" t="str">
        <f ca="1">IF(OR($A64="",O$9="",SUMIF(RelGegevens!$F$3:$M$1002,CONCATENATE("=",Uitwerking!$A64,"-",Uitwerking!O$9),RelGegevens!$L$3:$L$1002)=0),"",SUMIF(RelGegevens!$F$3:$M$1002,CONCATENATE("=",Uitwerking!$A64,"-",Uitwerking!O$9),RelGegevens!$L$3:$L$1002))</f>
        <v/>
      </c>
      <c r="P64" s="51" t="str">
        <f ca="1">IF(OR($A64="",P$9="",SUMIF(RelGegevens!$F$3:$M$1002,CONCATENATE("=",Uitwerking!$A64,"-",Uitwerking!P$9),RelGegevens!$L$3:$L$1002)=0),"",SUMIF(RelGegevens!$F$3:$M$1002,CONCATENATE("=",Uitwerking!$A64,"-",Uitwerking!P$9),RelGegevens!$L$3:$L$1002))</f>
        <v/>
      </c>
      <c r="Q64" s="51" t="str">
        <f ca="1">IF(OR($A64="",Q$9="",SUMIF(RelGegevens!$F$3:$M$1002,CONCATENATE("=",Uitwerking!$A64,"-",Uitwerking!Q$9),RelGegevens!$L$3:$L$1002)=0),"",SUMIF(RelGegevens!$F$3:$M$1002,CONCATENATE("=",Uitwerking!$A64,"-",Uitwerking!Q$9),RelGegevens!$L$3:$L$1002))</f>
        <v/>
      </c>
      <c r="R64" s="51" t="str">
        <f ca="1">IF(OR($A64="",R$9="",SUMIF(RelGegevens!$F$3:$M$1002,CONCATENATE("=",Uitwerking!$A64,"-",Uitwerking!R$9),RelGegevens!$L$3:$L$1002)=0),"",SUMIF(RelGegevens!$F$3:$M$1002,CONCATENATE("=",Uitwerking!$A64,"-",Uitwerking!R$9),RelGegevens!$L$3:$L$1002))</f>
        <v/>
      </c>
      <c r="S64" s="51" t="str">
        <f ca="1">IF(OR($A64="",S$9="",SUMIF(RelGegevens!$F$3:$M$1002,CONCATENATE("=",Uitwerking!$A64,"-",Uitwerking!S$9),RelGegevens!$L$3:$L$1002)=0),"",SUMIF(RelGegevens!$F$3:$M$1002,CONCATENATE("=",Uitwerking!$A64,"-",Uitwerking!S$9),RelGegevens!$L$3:$L$1002))</f>
        <v/>
      </c>
      <c r="T64" s="51" t="str">
        <f ca="1">IF(OR($A64="",T$9="",SUMIF(RelGegevens!$F$3:$M$1002,CONCATENATE("=",Uitwerking!$A64,"-",Uitwerking!T$9),RelGegevens!$L$3:$L$1002)=0),"",SUMIF(RelGegevens!$F$3:$M$1002,CONCATENATE("=",Uitwerking!$A64,"-",Uitwerking!T$9),RelGegevens!$L$3:$L$1002))</f>
        <v/>
      </c>
      <c r="U64" s="51" t="str">
        <f ca="1">IF(OR($A64="",U$9="",SUMIF(RelGegevens!$F$3:$M$1002,CONCATENATE("=",Uitwerking!$A64,"-",Uitwerking!U$9),RelGegevens!$L$3:$L$1002)=0),"",SUMIF(RelGegevens!$F$3:$M$1002,CONCATENATE("=",Uitwerking!$A64,"-",Uitwerking!U$9),RelGegevens!$L$3:$L$1002))</f>
        <v/>
      </c>
      <c r="V64" s="51" t="str">
        <f ca="1">IF(OR($A64="",V$9="",SUMIF(RelGegevens!$F$3:$M$1002,CONCATENATE("=",Uitwerking!$A64,"-",Uitwerking!V$9),RelGegevens!$L$3:$L$1002)=0),"",SUMIF(RelGegevens!$F$3:$M$1002,CONCATENATE("=",Uitwerking!$A64,"-",Uitwerking!V$9),RelGegevens!$L$3:$L$1002))</f>
        <v/>
      </c>
      <c r="W64" s="51" t="str">
        <f ca="1">IF(OR($A64="",W$9="",SUMIF(RelGegevens!$F$3:$M$1002,CONCATENATE("=",Uitwerking!$A64,"-",Uitwerking!W$9),RelGegevens!$L$3:$L$1002)=0),"",SUMIF(RelGegevens!$F$3:$M$1002,CONCATENATE("=",Uitwerking!$A64,"-",Uitwerking!W$9),RelGegevens!$L$3:$L$1002))</f>
        <v/>
      </c>
      <c r="X64" s="51" t="str">
        <f ca="1">IF(OR($A64="",X$9="",SUMIF(RelGegevens!$F$3:$M$1002,CONCATENATE("=",Uitwerking!$A64,"-",Uitwerking!X$9),RelGegevens!$L$3:$L$1002)=0),"",SUMIF(RelGegevens!$F$3:$M$1002,CONCATENATE("=",Uitwerking!$A64,"-",Uitwerking!X$9),RelGegevens!$L$3:$L$1002))</f>
        <v/>
      </c>
      <c r="Y64" s="51" t="str">
        <f ca="1">IF(OR($A64="",Y$9="",SUMIF(RelGegevens!$F$3:$M$1002,CONCATENATE("=",Uitwerking!$A64,"-",Uitwerking!Y$9),RelGegevens!$L$3:$L$1002)=0),"",SUMIF(RelGegevens!$F$3:$M$1002,CONCATENATE("=",Uitwerking!$A64,"-",Uitwerking!Y$9),RelGegevens!$L$3:$L$1002))</f>
        <v/>
      </c>
      <c r="Z64" s="50" t="str">
        <f ca="1">IF(OR($A64="",Z$9="",SUMIF(RelGegevens!$F$3:$M$1002,CONCATENATE("=",Uitwerking!$A64,"-",Uitwerking!Z$9),RelGegevens!$L$3:$L$1002)=0),"",SUMIF(RelGegevens!$F$3:$M$1002,CONCATENATE("=",Uitwerking!$A64,"-",Uitwerking!Z$9),RelGegevens!$L$3:$L$1002))</f>
        <v/>
      </c>
      <c r="AA64" s="51" t="str">
        <f ca="1">IF(OR($A64="",AA$9="",SUMIF(RelGegevens!$F$3:$M$1002,CONCATENATE("=",Uitwerking!$A64,"-",Uitwerking!AA$9),RelGegevens!$L$3:$L$1002)=0),"",SUMIF(RelGegevens!$F$3:$M$1002,CONCATENATE("=",Uitwerking!$A64,"-",Uitwerking!AA$9),RelGegevens!$L$3:$L$1002))</f>
        <v/>
      </c>
      <c r="AB64" s="51" t="str">
        <f ca="1">IF(OR($A64="",AB$9="",SUMIF(RelGegevens!$F$3:$M$1002,CONCATENATE("=",Uitwerking!$A64,"-",Uitwerking!AB$9),RelGegevens!$L$3:$L$1002)=0),"",SUMIF(RelGegevens!$F$3:$M$1002,CONCATENATE("=",Uitwerking!$A64,"-",Uitwerking!AB$9),RelGegevens!$L$3:$L$1002))</f>
        <v/>
      </c>
      <c r="AC64" s="51" t="str">
        <f ca="1">IF(OR($A64="",AC$9="",SUMIF(RelGegevens!$F$3:$M$1002,CONCATENATE("=",Uitwerking!$A64,"-",Uitwerking!AC$9),RelGegevens!$L$3:$L$1002)=0),"",SUMIF(RelGegevens!$F$3:$M$1002,CONCATENATE("=",Uitwerking!$A64,"-",Uitwerking!AC$9),RelGegevens!$L$3:$L$1002))</f>
        <v/>
      </c>
      <c r="AD64" s="51" t="str">
        <f ca="1">IF(OR($A64="",AD$9="",SUMIF(RelGegevens!$F$3:$M$1002,CONCATENATE("=",Uitwerking!$A64,"-",Uitwerking!AD$9),RelGegevens!$L$3:$L$1002)=0),"",SUMIF(RelGegevens!$F$3:$M$1002,CONCATENATE("=",Uitwerking!$A64,"-",Uitwerking!AD$9),RelGegevens!$L$3:$L$1002))</f>
        <v/>
      </c>
      <c r="AE64" s="51" t="str">
        <f ca="1">IF(OR($A64="",AE$9="",SUMIF(RelGegevens!$F$3:$M$1002,CONCATENATE("=",Uitwerking!$A64,"-",Uitwerking!AE$9),RelGegevens!$L$3:$L$1002)=0),"",SUMIF(RelGegevens!$F$3:$M$1002,CONCATENATE("=",Uitwerking!$A64,"-",Uitwerking!AE$9),RelGegevens!$L$3:$L$1002))</f>
        <v/>
      </c>
      <c r="AF64" s="51" t="str">
        <f ca="1">IF(OR($A64="",AF$9="",SUMIF(RelGegevens!$F$3:$M$1002,CONCATENATE("=",Uitwerking!$A64,"-",Uitwerking!AF$9),RelGegevens!$L$3:$L$1002)=0),"",SUMIF(RelGegevens!$F$3:$M$1002,CONCATENATE("=",Uitwerking!$A64,"-",Uitwerking!AF$9),RelGegevens!$L$3:$L$1002))</f>
        <v/>
      </c>
      <c r="AG64" s="51" t="str">
        <f ca="1">IF(OR($A64="",AG$9="",SUMIF(RelGegevens!$F$3:$M$1002,CONCATENATE("=",Uitwerking!$A64,"-",Uitwerking!AG$9),RelGegevens!$L$3:$L$1002)=0),"",SUMIF(RelGegevens!$F$3:$M$1002,CONCATENATE("=",Uitwerking!$A64,"-",Uitwerking!AG$9),RelGegevens!$L$3:$L$1002))</f>
        <v/>
      </c>
      <c r="AH64" s="51" t="str">
        <f ca="1">IF(OR($A64="",AH$9="",SUMIF(RelGegevens!$F$3:$M$1002,CONCATENATE("=",Uitwerking!$A64,"-",Uitwerking!AH$9),RelGegevens!$L$3:$L$1002)=0),"",SUMIF(RelGegevens!$F$3:$M$1002,CONCATENATE("=",Uitwerking!$A64,"-",Uitwerking!AH$9),RelGegevens!$L$3:$L$1002))</f>
        <v/>
      </c>
      <c r="AI64" s="51" t="str">
        <f ca="1">IF(OR($A64="",AI$9="",SUMIF(RelGegevens!$F$3:$M$1002,CONCATENATE("=",Uitwerking!$A64,"-",Uitwerking!AI$9),RelGegevens!$L$3:$L$1002)=0),"",SUMIF(RelGegevens!$F$3:$M$1002,CONCATENATE("=",Uitwerking!$A64,"-",Uitwerking!AI$9),RelGegevens!$L$3:$L$1002))</f>
        <v/>
      </c>
      <c r="AJ64" s="51" t="str">
        <f ca="1">IF(OR($A64="",AJ$9="",SUMIF(RelGegevens!$F$3:$M$1002,CONCATENATE("=",Uitwerking!$A64,"-",Uitwerking!AJ$9),RelGegevens!$L$3:$L$1002)=0),"",SUMIF(RelGegevens!$F$3:$M$1002,CONCATENATE("=",Uitwerking!$A64,"-",Uitwerking!AJ$9),RelGegevens!$L$3:$L$1002))</f>
        <v/>
      </c>
      <c r="AK64" s="51" t="str">
        <f ca="1">IF(OR($A64="",AK$9="",SUMIF(RelGegevens!$F$3:$M$1002,CONCATENATE("=",Uitwerking!$A64,"-",Uitwerking!AK$9),RelGegevens!$L$3:$L$1002)=0),"",SUMIF(RelGegevens!$F$3:$M$1002,CONCATENATE("=",Uitwerking!$A64,"-",Uitwerking!AK$9),RelGegevens!$L$3:$L$1002))</f>
        <v/>
      </c>
      <c r="AL64" s="51" t="str">
        <f ca="1">IF(OR($A64="",AL$9="",SUMIF(RelGegevens!$F$3:$M$1002,CONCATENATE("=",Uitwerking!$A64,"-",Uitwerking!AL$9),RelGegevens!$L$3:$L$1002)=0),"",SUMIF(RelGegevens!$F$3:$M$1002,CONCATENATE("=",Uitwerking!$A64,"-",Uitwerking!AL$9),RelGegevens!$L$3:$L$1002))</f>
        <v/>
      </c>
      <c r="AM64" s="51" t="str">
        <f ca="1">IF(OR($A64="",AM$9="",SUMIF(RelGegevens!$F$3:$M$1002,CONCATENATE("=",Uitwerking!$A64,"-",Uitwerking!AM$9),RelGegevens!$L$3:$L$1002)=0),"",SUMIF(RelGegevens!$F$3:$M$1002,CONCATENATE("=",Uitwerking!$A64,"-",Uitwerking!AM$9),RelGegevens!$L$3:$L$1002))</f>
        <v/>
      </c>
      <c r="AN64" s="51" t="str">
        <f ca="1">IF(OR($A64="",AN$9="",SUMIF(RelGegevens!$F$3:$M$1002,CONCATENATE("=",Uitwerking!$A64,"-",Uitwerking!AN$9),RelGegevens!$L$3:$L$1002)=0),"",SUMIF(RelGegevens!$F$3:$M$1002,CONCATENATE("=",Uitwerking!$A64,"-",Uitwerking!AN$9),RelGegevens!$L$3:$L$1002))</f>
        <v/>
      </c>
      <c r="AO64" s="51" t="str">
        <f ca="1">IF(OR($A64="",AO$9="",SUMIF(RelGegevens!$F$3:$M$1002,CONCATENATE("=",Uitwerking!$A64,"-",Uitwerking!AO$9),RelGegevens!$L$3:$L$1002)=0),"",SUMIF(RelGegevens!$F$3:$M$1002,CONCATENATE("=",Uitwerking!$A64,"-",Uitwerking!AO$9),RelGegevens!$L$3:$L$1002))</f>
        <v/>
      </c>
      <c r="AP64" s="51" t="str">
        <f ca="1">IF(OR($A64="",AP$9="",SUMIF(RelGegevens!$F$3:$M$1002,CONCATENATE("=",Uitwerking!$A64,"-",Uitwerking!AP$9),RelGegevens!$L$3:$L$1002)=0),"",SUMIF(RelGegevens!$F$3:$M$1002,CONCATENATE("=",Uitwerking!$A64,"-",Uitwerking!AP$9),RelGegevens!$L$3:$L$1002))</f>
        <v/>
      </c>
      <c r="AQ64" s="51" t="str">
        <f ca="1">IF(OR($A64="",AQ$9="",SUMIF(RelGegevens!$F$3:$M$1002,CONCATENATE("=",Uitwerking!$A64,"-",Uitwerking!AQ$9),RelGegevens!$L$3:$L$1002)=0),"",SUMIF(RelGegevens!$F$3:$M$1002,CONCATENATE("=",Uitwerking!$A64,"-",Uitwerking!AQ$9),RelGegevens!$L$3:$L$1002))</f>
        <v/>
      </c>
      <c r="AR64" s="51" t="str">
        <f ca="1">IF(OR($A64="",AR$9="",SUMIF(RelGegevens!$F$3:$M$1002,CONCATENATE("=",Uitwerking!$A64,"-",Uitwerking!AR$9),RelGegevens!$L$3:$L$1002)=0),"",SUMIF(RelGegevens!$F$3:$M$1002,CONCATENATE("=",Uitwerking!$A64,"-",Uitwerking!AR$9),RelGegevens!$L$3:$L$1002))</f>
        <v/>
      </c>
      <c r="AS64" s="51" t="str">
        <f ca="1">IF(OR($A64="",AS$9="",SUMIF(RelGegevens!$F$3:$M$1002,CONCATENATE("=",Uitwerking!$A64,"-",Uitwerking!AS$9),RelGegevens!$L$3:$L$1002)=0),"",SUMIF(RelGegevens!$F$3:$M$1002,CONCATENATE("=",Uitwerking!$A64,"-",Uitwerking!AS$9),RelGegevens!$L$3:$L$1002))</f>
        <v/>
      </c>
      <c r="AT64" s="51" t="str">
        <f ca="1">IF(OR($A64="",AT$9="",SUMIF(RelGegevens!$F$3:$M$1002,CONCATENATE("=",Uitwerking!$A64,"-",Uitwerking!AT$9),RelGegevens!$L$3:$L$1002)=0),"",SUMIF(RelGegevens!$F$3:$M$1002,CONCATENATE("=",Uitwerking!$A64,"-",Uitwerking!AT$9),RelGegevens!$L$3:$L$1002))</f>
        <v/>
      </c>
      <c r="AU64" s="51" t="str">
        <f ca="1">IF(OR($A64="",AU$9="",SUMIF(RelGegevens!$F$3:$M$1002,CONCATENATE("=",Uitwerking!$A64,"-",Uitwerking!AU$9),RelGegevens!$L$3:$L$1002)=0),"",SUMIF(RelGegevens!$F$3:$M$1002,CONCATENATE("=",Uitwerking!$A64,"-",Uitwerking!AU$9),RelGegevens!$L$3:$L$1002))</f>
        <v/>
      </c>
      <c r="AV64" s="51" t="str">
        <f ca="1">IF(OR($A64="",AV$9="",SUMIF(RelGegevens!$F$3:$M$1002,CONCATENATE("=",Uitwerking!$A64,"-",Uitwerking!AV$9),RelGegevens!$L$3:$L$1002)=0),"",SUMIF(RelGegevens!$F$3:$M$1002,CONCATENATE("=",Uitwerking!$A64,"-",Uitwerking!AV$9),RelGegevens!$L$3:$L$1002))</f>
        <v/>
      </c>
      <c r="AW64" s="51" t="str">
        <f ca="1">IF(OR($A64="",AW$9="",SUMIF(RelGegevens!$F$3:$M$1002,CONCATENATE("=",Uitwerking!$A64,"-",Uitwerking!AW$9),RelGegevens!$L$3:$L$1002)=0),"",SUMIF(RelGegevens!$F$3:$M$1002,CONCATENATE("=",Uitwerking!$A64,"-",Uitwerking!AW$9),RelGegevens!$L$3:$L$1002))</f>
        <v/>
      </c>
      <c r="AX64" s="51" t="str">
        <f ca="1">IF(OR($A64="",AX$9="",SUMIF(RelGegevens!$F$3:$M$1002,CONCATENATE("=",Uitwerking!$A64,"-",Uitwerking!AX$9),RelGegevens!$L$3:$L$1002)=0),"",SUMIF(RelGegevens!$F$3:$M$1002,CONCATENATE("=",Uitwerking!$A64,"-",Uitwerking!AX$9),RelGegevens!$L$3:$L$1002))</f>
        <v/>
      </c>
      <c r="AY64" s="51" t="str">
        <f ca="1">IF(OR($A64="",AY$9="",SUMIF(RelGegevens!$F$3:$M$1002,CONCATENATE("=",Uitwerking!$A64,"-",Uitwerking!AY$9),RelGegevens!$L$3:$L$1002)=0),"",SUMIF(RelGegevens!$F$3:$M$1002,CONCATENATE("=",Uitwerking!$A64,"-",Uitwerking!AY$9),RelGegevens!$L$3:$L$1002))</f>
        <v/>
      </c>
      <c r="AZ64" s="51" t="str">
        <f ca="1">IF(OR($A64="",AZ$9="",SUMIF(RelGegevens!$F$3:$M$1002,CONCATENATE("=",Uitwerking!$A64,"-",Uitwerking!AZ$9),RelGegevens!$L$3:$L$1002)=0),"",SUMIF(RelGegevens!$F$3:$M$1002,CONCATENATE("=",Uitwerking!$A64,"-",Uitwerking!AZ$9),RelGegevens!$L$3:$L$1002))</f>
        <v/>
      </c>
      <c r="BA64" s="51" t="str">
        <f ca="1">IF(OR($A64="",BA$9="",SUMIF(RelGegevens!$F$3:$M$1002,CONCATENATE("=",Uitwerking!$A64,"-",Uitwerking!BA$9),RelGegevens!$L$3:$L$1002)=0),"",SUMIF(RelGegevens!$F$3:$M$1002,CONCATENATE("=",Uitwerking!$A64,"-",Uitwerking!BA$9),RelGegevens!$L$3:$L$1002))</f>
        <v/>
      </c>
      <c r="BB64" s="51" t="str">
        <f ca="1">IF(OR($A64="",BB$9="",SUMIF(RelGegevens!$F$3:$M$1002,CONCATENATE("=",Uitwerking!$A64,"-",Uitwerking!BB$9),RelGegevens!$L$3:$L$1002)=0),"",SUMIF(RelGegevens!$F$3:$M$1002,CONCATENATE("=",Uitwerking!$A64,"-",Uitwerking!BB$9),RelGegevens!$L$3:$L$1002))</f>
        <v/>
      </c>
      <c r="BC64" s="52" t="str">
        <f ca="1">IF(OR($A64="",BC$9="",SUMIF(RelGegevens!$F$3:$M$1002,CONCATENATE("=",Uitwerking!$A64,"-",Uitwerking!BC$9),RelGegevens!$L$3:$L$1002)=0),"",SUMIF(RelGegevens!$F$3:$M$1002,CONCATENATE("=",Uitwerking!$A64,"-",Uitwerking!BC$9),RelGegevens!$L$3:$L$1002))</f>
        <v/>
      </c>
    </row>
    <row r="65" spans="1:55" ht="10.5" customHeight="1" x14ac:dyDescent="0.25">
      <c r="A65" s="17" t="str">
        <f>'Data LMA'!B73</f>
        <v/>
      </c>
      <c r="B65" s="29" t="str">
        <f t="shared" si="5"/>
        <v/>
      </c>
      <c r="C65" s="22" t="str">
        <f>IF(A65="","",VLOOKUP(A65,Euralcodes!$A$2:$C$840,3))</f>
        <v/>
      </c>
      <c r="D65" s="23" t="str">
        <f>IF(C65="","",VLOOKUP(A65,Euralcodes!$A$2:$C$840,2))</f>
        <v/>
      </c>
      <c r="E65" s="87" t="str">
        <f t="shared" ca="1" si="3"/>
        <v/>
      </c>
      <c r="F65" s="50" t="str">
        <f ca="1">IF(OR($A65="",F$9="",SUMIF(RelGegevens!$F$3:$M$1002,CONCATENATE("=",Uitwerking!$A65,"-",Uitwerking!F$9),RelGegevens!$L$3:$L$1002)=0),"",SUMIF(RelGegevens!$F$3:$M$1002,CONCATENATE("=",Uitwerking!$A65,"-",Uitwerking!F$9),RelGegevens!$L$3:$L$1002))</f>
        <v/>
      </c>
      <c r="G65" s="51" t="str">
        <f ca="1">IF(OR($A65="",G$9="",SUMIF(RelGegevens!$F$3:$M$1002,CONCATENATE("=",Uitwerking!$A65,"-",Uitwerking!G$9),RelGegevens!$L$3:$L$1002)=0),"",SUMIF(RelGegevens!$F$3:$M$1002,CONCATENATE("=",Uitwerking!$A65,"-",Uitwerking!G$9),RelGegevens!$L$3:$L$1002))</f>
        <v/>
      </c>
      <c r="H65" s="51" t="str">
        <f ca="1">IF(OR($A65="",H$9="",SUMIF(RelGegevens!$F$3:$M$1002,CONCATENATE("=",Uitwerking!$A65,"-",Uitwerking!H$9),RelGegevens!$L$3:$L$1002)=0),"",SUMIF(RelGegevens!$F$3:$M$1002,CONCATENATE("=",Uitwerking!$A65,"-",Uitwerking!H$9),RelGegevens!$L$3:$L$1002))</f>
        <v/>
      </c>
      <c r="I65" s="51" t="str">
        <f ca="1">IF(OR($A65="",I$9="",SUMIF(RelGegevens!$F$3:$M$1002,CONCATENATE("=",Uitwerking!$A65,"-",Uitwerking!I$9),RelGegevens!$L$3:$L$1002)=0),"",SUMIF(RelGegevens!$F$3:$M$1002,CONCATENATE("=",Uitwerking!$A65,"-",Uitwerking!I$9),RelGegevens!$L$3:$L$1002))</f>
        <v/>
      </c>
      <c r="J65" s="51" t="str">
        <f ca="1">IF(OR($A65="",J$9="",SUMIF(RelGegevens!$F$3:$M$1002,CONCATENATE("=",Uitwerking!$A65,"-",Uitwerking!J$9),RelGegevens!$L$3:$L$1002)=0),"",SUMIF(RelGegevens!$F$3:$M$1002,CONCATENATE("=",Uitwerking!$A65,"-",Uitwerking!J$9),RelGegevens!$L$3:$L$1002))</f>
        <v/>
      </c>
      <c r="K65" s="51" t="str">
        <f ca="1">IF(OR($A65="",K$9="",SUMIF(RelGegevens!$F$3:$M$1002,CONCATENATE("=",Uitwerking!$A65,"-",Uitwerking!K$9),RelGegevens!$L$3:$L$1002)=0),"",SUMIF(RelGegevens!$F$3:$M$1002,CONCATENATE("=",Uitwerking!$A65,"-",Uitwerking!K$9),RelGegevens!$L$3:$L$1002))</f>
        <v/>
      </c>
      <c r="L65" s="51" t="str">
        <f ca="1">IF(OR($A65="",L$9="",SUMIF(RelGegevens!$F$3:$M$1002,CONCATENATE("=",Uitwerking!$A65,"-",Uitwerking!L$9),RelGegevens!$L$3:$L$1002)=0),"",SUMIF(RelGegevens!$F$3:$M$1002,CONCATENATE("=",Uitwerking!$A65,"-",Uitwerking!L$9),RelGegevens!$L$3:$L$1002))</f>
        <v/>
      </c>
      <c r="M65" s="51" t="str">
        <f ca="1">IF(OR($A65="",M$9="",SUMIF(RelGegevens!$F$3:$M$1002,CONCATENATE("=",Uitwerking!$A65,"-",Uitwerking!M$9),RelGegevens!$L$3:$L$1002)=0),"",SUMIF(RelGegevens!$F$3:$M$1002,CONCATENATE("=",Uitwerking!$A65,"-",Uitwerking!M$9),RelGegevens!$L$3:$L$1002))</f>
        <v/>
      </c>
      <c r="N65" s="51" t="str">
        <f ca="1">IF(OR($A65="",N$9="",SUMIF(RelGegevens!$F$3:$M$1002,CONCATENATE("=",Uitwerking!$A65,"-",Uitwerking!N$9),RelGegevens!$L$3:$L$1002)=0),"",SUMIF(RelGegevens!$F$3:$M$1002,CONCATENATE("=",Uitwerking!$A65,"-",Uitwerking!N$9),RelGegevens!$L$3:$L$1002))</f>
        <v/>
      </c>
      <c r="O65" s="51" t="str">
        <f ca="1">IF(OR($A65="",O$9="",SUMIF(RelGegevens!$F$3:$M$1002,CONCATENATE("=",Uitwerking!$A65,"-",Uitwerking!O$9),RelGegevens!$L$3:$L$1002)=0),"",SUMIF(RelGegevens!$F$3:$M$1002,CONCATENATE("=",Uitwerking!$A65,"-",Uitwerking!O$9),RelGegevens!$L$3:$L$1002))</f>
        <v/>
      </c>
      <c r="P65" s="51" t="str">
        <f ca="1">IF(OR($A65="",P$9="",SUMIF(RelGegevens!$F$3:$M$1002,CONCATENATE("=",Uitwerking!$A65,"-",Uitwerking!P$9),RelGegevens!$L$3:$L$1002)=0),"",SUMIF(RelGegevens!$F$3:$M$1002,CONCATENATE("=",Uitwerking!$A65,"-",Uitwerking!P$9),RelGegevens!$L$3:$L$1002))</f>
        <v/>
      </c>
      <c r="Q65" s="51" t="str">
        <f ca="1">IF(OR($A65="",Q$9="",SUMIF(RelGegevens!$F$3:$M$1002,CONCATENATE("=",Uitwerking!$A65,"-",Uitwerking!Q$9),RelGegevens!$L$3:$L$1002)=0),"",SUMIF(RelGegevens!$F$3:$M$1002,CONCATENATE("=",Uitwerking!$A65,"-",Uitwerking!Q$9),RelGegevens!$L$3:$L$1002))</f>
        <v/>
      </c>
      <c r="R65" s="51" t="str">
        <f ca="1">IF(OR($A65="",R$9="",SUMIF(RelGegevens!$F$3:$M$1002,CONCATENATE("=",Uitwerking!$A65,"-",Uitwerking!R$9),RelGegevens!$L$3:$L$1002)=0),"",SUMIF(RelGegevens!$F$3:$M$1002,CONCATENATE("=",Uitwerking!$A65,"-",Uitwerking!R$9),RelGegevens!$L$3:$L$1002))</f>
        <v/>
      </c>
      <c r="S65" s="51" t="str">
        <f ca="1">IF(OR($A65="",S$9="",SUMIF(RelGegevens!$F$3:$M$1002,CONCATENATE("=",Uitwerking!$A65,"-",Uitwerking!S$9),RelGegevens!$L$3:$L$1002)=0),"",SUMIF(RelGegevens!$F$3:$M$1002,CONCATENATE("=",Uitwerking!$A65,"-",Uitwerking!S$9),RelGegevens!$L$3:$L$1002))</f>
        <v/>
      </c>
      <c r="T65" s="51" t="str">
        <f ca="1">IF(OR($A65="",T$9="",SUMIF(RelGegevens!$F$3:$M$1002,CONCATENATE("=",Uitwerking!$A65,"-",Uitwerking!T$9),RelGegevens!$L$3:$L$1002)=0),"",SUMIF(RelGegevens!$F$3:$M$1002,CONCATENATE("=",Uitwerking!$A65,"-",Uitwerking!T$9),RelGegevens!$L$3:$L$1002))</f>
        <v/>
      </c>
      <c r="U65" s="51" t="str">
        <f ca="1">IF(OR($A65="",U$9="",SUMIF(RelGegevens!$F$3:$M$1002,CONCATENATE("=",Uitwerking!$A65,"-",Uitwerking!U$9),RelGegevens!$L$3:$L$1002)=0),"",SUMIF(RelGegevens!$F$3:$M$1002,CONCATENATE("=",Uitwerking!$A65,"-",Uitwerking!U$9),RelGegevens!$L$3:$L$1002))</f>
        <v/>
      </c>
      <c r="V65" s="51" t="str">
        <f ca="1">IF(OR($A65="",V$9="",SUMIF(RelGegevens!$F$3:$M$1002,CONCATENATE("=",Uitwerking!$A65,"-",Uitwerking!V$9),RelGegevens!$L$3:$L$1002)=0),"",SUMIF(RelGegevens!$F$3:$M$1002,CONCATENATE("=",Uitwerking!$A65,"-",Uitwerking!V$9),RelGegevens!$L$3:$L$1002))</f>
        <v/>
      </c>
      <c r="W65" s="51" t="str">
        <f ca="1">IF(OR($A65="",W$9="",SUMIF(RelGegevens!$F$3:$M$1002,CONCATENATE("=",Uitwerking!$A65,"-",Uitwerking!W$9),RelGegevens!$L$3:$L$1002)=0),"",SUMIF(RelGegevens!$F$3:$M$1002,CONCATENATE("=",Uitwerking!$A65,"-",Uitwerking!W$9),RelGegevens!$L$3:$L$1002))</f>
        <v/>
      </c>
      <c r="X65" s="51" t="str">
        <f ca="1">IF(OR($A65="",X$9="",SUMIF(RelGegevens!$F$3:$M$1002,CONCATENATE("=",Uitwerking!$A65,"-",Uitwerking!X$9),RelGegevens!$L$3:$L$1002)=0),"",SUMIF(RelGegevens!$F$3:$M$1002,CONCATENATE("=",Uitwerking!$A65,"-",Uitwerking!X$9),RelGegevens!$L$3:$L$1002))</f>
        <v/>
      </c>
      <c r="Y65" s="51" t="str">
        <f ca="1">IF(OR($A65="",Y$9="",SUMIF(RelGegevens!$F$3:$M$1002,CONCATENATE("=",Uitwerking!$A65,"-",Uitwerking!Y$9),RelGegevens!$L$3:$L$1002)=0),"",SUMIF(RelGegevens!$F$3:$M$1002,CONCATENATE("=",Uitwerking!$A65,"-",Uitwerking!Y$9),RelGegevens!$L$3:$L$1002))</f>
        <v/>
      </c>
      <c r="Z65" s="50" t="str">
        <f ca="1">IF(OR($A65="",Z$9="",SUMIF(RelGegevens!$F$3:$M$1002,CONCATENATE("=",Uitwerking!$A65,"-",Uitwerking!Z$9),RelGegevens!$L$3:$L$1002)=0),"",SUMIF(RelGegevens!$F$3:$M$1002,CONCATENATE("=",Uitwerking!$A65,"-",Uitwerking!Z$9),RelGegevens!$L$3:$L$1002))</f>
        <v/>
      </c>
      <c r="AA65" s="51" t="str">
        <f ca="1">IF(OR($A65="",AA$9="",SUMIF(RelGegevens!$F$3:$M$1002,CONCATENATE("=",Uitwerking!$A65,"-",Uitwerking!AA$9),RelGegevens!$L$3:$L$1002)=0),"",SUMIF(RelGegevens!$F$3:$M$1002,CONCATENATE("=",Uitwerking!$A65,"-",Uitwerking!AA$9),RelGegevens!$L$3:$L$1002))</f>
        <v/>
      </c>
      <c r="AB65" s="51" t="str">
        <f ca="1">IF(OR($A65="",AB$9="",SUMIF(RelGegevens!$F$3:$M$1002,CONCATENATE("=",Uitwerking!$A65,"-",Uitwerking!AB$9),RelGegevens!$L$3:$L$1002)=0),"",SUMIF(RelGegevens!$F$3:$M$1002,CONCATENATE("=",Uitwerking!$A65,"-",Uitwerking!AB$9),RelGegevens!$L$3:$L$1002))</f>
        <v/>
      </c>
      <c r="AC65" s="51" t="str">
        <f ca="1">IF(OR($A65="",AC$9="",SUMIF(RelGegevens!$F$3:$M$1002,CONCATENATE("=",Uitwerking!$A65,"-",Uitwerking!AC$9),RelGegevens!$L$3:$L$1002)=0),"",SUMIF(RelGegevens!$F$3:$M$1002,CONCATENATE("=",Uitwerking!$A65,"-",Uitwerking!AC$9),RelGegevens!$L$3:$L$1002))</f>
        <v/>
      </c>
      <c r="AD65" s="51" t="str">
        <f ca="1">IF(OR($A65="",AD$9="",SUMIF(RelGegevens!$F$3:$M$1002,CONCATENATE("=",Uitwerking!$A65,"-",Uitwerking!AD$9),RelGegevens!$L$3:$L$1002)=0),"",SUMIF(RelGegevens!$F$3:$M$1002,CONCATENATE("=",Uitwerking!$A65,"-",Uitwerking!AD$9),RelGegevens!$L$3:$L$1002))</f>
        <v/>
      </c>
      <c r="AE65" s="51" t="str">
        <f ca="1">IF(OR($A65="",AE$9="",SUMIF(RelGegevens!$F$3:$M$1002,CONCATENATE("=",Uitwerking!$A65,"-",Uitwerking!AE$9),RelGegevens!$L$3:$L$1002)=0),"",SUMIF(RelGegevens!$F$3:$M$1002,CONCATENATE("=",Uitwerking!$A65,"-",Uitwerking!AE$9),RelGegevens!$L$3:$L$1002))</f>
        <v/>
      </c>
      <c r="AF65" s="51" t="str">
        <f ca="1">IF(OR($A65="",AF$9="",SUMIF(RelGegevens!$F$3:$M$1002,CONCATENATE("=",Uitwerking!$A65,"-",Uitwerking!AF$9),RelGegevens!$L$3:$L$1002)=0),"",SUMIF(RelGegevens!$F$3:$M$1002,CONCATENATE("=",Uitwerking!$A65,"-",Uitwerking!AF$9),RelGegevens!$L$3:$L$1002))</f>
        <v/>
      </c>
      <c r="AG65" s="51" t="str">
        <f ca="1">IF(OR($A65="",AG$9="",SUMIF(RelGegevens!$F$3:$M$1002,CONCATENATE("=",Uitwerking!$A65,"-",Uitwerking!AG$9),RelGegevens!$L$3:$L$1002)=0),"",SUMIF(RelGegevens!$F$3:$M$1002,CONCATENATE("=",Uitwerking!$A65,"-",Uitwerking!AG$9),RelGegevens!$L$3:$L$1002))</f>
        <v/>
      </c>
      <c r="AH65" s="51" t="str">
        <f ca="1">IF(OR($A65="",AH$9="",SUMIF(RelGegevens!$F$3:$M$1002,CONCATENATE("=",Uitwerking!$A65,"-",Uitwerking!AH$9),RelGegevens!$L$3:$L$1002)=0),"",SUMIF(RelGegevens!$F$3:$M$1002,CONCATENATE("=",Uitwerking!$A65,"-",Uitwerking!AH$9),RelGegevens!$L$3:$L$1002))</f>
        <v/>
      </c>
      <c r="AI65" s="51" t="str">
        <f ca="1">IF(OR($A65="",AI$9="",SUMIF(RelGegevens!$F$3:$M$1002,CONCATENATE("=",Uitwerking!$A65,"-",Uitwerking!AI$9),RelGegevens!$L$3:$L$1002)=0),"",SUMIF(RelGegevens!$F$3:$M$1002,CONCATENATE("=",Uitwerking!$A65,"-",Uitwerking!AI$9),RelGegevens!$L$3:$L$1002))</f>
        <v/>
      </c>
      <c r="AJ65" s="51" t="str">
        <f ca="1">IF(OR($A65="",AJ$9="",SUMIF(RelGegevens!$F$3:$M$1002,CONCATENATE("=",Uitwerking!$A65,"-",Uitwerking!AJ$9),RelGegevens!$L$3:$L$1002)=0),"",SUMIF(RelGegevens!$F$3:$M$1002,CONCATENATE("=",Uitwerking!$A65,"-",Uitwerking!AJ$9),RelGegevens!$L$3:$L$1002))</f>
        <v/>
      </c>
      <c r="AK65" s="51" t="str">
        <f ca="1">IF(OR($A65="",AK$9="",SUMIF(RelGegevens!$F$3:$M$1002,CONCATENATE("=",Uitwerking!$A65,"-",Uitwerking!AK$9),RelGegevens!$L$3:$L$1002)=0),"",SUMIF(RelGegevens!$F$3:$M$1002,CONCATENATE("=",Uitwerking!$A65,"-",Uitwerking!AK$9),RelGegevens!$L$3:$L$1002))</f>
        <v/>
      </c>
      <c r="AL65" s="51" t="str">
        <f ca="1">IF(OR($A65="",AL$9="",SUMIF(RelGegevens!$F$3:$M$1002,CONCATENATE("=",Uitwerking!$A65,"-",Uitwerking!AL$9),RelGegevens!$L$3:$L$1002)=0),"",SUMIF(RelGegevens!$F$3:$M$1002,CONCATENATE("=",Uitwerking!$A65,"-",Uitwerking!AL$9),RelGegevens!$L$3:$L$1002))</f>
        <v/>
      </c>
      <c r="AM65" s="51" t="str">
        <f ca="1">IF(OR($A65="",AM$9="",SUMIF(RelGegevens!$F$3:$M$1002,CONCATENATE("=",Uitwerking!$A65,"-",Uitwerking!AM$9),RelGegevens!$L$3:$L$1002)=0),"",SUMIF(RelGegevens!$F$3:$M$1002,CONCATENATE("=",Uitwerking!$A65,"-",Uitwerking!AM$9),RelGegevens!$L$3:$L$1002))</f>
        <v/>
      </c>
      <c r="AN65" s="51" t="str">
        <f ca="1">IF(OR($A65="",AN$9="",SUMIF(RelGegevens!$F$3:$M$1002,CONCATENATE("=",Uitwerking!$A65,"-",Uitwerking!AN$9),RelGegevens!$L$3:$L$1002)=0),"",SUMIF(RelGegevens!$F$3:$M$1002,CONCATENATE("=",Uitwerking!$A65,"-",Uitwerking!AN$9),RelGegevens!$L$3:$L$1002))</f>
        <v/>
      </c>
      <c r="AO65" s="51" t="str">
        <f ca="1">IF(OR($A65="",AO$9="",SUMIF(RelGegevens!$F$3:$M$1002,CONCATENATE("=",Uitwerking!$A65,"-",Uitwerking!AO$9),RelGegevens!$L$3:$L$1002)=0),"",SUMIF(RelGegevens!$F$3:$M$1002,CONCATENATE("=",Uitwerking!$A65,"-",Uitwerking!AO$9),RelGegevens!$L$3:$L$1002))</f>
        <v/>
      </c>
      <c r="AP65" s="51" t="str">
        <f ca="1">IF(OR($A65="",AP$9="",SUMIF(RelGegevens!$F$3:$M$1002,CONCATENATE("=",Uitwerking!$A65,"-",Uitwerking!AP$9),RelGegevens!$L$3:$L$1002)=0),"",SUMIF(RelGegevens!$F$3:$M$1002,CONCATENATE("=",Uitwerking!$A65,"-",Uitwerking!AP$9),RelGegevens!$L$3:$L$1002))</f>
        <v/>
      </c>
      <c r="AQ65" s="51" t="str">
        <f ca="1">IF(OR($A65="",AQ$9="",SUMIF(RelGegevens!$F$3:$M$1002,CONCATENATE("=",Uitwerking!$A65,"-",Uitwerking!AQ$9),RelGegevens!$L$3:$L$1002)=0),"",SUMIF(RelGegevens!$F$3:$M$1002,CONCATENATE("=",Uitwerking!$A65,"-",Uitwerking!AQ$9),RelGegevens!$L$3:$L$1002))</f>
        <v/>
      </c>
      <c r="AR65" s="51" t="str">
        <f ca="1">IF(OR($A65="",AR$9="",SUMIF(RelGegevens!$F$3:$M$1002,CONCATENATE("=",Uitwerking!$A65,"-",Uitwerking!AR$9),RelGegevens!$L$3:$L$1002)=0),"",SUMIF(RelGegevens!$F$3:$M$1002,CONCATENATE("=",Uitwerking!$A65,"-",Uitwerking!AR$9),RelGegevens!$L$3:$L$1002))</f>
        <v/>
      </c>
      <c r="AS65" s="51" t="str">
        <f ca="1">IF(OR($A65="",AS$9="",SUMIF(RelGegevens!$F$3:$M$1002,CONCATENATE("=",Uitwerking!$A65,"-",Uitwerking!AS$9),RelGegevens!$L$3:$L$1002)=0),"",SUMIF(RelGegevens!$F$3:$M$1002,CONCATENATE("=",Uitwerking!$A65,"-",Uitwerking!AS$9),RelGegevens!$L$3:$L$1002))</f>
        <v/>
      </c>
      <c r="AT65" s="51" t="str">
        <f ca="1">IF(OR($A65="",AT$9="",SUMIF(RelGegevens!$F$3:$M$1002,CONCATENATE("=",Uitwerking!$A65,"-",Uitwerking!AT$9),RelGegevens!$L$3:$L$1002)=0),"",SUMIF(RelGegevens!$F$3:$M$1002,CONCATENATE("=",Uitwerking!$A65,"-",Uitwerking!AT$9),RelGegevens!$L$3:$L$1002))</f>
        <v/>
      </c>
      <c r="AU65" s="51" t="str">
        <f ca="1">IF(OR($A65="",AU$9="",SUMIF(RelGegevens!$F$3:$M$1002,CONCATENATE("=",Uitwerking!$A65,"-",Uitwerking!AU$9),RelGegevens!$L$3:$L$1002)=0),"",SUMIF(RelGegevens!$F$3:$M$1002,CONCATENATE("=",Uitwerking!$A65,"-",Uitwerking!AU$9),RelGegevens!$L$3:$L$1002))</f>
        <v/>
      </c>
      <c r="AV65" s="51" t="str">
        <f ca="1">IF(OR($A65="",AV$9="",SUMIF(RelGegevens!$F$3:$M$1002,CONCATENATE("=",Uitwerking!$A65,"-",Uitwerking!AV$9),RelGegevens!$L$3:$L$1002)=0),"",SUMIF(RelGegevens!$F$3:$M$1002,CONCATENATE("=",Uitwerking!$A65,"-",Uitwerking!AV$9),RelGegevens!$L$3:$L$1002))</f>
        <v/>
      </c>
      <c r="AW65" s="51" t="str">
        <f ca="1">IF(OR($A65="",AW$9="",SUMIF(RelGegevens!$F$3:$M$1002,CONCATENATE("=",Uitwerking!$A65,"-",Uitwerking!AW$9),RelGegevens!$L$3:$L$1002)=0),"",SUMIF(RelGegevens!$F$3:$M$1002,CONCATENATE("=",Uitwerking!$A65,"-",Uitwerking!AW$9),RelGegevens!$L$3:$L$1002))</f>
        <v/>
      </c>
      <c r="AX65" s="51" t="str">
        <f ca="1">IF(OR($A65="",AX$9="",SUMIF(RelGegevens!$F$3:$M$1002,CONCATENATE("=",Uitwerking!$A65,"-",Uitwerking!AX$9),RelGegevens!$L$3:$L$1002)=0),"",SUMIF(RelGegevens!$F$3:$M$1002,CONCATENATE("=",Uitwerking!$A65,"-",Uitwerking!AX$9),RelGegevens!$L$3:$L$1002))</f>
        <v/>
      </c>
      <c r="AY65" s="51" t="str">
        <f ca="1">IF(OR($A65="",AY$9="",SUMIF(RelGegevens!$F$3:$M$1002,CONCATENATE("=",Uitwerking!$A65,"-",Uitwerking!AY$9),RelGegevens!$L$3:$L$1002)=0),"",SUMIF(RelGegevens!$F$3:$M$1002,CONCATENATE("=",Uitwerking!$A65,"-",Uitwerking!AY$9),RelGegevens!$L$3:$L$1002))</f>
        <v/>
      </c>
      <c r="AZ65" s="51" t="str">
        <f ca="1">IF(OR($A65="",AZ$9="",SUMIF(RelGegevens!$F$3:$M$1002,CONCATENATE("=",Uitwerking!$A65,"-",Uitwerking!AZ$9),RelGegevens!$L$3:$L$1002)=0),"",SUMIF(RelGegevens!$F$3:$M$1002,CONCATENATE("=",Uitwerking!$A65,"-",Uitwerking!AZ$9),RelGegevens!$L$3:$L$1002))</f>
        <v/>
      </c>
      <c r="BA65" s="51" t="str">
        <f ca="1">IF(OR($A65="",BA$9="",SUMIF(RelGegevens!$F$3:$M$1002,CONCATENATE("=",Uitwerking!$A65,"-",Uitwerking!BA$9),RelGegevens!$L$3:$L$1002)=0),"",SUMIF(RelGegevens!$F$3:$M$1002,CONCATENATE("=",Uitwerking!$A65,"-",Uitwerking!BA$9),RelGegevens!$L$3:$L$1002))</f>
        <v/>
      </c>
      <c r="BB65" s="51" t="str">
        <f ca="1">IF(OR($A65="",BB$9="",SUMIF(RelGegevens!$F$3:$M$1002,CONCATENATE("=",Uitwerking!$A65,"-",Uitwerking!BB$9),RelGegevens!$L$3:$L$1002)=0),"",SUMIF(RelGegevens!$F$3:$M$1002,CONCATENATE("=",Uitwerking!$A65,"-",Uitwerking!BB$9),RelGegevens!$L$3:$L$1002))</f>
        <v/>
      </c>
      <c r="BC65" s="52" t="str">
        <f ca="1">IF(OR($A65="",BC$9="",SUMIF(RelGegevens!$F$3:$M$1002,CONCATENATE("=",Uitwerking!$A65,"-",Uitwerking!BC$9),RelGegevens!$L$3:$L$1002)=0),"",SUMIF(RelGegevens!$F$3:$M$1002,CONCATENATE("=",Uitwerking!$A65,"-",Uitwerking!BC$9),RelGegevens!$L$3:$L$1002))</f>
        <v/>
      </c>
    </row>
    <row r="66" spans="1:55" ht="10.5" customHeight="1" x14ac:dyDescent="0.25">
      <c r="A66" s="17" t="str">
        <f>'Data LMA'!B74</f>
        <v/>
      </c>
      <c r="B66" s="29" t="str">
        <f t="shared" si="5"/>
        <v/>
      </c>
      <c r="C66" s="22" t="str">
        <f>IF(A66="","",VLOOKUP(A66,Euralcodes!$A$2:$C$840,3))</f>
        <v/>
      </c>
      <c r="D66" s="23" t="str">
        <f>IF(C66="","",VLOOKUP(A66,Euralcodes!$A$2:$C$840,2))</f>
        <v/>
      </c>
      <c r="E66" s="87" t="str">
        <f t="shared" ca="1" si="3"/>
        <v/>
      </c>
      <c r="F66" s="50" t="str">
        <f ca="1">IF(OR($A66="",F$9="",SUMIF(RelGegevens!$F$3:$M$1002,CONCATENATE("=",Uitwerking!$A66,"-",Uitwerking!F$9),RelGegevens!$L$3:$L$1002)=0),"",SUMIF(RelGegevens!$F$3:$M$1002,CONCATENATE("=",Uitwerking!$A66,"-",Uitwerking!F$9),RelGegevens!$L$3:$L$1002))</f>
        <v/>
      </c>
      <c r="G66" s="51" t="str">
        <f ca="1">IF(OR($A66="",G$9="",SUMIF(RelGegevens!$F$3:$M$1002,CONCATENATE("=",Uitwerking!$A66,"-",Uitwerking!G$9),RelGegevens!$L$3:$L$1002)=0),"",SUMIF(RelGegevens!$F$3:$M$1002,CONCATENATE("=",Uitwerking!$A66,"-",Uitwerking!G$9),RelGegevens!$L$3:$L$1002))</f>
        <v/>
      </c>
      <c r="H66" s="51" t="str">
        <f ca="1">IF(OR($A66="",H$9="",SUMIF(RelGegevens!$F$3:$M$1002,CONCATENATE("=",Uitwerking!$A66,"-",Uitwerking!H$9),RelGegevens!$L$3:$L$1002)=0),"",SUMIF(RelGegevens!$F$3:$M$1002,CONCATENATE("=",Uitwerking!$A66,"-",Uitwerking!H$9),RelGegevens!$L$3:$L$1002))</f>
        <v/>
      </c>
      <c r="I66" s="51" t="str">
        <f ca="1">IF(OR($A66="",I$9="",SUMIF(RelGegevens!$F$3:$M$1002,CONCATENATE("=",Uitwerking!$A66,"-",Uitwerking!I$9),RelGegevens!$L$3:$L$1002)=0),"",SUMIF(RelGegevens!$F$3:$M$1002,CONCATENATE("=",Uitwerking!$A66,"-",Uitwerking!I$9),RelGegevens!$L$3:$L$1002))</f>
        <v/>
      </c>
      <c r="J66" s="51" t="str">
        <f ca="1">IF(OR($A66="",J$9="",SUMIF(RelGegevens!$F$3:$M$1002,CONCATENATE("=",Uitwerking!$A66,"-",Uitwerking!J$9),RelGegevens!$L$3:$L$1002)=0),"",SUMIF(RelGegevens!$F$3:$M$1002,CONCATENATE("=",Uitwerking!$A66,"-",Uitwerking!J$9),RelGegevens!$L$3:$L$1002))</f>
        <v/>
      </c>
      <c r="K66" s="51" t="str">
        <f ca="1">IF(OR($A66="",K$9="",SUMIF(RelGegevens!$F$3:$M$1002,CONCATENATE("=",Uitwerking!$A66,"-",Uitwerking!K$9),RelGegevens!$L$3:$L$1002)=0),"",SUMIF(RelGegevens!$F$3:$M$1002,CONCATENATE("=",Uitwerking!$A66,"-",Uitwerking!K$9),RelGegevens!$L$3:$L$1002))</f>
        <v/>
      </c>
      <c r="L66" s="51" t="str">
        <f ca="1">IF(OR($A66="",L$9="",SUMIF(RelGegevens!$F$3:$M$1002,CONCATENATE("=",Uitwerking!$A66,"-",Uitwerking!L$9),RelGegevens!$L$3:$L$1002)=0),"",SUMIF(RelGegevens!$F$3:$M$1002,CONCATENATE("=",Uitwerking!$A66,"-",Uitwerking!L$9),RelGegevens!$L$3:$L$1002))</f>
        <v/>
      </c>
      <c r="M66" s="51" t="str">
        <f ca="1">IF(OR($A66="",M$9="",SUMIF(RelGegevens!$F$3:$M$1002,CONCATENATE("=",Uitwerking!$A66,"-",Uitwerking!M$9),RelGegevens!$L$3:$L$1002)=0),"",SUMIF(RelGegevens!$F$3:$M$1002,CONCATENATE("=",Uitwerking!$A66,"-",Uitwerking!M$9),RelGegevens!$L$3:$L$1002))</f>
        <v/>
      </c>
      <c r="N66" s="51" t="str">
        <f ca="1">IF(OR($A66="",N$9="",SUMIF(RelGegevens!$F$3:$M$1002,CONCATENATE("=",Uitwerking!$A66,"-",Uitwerking!N$9),RelGegevens!$L$3:$L$1002)=0),"",SUMIF(RelGegevens!$F$3:$M$1002,CONCATENATE("=",Uitwerking!$A66,"-",Uitwerking!N$9),RelGegevens!$L$3:$L$1002))</f>
        <v/>
      </c>
      <c r="O66" s="51" t="str">
        <f ca="1">IF(OR($A66="",O$9="",SUMIF(RelGegevens!$F$3:$M$1002,CONCATENATE("=",Uitwerking!$A66,"-",Uitwerking!O$9),RelGegevens!$L$3:$L$1002)=0),"",SUMIF(RelGegevens!$F$3:$M$1002,CONCATENATE("=",Uitwerking!$A66,"-",Uitwerking!O$9),RelGegevens!$L$3:$L$1002))</f>
        <v/>
      </c>
      <c r="P66" s="51" t="str">
        <f ca="1">IF(OR($A66="",P$9="",SUMIF(RelGegevens!$F$3:$M$1002,CONCATENATE("=",Uitwerking!$A66,"-",Uitwerking!P$9),RelGegevens!$L$3:$L$1002)=0),"",SUMIF(RelGegevens!$F$3:$M$1002,CONCATENATE("=",Uitwerking!$A66,"-",Uitwerking!P$9),RelGegevens!$L$3:$L$1002))</f>
        <v/>
      </c>
      <c r="Q66" s="51" t="str">
        <f ca="1">IF(OR($A66="",Q$9="",SUMIF(RelGegevens!$F$3:$M$1002,CONCATENATE("=",Uitwerking!$A66,"-",Uitwerking!Q$9),RelGegevens!$L$3:$L$1002)=0),"",SUMIF(RelGegevens!$F$3:$M$1002,CONCATENATE("=",Uitwerking!$A66,"-",Uitwerking!Q$9),RelGegevens!$L$3:$L$1002))</f>
        <v/>
      </c>
      <c r="R66" s="51" t="str">
        <f ca="1">IF(OR($A66="",R$9="",SUMIF(RelGegevens!$F$3:$M$1002,CONCATENATE("=",Uitwerking!$A66,"-",Uitwerking!R$9),RelGegevens!$L$3:$L$1002)=0),"",SUMIF(RelGegevens!$F$3:$M$1002,CONCATENATE("=",Uitwerking!$A66,"-",Uitwerking!R$9),RelGegevens!$L$3:$L$1002))</f>
        <v/>
      </c>
      <c r="S66" s="51" t="str">
        <f ca="1">IF(OR($A66="",S$9="",SUMIF(RelGegevens!$F$3:$M$1002,CONCATENATE("=",Uitwerking!$A66,"-",Uitwerking!S$9),RelGegevens!$L$3:$L$1002)=0),"",SUMIF(RelGegevens!$F$3:$M$1002,CONCATENATE("=",Uitwerking!$A66,"-",Uitwerking!S$9),RelGegevens!$L$3:$L$1002))</f>
        <v/>
      </c>
      <c r="T66" s="51" t="str">
        <f ca="1">IF(OR($A66="",T$9="",SUMIF(RelGegevens!$F$3:$M$1002,CONCATENATE("=",Uitwerking!$A66,"-",Uitwerking!T$9),RelGegevens!$L$3:$L$1002)=0),"",SUMIF(RelGegevens!$F$3:$M$1002,CONCATENATE("=",Uitwerking!$A66,"-",Uitwerking!T$9),RelGegevens!$L$3:$L$1002))</f>
        <v/>
      </c>
      <c r="U66" s="51" t="str">
        <f ca="1">IF(OR($A66="",U$9="",SUMIF(RelGegevens!$F$3:$M$1002,CONCATENATE("=",Uitwerking!$A66,"-",Uitwerking!U$9),RelGegevens!$L$3:$L$1002)=0),"",SUMIF(RelGegevens!$F$3:$M$1002,CONCATENATE("=",Uitwerking!$A66,"-",Uitwerking!U$9),RelGegevens!$L$3:$L$1002))</f>
        <v/>
      </c>
      <c r="V66" s="51" t="str">
        <f ca="1">IF(OR($A66="",V$9="",SUMIF(RelGegevens!$F$3:$M$1002,CONCATENATE("=",Uitwerking!$A66,"-",Uitwerking!V$9),RelGegevens!$L$3:$L$1002)=0),"",SUMIF(RelGegevens!$F$3:$M$1002,CONCATENATE("=",Uitwerking!$A66,"-",Uitwerking!V$9),RelGegevens!$L$3:$L$1002))</f>
        <v/>
      </c>
      <c r="W66" s="51" t="str">
        <f ca="1">IF(OR($A66="",W$9="",SUMIF(RelGegevens!$F$3:$M$1002,CONCATENATE("=",Uitwerking!$A66,"-",Uitwerking!W$9),RelGegevens!$L$3:$L$1002)=0),"",SUMIF(RelGegevens!$F$3:$M$1002,CONCATENATE("=",Uitwerking!$A66,"-",Uitwerking!W$9),RelGegevens!$L$3:$L$1002))</f>
        <v/>
      </c>
      <c r="X66" s="51" t="str">
        <f ca="1">IF(OR($A66="",X$9="",SUMIF(RelGegevens!$F$3:$M$1002,CONCATENATE("=",Uitwerking!$A66,"-",Uitwerking!X$9),RelGegevens!$L$3:$L$1002)=0),"",SUMIF(RelGegevens!$F$3:$M$1002,CONCATENATE("=",Uitwerking!$A66,"-",Uitwerking!X$9),RelGegevens!$L$3:$L$1002))</f>
        <v/>
      </c>
      <c r="Y66" s="51" t="str">
        <f ca="1">IF(OR($A66="",Y$9="",SUMIF(RelGegevens!$F$3:$M$1002,CONCATENATE("=",Uitwerking!$A66,"-",Uitwerking!Y$9),RelGegevens!$L$3:$L$1002)=0),"",SUMIF(RelGegevens!$F$3:$M$1002,CONCATENATE("=",Uitwerking!$A66,"-",Uitwerking!Y$9),RelGegevens!$L$3:$L$1002))</f>
        <v/>
      </c>
      <c r="Z66" s="50" t="str">
        <f ca="1">IF(OR($A66="",Z$9="",SUMIF(RelGegevens!$F$3:$M$1002,CONCATENATE("=",Uitwerking!$A66,"-",Uitwerking!Z$9),RelGegevens!$L$3:$L$1002)=0),"",SUMIF(RelGegevens!$F$3:$M$1002,CONCATENATE("=",Uitwerking!$A66,"-",Uitwerking!Z$9),RelGegevens!$L$3:$L$1002))</f>
        <v/>
      </c>
      <c r="AA66" s="51" t="str">
        <f ca="1">IF(OR($A66="",AA$9="",SUMIF(RelGegevens!$F$3:$M$1002,CONCATENATE("=",Uitwerking!$A66,"-",Uitwerking!AA$9),RelGegevens!$L$3:$L$1002)=0),"",SUMIF(RelGegevens!$F$3:$M$1002,CONCATENATE("=",Uitwerking!$A66,"-",Uitwerking!AA$9),RelGegevens!$L$3:$L$1002))</f>
        <v/>
      </c>
      <c r="AB66" s="51" t="str">
        <f ca="1">IF(OR($A66="",AB$9="",SUMIF(RelGegevens!$F$3:$M$1002,CONCATENATE("=",Uitwerking!$A66,"-",Uitwerking!AB$9),RelGegevens!$L$3:$L$1002)=0),"",SUMIF(RelGegevens!$F$3:$M$1002,CONCATENATE("=",Uitwerking!$A66,"-",Uitwerking!AB$9),RelGegevens!$L$3:$L$1002))</f>
        <v/>
      </c>
      <c r="AC66" s="51" t="str">
        <f ca="1">IF(OR($A66="",AC$9="",SUMIF(RelGegevens!$F$3:$M$1002,CONCATENATE("=",Uitwerking!$A66,"-",Uitwerking!AC$9),RelGegevens!$L$3:$L$1002)=0),"",SUMIF(RelGegevens!$F$3:$M$1002,CONCATENATE("=",Uitwerking!$A66,"-",Uitwerking!AC$9),RelGegevens!$L$3:$L$1002))</f>
        <v/>
      </c>
      <c r="AD66" s="51" t="str">
        <f ca="1">IF(OR($A66="",AD$9="",SUMIF(RelGegevens!$F$3:$M$1002,CONCATENATE("=",Uitwerking!$A66,"-",Uitwerking!AD$9),RelGegevens!$L$3:$L$1002)=0),"",SUMIF(RelGegevens!$F$3:$M$1002,CONCATENATE("=",Uitwerking!$A66,"-",Uitwerking!AD$9),RelGegevens!$L$3:$L$1002))</f>
        <v/>
      </c>
      <c r="AE66" s="51" t="str">
        <f ca="1">IF(OR($A66="",AE$9="",SUMIF(RelGegevens!$F$3:$M$1002,CONCATENATE("=",Uitwerking!$A66,"-",Uitwerking!AE$9),RelGegevens!$L$3:$L$1002)=0),"",SUMIF(RelGegevens!$F$3:$M$1002,CONCATENATE("=",Uitwerking!$A66,"-",Uitwerking!AE$9),RelGegevens!$L$3:$L$1002))</f>
        <v/>
      </c>
      <c r="AF66" s="51" t="str">
        <f ca="1">IF(OR($A66="",AF$9="",SUMIF(RelGegevens!$F$3:$M$1002,CONCATENATE("=",Uitwerking!$A66,"-",Uitwerking!AF$9),RelGegevens!$L$3:$L$1002)=0),"",SUMIF(RelGegevens!$F$3:$M$1002,CONCATENATE("=",Uitwerking!$A66,"-",Uitwerking!AF$9),RelGegevens!$L$3:$L$1002))</f>
        <v/>
      </c>
      <c r="AG66" s="51" t="str">
        <f ca="1">IF(OR($A66="",AG$9="",SUMIF(RelGegevens!$F$3:$M$1002,CONCATENATE("=",Uitwerking!$A66,"-",Uitwerking!AG$9),RelGegevens!$L$3:$L$1002)=0),"",SUMIF(RelGegevens!$F$3:$M$1002,CONCATENATE("=",Uitwerking!$A66,"-",Uitwerking!AG$9),RelGegevens!$L$3:$L$1002))</f>
        <v/>
      </c>
      <c r="AH66" s="51" t="str">
        <f ca="1">IF(OR($A66="",AH$9="",SUMIF(RelGegevens!$F$3:$M$1002,CONCATENATE("=",Uitwerking!$A66,"-",Uitwerking!AH$9),RelGegevens!$L$3:$L$1002)=0),"",SUMIF(RelGegevens!$F$3:$M$1002,CONCATENATE("=",Uitwerking!$A66,"-",Uitwerking!AH$9),RelGegevens!$L$3:$L$1002))</f>
        <v/>
      </c>
      <c r="AI66" s="51" t="str">
        <f ca="1">IF(OR($A66="",AI$9="",SUMIF(RelGegevens!$F$3:$M$1002,CONCATENATE("=",Uitwerking!$A66,"-",Uitwerking!AI$9),RelGegevens!$L$3:$L$1002)=0),"",SUMIF(RelGegevens!$F$3:$M$1002,CONCATENATE("=",Uitwerking!$A66,"-",Uitwerking!AI$9),RelGegevens!$L$3:$L$1002))</f>
        <v/>
      </c>
      <c r="AJ66" s="51" t="str">
        <f ca="1">IF(OR($A66="",AJ$9="",SUMIF(RelGegevens!$F$3:$M$1002,CONCATENATE("=",Uitwerking!$A66,"-",Uitwerking!AJ$9),RelGegevens!$L$3:$L$1002)=0),"",SUMIF(RelGegevens!$F$3:$M$1002,CONCATENATE("=",Uitwerking!$A66,"-",Uitwerking!AJ$9),RelGegevens!$L$3:$L$1002))</f>
        <v/>
      </c>
      <c r="AK66" s="51" t="str">
        <f ca="1">IF(OR($A66="",AK$9="",SUMIF(RelGegevens!$F$3:$M$1002,CONCATENATE("=",Uitwerking!$A66,"-",Uitwerking!AK$9),RelGegevens!$L$3:$L$1002)=0),"",SUMIF(RelGegevens!$F$3:$M$1002,CONCATENATE("=",Uitwerking!$A66,"-",Uitwerking!AK$9),RelGegevens!$L$3:$L$1002))</f>
        <v/>
      </c>
      <c r="AL66" s="51" t="str">
        <f ca="1">IF(OR($A66="",AL$9="",SUMIF(RelGegevens!$F$3:$M$1002,CONCATENATE("=",Uitwerking!$A66,"-",Uitwerking!AL$9),RelGegevens!$L$3:$L$1002)=0),"",SUMIF(RelGegevens!$F$3:$M$1002,CONCATENATE("=",Uitwerking!$A66,"-",Uitwerking!AL$9),RelGegevens!$L$3:$L$1002))</f>
        <v/>
      </c>
      <c r="AM66" s="51" t="str">
        <f ca="1">IF(OR($A66="",AM$9="",SUMIF(RelGegevens!$F$3:$M$1002,CONCATENATE("=",Uitwerking!$A66,"-",Uitwerking!AM$9),RelGegevens!$L$3:$L$1002)=0),"",SUMIF(RelGegevens!$F$3:$M$1002,CONCATENATE("=",Uitwerking!$A66,"-",Uitwerking!AM$9),RelGegevens!$L$3:$L$1002))</f>
        <v/>
      </c>
      <c r="AN66" s="51" t="str">
        <f ca="1">IF(OR($A66="",AN$9="",SUMIF(RelGegevens!$F$3:$M$1002,CONCATENATE("=",Uitwerking!$A66,"-",Uitwerking!AN$9),RelGegevens!$L$3:$L$1002)=0),"",SUMIF(RelGegevens!$F$3:$M$1002,CONCATENATE("=",Uitwerking!$A66,"-",Uitwerking!AN$9),RelGegevens!$L$3:$L$1002))</f>
        <v/>
      </c>
      <c r="AO66" s="51" t="str">
        <f ca="1">IF(OR($A66="",AO$9="",SUMIF(RelGegevens!$F$3:$M$1002,CONCATENATE("=",Uitwerking!$A66,"-",Uitwerking!AO$9),RelGegevens!$L$3:$L$1002)=0),"",SUMIF(RelGegevens!$F$3:$M$1002,CONCATENATE("=",Uitwerking!$A66,"-",Uitwerking!AO$9),RelGegevens!$L$3:$L$1002))</f>
        <v/>
      </c>
      <c r="AP66" s="51" t="str">
        <f ca="1">IF(OR($A66="",AP$9="",SUMIF(RelGegevens!$F$3:$M$1002,CONCATENATE("=",Uitwerking!$A66,"-",Uitwerking!AP$9),RelGegevens!$L$3:$L$1002)=0),"",SUMIF(RelGegevens!$F$3:$M$1002,CONCATENATE("=",Uitwerking!$A66,"-",Uitwerking!AP$9),RelGegevens!$L$3:$L$1002))</f>
        <v/>
      </c>
      <c r="AQ66" s="51" t="str">
        <f ca="1">IF(OR($A66="",AQ$9="",SUMIF(RelGegevens!$F$3:$M$1002,CONCATENATE("=",Uitwerking!$A66,"-",Uitwerking!AQ$9),RelGegevens!$L$3:$L$1002)=0),"",SUMIF(RelGegevens!$F$3:$M$1002,CONCATENATE("=",Uitwerking!$A66,"-",Uitwerking!AQ$9),RelGegevens!$L$3:$L$1002))</f>
        <v/>
      </c>
      <c r="AR66" s="51" t="str">
        <f ca="1">IF(OR($A66="",AR$9="",SUMIF(RelGegevens!$F$3:$M$1002,CONCATENATE("=",Uitwerking!$A66,"-",Uitwerking!AR$9),RelGegevens!$L$3:$L$1002)=0),"",SUMIF(RelGegevens!$F$3:$M$1002,CONCATENATE("=",Uitwerking!$A66,"-",Uitwerking!AR$9),RelGegevens!$L$3:$L$1002))</f>
        <v/>
      </c>
      <c r="AS66" s="51" t="str">
        <f ca="1">IF(OR($A66="",AS$9="",SUMIF(RelGegevens!$F$3:$M$1002,CONCATENATE("=",Uitwerking!$A66,"-",Uitwerking!AS$9),RelGegevens!$L$3:$L$1002)=0),"",SUMIF(RelGegevens!$F$3:$M$1002,CONCATENATE("=",Uitwerking!$A66,"-",Uitwerking!AS$9),RelGegevens!$L$3:$L$1002))</f>
        <v/>
      </c>
      <c r="AT66" s="51" t="str">
        <f ca="1">IF(OR($A66="",AT$9="",SUMIF(RelGegevens!$F$3:$M$1002,CONCATENATE("=",Uitwerking!$A66,"-",Uitwerking!AT$9),RelGegevens!$L$3:$L$1002)=0),"",SUMIF(RelGegevens!$F$3:$M$1002,CONCATENATE("=",Uitwerking!$A66,"-",Uitwerking!AT$9),RelGegevens!$L$3:$L$1002))</f>
        <v/>
      </c>
      <c r="AU66" s="51" t="str">
        <f ca="1">IF(OR($A66="",AU$9="",SUMIF(RelGegevens!$F$3:$M$1002,CONCATENATE("=",Uitwerking!$A66,"-",Uitwerking!AU$9),RelGegevens!$L$3:$L$1002)=0),"",SUMIF(RelGegevens!$F$3:$M$1002,CONCATENATE("=",Uitwerking!$A66,"-",Uitwerking!AU$9),RelGegevens!$L$3:$L$1002))</f>
        <v/>
      </c>
      <c r="AV66" s="51" t="str">
        <f ca="1">IF(OR($A66="",AV$9="",SUMIF(RelGegevens!$F$3:$M$1002,CONCATENATE("=",Uitwerking!$A66,"-",Uitwerking!AV$9),RelGegevens!$L$3:$L$1002)=0),"",SUMIF(RelGegevens!$F$3:$M$1002,CONCATENATE("=",Uitwerking!$A66,"-",Uitwerking!AV$9),RelGegevens!$L$3:$L$1002))</f>
        <v/>
      </c>
      <c r="AW66" s="51" t="str">
        <f ca="1">IF(OR($A66="",AW$9="",SUMIF(RelGegevens!$F$3:$M$1002,CONCATENATE("=",Uitwerking!$A66,"-",Uitwerking!AW$9),RelGegevens!$L$3:$L$1002)=0),"",SUMIF(RelGegevens!$F$3:$M$1002,CONCATENATE("=",Uitwerking!$A66,"-",Uitwerking!AW$9),RelGegevens!$L$3:$L$1002))</f>
        <v/>
      </c>
      <c r="AX66" s="51" t="str">
        <f ca="1">IF(OR($A66="",AX$9="",SUMIF(RelGegevens!$F$3:$M$1002,CONCATENATE("=",Uitwerking!$A66,"-",Uitwerking!AX$9),RelGegevens!$L$3:$L$1002)=0),"",SUMIF(RelGegevens!$F$3:$M$1002,CONCATENATE("=",Uitwerking!$A66,"-",Uitwerking!AX$9),RelGegevens!$L$3:$L$1002))</f>
        <v/>
      </c>
      <c r="AY66" s="51" t="str">
        <f ca="1">IF(OR($A66="",AY$9="",SUMIF(RelGegevens!$F$3:$M$1002,CONCATENATE("=",Uitwerking!$A66,"-",Uitwerking!AY$9),RelGegevens!$L$3:$L$1002)=0),"",SUMIF(RelGegevens!$F$3:$M$1002,CONCATENATE("=",Uitwerking!$A66,"-",Uitwerking!AY$9),RelGegevens!$L$3:$L$1002))</f>
        <v/>
      </c>
      <c r="AZ66" s="51" t="str">
        <f ca="1">IF(OR($A66="",AZ$9="",SUMIF(RelGegevens!$F$3:$M$1002,CONCATENATE("=",Uitwerking!$A66,"-",Uitwerking!AZ$9),RelGegevens!$L$3:$L$1002)=0),"",SUMIF(RelGegevens!$F$3:$M$1002,CONCATENATE("=",Uitwerking!$A66,"-",Uitwerking!AZ$9),RelGegevens!$L$3:$L$1002))</f>
        <v/>
      </c>
      <c r="BA66" s="51" t="str">
        <f ca="1">IF(OR($A66="",BA$9="",SUMIF(RelGegevens!$F$3:$M$1002,CONCATENATE("=",Uitwerking!$A66,"-",Uitwerking!BA$9),RelGegevens!$L$3:$L$1002)=0),"",SUMIF(RelGegevens!$F$3:$M$1002,CONCATENATE("=",Uitwerking!$A66,"-",Uitwerking!BA$9),RelGegevens!$L$3:$L$1002))</f>
        <v/>
      </c>
      <c r="BB66" s="51" t="str">
        <f ca="1">IF(OR($A66="",BB$9="",SUMIF(RelGegevens!$F$3:$M$1002,CONCATENATE("=",Uitwerking!$A66,"-",Uitwerking!BB$9),RelGegevens!$L$3:$L$1002)=0),"",SUMIF(RelGegevens!$F$3:$M$1002,CONCATENATE("=",Uitwerking!$A66,"-",Uitwerking!BB$9),RelGegevens!$L$3:$L$1002))</f>
        <v/>
      </c>
      <c r="BC66" s="52" t="str">
        <f ca="1">IF(OR($A66="",BC$9="",SUMIF(RelGegevens!$F$3:$M$1002,CONCATENATE("=",Uitwerking!$A66,"-",Uitwerking!BC$9),RelGegevens!$L$3:$L$1002)=0),"",SUMIF(RelGegevens!$F$3:$M$1002,CONCATENATE("=",Uitwerking!$A66,"-",Uitwerking!BC$9),RelGegevens!$L$3:$L$1002))</f>
        <v/>
      </c>
    </row>
    <row r="67" spans="1:55" ht="10.5" customHeight="1" x14ac:dyDescent="0.25">
      <c r="A67" s="17" t="str">
        <f>'Data LMA'!B75</f>
        <v/>
      </c>
      <c r="B67" s="29" t="str">
        <f t="shared" si="5"/>
        <v/>
      </c>
      <c r="C67" s="22" t="str">
        <f>IF(A67="","",VLOOKUP(A67,Euralcodes!$A$2:$C$840,3))</f>
        <v/>
      </c>
      <c r="D67" s="23" t="str">
        <f>IF(C67="","",VLOOKUP(A67,Euralcodes!$A$2:$C$840,2))</f>
        <v/>
      </c>
      <c r="E67" s="87" t="str">
        <f t="shared" ca="1" si="3"/>
        <v/>
      </c>
      <c r="F67" s="50" t="str">
        <f ca="1">IF(OR($A67="",F$9="",SUMIF(RelGegevens!$F$3:$M$1002,CONCATENATE("=",Uitwerking!$A67,"-",Uitwerking!F$9),RelGegevens!$L$3:$L$1002)=0),"",SUMIF(RelGegevens!$F$3:$M$1002,CONCATENATE("=",Uitwerking!$A67,"-",Uitwerking!F$9),RelGegevens!$L$3:$L$1002))</f>
        <v/>
      </c>
      <c r="G67" s="51" t="str">
        <f ca="1">IF(OR($A67="",G$9="",SUMIF(RelGegevens!$F$3:$M$1002,CONCATENATE("=",Uitwerking!$A67,"-",Uitwerking!G$9),RelGegevens!$L$3:$L$1002)=0),"",SUMIF(RelGegevens!$F$3:$M$1002,CONCATENATE("=",Uitwerking!$A67,"-",Uitwerking!G$9),RelGegevens!$L$3:$L$1002))</f>
        <v/>
      </c>
      <c r="H67" s="51" t="str">
        <f ca="1">IF(OR($A67="",H$9="",SUMIF(RelGegevens!$F$3:$M$1002,CONCATENATE("=",Uitwerking!$A67,"-",Uitwerking!H$9),RelGegevens!$L$3:$L$1002)=0),"",SUMIF(RelGegevens!$F$3:$M$1002,CONCATENATE("=",Uitwerking!$A67,"-",Uitwerking!H$9),RelGegevens!$L$3:$L$1002))</f>
        <v/>
      </c>
      <c r="I67" s="51" t="str">
        <f ca="1">IF(OR($A67="",I$9="",SUMIF(RelGegevens!$F$3:$M$1002,CONCATENATE("=",Uitwerking!$A67,"-",Uitwerking!I$9),RelGegevens!$L$3:$L$1002)=0),"",SUMIF(RelGegevens!$F$3:$M$1002,CONCATENATE("=",Uitwerking!$A67,"-",Uitwerking!I$9),RelGegevens!$L$3:$L$1002))</f>
        <v/>
      </c>
      <c r="J67" s="51" t="str">
        <f ca="1">IF(OR($A67="",J$9="",SUMIF(RelGegevens!$F$3:$M$1002,CONCATENATE("=",Uitwerking!$A67,"-",Uitwerking!J$9),RelGegevens!$L$3:$L$1002)=0),"",SUMIF(RelGegevens!$F$3:$M$1002,CONCATENATE("=",Uitwerking!$A67,"-",Uitwerking!J$9),RelGegevens!$L$3:$L$1002))</f>
        <v/>
      </c>
      <c r="K67" s="51" t="str">
        <f ca="1">IF(OR($A67="",K$9="",SUMIF(RelGegevens!$F$3:$M$1002,CONCATENATE("=",Uitwerking!$A67,"-",Uitwerking!K$9),RelGegevens!$L$3:$L$1002)=0),"",SUMIF(RelGegevens!$F$3:$M$1002,CONCATENATE("=",Uitwerking!$A67,"-",Uitwerking!K$9),RelGegevens!$L$3:$L$1002))</f>
        <v/>
      </c>
      <c r="L67" s="51" t="str">
        <f ca="1">IF(OR($A67="",L$9="",SUMIF(RelGegevens!$F$3:$M$1002,CONCATENATE("=",Uitwerking!$A67,"-",Uitwerking!L$9),RelGegevens!$L$3:$L$1002)=0),"",SUMIF(RelGegevens!$F$3:$M$1002,CONCATENATE("=",Uitwerking!$A67,"-",Uitwerking!L$9),RelGegevens!$L$3:$L$1002))</f>
        <v/>
      </c>
      <c r="M67" s="51" t="str">
        <f ca="1">IF(OR($A67="",M$9="",SUMIF(RelGegevens!$F$3:$M$1002,CONCATENATE("=",Uitwerking!$A67,"-",Uitwerking!M$9),RelGegevens!$L$3:$L$1002)=0),"",SUMIF(RelGegevens!$F$3:$M$1002,CONCATENATE("=",Uitwerking!$A67,"-",Uitwerking!M$9),RelGegevens!$L$3:$L$1002))</f>
        <v/>
      </c>
      <c r="N67" s="51" t="str">
        <f ca="1">IF(OR($A67="",N$9="",SUMIF(RelGegevens!$F$3:$M$1002,CONCATENATE("=",Uitwerking!$A67,"-",Uitwerking!N$9),RelGegevens!$L$3:$L$1002)=0),"",SUMIF(RelGegevens!$F$3:$M$1002,CONCATENATE("=",Uitwerking!$A67,"-",Uitwerking!N$9),RelGegevens!$L$3:$L$1002))</f>
        <v/>
      </c>
      <c r="O67" s="51" t="str">
        <f ca="1">IF(OR($A67="",O$9="",SUMIF(RelGegevens!$F$3:$M$1002,CONCATENATE("=",Uitwerking!$A67,"-",Uitwerking!O$9),RelGegevens!$L$3:$L$1002)=0),"",SUMIF(RelGegevens!$F$3:$M$1002,CONCATENATE("=",Uitwerking!$A67,"-",Uitwerking!O$9),RelGegevens!$L$3:$L$1002))</f>
        <v/>
      </c>
      <c r="P67" s="51" t="str">
        <f ca="1">IF(OR($A67="",P$9="",SUMIF(RelGegevens!$F$3:$M$1002,CONCATENATE("=",Uitwerking!$A67,"-",Uitwerking!P$9),RelGegevens!$L$3:$L$1002)=0),"",SUMIF(RelGegevens!$F$3:$M$1002,CONCATENATE("=",Uitwerking!$A67,"-",Uitwerking!P$9),RelGegevens!$L$3:$L$1002))</f>
        <v/>
      </c>
      <c r="Q67" s="51" t="str">
        <f ca="1">IF(OR($A67="",Q$9="",SUMIF(RelGegevens!$F$3:$M$1002,CONCATENATE("=",Uitwerking!$A67,"-",Uitwerking!Q$9),RelGegevens!$L$3:$L$1002)=0),"",SUMIF(RelGegevens!$F$3:$M$1002,CONCATENATE("=",Uitwerking!$A67,"-",Uitwerking!Q$9),RelGegevens!$L$3:$L$1002))</f>
        <v/>
      </c>
      <c r="R67" s="51" t="str">
        <f ca="1">IF(OR($A67="",R$9="",SUMIF(RelGegevens!$F$3:$M$1002,CONCATENATE("=",Uitwerking!$A67,"-",Uitwerking!R$9),RelGegevens!$L$3:$L$1002)=0),"",SUMIF(RelGegevens!$F$3:$M$1002,CONCATENATE("=",Uitwerking!$A67,"-",Uitwerking!R$9),RelGegevens!$L$3:$L$1002))</f>
        <v/>
      </c>
      <c r="S67" s="51" t="str">
        <f ca="1">IF(OR($A67="",S$9="",SUMIF(RelGegevens!$F$3:$M$1002,CONCATENATE("=",Uitwerking!$A67,"-",Uitwerking!S$9),RelGegevens!$L$3:$L$1002)=0),"",SUMIF(RelGegevens!$F$3:$M$1002,CONCATENATE("=",Uitwerking!$A67,"-",Uitwerking!S$9),RelGegevens!$L$3:$L$1002))</f>
        <v/>
      </c>
      <c r="T67" s="51" t="str">
        <f ca="1">IF(OR($A67="",T$9="",SUMIF(RelGegevens!$F$3:$M$1002,CONCATENATE("=",Uitwerking!$A67,"-",Uitwerking!T$9),RelGegevens!$L$3:$L$1002)=0),"",SUMIF(RelGegevens!$F$3:$M$1002,CONCATENATE("=",Uitwerking!$A67,"-",Uitwerking!T$9),RelGegevens!$L$3:$L$1002))</f>
        <v/>
      </c>
      <c r="U67" s="51" t="str">
        <f ca="1">IF(OR($A67="",U$9="",SUMIF(RelGegevens!$F$3:$M$1002,CONCATENATE("=",Uitwerking!$A67,"-",Uitwerking!U$9),RelGegevens!$L$3:$L$1002)=0),"",SUMIF(RelGegevens!$F$3:$M$1002,CONCATENATE("=",Uitwerking!$A67,"-",Uitwerking!U$9),RelGegevens!$L$3:$L$1002))</f>
        <v/>
      </c>
      <c r="V67" s="51" t="str">
        <f ca="1">IF(OR($A67="",V$9="",SUMIF(RelGegevens!$F$3:$M$1002,CONCATENATE("=",Uitwerking!$A67,"-",Uitwerking!V$9),RelGegevens!$L$3:$L$1002)=0),"",SUMIF(RelGegevens!$F$3:$M$1002,CONCATENATE("=",Uitwerking!$A67,"-",Uitwerking!V$9),RelGegevens!$L$3:$L$1002))</f>
        <v/>
      </c>
      <c r="W67" s="51" t="str">
        <f ca="1">IF(OR($A67="",W$9="",SUMIF(RelGegevens!$F$3:$M$1002,CONCATENATE("=",Uitwerking!$A67,"-",Uitwerking!W$9),RelGegevens!$L$3:$L$1002)=0),"",SUMIF(RelGegevens!$F$3:$M$1002,CONCATENATE("=",Uitwerking!$A67,"-",Uitwerking!W$9),RelGegevens!$L$3:$L$1002))</f>
        <v/>
      </c>
      <c r="X67" s="51" t="str">
        <f ca="1">IF(OR($A67="",X$9="",SUMIF(RelGegevens!$F$3:$M$1002,CONCATENATE("=",Uitwerking!$A67,"-",Uitwerking!X$9),RelGegevens!$L$3:$L$1002)=0),"",SUMIF(RelGegevens!$F$3:$M$1002,CONCATENATE("=",Uitwerking!$A67,"-",Uitwerking!X$9),RelGegevens!$L$3:$L$1002))</f>
        <v/>
      </c>
      <c r="Y67" s="51" t="str">
        <f ca="1">IF(OR($A67="",Y$9="",SUMIF(RelGegevens!$F$3:$M$1002,CONCATENATE("=",Uitwerking!$A67,"-",Uitwerking!Y$9),RelGegevens!$L$3:$L$1002)=0),"",SUMIF(RelGegevens!$F$3:$M$1002,CONCATENATE("=",Uitwerking!$A67,"-",Uitwerking!Y$9),RelGegevens!$L$3:$L$1002))</f>
        <v/>
      </c>
      <c r="Z67" s="50" t="str">
        <f ca="1">IF(OR($A67="",Z$9="",SUMIF(RelGegevens!$F$3:$M$1002,CONCATENATE("=",Uitwerking!$A67,"-",Uitwerking!Z$9),RelGegevens!$L$3:$L$1002)=0),"",SUMIF(RelGegevens!$F$3:$M$1002,CONCATENATE("=",Uitwerking!$A67,"-",Uitwerking!Z$9),RelGegevens!$L$3:$L$1002))</f>
        <v/>
      </c>
      <c r="AA67" s="51" t="str">
        <f ca="1">IF(OR($A67="",AA$9="",SUMIF(RelGegevens!$F$3:$M$1002,CONCATENATE("=",Uitwerking!$A67,"-",Uitwerking!AA$9),RelGegevens!$L$3:$L$1002)=0),"",SUMIF(RelGegevens!$F$3:$M$1002,CONCATENATE("=",Uitwerking!$A67,"-",Uitwerking!AA$9),RelGegevens!$L$3:$L$1002))</f>
        <v/>
      </c>
      <c r="AB67" s="51" t="str">
        <f ca="1">IF(OR($A67="",AB$9="",SUMIF(RelGegevens!$F$3:$M$1002,CONCATENATE("=",Uitwerking!$A67,"-",Uitwerking!AB$9),RelGegevens!$L$3:$L$1002)=0),"",SUMIF(RelGegevens!$F$3:$M$1002,CONCATENATE("=",Uitwerking!$A67,"-",Uitwerking!AB$9),RelGegevens!$L$3:$L$1002))</f>
        <v/>
      </c>
      <c r="AC67" s="51" t="str">
        <f ca="1">IF(OR($A67="",AC$9="",SUMIF(RelGegevens!$F$3:$M$1002,CONCATENATE("=",Uitwerking!$A67,"-",Uitwerking!AC$9),RelGegevens!$L$3:$L$1002)=0),"",SUMIF(RelGegevens!$F$3:$M$1002,CONCATENATE("=",Uitwerking!$A67,"-",Uitwerking!AC$9),RelGegevens!$L$3:$L$1002))</f>
        <v/>
      </c>
      <c r="AD67" s="51" t="str">
        <f ca="1">IF(OR($A67="",AD$9="",SUMIF(RelGegevens!$F$3:$M$1002,CONCATENATE("=",Uitwerking!$A67,"-",Uitwerking!AD$9),RelGegevens!$L$3:$L$1002)=0),"",SUMIF(RelGegevens!$F$3:$M$1002,CONCATENATE("=",Uitwerking!$A67,"-",Uitwerking!AD$9),RelGegevens!$L$3:$L$1002))</f>
        <v/>
      </c>
      <c r="AE67" s="51" t="str">
        <f ca="1">IF(OR($A67="",AE$9="",SUMIF(RelGegevens!$F$3:$M$1002,CONCATENATE("=",Uitwerking!$A67,"-",Uitwerking!AE$9),RelGegevens!$L$3:$L$1002)=0),"",SUMIF(RelGegevens!$F$3:$M$1002,CONCATENATE("=",Uitwerking!$A67,"-",Uitwerking!AE$9),RelGegevens!$L$3:$L$1002))</f>
        <v/>
      </c>
      <c r="AF67" s="51" t="str">
        <f ca="1">IF(OR($A67="",AF$9="",SUMIF(RelGegevens!$F$3:$M$1002,CONCATENATE("=",Uitwerking!$A67,"-",Uitwerking!AF$9),RelGegevens!$L$3:$L$1002)=0),"",SUMIF(RelGegevens!$F$3:$M$1002,CONCATENATE("=",Uitwerking!$A67,"-",Uitwerking!AF$9),RelGegevens!$L$3:$L$1002))</f>
        <v/>
      </c>
      <c r="AG67" s="51" t="str">
        <f ca="1">IF(OR($A67="",AG$9="",SUMIF(RelGegevens!$F$3:$M$1002,CONCATENATE("=",Uitwerking!$A67,"-",Uitwerking!AG$9),RelGegevens!$L$3:$L$1002)=0),"",SUMIF(RelGegevens!$F$3:$M$1002,CONCATENATE("=",Uitwerking!$A67,"-",Uitwerking!AG$9),RelGegevens!$L$3:$L$1002))</f>
        <v/>
      </c>
      <c r="AH67" s="51" t="str">
        <f ca="1">IF(OR($A67="",AH$9="",SUMIF(RelGegevens!$F$3:$M$1002,CONCATENATE("=",Uitwerking!$A67,"-",Uitwerking!AH$9),RelGegevens!$L$3:$L$1002)=0),"",SUMIF(RelGegevens!$F$3:$M$1002,CONCATENATE("=",Uitwerking!$A67,"-",Uitwerking!AH$9),RelGegevens!$L$3:$L$1002))</f>
        <v/>
      </c>
      <c r="AI67" s="51" t="str">
        <f ca="1">IF(OR($A67="",AI$9="",SUMIF(RelGegevens!$F$3:$M$1002,CONCATENATE("=",Uitwerking!$A67,"-",Uitwerking!AI$9),RelGegevens!$L$3:$L$1002)=0),"",SUMIF(RelGegevens!$F$3:$M$1002,CONCATENATE("=",Uitwerking!$A67,"-",Uitwerking!AI$9),RelGegevens!$L$3:$L$1002))</f>
        <v/>
      </c>
      <c r="AJ67" s="51" t="str">
        <f ca="1">IF(OR($A67="",AJ$9="",SUMIF(RelGegevens!$F$3:$M$1002,CONCATENATE("=",Uitwerking!$A67,"-",Uitwerking!AJ$9),RelGegevens!$L$3:$L$1002)=0),"",SUMIF(RelGegevens!$F$3:$M$1002,CONCATENATE("=",Uitwerking!$A67,"-",Uitwerking!AJ$9),RelGegevens!$L$3:$L$1002))</f>
        <v/>
      </c>
      <c r="AK67" s="51" t="str">
        <f ca="1">IF(OR($A67="",AK$9="",SUMIF(RelGegevens!$F$3:$M$1002,CONCATENATE("=",Uitwerking!$A67,"-",Uitwerking!AK$9),RelGegevens!$L$3:$L$1002)=0),"",SUMIF(RelGegevens!$F$3:$M$1002,CONCATENATE("=",Uitwerking!$A67,"-",Uitwerking!AK$9),RelGegevens!$L$3:$L$1002))</f>
        <v/>
      </c>
      <c r="AL67" s="51" t="str">
        <f ca="1">IF(OR($A67="",AL$9="",SUMIF(RelGegevens!$F$3:$M$1002,CONCATENATE("=",Uitwerking!$A67,"-",Uitwerking!AL$9),RelGegevens!$L$3:$L$1002)=0),"",SUMIF(RelGegevens!$F$3:$M$1002,CONCATENATE("=",Uitwerking!$A67,"-",Uitwerking!AL$9),RelGegevens!$L$3:$L$1002))</f>
        <v/>
      </c>
      <c r="AM67" s="51" t="str">
        <f ca="1">IF(OR($A67="",AM$9="",SUMIF(RelGegevens!$F$3:$M$1002,CONCATENATE("=",Uitwerking!$A67,"-",Uitwerking!AM$9),RelGegevens!$L$3:$L$1002)=0),"",SUMIF(RelGegevens!$F$3:$M$1002,CONCATENATE("=",Uitwerking!$A67,"-",Uitwerking!AM$9),RelGegevens!$L$3:$L$1002))</f>
        <v/>
      </c>
      <c r="AN67" s="51" t="str">
        <f ca="1">IF(OR($A67="",AN$9="",SUMIF(RelGegevens!$F$3:$M$1002,CONCATENATE("=",Uitwerking!$A67,"-",Uitwerking!AN$9),RelGegevens!$L$3:$L$1002)=0),"",SUMIF(RelGegevens!$F$3:$M$1002,CONCATENATE("=",Uitwerking!$A67,"-",Uitwerking!AN$9),RelGegevens!$L$3:$L$1002))</f>
        <v/>
      </c>
      <c r="AO67" s="51" t="str">
        <f ca="1">IF(OR($A67="",AO$9="",SUMIF(RelGegevens!$F$3:$M$1002,CONCATENATE("=",Uitwerking!$A67,"-",Uitwerking!AO$9),RelGegevens!$L$3:$L$1002)=0),"",SUMIF(RelGegevens!$F$3:$M$1002,CONCATENATE("=",Uitwerking!$A67,"-",Uitwerking!AO$9),RelGegevens!$L$3:$L$1002))</f>
        <v/>
      </c>
      <c r="AP67" s="51" t="str">
        <f ca="1">IF(OR($A67="",AP$9="",SUMIF(RelGegevens!$F$3:$M$1002,CONCATENATE("=",Uitwerking!$A67,"-",Uitwerking!AP$9),RelGegevens!$L$3:$L$1002)=0),"",SUMIF(RelGegevens!$F$3:$M$1002,CONCATENATE("=",Uitwerking!$A67,"-",Uitwerking!AP$9),RelGegevens!$L$3:$L$1002))</f>
        <v/>
      </c>
      <c r="AQ67" s="51" t="str">
        <f ca="1">IF(OR($A67="",AQ$9="",SUMIF(RelGegevens!$F$3:$M$1002,CONCATENATE("=",Uitwerking!$A67,"-",Uitwerking!AQ$9),RelGegevens!$L$3:$L$1002)=0),"",SUMIF(RelGegevens!$F$3:$M$1002,CONCATENATE("=",Uitwerking!$A67,"-",Uitwerking!AQ$9),RelGegevens!$L$3:$L$1002))</f>
        <v/>
      </c>
      <c r="AR67" s="51" t="str">
        <f ca="1">IF(OR($A67="",AR$9="",SUMIF(RelGegevens!$F$3:$M$1002,CONCATENATE("=",Uitwerking!$A67,"-",Uitwerking!AR$9),RelGegevens!$L$3:$L$1002)=0),"",SUMIF(RelGegevens!$F$3:$M$1002,CONCATENATE("=",Uitwerking!$A67,"-",Uitwerking!AR$9),RelGegevens!$L$3:$L$1002))</f>
        <v/>
      </c>
      <c r="AS67" s="51" t="str">
        <f ca="1">IF(OR($A67="",AS$9="",SUMIF(RelGegevens!$F$3:$M$1002,CONCATENATE("=",Uitwerking!$A67,"-",Uitwerking!AS$9),RelGegevens!$L$3:$L$1002)=0),"",SUMIF(RelGegevens!$F$3:$M$1002,CONCATENATE("=",Uitwerking!$A67,"-",Uitwerking!AS$9),RelGegevens!$L$3:$L$1002))</f>
        <v/>
      </c>
      <c r="AT67" s="51" t="str">
        <f ca="1">IF(OR($A67="",AT$9="",SUMIF(RelGegevens!$F$3:$M$1002,CONCATENATE("=",Uitwerking!$A67,"-",Uitwerking!AT$9),RelGegevens!$L$3:$L$1002)=0),"",SUMIF(RelGegevens!$F$3:$M$1002,CONCATENATE("=",Uitwerking!$A67,"-",Uitwerking!AT$9),RelGegevens!$L$3:$L$1002))</f>
        <v/>
      </c>
      <c r="AU67" s="51" t="str">
        <f ca="1">IF(OR($A67="",AU$9="",SUMIF(RelGegevens!$F$3:$M$1002,CONCATENATE("=",Uitwerking!$A67,"-",Uitwerking!AU$9),RelGegevens!$L$3:$L$1002)=0),"",SUMIF(RelGegevens!$F$3:$M$1002,CONCATENATE("=",Uitwerking!$A67,"-",Uitwerking!AU$9),RelGegevens!$L$3:$L$1002))</f>
        <v/>
      </c>
      <c r="AV67" s="51" t="str">
        <f ca="1">IF(OR($A67="",AV$9="",SUMIF(RelGegevens!$F$3:$M$1002,CONCATENATE("=",Uitwerking!$A67,"-",Uitwerking!AV$9),RelGegevens!$L$3:$L$1002)=0),"",SUMIF(RelGegevens!$F$3:$M$1002,CONCATENATE("=",Uitwerking!$A67,"-",Uitwerking!AV$9),RelGegevens!$L$3:$L$1002))</f>
        <v/>
      </c>
      <c r="AW67" s="51" t="str">
        <f ca="1">IF(OR($A67="",AW$9="",SUMIF(RelGegevens!$F$3:$M$1002,CONCATENATE("=",Uitwerking!$A67,"-",Uitwerking!AW$9),RelGegevens!$L$3:$L$1002)=0),"",SUMIF(RelGegevens!$F$3:$M$1002,CONCATENATE("=",Uitwerking!$A67,"-",Uitwerking!AW$9),RelGegevens!$L$3:$L$1002))</f>
        <v/>
      </c>
      <c r="AX67" s="51" t="str">
        <f ca="1">IF(OR($A67="",AX$9="",SUMIF(RelGegevens!$F$3:$M$1002,CONCATENATE("=",Uitwerking!$A67,"-",Uitwerking!AX$9),RelGegevens!$L$3:$L$1002)=0),"",SUMIF(RelGegevens!$F$3:$M$1002,CONCATENATE("=",Uitwerking!$A67,"-",Uitwerking!AX$9),RelGegevens!$L$3:$L$1002))</f>
        <v/>
      </c>
      <c r="AY67" s="51" t="str">
        <f ca="1">IF(OR($A67="",AY$9="",SUMIF(RelGegevens!$F$3:$M$1002,CONCATENATE("=",Uitwerking!$A67,"-",Uitwerking!AY$9),RelGegevens!$L$3:$L$1002)=0),"",SUMIF(RelGegevens!$F$3:$M$1002,CONCATENATE("=",Uitwerking!$A67,"-",Uitwerking!AY$9),RelGegevens!$L$3:$L$1002))</f>
        <v/>
      </c>
      <c r="AZ67" s="51" t="str">
        <f ca="1">IF(OR($A67="",AZ$9="",SUMIF(RelGegevens!$F$3:$M$1002,CONCATENATE("=",Uitwerking!$A67,"-",Uitwerking!AZ$9),RelGegevens!$L$3:$L$1002)=0),"",SUMIF(RelGegevens!$F$3:$M$1002,CONCATENATE("=",Uitwerking!$A67,"-",Uitwerking!AZ$9),RelGegevens!$L$3:$L$1002))</f>
        <v/>
      </c>
      <c r="BA67" s="51" t="str">
        <f ca="1">IF(OR($A67="",BA$9="",SUMIF(RelGegevens!$F$3:$M$1002,CONCATENATE("=",Uitwerking!$A67,"-",Uitwerking!BA$9),RelGegevens!$L$3:$L$1002)=0),"",SUMIF(RelGegevens!$F$3:$M$1002,CONCATENATE("=",Uitwerking!$A67,"-",Uitwerking!BA$9),RelGegevens!$L$3:$L$1002))</f>
        <v/>
      </c>
      <c r="BB67" s="51" t="str">
        <f ca="1">IF(OR($A67="",BB$9="",SUMIF(RelGegevens!$F$3:$M$1002,CONCATENATE("=",Uitwerking!$A67,"-",Uitwerking!BB$9),RelGegevens!$L$3:$L$1002)=0),"",SUMIF(RelGegevens!$F$3:$M$1002,CONCATENATE("=",Uitwerking!$A67,"-",Uitwerking!BB$9),RelGegevens!$L$3:$L$1002))</f>
        <v/>
      </c>
      <c r="BC67" s="52" t="str">
        <f ca="1">IF(OR($A67="",BC$9="",SUMIF(RelGegevens!$F$3:$M$1002,CONCATENATE("=",Uitwerking!$A67,"-",Uitwerking!BC$9),RelGegevens!$L$3:$L$1002)=0),"",SUMIF(RelGegevens!$F$3:$M$1002,CONCATENATE("=",Uitwerking!$A67,"-",Uitwerking!BC$9),RelGegevens!$L$3:$L$1002))</f>
        <v/>
      </c>
    </row>
    <row r="68" spans="1:55" ht="10.5" customHeight="1" x14ac:dyDescent="0.25">
      <c r="A68" s="17" t="str">
        <f>'Data LMA'!B76</f>
        <v/>
      </c>
      <c r="B68" s="29" t="str">
        <f t="shared" si="5"/>
        <v/>
      </c>
      <c r="C68" s="22" t="str">
        <f>IF(A68="","",VLOOKUP(A68,Euralcodes!$A$2:$C$840,3))</f>
        <v/>
      </c>
      <c r="D68" s="23" t="str">
        <f>IF(C68="","",VLOOKUP(A68,Euralcodes!$A$2:$C$840,2))</f>
        <v/>
      </c>
      <c r="E68" s="87" t="str">
        <f t="shared" ca="1" si="3"/>
        <v/>
      </c>
      <c r="F68" s="50" t="str">
        <f ca="1">IF(OR($A68="",F$9="",SUMIF(RelGegevens!$F$3:$M$1002,CONCATENATE("=",Uitwerking!$A68,"-",Uitwerking!F$9),RelGegevens!$L$3:$L$1002)=0),"",SUMIF(RelGegevens!$F$3:$M$1002,CONCATENATE("=",Uitwerking!$A68,"-",Uitwerking!F$9),RelGegevens!$L$3:$L$1002))</f>
        <v/>
      </c>
      <c r="G68" s="51" t="str">
        <f ca="1">IF(OR($A68="",G$9="",SUMIF(RelGegevens!$F$3:$M$1002,CONCATENATE("=",Uitwerking!$A68,"-",Uitwerking!G$9),RelGegevens!$L$3:$L$1002)=0),"",SUMIF(RelGegevens!$F$3:$M$1002,CONCATENATE("=",Uitwerking!$A68,"-",Uitwerking!G$9),RelGegevens!$L$3:$L$1002))</f>
        <v/>
      </c>
      <c r="H68" s="51" t="str">
        <f ca="1">IF(OR($A68="",H$9="",SUMIF(RelGegevens!$F$3:$M$1002,CONCATENATE("=",Uitwerking!$A68,"-",Uitwerking!H$9),RelGegevens!$L$3:$L$1002)=0),"",SUMIF(RelGegevens!$F$3:$M$1002,CONCATENATE("=",Uitwerking!$A68,"-",Uitwerking!H$9),RelGegevens!$L$3:$L$1002))</f>
        <v/>
      </c>
      <c r="I68" s="51" t="str">
        <f ca="1">IF(OR($A68="",I$9="",SUMIF(RelGegevens!$F$3:$M$1002,CONCATENATE("=",Uitwerking!$A68,"-",Uitwerking!I$9),RelGegevens!$L$3:$L$1002)=0),"",SUMIF(RelGegevens!$F$3:$M$1002,CONCATENATE("=",Uitwerking!$A68,"-",Uitwerking!I$9),RelGegevens!$L$3:$L$1002))</f>
        <v/>
      </c>
      <c r="J68" s="51" t="str">
        <f ca="1">IF(OR($A68="",J$9="",SUMIF(RelGegevens!$F$3:$M$1002,CONCATENATE("=",Uitwerking!$A68,"-",Uitwerking!J$9),RelGegevens!$L$3:$L$1002)=0),"",SUMIF(RelGegevens!$F$3:$M$1002,CONCATENATE("=",Uitwerking!$A68,"-",Uitwerking!J$9),RelGegevens!$L$3:$L$1002))</f>
        <v/>
      </c>
      <c r="K68" s="51" t="str">
        <f ca="1">IF(OR($A68="",K$9="",SUMIF(RelGegevens!$F$3:$M$1002,CONCATENATE("=",Uitwerking!$A68,"-",Uitwerking!K$9),RelGegevens!$L$3:$L$1002)=0),"",SUMIF(RelGegevens!$F$3:$M$1002,CONCATENATE("=",Uitwerking!$A68,"-",Uitwerking!K$9),RelGegevens!$L$3:$L$1002))</f>
        <v/>
      </c>
      <c r="L68" s="51" t="str">
        <f ca="1">IF(OR($A68="",L$9="",SUMIF(RelGegevens!$F$3:$M$1002,CONCATENATE("=",Uitwerking!$A68,"-",Uitwerking!L$9),RelGegevens!$L$3:$L$1002)=0),"",SUMIF(RelGegevens!$F$3:$M$1002,CONCATENATE("=",Uitwerking!$A68,"-",Uitwerking!L$9),RelGegevens!$L$3:$L$1002))</f>
        <v/>
      </c>
      <c r="M68" s="51" t="str">
        <f ca="1">IF(OR($A68="",M$9="",SUMIF(RelGegevens!$F$3:$M$1002,CONCATENATE("=",Uitwerking!$A68,"-",Uitwerking!M$9),RelGegevens!$L$3:$L$1002)=0),"",SUMIF(RelGegevens!$F$3:$M$1002,CONCATENATE("=",Uitwerking!$A68,"-",Uitwerking!M$9),RelGegevens!$L$3:$L$1002))</f>
        <v/>
      </c>
      <c r="N68" s="51" t="str">
        <f ca="1">IF(OR($A68="",N$9="",SUMIF(RelGegevens!$F$3:$M$1002,CONCATENATE("=",Uitwerking!$A68,"-",Uitwerking!N$9),RelGegevens!$L$3:$L$1002)=0),"",SUMIF(RelGegevens!$F$3:$M$1002,CONCATENATE("=",Uitwerking!$A68,"-",Uitwerking!N$9),RelGegevens!$L$3:$L$1002))</f>
        <v/>
      </c>
      <c r="O68" s="51" t="str">
        <f ca="1">IF(OR($A68="",O$9="",SUMIF(RelGegevens!$F$3:$M$1002,CONCATENATE("=",Uitwerking!$A68,"-",Uitwerking!O$9),RelGegevens!$L$3:$L$1002)=0),"",SUMIF(RelGegevens!$F$3:$M$1002,CONCATENATE("=",Uitwerking!$A68,"-",Uitwerking!O$9),RelGegevens!$L$3:$L$1002))</f>
        <v/>
      </c>
      <c r="P68" s="51" t="str">
        <f ca="1">IF(OR($A68="",P$9="",SUMIF(RelGegevens!$F$3:$M$1002,CONCATENATE("=",Uitwerking!$A68,"-",Uitwerking!P$9),RelGegevens!$L$3:$L$1002)=0),"",SUMIF(RelGegevens!$F$3:$M$1002,CONCATENATE("=",Uitwerking!$A68,"-",Uitwerking!P$9),RelGegevens!$L$3:$L$1002))</f>
        <v/>
      </c>
      <c r="Q68" s="51" t="str">
        <f ca="1">IF(OR($A68="",Q$9="",SUMIF(RelGegevens!$F$3:$M$1002,CONCATENATE("=",Uitwerking!$A68,"-",Uitwerking!Q$9),RelGegevens!$L$3:$L$1002)=0),"",SUMIF(RelGegevens!$F$3:$M$1002,CONCATENATE("=",Uitwerking!$A68,"-",Uitwerking!Q$9),RelGegevens!$L$3:$L$1002))</f>
        <v/>
      </c>
      <c r="R68" s="51" t="str">
        <f ca="1">IF(OR($A68="",R$9="",SUMIF(RelGegevens!$F$3:$M$1002,CONCATENATE("=",Uitwerking!$A68,"-",Uitwerking!R$9),RelGegevens!$L$3:$L$1002)=0),"",SUMIF(RelGegevens!$F$3:$M$1002,CONCATENATE("=",Uitwerking!$A68,"-",Uitwerking!R$9),RelGegevens!$L$3:$L$1002))</f>
        <v/>
      </c>
      <c r="S68" s="51" t="str">
        <f ca="1">IF(OR($A68="",S$9="",SUMIF(RelGegevens!$F$3:$M$1002,CONCATENATE("=",Uitwerking!$A68,"-",Uitwerking!S$9),RelGegevens!$L$3:$L$1002)=0),"",SUMIF(RelGegevens!$F$3:$M$1002,CONCATENATE("=",Uitwerking!$A68,"-",Uitwerking!S$9),RelGegevens!$L$3:$L$1002))</f>
        <v/>
      </c>
      <c r="T68" s="51" t="str">
        <f ca="1">IF(OR($A68="",T$9="",SUMIF(RelGegevens!$F$3:$M$1002,CONCATENATE("=",Uitwerking!$A68,"-",Uitwerking!T$9),RelGegevens!$L$3:$L$1002)=0),"",SUMIF(RelGegevens!$F$3:$M$1002,CONCATENATE("=",Uitwerking!$A68,"-",Uitwerking!T$9),RelGegevens!$L$3:$L$1002))</f>
        <v/>
      </c>
      <c r="U68" s="51" t="str">
        <f ca="1">IF(OR($A68="",U$9="",SUMIF(RelGegevens!$F$3:$M$1002,CONCATENATE("=",Uitwerking!$A68,"-",Uitwerking!U$9),RelGegevens!$L$3:$L$1002)=0),"",SUMIF(RelGegevens!$F$3:$M$1002,CONCATENATE("=",Uitwerking!$A68,"-",Uitwerking!U$9),RelGegevens!$L$3:$L$1002))</f>
        <v/>
      </c>
      <c r="V68" s="51" t="str">
        <f ca="1">IF(OR($A68="",V$9="",SUMIF(RelGegevens!$F$3:$M$1002,CONCATENATE("=",Uitwerking!$A68,"-",Uitwerking!V$9),RelGegevens!$L$3:$L$1002)=0),"",SUMIF(RelGegevens!$F$3:$M$1002,CONCATENATE("=",Uitwerking!$A68,"-",Uitwerking!V$9),RelGegevens!$L$3:$L$1002))</f>
        <v/>
      </c>
      <c r="W68" s="51" t="str">
        <f ca="1">IF(OR($A68="",W$9="",SUMIF(RelGegevens!$F$3:$M$1002,CONCATENATE("=",Uitwerking!$A68,"-",Uitwerking!W$9),RelGegevens!$L$3:$L$1002)=0),"",SUMIF(RelGegevens!$F$3:$M$1002,CONCATENATE("=",Uitwerking!$A68,"-",Uitwerking!W$9),RelGegevens!$L$3:$L$1002))</f>
        <v/>
      </c>
      <c r="X68" s="51" t="str">
        <f ca="1">IF(OR($A68="",X$9="",SUMIF(RelGegevens!$F$3:$M$1002,CONCATENATE("=",Uitwerking!$A68,"-",Uitwerking!X$9),RelGegevens!$L$3:$L$1002)=0),"",SUMIF(RelGegevens!$F$3:$M$1002,CONCATENATE("=",Uitwerking!$A68,"-",Uitwerking!X$9),RelGegevens!$L$3:$L$1002))</f>
        <v/>
      </c>
      <c r="Y68" s="51" t="str">
        <f ca="1">IF(OR($A68="",Y$9="",SUMIF(RelGegevens!$F$3:$M$1002,CONCATENATE("=",Uitwerking!$A68,"-",Uitwerking!Y$9),RelGegevens!$L$3:$L$1002)=0),"",SUMIF(RelGegevens!$F$3:$M$1002,CONCATENATE("=",Uitwerking!$A68,"-",Uitwerking!Y$9),RelGegevens!$L$3:$L$1002))</f>
        <v/>
      </c>
      <c r="Z68" s="50" t="str">
        <f ca="1">IF(OR($A68="",Z$9="",SUMIF(RelGegevens!$F$3:$M$1002,CONCATENATE("=",Uitwerking!$A68,"-",Uitwerking!Z$9),RelGegevens!$L$3:$L$1002)=0),"",SUMIF(RelGegevens!$F$3:$M$1002,CONCATENATE("=",Uitwerking!$A68,"-",Uitwerking!Z$9),RelGegevens!$L$3:$L$1002))</f>
        <v/>
      </c>
      <c r="AA68" s="51" t="str">
        <f ca="1">IF(OR($A68="",AA$9="",SUMIF(RelGegevens!$F$3:$M$1002,CONCATENATE("=",Uitwerking!$A68,"-",Uitwerking!AA$9),RelGegevens!$L$3:$L$1002)=0),"",SUMIF(RelGegevens!$F$3:$M$1002,CONCATENATE("=",Uitwerking!$A68,"-",Uitwerking!AA$9),RelGegevens!$L$3:$L$1002))</f>
        <v/>
      </c>
      <c r="AB68" s="51" t="str">
        <f ca="1">IF(OR($A68="",AB$9="",SUMIF(RelGegevens!$F$3:$M$1002,CONCATENATE("=",Uitwerking!$A68,"-",Uitwerking!AB$9),RelGegevens!$L$3:$L$1002)=0),"",SUMIF(RelGegevens!$F$3:$M$1002,CONCATENATE("=",Uitwerking!$A68,"-",Uitwerking!AB$9),RelGegevens!$L$3:$L$1002))</f>
        <v/>
      </c>
      <c r="AC68" s="51" t="str">
        <f ca="1">IF(OR($A68="",AC$9="",SUMIF(RelGegevens!$F$3:$M$1002,CONCATENATE("=",Uitwerking!$A68,"-",Uitwerking!AC$9),RelGegevens!$L$3:$L$1002)=0),"",SUMIF(RelGegevens!$F$3:$M$1002,CONCATENATE("=",Uitwerking!$A68,"-",Uitwerking!AC$9),RelGegevens!$L$3:$L$1002))</f>
        <v/>
      </c>
      <c r="AD68" s="51" t="str">
        <f ca="1">IF(OR($A68="",AD$9="",SUMIF(RelGegevens!$F$3:$M$1002,CONCATENATE("=",Uitwerking!$A68,"-",Uitwerking!AD$9),RelGegevens!$L$3:$L$1002)=0),"",SUMIF(RelGegevens!$F$3:$M$1002,CONCATENATE("=",Uitwerking!$A68,"-",Uitwerking!AD$9),RelGegevens!$L$3:$L$1002))</f>
        <v/>
      </c>
      <c r="AE68" s="51" t="str">
        <f ca="1">IF(OR($A68="",AE$9="",SUMIF(RelGegevens!$F$3:$M$1002,CONCATENATE("=",Uitwerking!$A68,"-",Uitwerking!AE$9),RelGegevens!$L$3:$L$1002)=0),"",SUMIF(RelGegevens!$F$3:$M$1002,CONCATENATE("=",Uitwerking!$A68,"-",Uitwerking!AE$9),RelGegevens!$L$3:$L$1002))</f>
        <v/>
      </c>
      <c r="AF68" s="51" t="str">
        <f ca="1">IF(OR($A68="",AF$9="",SUMIF(RelGegevens!$F$3:$M$1002,CONCATENATE("=",Uitwerking!$A68,"-",Uitwerking!AF$9),RelGegevens!$L$3:$L$1002)=0),"",SUMIF(RelGegevens!$F$3:$M$1002,CONCATENATE("=",Uitwerking!$A68,"-",Uitwerking!AF$9),RelGegevens!$L$3:$L$1002))</f>
        <v/>
      </c>
      <c r="AG68" s="51" t="str">
        <f ca="1">IF(OR($A68="",AG$9="",SUMIF(RelGegevens!$F$3:$M$1002,CONCATENATE("=",Uitwerking!$A68,"-",Uitwerking!AG$9),RelGegevens!$L$3:$L$1002)=0),"",SUMIF(RelGegevens!$F$3:$M$1002,CONCATENATE("=",Uitwerking!$A68,"-",Uitwerking!AG$9),RelGegevens!$L$3:$L$1002))</f>
        <v/>
      </c>
      <c r="AH68" s="51" t="str">
        <f ca="1">IF(OR($A68="",AH$9="",SUMIF(RelGegevens!$F$3:$M$1002,CONCATENATE("=",Uitwerking!$A68,"-",Uitwerking!AH$9),RelGegevens!$L$3:$L$1002)=0),"",SUMIF(RelGegevens!$F$3:$M$1002,CONCATENATE("=",Uitwerking!$A68,"-",Uitwerking!AH$9),RelGegevens!$L$3:$L$1002))</f>
        <v/>
      </c>
      <c r="AI68" s="51" t="str">
        <f ca="1">IF(OR($A68="",AI$9="",SUMIF(RelGegevens!$F$3:$M$1002,CONCATENATE("=",Uitwerking!$A68,"-",Uitwerking!AI$9),RelGegevens!$L$3:$L$1002)=0),"",SUMIF(RelGegevens!$F$3:$M$1002,CONCATENATE("=",Uitwerking!$A68,"-",Uitwerking!AI$9),RelGegevens!$L$3:$L$1002))</f>
        <v/>
      </c>
      <c r="AJ68" s="51" t="str">
        <f ca="1">IF(OR($A68="",AJ$9="",SUMIF(RelGegevens!$F$3:$M$1002,CONCATENATE("=",Uitwerking!$A68,"-",Uitwerking!AJ$9),RelGegevens!$L$3:$L$1002)=0),"",SUMIF(RelGegevens!$F$3:$M$1002,CONCATENATE("=",Uitwerking!$A68,"-",Uitwerking!AJ$9),RelGegevens!$L$3:$L$1002))</f>
        <v/>
      </c>
      <c r="AK68" s="51" t="str">
        <f ca="1">IF(OR($A68="",AK$9="",SUMIF(RelGegevens!$F$3:$M$1002,CONCATENATE("=",Uitwerking!$A68,"-",Uitwerking!AK$9),RelGegevens!$L$3:$L$1002)=0),"",SUMIF(RelGegevens!$F$3:$M$1002,CONCATENATE("=",Uitwerking!$A68,"-",Uitwerking!AK$9),RelGegevens!$L$3:$L$1002))</f>
        <v/>
      </c>
      <c r="AL68" s="51" t="str">
        <f ca="1">IF(OR($A68="",AL$9="",SUMIF(RelGegevens!$F$3:$M$1002,CONCATENATE("=",Uitwerking!$A68,"-",Uitwerking!AL$9),RelGegevens!$L$3:$L$1002)=0),"",SUMIF(RelGegevens!$F$3:$M$1002,CONCATENATE("=",Uitwerking!$A68,"-",Uitwerking!AL$9),RelGegevens!$L$3:$L$1002))</f>
        <v/>
      </c>
      <c r="AM68" s="51" t="str">
        <f ca="1">IF(OR($A68="",AM$9="",SUMIF(RelGegevens!$F$3:$M$1002,CONCATENATE("=",Uitwerking!$A68,"-",Uitwerking!AM$9),RelGegevens!$L$3:$L$1002)=0),"",SUMIF(RelGegevens!$F$3:$M$1002,CONCATENATE("=",Uitwerking!$A68,"-",Uitwerking!AM$9),RelGegevens!$L$3:$L$1002))</f>
        <v/>
      </c>
      <c r="AN68" s="51" t="str">
        <f ca="1">IF(OR($A68="",AN$9="",SUMIF(RelGegevens!$F$3:$M$1002,CONCATENATE("=",Uitwerking!$A68,"-",Uitwerking!AN$9),RelGegevens!$L$3:$L$1002)=0),"",SUMIF(RelGegevens!$F$3:$M$1002,CONCATENATE("=",Uitwerking!$A68,"-",Uitwerking!AN$9),RelGegevens!$L$3:$L$1002))</f>
        <v/>
      </c>
      <c r="AO68" s="51" t="str">
        <f ca="1">IF(OR($A68="",AO$9="",SUMIF(RelGegevens!$F$3:$M$1002,CONCATENATE("=",Uitwerking!$A68,"-",Uitwerking!AO$9),RelGegevens!$L$3:$L$1002)=0),"",SUMIF(RelGegevens!$F$3:$M$1002,CONCATENATE("=",Uitwerking!$A68,"-",Uitwerking!AO$9),RelGegevens!$L$3:$L$1002))</f>
        <v/>
      </c>
      <c r="AP68" s="51" t="str">
        <f ca="1">IF(OR($A68="",AP$9="",SUMIF(RelGegevens!$F$3:$M$1002,CONCATENATE("=",Uitwerking!$A68,"-",Uitwerking!AP$9),RelGegevens!$L$3:$L$1002)=0),"",SUMIF(RelGegevens!$F$3:$M$1002,CONCATENATE("=",Uitwerking!$A68,"-",Uitwerking!AP$9),RelGegevens!$L$3:$L$1002))</f>
        <v/>
      </c>
      <c r="AQ68" s="51" t="str">
        <f ca="1">IF(OR($A68="",AQ$9="",SUMIF(RelGegevens!$F$3:$M$1002,CONCATENATE("=",Uitwerking!$A68,"-",Uitwerking!AQ$9),RelGegevens!$L$3:$L$1002)=0),"",SUMIF(RelGegevens!$F$3:$M$1002,CONCATENATE("=",Uitwerking!$A68,"-",Uitwerking!AQ$9),RelGegevens!$L$3:$L$1002))</f>
        <v/>
      </c>
      <c r="AR68" s="51" t="str">
        <f ca="1">IF(OR($A68="",AR$9="",SUMIF(RelGegevens!$F$3:$M$1002,CONCATENATE("=",Uitwerking!$A68,"-",Uitwerking!AR$9),RelGegevens!$L$3:$L$1002)=0),"",SUMIF(RelGegevens!$F$3:$M$1002,CONCATENATE("=",Uitwerking!$A68,"-",Uitwerking!AR$9),RelGegevens!$L$3:$L$1002))</f>
        <v/>
      </c>
      <c r="AS68" s="51" t="str">
        <f ca="1">IF(OR($A68="",AS$9="",SUMIF(RelGegevens!$F$3:$M$1002,CONCATENATE("=",Uitwerking!$A68,"-",Uitwerking!AS$9),RelGegevens!$L$3:$L$1002)=0),"",SUMIF(RelGegevens!$F$3:$M$1002,CONCATENATE("=",Uitwerking!$A68,"-",Uitwerking!AS$9),RelGegevens!$L$3:$L$1002))</f>
        <v/>
      </c>
      <c r="AT68" s="51" t="str">
        <f ca="1">IF(OR($A68="",AT$9="",SUMIF(RelGegevens!$F$3:$M$1002,CONCATENATE("=",Uitwerking!$A68,"-",Uitwerking!AT$9),RelGegevens!$L$3:$L$1002)=0),"",SUMIF(RelGegevens!$F$3:$M$1002,CONCATENATE("=",Uitwerking!$A68,"-",Uitwerking!AT$9),RelGegevens!$L$3:$L$1002))</f>
        <v/>
      </c>
      <c r="AU68" s="51" t="str">
        <f ca="1">IF(OR($A68="",AU$9="",SUMIF(RelGegevens!$F$3:$M$1002,CONCATENATE("=",Uitwerking!$A68,"-",Uitwerking!AU$9),RelGegevens!$L$3:$L$1002)=0),"",SUMIF(RelGegevens!$F$3:$M$1002,CONCATENATE("=",Uitwerking!$A68,"-",Uitwerking!AU$9),RelGegevens!$L$3:$L$1002))</f>
        <v/>
      </c>
      <c r="AV68" s="51" t="str">
        <f ca="1">IF(OR($A68="",AV$9="",SUMIF(RelGegevens!$F$3:$M$1002,CONCATENATE("=",Uitwerking!$A68,"-",Uitwerking!AV$9),RelGegevens!$L$3:$L$1002)=0),"",SUMIF(RelGegevens!$F$3:$M$1002,CONCATENATE("=",Uitwerking!$A68,"-",Uitwerking!AV$9),RelGegevens!$L$3:$L$1002))</f>
        <v/>
      </c>
      <c r="AW68" s="51" t="str">
        <f ca="1">IF(OR($A68="",AW$9="",SUMIF(RelGegevens!$F$3:$M$1002,CONCATENATE("=",Uitwerking!$A68,"-",Uitwerking!AW$9),RelGegevens!$L$3:$L$1002)=0),"",SUMIF(RelGegevens!$F$3:$M$1002,CONCATENATE("=",Uitwerking!$A68,"-",Uitwerking!AW$9),RelGegevens!$L$3:$L$1002))</f>
        <v/>
      </c>
      <c r="AX68" s="51" t="str">
        <f ca="1">IF(OR($A68="",AX$9="",SUMIF(RelGegevens!$F$3:$M$1002,CONCATENATE("=",Uitwerking!$A68,"-",Uitwerking!AX$9),RelGegevens!$L$3:$L$1002)=0),"",SUMIF(RelGegevens!$F$3:$M$1002,CONCATENATE("=",Uitwerking!$A68,"-",Uitwerking!AX$9),RelGegevens!$L$3:$L$1002))</f>
        <v/>
      </c>
      <c r="AY68" s="51" t="str">
        <f ca="1">IF(OR($A68="",AY$9="",SUMIF(RelGegevens!$F$3:$M$1002,CONCATENATE("=",Uitwerking!$A68,"-",Uitwerking!AY$9),RelGegevens!$L$3:$L$1002)=0),"",SUMIF(RelGegevens!$F$3:$M$1002,CONCATENATE("=",Uitwerking!$A68,"-",Uitwerking!AY$9),RelGegevens!$L$3:$L$1002))</f>
        <v/>
      </c>
      <c r="AZ68" s="51" t="str">
        <f ca="1">IF(OR($A68="",AZ$9="",SUMIF(RelGegevens!$F$3:$M$1002,CONCATENATE("=",Uitwerking!$A68,"-",Uitwerking!AZ$9),RelGegevens!$L$3:$L$1002)=0),"",SUMIF(RelGegevens!$F$3:$M$1002,CONCATENATE("=",Uitwerking!$A68,"-",Uitwerking!AZ$9),RelGegevens!$L$3:$L$1002))</f>
        <v/>
      </c>
      <c r="BA68" s="51" t="str">
        <f ca="1">IF(OR($A68="",BA$9="",SUMIF(RelGegevens!$F$3:$M$1002,CONCATENATE("=",Uitwerking!$A68,"-",Uitwerking!BA$9),RelGegevens!$L$3:$L$1002)=0),"",SUMIF(RelGegevens!$F$3:$M$1002,CONCATENATE("=",Uitwerking!$A68,"-",Uitwerking!BA$9),RelGegevens!$L$3:$L$1002))</f>
        <v/>
      </c>
      <c r="BB68" s="51" t="str">
        <f ca="1">IF(OR($A68="",BB$9="",SUMIF(RelGegevens!$F$3:$M$1002,CONCATENATE("=",Uitwerking!$A68,"-",Uitwerking!BB$9),RelGegevens!$L$3:$L$1002)=0),"",SUMIF(RelGegevens!$F$3:$M$1002,CONCATENATE("=",Uitwerking!$A68,"-",Uitwerking!BB$9),RelGegevens!$L$3:$L$1002))</f>
        <v/>
      </c>
      <c r="BC68" s="52" t="str">
        <f ca="1">IF(OR($A68="",BC$9="",SUMIF(RelGegevens!$F$3:$M$1002,CONCATENATE("=",Uitwerking!$A68,"-",Uitwerking!BC$9),RelGegevens!$L$3:$L$1002)=0),"",SUMIF(RelGegevens!$F$3:$M$1002,CONCATENATE("=",Uitwerking!$A68,"-",Uitwerking!BC$9),RelGegevens!$L$3:$L$1002))</f>
        <v/>
      </c>
    </row>
    <row r="69" spans="1:55" ht="10.5" customHeight="1" x14ac:dyDescent="0.25">
      <c r="A69" s="17" t="str">
        <f>'Data LMA'!B77</f>
        <v/>
      </c>
      <c r="B69" s="29" t="str">
        <f t="shared" si="5"/>
        <v/>
      </c>
      <c r="C69" s="22" t="str">
        <f>IF(A69="","",VLOOKUP(A69,Euralcodes!$A$2:$C$840,3))</f>
        <v/>
      </c>
      <c r="D69" s="23" t="str">
        <f>IF(C69="","",VLOOKUP(A69,Euralcodes!$A$2:$C$840,2))</f>
        <v/>
      </c>
      <c r="E69" s="87" t="str">
        <f t="shared" ca="1" si="3"/>
        <v/>
      </c>
      <c r="F69" s="50" t="str">
        <f ca="1">IF(OR($A69="",F$9="",SUMIF(RelGegevens!$F$3:$M$1002,CONCATENATE("=",Uitwerking!$A69,"-",Uitwerking!F$9),RelGegevens!$L$3:$L$1002)=0),"",SUMIF(RelGegevens!$F$3:$M$1002,CONCATENATE("=",Uitwerking!$A69,"-",Uitwerking!F$9),RelGegevens!$L$3:$L$1002))</f>
        <v/>
      </c>
      <c r="G69" s="51" t="str">
        <f ca="1">IF(OR($A69="",G$9="",SUMIF(RelGegevens!$F$3:$M$1002,CONCATENATE("=",Uitwerking!$A69,"-",Uitwerking!G$9),RelGegevens!$L$3:$L$1002)=0),"",SUMIF(RelGegevens!$F$3:$M$1002,CONCATENATE("=",Uitwerking!$A69,"-",Uitwerking!G$9),RelGegevens!$L$3:$L$1002))</f>
        <v/>
      </c>
      <c r="H69" s="51" t="str">
        <f ca="1">IF(OR($A69="",H$9="",SUMIF(RelGegevens!$F$3:$M$1002,CONCATENATE("=",Uitwerking!$A69,"-",Uitwerking!H$9),RelGegevens!$L$3:$L$1002)=0),"",SUMIF(RelGegevens!$F$3:$M$1002,CONCATENATE("=",Uitwerking!$A69,"-",Uitwerking!H$9),RelGegevens!$L$3:$L$1002))</f>
        <v/>
      </c>
      <c r="I69" s="51" t="str">
        <f ca="1">IF(OR($A69="",I$9="",SUMIF(RelGegevens!$F$3:$M$1002,CONCATENATE("=",Uitwerking!$A69,"-",Uitwerking!I$9),RelGegevens!$L$3:$L$1002)=0),"",SUMIF(RelGegevens!$F$3:$M$1002,CONCATENATE("=",Uitwerking!$A69,"-",Uitwerking!I$9),RelGegevens!$L$3:$L$1002))</f>
        <v/>
      </c>
      <c r="J69" s="51" t="str">
        <f ca="1">IF(OR($A69="",J$9="",SUMIF(RelGegevens!$F$3:$M$1002,CONCATENATE("=",Uitwerking!$A69,"-",Uitwerking!J$9),RelGegevens!$L$3:$L$1002)=0),"",SUMIF(RelGegevens!$F$3:$M$1002,CONCATENATE("=",Uitwerking!$A69,"-",Uitwerking!J$9),RelGegevens!$L$3:$L$1002))</f>
        <v/>
      </c>
      <c r="K69" s="51" t="str">
        <f ca="1">IF(OR($A69="",K$9="",SUMIF(RelGegevens!$F$3:$M$1002,CONCATENATE("=",Uitwerking!$A69,"-",Uitwerking!K$9),RelGegevens!$L$3:$L$1002)=0),"",SUMIF(RelGegevens!$F$3:$M$1002,CONCATENATE("=",Uitwerking!$A69,"-",Uitwerking!K$9),RelGegevens!$L$3:$L$1002))</f>
        <v/>
      </c>
      <c r="L69" s="51" t="str">
        <f ca="1">IF(OR($A69="",L$9="",SUMIF(RelGegevens!$F$3:$M$1002,CONCATENATE("=",Uitwerking!$A69,"-",Uitwerking!L$9),RelGegevens!$L$3:$L$1002)=0),"",SUMIF(RelGegevens!$F$3:$M$1002,CONCATENATE("=",Uitwerking!$A69,"-",Uitwerking!L$9),RelGegevens!$L$3:$L$1002))</f>
        <v/>
      </c>
      <c r="M69" s="51" t="str">
        <f ca="1">IF(OR($A69="",M$9="",SUMIF(RelGegevens!$F$3:$M$1002,CONCATENATE("=",Uitwerking!$A69,"-",Uitwerking!M$9),RelGegevens!$L$3:$L$1002)=0),"",SUMIF(RelGegevens!$F$3:$M$1002,CONCATENATE("=",Uitwerking!$A69,"-",Uitwerking!M$9),RelGegevens!$L$3:$L$1002))</f>
        <v/>
      </c>
      <c r="N69" s="51" t="str">
        <f ca="1">IF(OR($A69="",N$9="",SUMIF(RelGegevens!$F$3:$M$1002,CONCATENATE("=",Uitwerking!$A69,"-",Uitwerking!N$9),RelGegevens!$L$3:$L$1002)=0),"",SUMIF(RelGegevens!$F$3:$M$1002,CONCATENATE("=",Uitwerking!$A69,"-",Uitwerking!N$9),RelGegevens!$L$3:$L$1002))</f>
        <v/>
      </c>
      <c r="O69" s="51" t="str">
        <f ca="1">IF(OR($A69="",O$9="",SUMIF(RelGegevens!$F$3:$M$1002,CONCATENATE("=",Uitwerking!$A69,"-",Uitwerking!O$9),RelGegevens!$L$3:$L$1002)=0),"",SUMIF(RelGegevens!$F$3:$M$1002,CONCATENATE("=",Uitwerking!$A69,"-",Uitwerking!O$9),RelGegevens!$L$3:$L$1002))</f>
        <v/>
      </c>
      <c r="P69" s="51" t="str">
        <f ca="1">IF(OR($A69="",P$9="",SUMIF(RelGegevens!$F$3:$M$1002,CONCATENATE("=",Uitwerking!$A69,"-",Uitwerking!P$9),RelGegevens!$L$3:$L$1002)=0),"",SUMIF(RelGegevens!$F$3:$M$1002,CONCATENATE("=",Uitwerking!$A69,"-",Uitwerking!P$9),RelGegevens!$L$3:$L$1002))</f>
        <v/>
      </c>
      <c r="Q69" s="51" t="str">
        <f ca="1">IF(OR($A69="",Q$9="",SUMIF(RelGegevens!$F$3:$M$1002,CONCATENATE("=",Uitwerking!$A69,"-",Uitwerking!Q$9),RelGegevens!$L$3:$L$1002)=0),"",SUMIF(RelGegevens!$F$3:$M$1002,CONCATENATE("=",Uitwerking!$A69,"-",Uitwerking!Q$9),RelGegevens!$L$3:$L$1002))</f>
        <v/>
      </c>
      <c r="R69" s="51" t="str">
        <f ca="1">IF(OR($A69="",R$9="",SUMIF(RelGegevens!$F$3:$M$1002,CONCATENATE("=",Uitwerking!$A69,"-",Uitwerking!R$9),RelGegevens!$L$3:$L$1002)=0),"",SUMIF(RelGegevens!$F$3:$M$1002,CONCATENATE("=",Uitwerking!$A69,"-",Uitwerking!R$9),RelGegevens!$L$3:$L$1002))</f>
        <v/>
      </c>
      <c r="S69" s="51" t="str">
        <f ca="1">IF(OR($A69="",S$9="",SUMIF(RelGegevens!$F$3:$M$1002,CONCATENATE("=",Uitwerking!$A69,"-",Uitwerking!S$9),RelGegevens!$L$3:$L$1002)=0),"",SUMIF(RelGegevens!$F$3:$M$1002,CONCATENATE("=",Uitwerking!$A69,"-",Uitwerking!S$9),RelGegevens!$L$3:$L$1002))</f>
        <v/>
      </c>
      <c r="T69" s="51" t="str">
        <f ca="1">IF(OR($A69="",T$9="",SUMIF(RelGegevens!$F$3:$M$1002,CONCATENATE("=",Uitwerking!$A69,"-",Uitwerking!T$9),RelGegevens!$L$3:$L$1002)=0),"",SUMIF(RelGegevens!$F$3:$M$1002,CONCATENATE("=",Uitwerking!$A69,"-",Uitwerking!T$9),RelGegevens!$L$3:$L$1002))</f>
        <v/>
      </c>
      <c r="U69" s="51" t="str">
        <f ca="1">IF(OR($A69="",U$9="",SUMIF(RelGegevens!$F$3:$M$1002,CONCATENATE("=",Uitwerking!$A69,"-",Uitwerking!U$9),RelGegevens!$L$3:$L$1002)=0),"",SUMIF(RelGegevens!$F$3:$M$1002,CONCATENATE("=",Uitwerking!$A69,"-",Uitwerking!U$9),RelGegevens!$L$3:$L$1002))</f>
        <v/>
      </c>
      <c r="V69" s="51" t="str">
        <f ca="1">IF(OR($A69="",V$9="",SUMIF(RelGegevens!$F$3:$M$1002,CONCATENATE("=",Uitwerking!$A69,"-",Uitwerking!V$9),RelGegevens!$L$3:$L$1002)=0),"",SUMIF(RelGegevens!$F$3:$M$1002,CONCATENATE("=",Uitwerking!$A69,"-",Uitwerking!V$9),RelGegevens!$L$3:$L$1002))</f>
        <v/>
      </c>
      <c r="W69" s="51" t="str">
        <f ca="1">IF(OR($A69="",W$9="",SUMIF(RelGegevens!$F$3:$M$1002,CONCATENATE("=",Uitwerking!$A69,"-",Uitwerking!W$9),RelGegevens!$L$3:$L$1002)=0),"",SUMIF(RelGegevens!$F$3:$M$1002,CONCATENATE("=",Uitwerking!$A69,"-",Uitwerking!W$9),RelGegevens!$L$3:$L$1002))</f>
        <v/>
      </c>
      <c r="X69" s="51" t="str">
        <f ca="1">IF(OR($A69="",X$9="",SUMIF(RelGegevens!$F$3:$M$1002,CONCATENATE("=",Uitwerking!$A69,"-",Uitwerking!X$9),RelGegevens!$L$3:$L$1002)=0),"",SUMIF(RelGegevens!$F$3:$M$1002,CONCATENATE("=",Uitwerking!$A69,"-",Uitwerking!X$9),RelGegevens!$L$3:$L$1002))</f>
        <v/>
      </c>
      <c r="Y69" s="51" t="str">
        <f ca="1">IF(OR($A69="",Y$9="",SUMIF(RelGegevens!$F$3:$M$1002,CONCATENATE("=",Uitwerking!$A69,"-",Uitwerking!Y$9),RelGegevens!$L$3:$L$1002)=0),"",SUMIF(RelGegevens!$F$3:$M$1002,CONCATENATE("=",Uitwerking!$A69,"-",Uitwerking!Y$9),RelGegevens!$L$3:$L$1002))</f>
        <v/>
      </c>
      <c r="Z69" s="50" t="str">
        <f ca="1">IF(OR($A69="",Z$9="",SUMIF(RelGegevens!$F$3:$M$1002,CONCATENATE("=",Uitwerking!$A69,"-",Uitwerking!Z$9),RelGegevens!$L$3:$L$1002)=0),"",SUMIF(RelGegevens!$F$3:$M$1002,CONCATENATE("=",Uitwerking!$A69,"-",Uitwerking!Z$9),RelGegevens!$L$3:$L$1002))</f>
        <v/>
      </c>
      <c r="AA69" s="51" t="str">
        <f ca="1">IF(OR($A69="",AA$9="",SUMIF(RelGegevens!$F$3:$M$1002,CONCATENATE("=",Uitwerking!$A69,"-",Uitwerking!AA$9),RelGegevens!$L$3:$L$1002)=0),"",SUMIF(RelGegevens!$F$3:$M$1002,CONCATENATE("=",Uitwerking!$A69,"-",Uitwerking!AA$9),RelGegevens!$L$3:$L$1002))</f>
        <v/>
      </c>
      <c r="AB69" s="51" t="str">
        <f ca="1">IF(OR($A69="",AB$9="",SUMIF(RelGegevens!$F$3:$M$1002,CONCATENATE("=",Uitwerking!$A69,"-",Uitwerking!AB$9),RelGegevens!$L$3:$L$1002)=0),"",SUMIF(RelGegevens!$F$3:$M$1002,CONCATENATE("=",Uitwerking!$A69,"-",Uitwerking!AB$9),RelGegevens!$L$3:$L$1002))</f>
        <v/>
      </c>
      <c r="AC69" s="51" t="str">
        <f ca="1">IF(OR($A69="",AC$9="",SUMIF(RelGegevens!$F$3:$M$1002,CONCATENATE("=",Uitwerking!$A69,"-",Uitwerking!AC$9),RelGegevens!$L$3:$L$1002)=0),"",SUMIF(RelGegevens!$F$3:$M$1002,CONCATENATE("=",Uitwerking!$A69,"-",Uitwerking!AC$9),RelGegevens!$L$3:$L$1002))</f>
        <v/>
      </c>
      <c r="AD69" s="51" t="str">
        <f ca="1">IF(OR($A69="",AD$9="",SUMIF(RelGegevens!$F$3:$M$1002,CONCATENATE("=",Uitwerking!$A69,"-",Uitwerking!AD$9),RelGegevens!$L$3:$L$1002)=0),"",SUMIF(RelGegevens!$F$3:$M$1002,CONCATENATE("=",Uitwerking!$A69,"-",Uitwerking!AD$9),RelGegevens!$L$3:$L$1002))</f>
        <v/>
      </c>
      <c r="AE69" s="51" t="str">
        <f ca="1">IF(OR($A69="",AE$9="",SUMIF(RelGegevens!$F$3:$M$1002,CONCATENATE("=",Uitwerking!$A69,"-",Uitwerking!AE$9),RelGegevens!$L$3:$L$1002)=0),"",SUMIF(RelGegevens!$F$3:$M$1002,CONCATENATE("=",Uitwerking!$A69,"-",Uitwerking!AE$9),RelGegevens!$L$3:$L$1002))</f>
        <v/>
      </c>
      <c r="AF69" s="51" t="str">
        <f ca="1">IF(OR($A69="",AF$9="",SUMIF(RelGegevens!$F$3:$M$1002,CONCATENATE("=",Uitwerking!$A69,"-",Uitwerking!AF$9),RelGegevens!$L$3:$L$1002)=0),"",SUMIF(RelGegevens!$F$3:$M$1002,CONCATENATE("=",Uitwerking!$A69,"-",Uitwerking!AF$9),RelGegevens!$L$3:$L$1002))</f>
        <v/>
      </c>
      <c r="AG69" s="51" t="str">
        <f ca="1">IF(OR($A69="",AG$9="",SUMIF(RelGegevens!$F$3:$M$1002,CONCATENATE("=",Uitwerking!$A69,"-",Uitwerking!AG$9),RelGegevens!$L$3:$L$1002)=0),"",SUMIF(RelGegevens!$F$3:$M$1002,CONCATENATE("=",Uitwerking!$A69,"-",Uitwerking!AG$9),RelGegevens!$L$3:$L$1002))</f>
        <v/>
      </c>
      <c r="AH69" s="51" t="str">
        <f ca="1">IF(OR($A69="",AH$9="",SUMIF(RelGegevens!$F$3:$M$1002,CONCATENATE("=",Uitwerking!$A69,"-",Uitwerking!AH$9),RelGegevens!$L$3:$L$1002)=0),"",SUMIF(RelGegevens!$F$3:$M$1002,CONCATENATE("=",Uitwerking!$A69,"-",Uitwerking!AH$9),RelGegevens!$L$3:$L$1002))</f>
        <v/>
      </c>
      <c r="AI69" s="51" t="str">
        <f ca="1">IF(OR($A69="",AI$9="",SUMIF(RelGegevens!$F$3:$M$1002,CONCATENATE("=",Uitwerking!$A69,"-",Uitwerking!AI$9),RelGegevens!$L$3:$L$1002)=0),"",SUMIF(RelGegevens!$F$3:$M$1002,CONCATENATE("=",Uitwerking!$A69,"-",Uitwerking!AI$9),RelGegevens!$L$3:$L$1002))</f>
        <v/>
      </c>
      <c r="AJ69" s="51" t="str">
        <f ca="1">IF(OR($A69="",AJ$9="",SUMIF(RelGegevens!$F$3:$M$1002,CONCATENATE("=",Uitwerking!$A69,"-",Uitwerking!AJ$9),RelGegevens!$L$3:$L$1002)=0),"",SUMIF(RelGegevens!$F$3:$M$1002,CONCATENATE("=",Uitwerking!$A69,"-",Uitwerking!AJ$9),RelGegevens!$L$3:$L$1002))</f>
        <v/>
      </c>
      <c r="AK69" s="51" t="str">
        <f ca="1">IF(OR($A69="",AK$9="",SUMIF(RelGegevens!$F$3:$M$1002,CONCATENATE("=",Uitwerking!$A69,"-",Uitwerking!AK$9),RelGegevens!$L$3:$L$1002)=0),"",SUMIF(RelGegevens!$F$3:$M$1002,CONCATENATE("=",Uitwerking!$A69,"-",Uitwerking!AK$9),RelGegevens!$L$3:$L$1002))</f>
        <v/>
      </c>
      <c r="AL69" s="51" t="str">
        <f ca="1">IF(OR($A69="",AL$9="",SUMIF(RelGegevens!$F$3:$M$1002,CONCATENATE("=",Uitwerking!$A69,"-",Uitwerking!AL$9),RelGegevens!$L$3:$L$1002)=0),"",SUMIF(RelGegevens!$F$3:$M$1002,CONCATENATE("=",Uitwerking!$A69,"-",Uitwerking!AL$9),RelGegevens!$L$3:$L$1002))</f>
        <v/>
      </c>
      <c r="AM69" s="51" t="str">
        <f ca="1">IF(OR($A69="",AM$9="",SUMIF(RelGegevens!$F$3:$M$1002,CONCATENATE("=",Uitwerking!$A69,"-",Uitwerking!AM$9),RelGegevens!$L$3:$L$1002)=0),"",SUMIF(RelGegevens!$F$3:$M$1002,CONCATENATE("=",Uitwerking!$A69,"-",Uitwerking!AM$9),RelGegevens!$L$3:$L$1002))</f>
        <v/>
      </c>
      <c r="AN69" s="51" t="str">
        <f ca="1">IF(OR($A69="",AN$9="",SUMIF(RelGegevens!$F$3:$M$1002,CONCATENATE("=",Uitwerking!$A69,"-",Uitwerking!AN$9),RelGegevens!$L$3:$L$1002)=0),"",SUMIF(RelGegevens!$F$3:$M$1002,CONCATENATE("=",Uitwerking!$A69,"-",Uitwerking!AN$9),RelGegevens!$L$3:$L$1002))</f>
        <v/>
      </c>
      <c r="AO69" s="51" t="str">
        <f ca="1">IF(OR($A69="",AO$9="",SUMIF(RelGegevens!$F$3:$M$1002,CONCATENATE("=",Uitwerking!$A69,"-",Uitwerking!AO$9),RelGegevens!$L$3:$L$1002)=0),"",SUMIF(RelGegevens!$F$3:$M$1002,CONCATENATE("=",Uitwerking!$A69,"-",Uitwerking!AO$9),RelGegevens!$L$3:$L$1002))</f>
        <v/>
      </c>
      <c r="AP69" s="51" t="str">
        <f ca="1">IF(OR($A69="",AP$9="",SUMIF(RelGegevens!$F$3:$M$1002,CONCATENATE("=",Uitwerking!$A69,"-",Uitwerking!AP$9),RelGegevens!$L$3:$L$1002)=0),"",SUMIF(RelGegevens!$F$3:$M$1002,CONCATENATE("=",Uitwerking!$A69,"-",Uitwerking!AP$9),RelGegevens!$L$3:$L$1002))</f>
        <v/>
      </c>
      <c r="AQ69" s="51" t="str">
        <f ca="1">IF(OR($A69="",AQ$9="",SUMIF(RelGegevens!$F$3:$M$1002,CONCATENATE("=",Uitwerking!$A69,"-",Uitwerking!AQ$9),RelGegevens!$L$3:$L$1002)=0),"",SUMIF(RelGegevens!$F$3:$M$1002,CONCATENATE("=",Uitwerking!$A69,"-",Uitwerking!AQ$9),RelGegevens!$L$3:$L$1002))</f>
        <v/>
      </c>
      <c r="AR69" s="51" t="str">
        <f ca="1">IF(OR($A69="",AR$9="",SUMIF(RelGegevens!$F$3:$M$1002,CONCATENATE("=",Uitwerking!$A69,"-",Uitwerking!AR$9),RelGegevens!$L$3:$L$1002)=0),"",SUMIF(RelGegevens!$F$3:$M$1002,CONCATENATE("=",Uitwerking!$A69,"-",Uitwerking!AR$9),RelGegevens!$L$3:$L$1002))</f>
        <v/>
      </c>
      <c r="AS69" s="51" t="str">
        <f ca="1">IF(OR($A69="",AS$9="",SUMIF(RelGegevens!$F$3:$M$1002,CONCATENATE("=",Uitwerking!$A69,"-",Uitwerking!AS$9),RelGegevens!$L$3:$L$1002)=0),"",SUMIF(RelGegevens!$F$3:$M$1002,CONCATENATE("=",Uitwerking!$A69,"-",Uitwerking!AS$9),RelGegevens!$L$3:$L$1002))</f>
        <v/>
      </c>
      <c r="AT69" s="51" t="str">
        <f ca="1">IF(OR($A69="",AT$9="",SUMIF(RelGegevens!$F$3:$M$1002,CONCATENATE("=",Uitwerking!$A69,"-",Uitwerking!AT$9),RelGegevens!$L$3:$L$1002)=0),"",SUMIF(RelGegevens!$F$3:$M$1002,CONCATENATE("=",Uitwerking!$A69,"-",Uitwerking!AT$9),RelGegevens!$L$3:$L$1002))</f>
        <v/>
      </c>
      <c r="AU69" s="51" t="str">
        <f ca="1">IF(OR($A69="",AU$9="",SUMIF(RelGegevens!$F$3:$M$1002,CONCATENATE("=",Uitwerking!$A69,"-",Uitwerking!AU$9),RelGegevens!$L$3:$L$1002)=0),"",SUMIF(RelGegevens!$F$3:$M$1002,CONCATENATE("=",Uitwerking!$A69,"-",Uitwerking!AU$9),RelGegevens!$L$3:$L$1002))</f>
        <v/>
      </c>
      <c r="AV69" s="51" t="str">
        <f ca="1">IF(OR($A69="",AV$9="",SUMIF(RelGegevens!$F$3:$M$1002,CONCATENATE("=",Uitwerking!$A69,"-",Uitwerking!AV$9),RelGegevens!$L$3:$L$1002)=0),"",SUMIF(RelGegevens!$F$3:$M$1002,CONCATENATE("=",Uitwerking!$A69,"-",Uitwerking!AV$9),RelGegevens!$L$3:$L$1002))</f>
        <v/>
      </c>
      <c r="AW69" s="51" t="str">
        <f ca="1">IF(OR($A69="",AW$9="",SUMIF(RelGegevens!$F$3:$M$1002,CONCATENATE("=",Uitwerking!$A69,"-",Uitwerking!AW$9),RelGegevens!$L$3:$L$1002)=0),"",SUMIF(RelGegevens!$F$3:$M$1002,CONCATENATE("=",Uitwerking!$A69,"-",Uitwerking!AW$9),RelGegevens!$L$3:$L$1002))</f>
        <v/>
      </c>
      <c r="AX69" s="51" t="str">
        <f ca="1">IF(OR($A69="",AX$9="",SUMIF(RelGegevens!$F$3:$M$1002,CONCATENATE("=",Uitwerking!$A69,"-",Uitwerking!AX$9),RelGegevens!$L$3:$L$1002)=0),"",SUMIF(RelGegevens!$F$3:$M$1002,CONCATENATE("=",Uitwerking!$A69,"-",Uitwerking!AX$9),RelGegevens!$L$3:$L$1002))</f>
        <v/>
      </c>
      <c r="AY69" s="51" t="str">
        <f ca="1">IF(OR($A69="",AY$9="",SUMIF(RelGegevens!$F$3:$M$1002,CONCATENATE("=",Uitwerking!$A69,"-",Uitwerking!AY$9),RelGegevens!$L$3:$L$1002)=0),"",SUMIF(RelGegevens!$F$3:$M$1002,CONCATENATE("=",Uitwerking!$A69,"-",Uitwerking!AY$9),RelGegevens!$L$3:$L$1002))</f>
        <v/>
      </c>
      <c r="AZ69" s="51" t="str">
        <f ca="1">IF(OR($A69="",AZ$9="",SUMIF(RelGegevens!$F$3:$M$1002,CONCATENATE("=",Uitwerking!$A69,"-",Uitwerking!AZ$9),RelGegevens!$L$3:$L$1002)=0),"",SUMIF(RelGegevens!$F$3:$M$1002,CONCATENATE("=",Uitwerking!$A69,"-",Uitwerking!AZ$9),RelGegevens!$L$3:$L$1002))</f>
        <v/>
      </c>
      <c r="BA69" s="51" t="str">
        <f ca="1">IF(OR($A69="",BA$9="",SUMIF(RelGegevens!$F$3:$M$1002,CONCATENATE("=",Uitwerking!$A69,"-",Uitwerking!BA$9),RelGegevens!$L$3:$L$1002)=0),"",SUMIF(RelGegevens!$F$3:$M$1002,CONCATENATE("=",Uitwerking!$A69,"-",Uitwerking!BA$9),RelGegevens!$L$3:$L$1002))</f>
        <v/>
      </c>
      <c r="BB69" s="51" t="str">
        <f ca="1">IF(OR($A69="",BB$9="",SUMIF(RelGegevens!$F$3:$M$1002,CONCATENATE("=",Uitwerking!$A69,"-",Uitwerking!BB$9),RelGegevens!$L$3:$L$1002)=0),"",SUMIF(RelGegevens!$F$3:$M$1002,CONCATENATE("=",Uitwerking!$A69,"-",Uitwerking!BB$9),RelGegevens!$L$3:$L$1002))</f>
        <v/>
      </c>
      <c r="BC69" s="52" t="str">
        <f ca="1">IF(OR($A69="",BC$9="",SUMIF(RelGegevens!$F$3:$M$1002,CONCATENATE("=",Uitwerking!$A69,"-",Uitwerking!BC$9),RelGegevens!$L$3:$L$1002)=0),"",SUMIF(RelGegevens!$F$3:$M$1002,CONCATENATE("=",Uitwerking!$A69,"-",Uitwerking!BC$9),RelGegevens!$L$3:$L$1002))</f>
        <v/>
      </c>
    </row>
    <row r="70" spans="1:55" ht="10.5" customHeight="1" x14ac:dyDescent="0.25">
      <c r="A70" s="17" t="str">
        <f>'Data LMA'!B78</f>
        <v/>
      </c>
      <c r="B70" s="29" t="str">
        <f t="shared" si="5"/>
        <v/>
      </c>
      <c r="C70" s="22" t="str">
        <f>IF(A70="","",VLOOKUP(A70,Euralcodes!$A$2:$C$840,3))</f>
        <v/>
      </c>
      <c r="D70" s="23" t="str">
        <f>IF(C70="","",VLOOKUP(A70,Euralcodes!$A$2:$C$840,2))</f>
        <v/>
      </c>
      <c r="E70" s="87" t="str">
        <f t="shared" ca="1" si="3"/>
        <v/>
      </c>
      <c r="F70" s="50" t="str">
        <f ca="1">IF(OR($A70="",F$9="",SUMIF(RelGegevens!$F$3:$M$1002,CONCATENATE("=",Uitwerking!$A70,"-",Uitwerking!F$9),RelGegevens!$L$3:$L$1002)=0),"",SUMIF(RelGegevens!$F$3:$M$1002,CONCATENATE("=",Uitwerking!$A70,"-",Uitwerking!F$9),RelGegevens!$L$3:$L$1002))</f>
        <v/>
      </c>
      <c r="G70" s="51" t="str">
        <f ca="1">IF(OR($A70="",G$9="",SUMIF(RelGegevens!$F$3:$M$1002,CONCATENATE("=",Uitwerking!$A70,"-",Uitwerking!G$9),RelGegevens!$L$3:$L$1002)=0),"",SUMIF(RelGegevens!$F$3:$M$1002,CONCATENATE("=",Uitwerking!$A70,"-",Uitwerking!G$9),RelGegevens!$L$3:$L$1002))</f>
        <v/>
      </c>
      <c r="H70" s="51" t="str">
        <f ca="1">IF(OR($A70="",H$9="",SUMIF(RelGegevens!$F$3:$M$1002,CONCATENATE("=",Uitwerking!$A70,"-",Uitwerking!H$9),RelGegevens!$L$3:$L$1002)=0),"",SUMIF(RelGegevens!$F$3:$M$1002,CONCATENATE("=",Uitwerking!$A70,"-",Uitwerking!H$9),RelGegevens!$L$3:$L$1002))</f>
        <v/>
      </c>
      <c r="I70" s="51" t="str">
        <f ca="1">IF(OR($A70="",I$9="",SUMIF(RelGegevens!$F$3:$M$1002,CONCATENATE("=",Uitwerking!$A70,"-",Uitwerking!I$9),RelGegevens!$L$3:$L$1002)=0),"",SUMIF(RelGegevens!$F$3:$M$1002,CONCATENATE("=",Uitwerking!$A70,"-",Uitwerking!I$9),RelGegevens!$L$3:$L$1002))</f>
        <v/>
      </c>
      <c r="J70" s="51" t="str">
        <f ca="1">IF(OR($A70="",J$9="",SUMIF(RelGegevens!$F$3:$M$1002,CONCATENATE("=",Uitwerking!$A70,"-",Uitwerking!J$9),RelGegevens!$L$3:$L$1002)=0),"",SUMIF(RelGegevens!$F$3:$M$1002,CONCATENATE("=",Uitwerking!$A70,"-",Uitwerking!J$9),RelGegevens!$L$3:$L$1002))</f>
        <v/>
      </c>
      <c r="K70" s="51" t="str">
        <f ca="1">IF(OR($A70="",K$9="",SUMIF(RelGegevens!$F$3:$M$1002,CONCATENATE("=",Uitwerking!$A70,"-",Uitwerking!K$9),RelGegevens!$L$3:$L$1002)=0),"",SUMIF(RelGegevens!$F$3:$M$1002,CONCATENATE("=",Uitwerking!$A70,"-",Uitwerking!K$9),RelGegevens!$L$3:$L$1002))</f>
        <v/>
      </c>
      <c r="L70" s="51" t="str">
        <f ca="1">IF(OR($A70="",L$9="",SUMIF(RelGegevens!$F$3:$M$1002,CONCATENATE("=",Uitwerking!$A70,"-",Uitwerking!L$9),RelGegevens!$L$3:$L$1002)=0),"",SUMIF(RelGegevens!$F$3:$M$1002,CONCATENATE("=",Uitwerking!$A70,"-",Uitwerking!L$9),RelGegevens!$L$3:$L$1002))</f>
        <v/>
      </c>
      <c r="M70" s="51" t="str">
        <f ca="1">IF(OR($A70="",M$9="",SUMIF(RelGegevens!$F$3:$M$1002,CONCATENATE("=",Uitwerking!$A70,"-",Uitwerking!M$9),RelGegevens!$L$3:$L$1002)=0),"",SUMIF(RelGegevens!$F$3:$M$1002,CONCATENATE("=",Uitwerking!$A70,"-",Uitwerking!M$9),RelGegevens!$L$3:$L$1002))</f>
        <v/>
      </c>
      <c r="N70" s="51" t="str">
        <f ca="1">IF(OR($A70="",N$9="",SUMIF(RelGegevens!$F$3:$M$1002,CONCATENATE("=",Uitwerking!$A70,"-",Uitwerking!N$9),RelGegevens!$L$3:$L$1002)=0),"",SUMIF(RelGegevens!$F$3:$M$1002,CONCATENATE("=",Uitwerking!$A70,"-",Uitwerking!N$9),RelGegevens!$L$3:$L$1002))</f>
        <v/>
      </c>
      <c r="O70" s="51" t="str">
        <f ca="1">IF(OR($A70="",O$9="",SUMIF(RelGegevens!$F$3:$M$1002,CONCATENATE("=",Uitwerking!$A70,"-",Uitwerking!O$9),RelGegevens!$L$3:$L$1002)=0),"",SUMIF(RelGegevens!$F$3:$M$1002,CONCATENATE("=",Uitwerking!$A70,"-",Uitwerking!O$9),RelGegevens!$L$3:$L$1002))</f>
        <v/>
      </c>
      <c r="P70" s="51" t="str">
        <f ca="1">IF(OR($A70="",P$9="",SUMIF(RelGegevens!$F$3:$M$1002,CONCATENATE("=",Uitwerking!$A70,"-",Uitwerking!P$9),RelGegevens!$L$3:$L$1002)=0),"",SUMIF(RelGegevens!$F$3:$M$1002,CONCATENATE("=",Uitwerking!$A70,"-",Uitwerking!P$9),RelGegevens!$L$3:$L$1002))</f>
        <v/>
      </c>
      <c r="Q70" s="51" t="str">
        <f ca="1">IF(OR($A70="",Q$9="",SUMIF(RelGegevens!$F$3:$M$1002,CONCATENATE("=",Uitwerking!$A70,"-",Uitwerking!Q$9),RelGegevens!$L$3:$L$1002)=0),"",SUMIF(RelGegevens!$F$3:$M$1002,CONCATENATE("=",Uitwerking!$A70,"-",Uitwerking!Q$9),RelGegevens!$L$3:$L$1002))</f>
        <v/>
      </c>
      <c r="R70" s="51" t="str">
        <f ca="1">IF(OR($A70="",R$9="",SUMIF(RelGegevens!$F$3:$M$1002,CONCATENATE("=",Uitwerking!$A70,"-",Uitwerking!R$9),RelGegevens!$L$3:$L$1002)=0),"",SUMIF(RelGegevens!$F$3:$M$1002,CONCATENATE("=",Uitwerking!$A70,"-",Uitwerking!R$9),RelGegevens!$L$3:$L$1002))</f>
        <v/>
      </c>
      <c r="S70" s="51" t="str">
        <f ca="1">IF(OR($A70="",S$9="",SUMIF(RelGegevens!$F$3:$M$1002,CONCATENATE("=",Uitwerking!$A70,"-",Uitwerking!S$9),RelGegevens!$L$3:$L$1002)=0),"",SUMIF(RelGegevens!$F$3:$M$1002,CONCATENATE("=",Uitwerking!$A70,"-",Uitwerking!S$9),RelGegevens!$L$3:$L$1002))</f>
        <v/>
      </c>
      <c r="T70" s="51" t="str">
        <f ca="1">IF(OR($A70="",T$9="",SUMIF(RelGegevens!$F$3:$M$1002,CONCATENATE("=",Uitwerking!$A70,"-",Uitwerking!T$9),RelGegevens!$L$3:$L$1002)=0),"",SUMIF(RelGegevens!$F$3:$M$1002,CONCATENATE("=",Uitwerking!$A70,"-",Uitwerking!T$9),RelGegevens!$L$3:$L$1002))</f>
        <v/>
      </c>
      <c r="U70" s="51" t="str">
        <f ca="1">IF(OR($A70="",U$9="",SUMIF(RelGegevens!$F$3:$M$1002,CONCATENATE("=",Uitwerking!$A70,"-",Uitwerking!U$9),RelGegevens!$L$3:$L$1002)=0),"",SUMIF(RelGegevens!$F$3:$M$1002,CONCATENATE("=",Uitwerking!$A70,"-",Uitwerking!U$9),RelGegevens!$L$3:$L$1002))</f>
        <v/>
      </c>
      <c r="V70" s="51" t="str">
        <f ca="1">IF(OR($A70="",V$9="",SUMIF(RelGegevens!$F$3:$M$1002,CONCATENATE("=",Uitwerking!$A70,"-",Uitwerking!V$9),RelGegevens!$L$3:$L$1002)=0),"",SUMIF(RelGegevens!$F$3:$M$1002,CONCATENATE("=",Uitwerking!$A70,"-",Uitwerking!V$9),RelGegevens!$L$3:$L$1002))</f>
        <v/>
      </c>
      <c r="W70" s="51" t="str">
        <f ca="1">IF(OR($A70="",W$9="",SUMIF(RelGegevens!$F$3:$M$1002,CONCATENATE("=",Uitwerking!$A70,"-",Uitwerking!W$9),RelGegevens!$L$3:$L$1002)=0),"",SUMIF(RelGegevens!$F$3:$M$1002,CONCATENATE("=",Uitwerking!$A70,"-",Uitwerking!W$9),RelGegevens!$L$3:$L$1002))</f>
        <v/>
      </c>
      <c r="X70" s="51" t="str">
        <f ca="1">IF(OR($A70="",X$9="",SUMIF(RelGegevens!$F$3:$M$1002,CONCATENATE("=",Uitwerking!$A70,"-",Uitwerking!X$9),RelGegevens!$L$3:$L$1002)=0),"",SUMIF(RelGegevens!$F$3:$M$1002,CONCATENATE("=",Uitwerking!$A70,"-",Uitwerking!X$9),RelGegevens!$L$3:$L$1002))</f>
        <v/>
      </c>
      <c r="Y70" s="51" t="str">
        <f ca="1">IF(OR($A70="",Y$9="",SUMIF(RelGegevens!$F$3:$M$1002,CONCATENATE("=",Uitwerking!$A70,"-",Uitwerking!Y$9),RelGegevens!$L$3:$L$1002)=0),"",SUMIF(RelGegevens!$F$3:$M$1002,CONCATENATE("=",Uitwerking!$A70,"-",Uitwerking!Y$9),RelGegevens!$L$3:$L$1002))</f>
        <v/>
      </c>
      <c r="Z70" s="50" t="str">
        <f ca="1">IF(OR($A70="",Z$9="",SUMIF(RelGegevens!$F$3:$M$1002,CONCATENATE("=",Uitwerking!$A70,"-",Uitwerking!Z$9),RelGegevens!$L$3:$L$1002)=0),"",SUMIF(RelGegevens!$F$3:$M$1002,CONCATENATE("=",Uitwerking!$A70,"-",Uitwerking!Z$9),RelGegevens!$L$3:$L$1002))</f>
        <v/>
      </c>
      <c r="AA70" s="51" t="str">
        <f ca="1">IF(OR($A70="",AA$9="",SUMIF(RelGegevens!$F$3:$M$1002,CONCATENATE("=",Uitwerking!$A70,"-",Uitwerking!AA$9),RelGegevens!$L$3:$L$1002)=0),"",SUMIF(RelGegevens!$F$3:$M$1002,CONCATENATE("=",Uitwerking!$A70,"-",Uitwerking!AA$9),RelGegevens!$L$3:$L$1002))</f>
        <v/>
      </c>
      <c r="AB70" s="51" t="str">
        <f ca="1">IF(OR($A70="",AB$9="",SUMIF(RelGegevens!$F$3:$M$1002,CONCATENATE("=",Uitwerking!$A70,"-",Uitwerking!AB$9),RelGegevens!$L$3:$L$1002)=0),"",SUMIF(RelGegevens!$F$3:$M$1002,CONCATENATE("=",Uitwerking!$A70,"-",Uitwerking!AB$9),RelGegevens!$L$3:$L$1002))</f>
        <v/>
      </c>
      <c r="AC70" s="51" t="str">
        <f ca="1">IF(OR($A70="",AC$9="",SUMIF(RelGegevens!$F$3:$M$1002,CONCATENATE("=",Uitwerking!$A70,"-",Uitwerking!AC$9),RelGegevens!$L$3:$L$1002)=0),"",SUMIF(RelGegevens!$F$3:$M$1002,CONCATENATE("=",Uitwerking!$A70,"-",Uitwerking!AC$9),RelGegevens!$L$3:$L$1002))</f>
        <v/>
      </c>
      <c r="AD70" s="51" t="str">
        <f ca="1">IF(OR($A70="",AD$9="",SUMIF(RelGegevens!$F$3:$M$1002,CONCATENATE("=",Uitwerking!$A70,"-",Uitwerking!AD$9),RelGegevens!$L$3:$L$1002)=0),"",SUMIF(RelGegevens!$F$3:$M$1002,CONCATENATE("=",Uitwerking!$A70,"-",Uitwerking!AD$9),RelGegevens!$L$3:$L$1002))</f>
        <v/>
      </c>
      <c r="AE70" s="51" t="str">
        <f ca="1">IF(OR($A70="",AE$9="",SUMIF(RelGegevens!$F$3:$M$1002,CONCATENATE("=",Uitwerking!$A70,"-",Uitwerking!AE$9),RelGegevens!$L$3:$L$1002)=0),"",SUMIF(RelGegevens!$F$3:$M$1002,CONCATENATE("=",Uitwerking!$A70,"-",Uitwerking!AE$9),RelGegevens!$L$3:$L$1002))</f>
        <v/>
      </c>
      <c r="AF70" s="51" t="str">
        <f ca="1">IF(OR($A70="",AF$9="",SUMIF(RelGegevens!$F$3:$M$1002,CONCATENATE("=",Uitwerking!$A70,"-",Uitwerking!AF$9),RelGegevens!$L$3:$L$1002)=0),"",SUMIF(RelGegevens!$F$3:$M$1002,CONCATENATE("=",Uitwerking!$A70,"-",Uitwerking!AF$9),RelGegevens!$L$3:$L$1002))</f>
        <v/>
      </c>
      <c r="AG70" s="51" t="str">
        <f ca="1">IF(OR($A70="",AG$9="",SUMIF(RelGegevens!$F$3:$M$1002,CONCATENATE("=",Uitwerking!$A70,"-",Uitwerking!AG$9),RelGegevens!$L$3:$L$1002)=0),"",SUMIF(RelGegevens!$F$3:$M$1002,CONCATENATE("=",Uitwerking!$A70,"-",Uitwerking!AG$9),RelGegevens!$L$3:$L$1002))</f>
        <v/>
      </c>
      <c r="AH70" s="51" t="str">
        <f ca="1">IF(OR($A70="",AH$9="",SUMIF(RelGegevens!$F$3:$M$1002,CONCATENATE("=",Uitwerking!$A70,"-",Uitwerking!AH$9),RelGegevens!$L$3:$L$1002)=0),"",SUMIF(RelGegevens!$F$3:$M$1002,CONCATENATE("=",Uitwerking!$A70,"-",Uitwerking!AH$9),RelGegevens!$L$3:$L$1002))</f>
        <v/>
      </c>
      <c r="AI70" s="51" t="str">
        <f ca="1">IF(OR($A70="",AI$9="",SUMIF(RelGegevens!$F$3:$M$1002,CONCATENATE("=",Uitwerking!$A70,"-",Uitwerking!AI$9),RelGegevens!$L$3:$L$1002)=0),"",SUMIF(RelGegevens!$F$3:$M$1002,CONCATENATE("=",Uitwerking!$A70,"-",Uitwerking!AI$9),RelGegevens!$L$3:$L$1002))</f>
        <v/>
      </c>
      <c r="AJ70" s="51" t="str">
        <f ca="1">IF(OR($A70="",AJ$9="",SUMIF(RelGegevens!$F$3:$M$1002,CONCATENATE("=",Uitwerking!$A70,"-",Uitwerking!AJ$9),RelGegevens!$L$3:$L$1002)=0),"",SUMIF(RelGegevens!$F$3:$M$1002,CONCATENATE("=",Uitwerking!$A70,"-",Uitwerking!AJ$9),RelGegevens!$L$3:$L$1002))</f>
        <v/>
      </c>
      <c r="AK70" s="51" t="str">
        <f ca="1">IF(OR($A70="",AK$9="",SUMIF(RelGegevens!$F$3:$M$1002,CONCATENATE("=",Uitwerking!$A70,"-",Uitwerking!AK$9),RelGegevens!$L$3:$L$1002)=0),"",SUMIF(RelGegevens!$F$3:$M$1002,CONCATENATE("=",Uitwerking!$A70,"-",Uitwerking!AK$9),RelGegevens!$L$3:$L$1002))</f>
        <v/>
      </c>
      <c r="AL70" s="51" t="str">
        <f ca="1">IF(OR($A70="",AL$9="",SUMIF(RelGegevens!$F$3:$M$1002,CONCATENATE("=",Uitwerking!$A70,"-",Uitwerking!AL$9),RelGegevens!$L$3:$L$1002)=0),"",SUMIF(RelGegevens!$F$3:$M$1002,CONCATENATE("=",Uitwerking!$A70,"-",Uitwerking!AL$9),RelGegevens!$L$3:$L$1002))</f>
        <v/>
      </c>
      <c r="AM70" s="51" t="str">
        <f ca="1">IF(OR($A70="",AM$9="",SUMIF(RelGegevens!$F$3:$M$1002,CONCATENATE("=",Uitwerking!$A70,"-",Uitwerking!AM$9),RelGegevens!$L$3:$L$1002)=0),"",SUMIF(RelGegevens!$F$3:$M$1002,CONCATENATE("=",Uitwerking!$A70,"-",Uitwerking!AM$9),RelGegevens!$L$3:$L$1002))</f>
        <v/>
      </c>
      <c r="AN70" s="51" t="str">
        <f ca="1">IF(OR($A70="",AN$9="",SUMIF(RelGegevens!$F$3:$M$1002,CONCATENATE("=",Uitwerking!$A70,"-",Uitwerking!AN$9),RelGegevens!$L$3:$L$1002)=0),"",SUMIF(RelGegevens!$F$3:$M$1002,CONCATENATE("=",Uitwerking!$A70,"-",Uitwerking!AN$9),RelGegevens!$L$3:$L$1002))</f>
        <v/>
      </c>
      <c r="AO70" s="51" t="str">
        <f ca="1">IF(OR($A70="",AO$9="",SUMIF(RelGegevens!$F$3:$M$1002,CONCATENATE("=",Uitwerking!$A70,"-",Uitwerking!AO$9),RelGegevens!$L$3:$L$1002)=0),"",SUMIF(RelGegevens!$F$3:$M$1002,CONCATENATE("=",Uitwerking!$A70,"-",Uitwerking!AO$9),RelGegevens!$L$3:$L$1002))</f>
        <v/>
      </c>
      <c r="AP70" s="51" t="str">
        <f ca="1">IF(OR($A70="",AP$9="",SUMIF(RelGegevens!$F$3:$M$1002,CONCATENATE("=",Uitwerking!$A70,"-",Uitwerking!AP$9),RelGegevens!$L$3:$L$1002)=0),"",SUMIF(RelGegevens!$F$3:$M$1002,CONCATENATE("=",Uitwerking!$A70,"-",Uitwerking!AP$9),RelGegevens!$L$3:$L$1002))</f>
        <v/>
      </c>
      <c r="AQ70" s="51" t="str">
        <f ca="1">IF(OR($A70="",AQ$9="",SUMIF(RelGegevens!$F$3:$M$1002,CONCATENATE("=",Uitwerking!$A70,"-",Uitwerking!AQ$9),RelGegevens!$L$3:$L$1002)=0),"",SUMIF(RelGegevens!$F$3:$M$1002,CONCATENATE("=",Uitwerking!$A70,"-",Uitwerking!AQ$9),RelGegevens!$L$3:$L$1002))</f>
        <v/>
      </c>
      <c r="AR70" s="51" t="str">
        <f ca="1">IF(OR($A70="",AR$9="",SUMIF(RelGegevens!$F$3:$M$1002,CONCATENATE("=",Uitwerking!$A70,"-",Uitwerking!AR$9),RelGegevens!$L$3:$L$1002)=0),"",SUMIF(RelGegevens!$F$3:$M$1002,CONCATENATE("=",Uitwerking!$A70,"-",Uitwerking!AR$9),RelGegevens!$L$3:$L$1002))</f>
        <v/>
      </c>
      <c r="AS70" s="51" t="str">
        <f ca="1">IF(OR($A70="",AS$9="",SUMIF(RelGegevens!$F$3:$M$1002,CONCATENATE("=",Uitwerking!$A70,"-",Uitwerking!AS$9),RelGegevens!$L$3:$L$1002)=0),"",SUMIF(RelGegevens!$F$3:$M$1002,CONCATENATE("=",Uitwerking!$A70,"-",Uitwerking!AS$9),RelGegevens!$L$3:$L$1002))</f>
        <v/>
      </c>
      <c r="AT70" s="51" t="str">
        <f ca="1">IF(OR($A70="",AT$9="",SUMIF(RelGegevens!$F$3:$M$1002,CONCATENATE("=",Uitwerking!$A70,"-",Uitwerking!AT$9),RelGegevens!$L$3:$L$1002)=0),"",SUMIF(RelGegevens!$F$3:$M$1002,CONCATENATE("=",Uitwerking!$A70,"-",Uitwerking!AT$9),RelGegevens!$L$3:$L$1002))</f>
        <v/>
      </c>
      <c r="AU70" s="51" t="str">
        <f ca="1">IF(OR($A70="",AU$9="",SUMIF(RelGegevens!$F$3:$M$1002,CONCATENATE("=",Uitwerking!$A70,"-",Uitwerking!AU$9),RelGegevens!$L$3:$L$1002)=0),"",SUMIF(RelGegevens!$F$3:$M$1002,CONCATENATE("=",Uitwerking!$A70,"-",Uitwerking!AU$9),RelGegevens!$L$3:$L$1002))</f>
        <v/>
      </c>
      <c r="AV70" s="51" t="str">
        <f ca="1">IF(OR($A70="",AV$9="",SUMIF(RelGegevens!$F$3:$M$1002,CONCATENATE("=",Uitwerking!$A70,"-",Uitwerking!AV$9),RelGegevens!$L$3:$L$1002)=0),"",SUMIF(RelGegevens!$F$3:$M$1002,CONCATENATE("=",Uitwerking!$A70,"-",Uitwerking!AV$9),RelGegevens!$L$3:$L$1002))</f>
        <v/>
      </c>
      <c r="AW70" s="51" t="str">
        <f ca="1">IF(OR($A70="",AW$9="",SUMIF(RelGegevens!$F$3:$M$1002,CONCATENATE("=",Uitwerking!$A70,"-",Uitwerking!AW$9),RelGegevens!$L$3:$L$1002)=0),"",SUMIF(RelGegevens!$F$3:$M$1002,CONCATENATE("=",Uitwerking!$A70,"-",Uitwerking!AW$9),RelGegevens!$L$3:$L$1002))</f>
        <v/>
      </c>
      <c r="AX70" s="51" t="str">
        <f ca="1">IF(OR($A70="",AX$9="",SUMIF(RelGegevens!$F$3:$M$1002,CONCATENATE("=",Uitwerking!$A70,"-",Uitwerking!AX$9),RelGegevens!$L$3:$L$1002)=0),"",SUMIF(RelGegevens!$F$3:$M$1002,CONCATENATE("=",Uitwerking!$A70,"-",Uitwerking!AX$9),RelGegevens!$L$3:$L$1002))</f>
        <v/>
      </c>
      <c r="AY70" s="51" t="str">
        <f ca="1">IF(OR($A70="",AY$9="",SUMIF(RelGegevens!$F$3:$M$1002,CONCATENATE("=",Uitwerking!$A70,"-",Uitwerking!AY$9),RelGegevens!$L$3:$L$1002)=0),"",SUMIF(RelGegevens!$F$3:$M$1002,CONCATENATE("=",Uitwerking!$A70,"-",Uitwerking!AY$9),RelGegevens!$L$3:$L$1002))</f>
        <v/>
      </c>
      <c r="AZ70" s="51" t="str">
        <f ca="1">IF(OR($A70="",AZ$9="",SUMIF(RelGegevens!$F$3:$M$1002,CONCATENATE("=",Uitwerking!$A70,"-",Uitwerking!AZ$9),RelGegevens!$L$3:$L$1002)=0),"",SUMIF(RelGegevens!$F$3:$M$1002,CONCATENATE("=",Uitwerking!$A70,"-",Uitwerking!AZ$9),RelGegevens!$L$3:$L$1002))</f>
        <v/>
      </c>
      <c r="BA70" s="51" t="str">
        <f ca="1">IF(OR($A70="",BA$9="",SUMIF(RelGegevens!$F$3:$M$1002,CONCATENATE("=",Uitwerking!$A70,"-",Uitwerking!BA$9),RelGegevens!$L$3:$L$1002)=0),"",SUMIF(RelGegevens!$F$3:$M$1002,CONCATENATE("=",Uitwerking!$A70,"-",Uitwerking!BA$9),RelGegevens!$L$3:$L$1002))</f>
        <v/>
      </c>
      <c r="BB70" s="51" t="str">
        <f ca="1">IF(OR($A70="",BB$9="",SUMIF(RelGegevens!$F$3:$M$1002,CONCATENATE("=",Uitwerking!$A70,"-",Uitwerking!BB$9),RelGegevens!$L$3:$L$1002)=0),"",SUMIF(RelGegevens!$F$3:$M$1002,CONCATENATE("=",Uitwerking!$A70,"-",Uitwerking!BB$9),RelGegevens!$L$3:$L$1002))</f>
        <v/>
      </c>
      <c r="BC70" s="52" t="str">
        <f ca="1">IF(OR($A70="",BC$9="",SUMIF(RelGegevens!$F$3:$M$1002,CONCATENATE("=",Uitwerking!$A70,"-",Uitwerking!BC$9),RelGegevens!$L$3:$L$1002)=0),"",SUMIF(RelGegevens!$F$3:$M$1002,CONCATENATE("=",Uitwerking!$A70,"-",Uitwerking!BC$9),RelGegevens!$L$3:$L$1002))</f>
        <v/>
      </c>
    </row>
    <row r="71" spans="1:55" ht="10.5" customHeight="1" x14ac:dyDescent="0.25">
      <c r="A71" s="17" t="str">
        <f>'Data LMA'!B79</f>
        <v/>
      </c>
      <c r="B71" s="29" t="str">
        <f t="shared" si="5"/>
        <v/>
      </c>
      <c r="C71" s="22" t="str">
        <f>IF(A71="","",VLOOKUP(A71,Euralcodes!$A$2:$C$840,3))</f>
        <v/>
      </c>
      <c r="D71" s="23" t="str">
        <f>IF(C71="","",VLOOKUP(A71,Euralcodes!$A$2:$C$840,2))</f>
        <v/>
      </c>
      <c r="E71" s="87" t="str">
        <f t="shared" ca="1" si="3"/>
        <v/>
      </c>
      <c r="F71" s="50" t="str">
        <f ca="1">IF(OR($A71="",F$9="",SUMIF(RelGegevens!$F$3:$M$1002,CONCATENATE("=",Uitwerking!$A71,"-",Uitwerking!F$9),RelGegevens!$L$3:$L$1002)=0),"",SUMIF(RelGegevens!$F$3:$M$1002,CONCATENATE("=",Uitwerking!$A71,"-",Uitwerking!F$9),RelGegevens!$L$3:$L$1002))</f>
        <v/>
      </c>
      <c r="G71" s="51" t="str">
        <f ca="1">IF(OR($A71="",G$9="",SUMIF(RelGegevens!$F$3:$M$1002,CONCATENATE("=",Uitwerking!$A71,"-",Uitwerking!G$9),RelGegevens!$L$3:$L$1002)=0),"",SUMIF(RelGegevens!$F$3:$M$1002,CONCATENATE("=",Uitwerking!$A71,"-",Uitwerking!G$9),RelGegevens!$L$3:$L$1002))</f>
        <v/>
      </c>
      <c r="H71" s="51" t="str">
        <f ca="1">IF(OR($A71="",H$9="",SUMIF(RelGegevens!$F$3:$M$1002,CONCATENATE("=",Uitwerking!$A71,"-",Uitwerking!H$9),RelGegevens!$L$3:$L$1002)=0),"",SUMIF(RelGegevens!$F$3:$M$1002,CONCATENATE("=",Uitwerking!$A71,"-",Uitwerking!H$9),RelGegevens!$L$3:$L$1002))</f>
        <v/>
      </c>
      <c r="I71" s="51" t="str">
        <f ca="1">IF(OR($A71="",I$9="",SUMIF(RelGegevens!$F$3:$M$1002,CONCATENATE("=",Uitwerking!$A71,"-",Uitwerking!I$9),RelGegevens!$L$3:$L$1002)=0),"",SUMIF(RelGegevens!$F$3:$M$1002,CONCATENATE("=",Uitwerking!$A71,"-",Uitwerking!I$9),RelGegevens!$L$3:$L$1002))</f>
        <v/>
      </c>
      <c r="J71" s="51" t="str">
        <f ca="1">IF(OR($A71="",J$9="",SUMIF(RelGegevens!$F$3:$M$1002,CONCATENATE("=",Uitwerking!$A71,"-",Uitwerking!J$9),RelGegevens!$L$3:$L$1002)=0),"",SUMIF(RelGegevens!$F$3:$M$1002,CONCATENATE("=",Uitwerking!$A71,"-",Uitwerking!J$9),RelGegevens!$L$3:$L$1002))</f>
        <v/>
      </c>
      <c r="K71" s="51" t="str">
        <f ca="1">IF(OR($A71="",K$9="",SUMIF(RelGegevens!$F$3:$M$1002,CONCATENATE("=",Uitwerking!$A71,"-",Uitwerking!K$9),RelGegevens!$L$3:$L$1002)=0),"",SUMIF(RelGegevens!$F$3:$M$1002,CONCATENATE("=",Uitwerking!$A71,"-",Uitwerking!K$9),RelGegevens!$L$3:$L$1002))</f>
        <v/>
      </c>
      <c r="L71" s="51" t="str">
        <f ca="1">IF(OR($A71="",L$9="",SUMIF(RelGegevens!$F$3:$M$1002,CONCATENATE("=",Uitwerking!$A71,"-",Uitwerking!L$9),RelGegevens!$L$3:$L$1002)=0),"",SUMIF(RelGegevens!$F$3:$M$1002,CONCATENATE("=",Uitwerking!$A71,"-",Uitwerking!L$9),RelGegevens!$L$3:$L$1002))</f>
        <v/>
      </c>
      <c r="M71" s="51" t="str">
        <f ca="1">IF(OR($A71="",M$9="",SUMIF(RelGegevens!$F$3:$M$1002,CONCATENATE("=",Uitwerking!$A71,"-",Uitwerking!M$9),RelGegevens!$L$3:$L$1002)=0),"",SUMIF(RelGegevens!$F$3:$M$1002,CONCATENATE("=",Uitwerking!$A71,"-",Uitwerking!M$9),RelGegevens!$L$3:$L$1002))</f>
        <v/>
      </c>
      <c r="N71" s="51" t="str">
        <f ca="1">IF(OR($A71="",N$9="",SUMIF(RelGegevens!$F$3:$M$1002,CONCATENATE("=",Uitwerking!$A71,"-",Uitwerking!N$9),RelGegevens!$L$3:$L$1002)=0),"",SUMIF(RelGegevens!$F$3:$M$1002,CONCATENATE("=",Uitwerking!$A71,"-",Uitwerking!N$9),RelGegevens!$L$3:$L$1002))</f>
        <v/>
      </c>
      <c r="O71" s="51" t="str">
        <f ca="1">IF(OR($A71="",O$9="",SUMIF(RelGegevens!$F$3:$M$1002,CONCATENATE("=",Uitwerking!$A71,"-",Uitwerking!O$9),RelGegevens!$L$3:$L$1002)=0),"",SUMIF(RelGegevens!$F$3:$M$1002,CONCATENATE("=",Uitwerking!$A71,"-",Uitwerking!O$9),RelGegevens!$L$3:$L$1002))</f>
        <v/>
      </c>
      <c r="P71" s="51" t="str">
        <f ca="1">IF(OR($A71="",P$9="",SUMIF(RelGegevens!$F$3:$M$1002,CONCATENATE("=",Uitwerking!$A71,"-",Uitwerking!P$9),RelGegevens!$L$3:$L$1002)=0),"",SUMIF(RelGegevens!$F$3:$M$1002,CONCATENATE("=",Uitwerking!$A71,"-",Uitwerking!P$9),RelGegevens!$L$3:$L$1002))</f>
        <v/>
      </c>
      <c r="Q71" s="51" t="str">
        <f ca="1">IF(OR($A71="",Q$9="",SUMIF(RelGegevens!$F$3:$M$1002,CONCATENATE("=",Uitwerking!$A71,"-",Uitwerking!Q$9),RelGegevens!$L$3:$L$1002)=0),"",SUMIF(RelGegevens!$F$3:$M$1002,CONCATENATE("=",Uitwerking!$A71,"-",Uitwerking!Q$9),RelGegevens!$L$3:$L$1002))</f>
        <v/>
      </c>
      <c r="R71" s="51" t="str">
        <f ca="1">IF(OR($A71="",R$9="",SUMIF(RelGegevens!$F$3:$M$1002,CONCATENATE("=",Uitwerking!$A71,"-",Uitwerking!R$9),RelGegevens!$L$3:$L$1002)=0),"",SUMIF(RelGegevens!$F$3:$M$1002,CONCATENATE("=",Uitwerking!$A71,"-",Uitwerking!R$9),RelGegevens!$L$3:$L$1002))</f>
        <v/>
      </c>
      <c r="S71" s="51" t="str">
        <f ca="1">IF(OR($A71="",S$9="",SUMIF(RelGegevens!$F$3:$M$1002,CONCATENATE("=",Uitwerking!$A71,"-",Uitwerking!S$9),RelGegevens!$L$3:$L$1002)=0),"",SUMIF(RelGegevens!$F$3:$M$1002,CONCATENATE("=",Uitwerking!$A71,"-",Uitwerking!S$9),RelGegevens!$L$3:$L$1002))</f>
        <v/>
      </c>
      <c r="T71" s="51" t="str">
        <f ca="1">IF(OR($A71="",T$9="",SUMIF(RelGegevens!$F$3:$M$1002,CONCATENATE("=",Uitwerking!$A71,"-",Uitwerking!T$9),RelGegevens!$L$3:$L$1002)=0),"",SUMIF(RelGegevens!$F$3:$M$1002,CONCATENATE("=",Uitwerking!$A71,"-",Uitwerking!T$9),RelGegevens!$L$3:$L$1002))</f>
        <v/>
      </c>
      <c r="U71" s="51" t="str">
        <f ca="1">IF(OR($A71="",U$9="",SUMIF(RelGegevens!$F$3:$M$1002,CONCATENATE("=",Uitwerking!$A71,"-",Uitwerking!U$9),RelGegevens!$L$3:$L$1002)=0),"",SUMIF(RelGegevens!$F$3:$M$1002,CONCATENATE("=",Uitwerking!$A71,"-",Uitwerking!U$9),RelGegevens!$L$3:$L$1002))</f>
        <v/>
      </c>
      <c r="V71" s="51" t="str">
        <f ca="1">IF(OR($A71="",V$9="",SUMIF(RelGegevens!$F$3:$M$1002,CONCATENATE("=",Uitwerking!$A71,"-",Uitwerking!V$9),RelGegevens!$L$3:$L$1002)=0),"",SUMIF(RelGegevens!$F$3:$M$1002,CONCATENATE("=",Uitwerking!$A71,"-",Uitwerking!V$9),RelGegevens!$L$3:$L$1002))</f>
        <v/>
      </c>
      <c r="W71" s="51" t="str">
        <f ca="1">IF(OR($A71="",W$9="",SUMIF(RelGegevens!$F$3:$M$1002,CONCATENATE("=",Uitwerking!$A71,"-",Uitwerking!W$9),RelGegevens!$L$3:$L$1002)=0),"",SUMIF(RelGegevens!$F$3:$M$1002,CONCATENATE("=",Uitwerking!$A71,"-",Uitwerking!W$9),RelGegevens!$L$3:$L$1002))</f>
        <v/>
      </c>
      <c r="X71" s="51" t="str">
        <f ca="1">IF(OR($A71="",X$9="",SUMIF(RelGegevens!$F$3:$M$1002,CONCATENATE("=",Uitwerking!$A71,"-",Uitwerking!X$9),RelGegevens!$L$3:$L$1002)=0),"",SUMIF(RelGegevens!$F$3:$M$1002,CONCATENATE("=",Uitwerking!$A71,"-",Uitwerking!X$9),RelGegevens!$L$3:$L$1002))</f>
        <v/>
      </c>
      <c r="Y71" s="51" t="str">
        <f ca="1">IF(OR($A71="",Y$9="",SUMIF(RelGegevens!$F$3:$M$1002,CONCATENATE("=",Uitwerking!$A71,"-",Uitwerking!Y$9),RelGegevens!$L$3:$L$1002)=0),"",SUMIF(RelGegevens!$F$3:$M$1002,CONCATENATE("=",Uitwerking!$A71,"-",Uitwerking!Y$9),RelGegevens!$L$3:$L$1002))</f>
        <v/>
      </c>
      <c r="Z71" s="50" t="str">
        <f ca="1">IF(OR($A71="",Z$9="",SUMIF(RelGegevens!$F$3:$M$1002,CONCATENATE("=",Uitwerking!$A71,"-",Uitwerking!Z$9),RelGegevens!$L$3:$L$1002)=0),"",SUMIF(RelGegevens!$F$3:$M$1002,CONCATENATE("=",Uitwerking!$A71,"-",Uitwerking!Z$9),RelGegevens!$L$3:$L$1002))</f>
        <v/>
      </c>
      <c r="AA71" s="51" t="str">
        <f ca="1">IF(OR($A71="",AA$9="",SUMIF(RelGegevens!$F$3:$M$1002,CONCATENATE("=",Uitwerking!$A71,"-",Uitwerking!AA$9),RelGegevens!$L$3:$L$1002)=0),"",SUMIF(RelGegevens!$F$3:$M$1002,CONCATENATE("=",Uitwerking!$A71,"-",Uitwerking!AA$9),RelGegevens!$L$3:$L$1002))</f>
        <v/>
      </c>
      <c r="AB71" s="51" t="str">
        <f ca="1">IF(OR($A71="",AB$9="",SUMIF(RelGegevens!$F$3:$M$1002,CONCATENATE("=",Uitwerking!$A71,"-",Uitwerking!AB$9),RelGegevens!$L$3:$L$1002)=0),"",SUMIF(RelGegevens!$F$3:$M$1002,CONCATENATE("=",Uitwerking!$A71,"-",Uitwerking!AB$9),RelGegevens!$L$3:$L$1002))</f>
        <v/>
      </c>
      <c r="AC71" s="51" t="str">
        <f ca="1">IF(OR($A71="",AC$9="",SUMIF(RelGegevens!$F$3:$M$1002,CONCATENATE("=",Uitwerking!$A71,"-",Uitwerking!AC$9),RelGegevens!$L$3:$L$1002)=0),"",SUMIF(RelGegevens!$F$3:$M$1002,CONCATENATE("=",Uitwerking!$A71,"-",Uitwerking!AC$9),RelGegevens!$L$3:$L$1002))</f>
        <v/>
      </c>
      <c r="AD71" s="51" t="str">
        <f ca="1">IF(OR($A71="",AD$9="",SUMIF(RelGegevens!$F$3:$M$1002,CONCATENATE("=",Uitwerking!$A71,"-",Uitwerking!AD$9),RelGegevens!$L$3:$L$1002)=0),"",SUMIF(RelGegevens!$F$3:$M$1002,CONCATENATE("=",Uitwerking!$A71,"-",Uitwerking!AD$9),RelGegevens!$L$3:$L$1002))</f>
        <v/>
      </c>
      <c r="AE71" s="51" t="str">
        <f ca="1">IF(OR($A71="",AE$9="",SUMIF(RelGegevens!$F$3:$M$1002,CONCATENATE("=",Uitwerking!$A71,"-",Uitwerking!AE$9),RelGegevens!$L$3:$L$1002)=0),"",SUMIF(RelGegevens!$F$3:$M$1002,CONCATENATE("=",Uitwerking!$A71,"-",Uitwerking!AE$9),RelGegevens!$L$3:$L$1002))</f>
        <v/>
      </c>
      <c r="AF71" s="51" t="str">
        <f ca="1">IF(OR($A71="",AF$9="",SUMIF(RelGegevens!$F$3:$M$1002,CONCATENATE("=",Uitwerking!$A71,"-",Uitwerking!AF$9),RelGegevens!$L$3:$L$1002)=0),"",SUMIF(RelGegevens!$F$3:$M$1002,CONCATENATE("=",Uitwerking!$A71,"-",Uitwerking!AF$9),RelGegevens!$L$3:$L$1002))</f>
        <v/>
      </c>
      <c r="AG71" s="51" t="str">
        <f ca="1">IF(OR($A71="",AG$9="",SUMIF(RelGegevens!$F$3:$M$1002,CONCATENATE("=",Uitwerking!$A71,"-",Uitwerking!AG$9),RelGegevens!$L$3:$L$1002)=0),"",SUMIF(RelGegevens!$F$3:$M$1002,CONCATENATE("=",Uitwerking!$A71,"-",Uitwerking!AG$9),RelGegevens!$L$3:$L$1002))</f>
        <v/>
      </c>
      <c r="AH71" s="51" t="str">
        <f ca="1">IF(OR($A71="",AH$9="",SUMIF(RelGegevens!$F$3:$M$1002,CONCATENATE("=",Uitwerking!$A71,"-",Uitwerking!AH$9),RelGegevens!$L$3:$L$1002)=0),"",SUMIF(RelGegevens!$F$3:$M$1002,CONCATENATE("=",Uitwerking!$A71,"-",Uitwerking!AH$9),RelGegevens!$L$3:$L$1002))</f>
        <v/>
      </c>
      <c r="AI71" s="51" t="str">
        <f ca="1">IF(OR($A71="",AI$9="",SUMIF(RelGegevens!$F$3:$M$1002,CONCATENATE("=",Uitwerking!$A71,"-",Uitwerking!AI$9),RelGegevens!$L$3:$L$1002)=0),"",SUMIF(RelGegevens!$F$3:$M$1002,CONCATENATE("=",Uitwerking!$A71,"-",Uitwerking!AI$9),RelGegevens!$L$3:$L$1002))</f>
        <v/>
      </c>
      <c r="AJ71" s="51" t="str">
        <f ca="1">IF(OR($A71="",AJ$9="",SUMIF(RelGegevens!$F$3:$M$1002,CONCATENATE("=",Uitwerking!$A71,"-",Uitwerking!AJ$9),RelGegevens!$L$3:$L$1002)=0),"",SUMIF(RelGegevens!$F$3:$M$1002,CONCATENATE("=",Uitwerking!$A71,"-",Uitwerking!AJ$9),RelGegevens!$L$3:$L$1002))</f>
        <v/>
      </c>
      <c r="AK71" s="51" t="str">
        <f ca="1">IF(OR($A71="",AK$9="",SUMIF(RelGegevens!$F$3:$M$1002,CONCATENATE("=",Uitwerking!$A71,"-",Uitwerking!AK$9),RelGegevens!$L$3:$L$1002)=0),"",SUMIF(RelGegevens!$F$3:$M$1002,CONCATENATE("=",Uitwerking!$A71,"-",Uitwerking!AK$9),RelGegevens!$L$3:$L$1002))</f>
        <v/>
      </c>
      <c r="AL71" s="51" t="str">
        <f ca="1">IF(OR($A71="",AL$9="",SUMIF(RelGegevens!$F$3:$M$1002,CONCATENATE("=",Uitwerking!$A71,"-",Uitwerking!AL$9),RelGegevens!$L$3:$L$1002)=0),"",SUMIF(RelGegevens!$F$3:$M$1002,CONCATENATE("=",Uitwerking!$A71,"-",Uitwerking!AL$9),RelGegevens!$L$3:$L$1002))</f>
        <v/>
      </c>
      <c r="AM71" s="51" t="str">
        <f ca="1">IF(OR($A71="",AM$9="",SUMIF(RelGegevens!$F$3:$M$1002,CONCATENATE("=",Uitwerking!$A71,"-",Uitwerking!AM$9),RelGegevens!$L$3:$L$1002)=0),"",SUMIF(RelGegevens!$F$3:$M$1002,CONCATENATE("=",Uitwerking!$A71,"-",Uitwerking!AM$9),RelGegevens!$L$3:$L$1002))</f>
        <v/>
      </c>
      <c r="AN71" s="51" t="str">
        <f ca="1">IF(OR($A71="",AN$9="",SUMIF(RelGegevens!$F$3:$M$1002,CONCATENATE("=",Uitwerking!$A71,"-",Uitwerking!AN$9),RelGegevens!$L$3:$L$1002)=0),"",SUMIF(RelGegevens!$F$3:$M$1002,CONCATENATE("=",Uitwerking!$A71,"-",Uitwerking!AN$9),RelGegevens!$L$3:$L$1002))</f>
        <v/>
      </c>
      <c r="AO71" s="51" t="str">
        <f ca="1">IF(OR($A71="",AO$9="",SUMIF(RelGegevens!$F$3:$M$1002,CONCATENATE("=",Uitwerking!$A71,"-",Uitwerking!AO$9),RelGegevens!$L$3:$L$1002)=0),"",SUMIF(RelGegevens!$F$3:$M$1002,CONCATENATE("=",Uitwerking!$A71,"-",Uitwerking!AO$9),RelGegevens!$L$3:$L$1002))</f>
        <v/>
      </c>
      <c r="AP71" s="51" t="str">
        <f ca="1">IF(OR($A71="",AP$9="",SUMIF(RelGegevens!$F$3:$M$1002,CONCATENATE("=",Uitwerking!$A71,"-",Uitwerking!AP$9),RelGegevens!$L$3:$L$1002)=0),"",SUMIF(RelGegevens!$F$3:$M$1002,CONCATENATE("=",Uitwerking!$A71,"-",Uitwerking!AP$9),RelGegevens!$L$3:$L$1002))</f>
        <v/>
      </c>
      <c r="AQ71" s="51" t="str">
        <f ca="1">IF(OR($A71="",AQ$9="",SUMIF(RelGegevens!$F$3:$M$1002,CONCATENATE("=",Uitwerking!$A71,"-",Uitwerking!AQ$9),RelGegevens!$L$3:$L$1002)=0),"",SUMIF(RelGegevens!$F$3:$M$1002,CONCATENATE("=",Uitwerking!$A71,"-",Uitwerking!AQ$9),RelGegevens!$L$3:$L$1002))</f>
        <v/>
      </c>
      <c r="AR71" s="51" t="str">
        <f ca="1">IF(OR($A71="",AR$9="",SUMIF(RelGegevens!$F$3:$M$1002,CONCATENATE("=",Uitwerking!$A71,"-",Uitwerking!AR$9),RelGegevens!$L$3:$L$1002)=0),"",SUMIF(RelGegevens!$F$3:$M$1002,CONCATENATE("=",Uitwerking!$A71,"-",Uitwerking!AR$9),RelGegevens!$L$3:$L$1002))</f>
        <v/>
      </c>
      <c r="AS71" s="51" t="str">
        <f ca="1">IF(OR($A71="",AS$9="",SUMIF(RelGegevens!$F$3:$M$1002,CONCATENATE("=",Uitwerking!$A71,"-",Uitwerking!AS$9),RelGegevens!$L$3:$L$1002)=0),"",SUMIF(RelGegevens!$F$3:$M$1002,CONCATENATE("=",Uitwerking!$A71,"-",Uitwerking!AS$9),RelGegevens!$L$3:$L$1002))</f>
        <v/>
      </c>
      <c r="AT71" s="51" t="str">
        <f ca="1">IF(OR($A71="",AT$9="",SUMIF(RelGegevens!$F$3:$M$1002,CONCATENATE("=",Uitwerking!$A71,"-",Uitwerking!AT$9),RelGegevens!$L$3:$L$1002)=0),"",SUMIF(RelGegevens!$F$3:$M$1002,CONCATENATE("=",Uitwerking!$A71,"-",Uitwerking!AT$9),RelGegevens!$L$3:$L$1002))</f>
        <v/>
      </c>
      <c r="AU71" s="51" t="str">
        <f ca="1">IF(OR($A71="",AU$9="",SUMIF(RelGegevens!$F$3:$M$1002,CONCATENATE("=",Uitwerking!$A71,"-",Uitwerking!AU$9),RelGegevens!$L$3:$L$1002)=0),"",SUMIF(RelGegevens!$F$3:$M$1002,CONCATENATE("=",Uitwerking!$A71,"-",Uitwerking!AU$9),RelGegevens!$L$3:$L$1002))</f>
        <v/>
      </c>
      <c r="AV71" s="51" t="str">
        <f ca="1">IF(OR($A71="",AV$9="",SUMIF(RelGegevens!$F$3:$M$1002,CONCATENATE("=",Uitwerking!$A71,"-",Uitwerking!AV$9),RelGegevens!$L$3:$L$1002)=0),"",SUMIF(RelGegevens!$F$3:$M$1002,CONCATENATE("=",Uitwerking!$A71,"-",Uitwerking!AV$9),RelGegevens!$L$3:$L$1002))</f>
        <v/>
      </c>
      <c r="AW71" s="51" t="str">
        <f ca="1">IF(OR($A71="",AW$9="",SUMIF(RelGegevens!$F$3:$M$1002,CONCATENATE("=",Uitwerking!$A71,"-",Uitwerking!AW$9),RelGegevens!$L$3:$L$1002)=0),"",SUMIF(RelGegevens!$F$3:$M$1002,CONCATENATE("=",Uitwerking!$A71,"-",Uitwerking!AW$9),RelGegevens!$L$3:$L$1002))</f>
        <v/>
      </c>
      <c r="AX71" s="51" t="str">
        <f ca="1">IF(OR($A71="",AX$9="",SUMIF(RelGegevens!$F$3:$M$1002,CONCATENATE("=",Uitwerking!$A71,"-",Uitwerking!AX$9),RelGegevens!$L$3:$L$1002)=0),"",SUMIF(RelGegevens!$F$3:$M$1002,CONCATENATE("=",Uitwerking!$A71,"-",Uitwerking!AX$9),RelGegevens!$L$3:$L$1002))</f>
        <v/>
      </c>
      <c r="AY71" s="51" t="str">
        <f ca="1">IF(OR($A71="",AY$9="",SUMIF(RelGegevens!$F$3:$M$1002,CONCATENATE("=",Uitwerking!$A71,"-",Uitwerking!AY$9),RelGegevens!$L$3:$L$1002)=0),"",SUMIF(RelGegevens!$F$3:$M$1002,CONCATENATE("=",Uitwerking!$A71,"-",Uitwerking!AY$9),RelGegevens!$L$3:$L$1002))</f>
        <v/>
      </c>
      <c r="AZ71" s="51" t="str">
        <f ca="1">IF(OR($A71="",AZ$9="",SUMIF(RelGegevens!$F$3:$M$1002,CONCATENATE("=",Uitwerking!$A71,"-",Uitwerking!AZ$9),RelGegevens!$L$3:$L$1002)=0),"",SUMIF(RelGegevens!$F$3:$M$1002,CONCATENATE("=",Uitwerking!$A71,"-",Uitwerking!AZ$9),RelGegevens!$L$3:$L$1002))</f>
        <v/>
      </c>
      <c r="BA71" s="51" t="str">
        <f ca="1">IF(OR($A71="",BA$9="",SUMIF(RelGegevens!$F$3:$M$1002,CONCATENATE("=",Uitwerking!$A71,"-",Uitwerking!BA$9),RelGegevens!$L$3:$L$1002)=0),"",SUMIF(RelGegevens!$F$3:$M$1002,CONCATENATE("=",Uitwerking!$A71,"-",Uitwerking!BA$9),RelGegevens!$L$3:$L$1002))</f>
        <v/>
      </c>
      <c r="BB71" s="51" t="str">
        <f ca="1">IF(OR($A71="",BB$9="",SUMIF(RelGegevens!$F$3:$M$1002,CONCATENATE("=",Uitwerking!$A71,"-",Uitwerking!BB$9),RelGegevens!$L$3:$L$1002)=0),"",SUMIF(RelGegevens!$F$3:$M$1002,CONCATENATE("=",Uitwerking!$A71,"-",Uitwerking!BB$9),RelGegevens!$L$3:$L$1002))</f>
        <v/>
      </c>
      <c r="BC71" s="52" t="str">
        <f ca="1">IF(OR($A71="",BC$9="",SUMIF(RelGegevens!$F$3:$M$1002,CONCATENATE("=",Uitwerking!$A71,"-",Uitwerking!BC$9),RelGegevens!$L$3:$L$1002)=0),"",SUMIF(RelGegevens!$F$3:$M$1002,CONCATENATE("=",Uitwerking!$A71,"-",Uitwerking!BC$9),RelGegevens!$L$3:$L$1002))</f>
        <v/>
      </c>
    </row>
    <row r="72" spans="1:55" ht="10.5" customHeight="1" x14ac:dyDescent="0.25">
      <c r="A72" s="17" t="str">
        <f>'Data LMA'!B80</f>
        <v/>
      </c>
      <c r="B72" s="29" t="str">
        <f t="shared" si="5"/>
        <v/>
      </c>
      <c r="C72" s="22" t="str">
        <f>IF(A72="","",VLOOKUP(A72,Euralcodes!$A$2:$C$840,3))</f>
        <v/>
      </c>
      <c r="D72" s="23" t="str">
        <f>IF(C72="","",VLOOKUP(A72,Euralcodes!$A$2:$C$840,2))</f>
        <v/>
      </c>
      <c r="E72" s="87" t="str">
        <f t="shared" ca="1" si="3"/>
        <v/>
      </c>
      <c r="F72" s="50" t="str">
        <f ca="1">IF(OR($A72="",F$9="",SUMIF(RelGegevens!$F$3:$M$1002,CONCATENATE("=",Uitwerking!$A72,"-",Uitwerking!F$9),RelGegevens!$L$3:$L$1002)=0),"",SUMIF(RelGegevens!$F$3:$M$1002,CONCATENATE("=",Uitwerking!$A72,"-",Uitwerking!F$9),RelGegevens!$L$3:$L$1002))</f>
        <v/>
      </c>
      <c r="G72" s="51" t="str">
        <f ca="1">IF(OR($A72="",G$9="",SUMIF(RelGegevens!$F$3:$M$1002,CONCATENATE("=",Uitwerking!$A72,"-",Uitwerking!G$9),RelGegevens!$L$3:$L$1002)=0),"",SUMIF(RelGegevens!$F$3:$M$1002,CONCATENATE("=",Uitwerking!$A72,"-",Uitwerking!G$9),RelGegevens!$L$3:$L$1002))</f>
        <v/>
      </c>
      <c r="H72" s="51" t="str">
        <f ca="1">IF(OR($A72="",H$9="",SUMIF(RelGegevens!$F$3:$M$1002,CONCATENATE("=",Uitwerking!$A72,"-",Uitwerking!H$9),RelGegevens!$L$3:$L$1002)=0),"",SUMIF(RelGegevens!$F$3:$M$1002,CONCATENATE("=",Uitwerking!$A72,"-",Uitwerking!H$9),RelGegevens!$L$3:$L$1002))</f>
        <v/>
      </c>
      <c r="I72" s="51" t="str">
        <f ca="1">IF(OR($A72="",I$9="",SUMIF(RelGegevens!$F$3:$M$1002,CONCATENATE("=",Uitwerking!$A72,"-",Uitwerking!I$9),RelGegevens!$L$3:$L$1002)=0),"",SUMIF(RelGegevens!$F$3:$M$1002,CONCATENATE("=",Uitwerking!$A72,"-",Uitwerking!I$9),RelGegevens!$L$3:$L$1002))</f>
        <v/>
      </c>
      <c r="J72" s="51" t="str">
        <f ca="1">IF(OR($A72="",J$9="",SUMIF(RelGegevens!$F$3:$M$1002,CONCATENATE("=",Uitwerking!$A72,"-",Uitwerking!J$9),RelGegevens!$L$3:$L$1002)=0),"",SUMIF(RelGegevens!$F$3:$M$1002,CONCATENATE("=",Uitwerking!$A72,"-",Uitwerking!J$9),RelGegevens!$L$3:$L$1002))</f>
        <v/>
      </c>
      <c r="K72" s="51" t="str">
        <f ca="1">IF(OR($A72="",K$9="",SUMIF(RelGegevens!$F$3:$M$1002,CONCATENATE("=",Uitwerking!$A72,"-",Uitwerking!K$9),RelGegevens!$L$3:$L$1002)=0),"",SUMIF(RelGegevens!$F$3:$M$1002,CONCATENATE("=",Uitwerking!$A72,"-",Uitwerking!K$9),RelGegevens!$L$3:$L$1002))</f>
        <v/>
      </c>
      <c r="L72" s="51" t="str">
        <f ca="1">IF(OR($A72="",L$9="",SUMIF(RelGegevens!$F$3:$M$1002,CONCATENATE("=",Uitwerking!$A72,"-",Uitwerking!L$9),RelGegevens!$L$3:$L$1002)=0),"",SUMIF(RelGegevens!$F$3:$M$1002,CONCATENATE("=",Uitwerking!$A72,"-",Uitwerking!L$9),RelGegevens!$L$3:$L$1002))</f>
        <v/>
      </c>
      <c r="M72" s="51" t="str">
        <f ca="1">IF(OR($A72="",M$9="",SUMIF(RelGegevens!$F$3:$M$1002,CONCATENATE("=",Uitwerking!$A72,"-",Uitwerking!M$9),RelGegevens!$L$3:$L$1002)=0),"",SUMIF(RelGegevens!$F$3:$M$1002,CONCATENATE("=",Uitwerking!$A72,"-",Uitwerking!M$9),RelGegevens!$L$3:$L$1002))</f>
        <v/>
      </c>
      <c r="N72" s="51" t="str">
        <f ca="1">IF(OR($A72="",N$9="",SUMIF(RelGegevens!$F$3:$M$1002,CONCATENATE("=",Uitwerking!$A72,"-",Uitwerking!N$9),RelGegevens!$L$3:$L$1002)=0),"",SUMIF(RelGegevens!$F$3:$M$1002,CONCATENATE("=",Uitwerking!$A72,"-",Uitwerking!N$9),RelGegevens!$L$3:$L$1002))</f>
        <v/>
      </c>
      <c r="O72" s="51" t="str">
        <f ca="1">IF(OR($A72="",O$9="",SUMIF(RelGegevens!$F$3:$M$1002,CONCATENATE("=",Uitwerking!$A72,"-",Uitwerking!O$9),RelGegevens!$L$3:$L$1002)=0),"",SUMIF(RelGegevens!$F$3:$M$1002,CONCATENATE("=",Uitwerking!$A72,"-",Uitwerking!O$9),RelGegevens!$L$3:$L$1002))</f>
        <v/>
      </c>
      <c r="P72" s="51" t="str">
        <f ca="1">IF(OR($A72="",P$9="",SUMIF(RelGegevens!$F$3:$M$1002,CONCATENATE("=",Uitwerking!$A72,"-",Uitwerking!P$9),RelGegevens!$L$3:$L$1002)=0),"",SUMIF(RelGegevens!$F$3:$M$1002,CONCATENATE("=",Uitwerking!$A72,"-",Uitwerking!P$9),RelGegevens!$L$3:$L$1002))</f>
        <v/>
      </c>
      <c r="Q72" s="51" t="str">
        <f ca="1">IF(OR($A72="",Q$9="",SUMIF(RelGegevens!$F$3:$M$1002,CONCATENATE("=",Uitwerking!$A72,"-",Uitwerking!Q$9),RelGegevens!$L$3:$L$1002)=0),"",SUMIF(RelGegevens!$F$3:$M$1002,CONCATENATE("=",Uitwerking!$A72,"-",Uitwerking!Q$9),RelGegevens!$L$3:$L$1002))</f>
        <v/>
      </c>
      <c r="R72" s="51" t="str">
        <f ca="1">IF(OR($A72="",R$9="",SUMIF(RelGegevens!$F$3:$M$1002,CONCATENATE("=",Uitwerking!$A72,"-",Uitwerking!R$9),RelGegevens!$L$3:$L$1002)=0),"",SUMIF(RelGegevens!$F$3:$M$1002,CONCATENATE("=",Uitwerking!$A72,"-",Uitwerking!R$9),RelGegevens!$L$3:$L$1002))</f>
        <v/>
      </c>
      <c r="S72" s="51" t="str">
        <f ca="1">IF(OR($A72="",S$9="",SUMIF(RelGegevens!$F$3:$M$1002,CONCATENATE("=",Uitwerking!$A72,"-",Uitwerking!S$9),RelGegevens!$L$3:$L$1002)=0),"",SUMIF(RelGegevens!$F$3:$M$1002,CONCATENATE("=",Uitwerking!$A72,"-",Uitwerking!S$9),RelGegevens!$L$3:$L$1002))</f>
        <v/>
      </c>
      <c r="T72" s="51" t="str">
        <f ca="1">IF(OR($A72="",T$9="",SUMIF(RelGegevens!$F$3:$M$1002,CONCATENATE("=",Uitwerking!$A72,"-",Uitwerking!T$9),RelGegevens!$L$3:$L$1002)=0),"",SUMIF(RelGegevens!$F$3:$M$1002,CONCATENATE("=",Uitwerking!$A72,"-",Uitwerking!T$9),RelGegevens!$L$3:$L$1002))</f>
        <v/>
      </c>
      <c r="U72" s="51" t="str">
        <f ca="1">IF(OR($A72="",U$9="",SUMIF(RelGegevens!$F$3:$M$1002,CONCATENATE("=",Uitwerking!$A72,"-",Uitwerking!U$9),RelGegevens!$L$3:$L$1002)=0),"",SUMIF(RelGegevens!$F$3:$M$1002,CONCATENATE("=",Uitwerking!$A72,"-",Uitwerking!U$9),RelGegevens!$L$3:$L$1002))</f>
        <v/>
      </c>
      <c r="V72" s="51" t="str">
        <f ca="1">IF(OR($A72="",V$9="",SUMIF(RelGegevens!$F$3:$M$1002,CONCATENATE("=",Uitwerking!$A72,"-",Uitwerking!V$9),RelGegevens!$L$3:$L$1002)=0),"",SUMIF(RelGegevens!$F$3:$M$1002,CONCATENATE("=",Uitwerking!$A72,"-",Uitwerking!V$9),RelGegevens!$L$3:$L$1002))</f>
        <v/>
      </c>
      <c r="W72" s="51" t="str">
        <f ca="1">IF(OR($A72="",W$9="",SUMIF(RelGegevens!$F$3:$M$1002,CONCATENATE("=",Uitwerking!$A72,"-",Uitwerking!W$9),RelGegevens!$L$3:$L$1002)=0),"",SUMIF(RelGegevens!$F$3:$M$1002,CONCATENATE("=",Uitwerking!$A72,"-",Uitwerking!W$9),RelGegevens!$L$3:$L$1002))</f>
        <v/>
      </c>
      <c r="X72" s="51" t="str">
        <f ca="1">IF(OR($A72="",X$9="",SUMIF(RelGegevens!$F$3:$M$1002,CONCATENATE("=",Uitwerking!$A72,"-",Uitwerking!X$9),RelGegevens!$L$3:$L$1002)=0),"",SUMIF(RelGegevens!$F$3:$M$1002,CONCATENATE("=",Uitwerking!$A72,"-",Uitwerking!X$9),RelGegevens!$L$3:$L$1002))</f>
        <v/>
      </c>
      <c r="Y72" s="51" t="str">
        <f ca="1">IF(OR($A72="",Y$9="",SUMIF(RelGegevens!$F$3:$M$1002,CONCATENATE("=",Uitwerking!$A72,"-",Uitwerking!Y$9),RelGegevens!$L$3:$L$1002)=0),"",SUMIF(RelGegevens!$F$3:$M$1002,CONCATENATE("=",Uitwerking!$A72,"-",Uitwerking!Y$9),RelGegevens!$L$3:$L$1002))</f>
        <v/>
      </c>
      <c r="Z72" s="50" t="str">
        <f ca="1">IF(OR($A72="",Z$9="",SUMIF(RelGegevens!$F$3:$M$1002,CONCATENATE("=",Uitwerking!$A72,"-",Uitwerking!Z$9),RelGegevens!$L$3:$L$1002)=0),"",SUMIF(RelGegevens!$F$3:$M$1002,CONCATENATE("=",Uitwerking!$A72,"-",Uitwerking!Z$9),RelGegevens!$L$3:$L$1002))</f>
        <v/>
      </c>
      <c r="AA72" s="51" t="str">
        <f ca="1">IF(OR($A72="",AA$9="",SUMIF(RelGegevens!$F$3:$M$1002,CONCATENATE("=",Uitwerking!$A72,"-",Uitwerking!AA$9),RelGegevens!$L$3:$L$1002)=0),"",SUMIF(RelGegevens!$F$3:$M$1002,CONCATENATE("=",Uitwerking!$A72,"-",Uitwerking!AA$9),RelGegevens!$L$3:$L$1002))</f>
        <v/>
      </c>
      <c r="AB72" s="51" t="str">
        <f ca="1">IF(OR($A72="",AB$9="",SUMIF(RelGegevens!$F$3:$M$1002,CONCATENATE("=",Uitwerking!$A72,"-",Uitwerking!AB$9),RelGegevens!$L$3:$L$1002)=0),"",SUMIF(RelGegevens!$F$3:$M$1002,CONCATENATE("=",Uitwerking!$A72,"-",Uitwerking!AB$9),RelGegevens!$L$3:$L$1002))</f>
        <v/>
      </c>
      <c r="AC72" s="51" t="str">
        <f ca="1">IF(OR($A72="",AC$9="",SUMIF(RelGegevens!$F$3:$M$1002,CONCATENATE("=",Uitwerking!$A72,"-",Uitwerking!AC$9),RelGegevens!$L$3:$L$1002)=0),"",SUMIF(RelGegevens!$F$3:$M$1002,CONCATENATE("=",Uitwerking!$A72,"-",Uitwerking!AC$9),RelGegevens!$L$3:$L$1002))</f>
        <v/>
      </c>
      <c r="AD72" s="51" t="str">
        <f ca="1">IF(OR($A72="",AD$9="",SUMIF(RelGegevens!$F$3:$M$1002,CONCATENATE("=",Uitwerking!$A72,"-",Uitwerking!AD$9),RelGegevens!$L$3:$L$1002)=0),"",SUMIF(RelGegevens!$F$3:$M$1002,CONCATENATE("=",Uitwerking!$A72,"-",Uitwerking!AD$9),RelGegevens!$L$3:$L$1002))</f>
        <v/>
      </c>
      <c r="AE72" s="51" t="str">
        <f ca="1">IF(OR($A72="",AE$9="",SUMIF(RelGegevens!$F$3:$M$1002,CONCATENATE("=",Uitwerking!$A72,"-",Uitwerking!AE$9),RelGegevens!$L$3:$L$1002)=0),"",SUMIF(RelGegevens!$F$3:$M$1002,CONCATENATE("=",Uitwerking!$A72,"-",Uitwerking!AE$9),RelGegevens!$L$3:$L$1002))</f>
        <v/>
      </c>
      <c r="AF72" s="51" t="str">
        <f ca="1">IF(OR($A72="",AF$9="",SUMIF(RelGegevens!$F$3:$M$1002,CONCATENATE("=",Uitwerking!$A72,"-",Uitwerking!AF$9),RelGegevens!$L$3:$L$1002)=0),"",SUMIF(RelGegevens!$F$3:$M$1002,CONCATENATE("=",Uitwerking!$A72,"-",Uitwerking!AF$9),RelGegevens!$L$3:$L$1002))</f>
        <v/>
      </c>
      <c r="AG72" s="51" t="str">
        <f ca="1">IF(OR($A72="",AG$9="",SUMIF(RelGegevens!$F$3:$M$1002,CONCATENATE("=",Uitwerking!$A72,"-",Uitwerking!AG$9),RelGegevens!$L$3:$L$1002)=0),"",SUMIF(RelGegevens!$F$3:$M$1002,CONCATENATE("=",Uitwerking!$A72,"-",Uitwerking!AG$9),RelGegevens!$L$3:$L$1002))</f>
        <v/>
      </c>
      <c r="AH72" s="51" t="str">
        <f ca="1">IF(OR($A72="",AH$9="",SUMIF(RelGegevens!$F$3:$M$1002,CONCATENATE("=",Uitwerking!$A72,"-",Uitwerking!AH$9),RelGegevens!$L$3:$L$1002)=0),"",SUMIF(RelGegevens!$F$3:$M$1002,CONCATENATE("=",Uitwerking!$A72,"-",Uitwerking!AH$9),RelGegevens!$L$3:$L$1002))</f>
        <v/>
      </c>
      <c r="AI72" s="51" t="str">
        <f ca="1">IF(OR($A72="",AI$9="",SUMIF(RelGegevens!$F$3:$M$1002,CONCATENATE("=",Uitwerking!$A72,"-",Uitwerking!AI$9),RelGegevens!$L$3:$L$1002)=0),"",SUMIF(RelGegevens!$F$3:$M$1002,CONCATENATE("=",Uitwerking!$A72,"-",Uitwerking!AI$9),RelGegevens!$L$3:$L$1002))</f>
        <v/>
      </c>
      <c r="AJ72" s="51" t="str">
        <f ca="1">IF(OR($A72="",AJ$9="",SUMIF(RelGegevens!$F$3:$M$1002,CONCATENATE("=",Uitwerking!$A72,"-",Uitwerking!AJ$9),RelGegevens!$L$3:$L$1002)=0),"",SUMIF(RelGegevens!$F$3:$M$1002,CONCATENATE("=",Uitwerking!$A72,"-",Uitwerking!AJ$9),RelGegevens!$L$3:$L$1002))</f>
        <v/>
      </c>
      <c r="AK72" s="51" t="str">
        <f ca="1">IF(OR($A72="",AK$9="",SUMIF(RelGegevens!$F$3:$M$1002,CONCATENATE("=",Uitwerking!$A72,"-",Uitwerking!AK$9),RelGegevens!$L$3:$L$1002)=0),"",SUMIF(RelGegevens!$F$3:$M$1002,CONCATENATE("=",Uitwerking!$A72,"-",Uitwerking!AK$9),RelGegevens!$L$3:$L$1002))</f>
        <v/>
      </c>
      <c r="AL72" s="51" t="str">
        <f ca="1">IF(OR($A72="",AL$9="",SUMIF(RelGegevens!$F$3:$M$1002,CONCATENATE("=",Uitwerking!$A72,"-",Uitwerking!AL$9),RelGegevens!$L$3:$L$1002)=0),"",SUMIF(RelGegevens!$F$3:$M$1002,CONCATENATE("=",Uitwerking!$A72,"-",Uitwerking!AL$9),RelGegevens!$L$3:$L$1002))</f>
        <v/>
      </c>
      <c r="AM72" s="51" t="str">
        <f ca="1">IF(OR($A72="",AM$9="",SUMIF(RelGegevens!$F$3:$M$1002,CONCATENATE("=",Uitwerking!$A72,"-",Uitwerking!AM$9),RelGegevens!$L$3:$L$1002)=0),"",SUMIF(RelGegevens!$F$3:$M$1002,CONCATENATE("=",Uitwerking!$A72,"-",Uitwerking!AM$9),RelGegevens!$L$3:$L$1002))</f>
        <v/>
      </c>
      <c r="AN72" s="51" t="str">
        <f ca="1">IF(OR($A72="",AN$9="",SUMIF(RelGegevens!$F$3:$M$1002,CONCATENATE("=",Uitwerking!$A72,"-",Uitwerking!AN$9),RelGegevens!$L$3:$L$1002)=0),"",SUMIF(RelGegevens!$F$3:$M$1002,CONCATENATE("=",Uitwerking!$A72,"-",Uitwerking!AN$9),RelGegevens!$L$3:$L$1002))</f>
        <v/>
      </c>
      <c r="AO72" s="51" t="str">
        <f ca="1">IF(OR($A72="",AO$9="",SUMIF(RelGegevens!$F$3:$M$1002,CONCATENATE("=",Uitwerking!$A72,"-",Uitwerking!AO$9),RelGegevens!$L$3:$L$1002)=0),"",SUMIF(RelGegevens!$F$3:$M$1002,CONCATENATE("=",Uitwerking!$A72,"-",Uitwerking!AO$9),RelGegevens!$L$3:$L$1002))</f>
        <v/>
      </c>
      <c r="AP72" s="51" t="str">
        <f ca="1">IF(OR($A72="",AP$9="",SUMIF(RelGegevens!$F$3:$M$1002,CONCATENATE("=",Uitwerking!$A72,"-",Uitwerking!AP$9),RelGegevens!$L$3:$L$1002)=0),"",SUMIF(RelGegevens!$F$3:$M$1002,CONCATENATE("=",Uitwerking!$A72,"-",Uitwerking!AP$9),RelGegevens!$L$3:$L$1002))</f>
        <v/>
      </c>
      <c r="AQ72" s="51" t="str">
        <f ca="1">IF(OR($A72="",AQ$9="",SUMIF(RelGegevens!$F$3:$M$1002,CONCATENATE("=",Uitwerking!$A72,"-",Uitwerking!AQ$9),RelGegevens!$L$3:$L$1002)=0),"",SUMIF(RelGegevens!$F$3:$M$1002,CONCATENATE("=",Uitwerking!$A72,"-",Uitwerking!AQ$9),RelGegevens!$L$3:$L$1002))</f>
        <v/>
      </c>
      <c r="AR72" s="51" t="str">
        <f ca="1">IF(OR($A72="",AR$9="",SUMIF(RelGegevens!$F$3:$M$1002,CONCATENATE("=",Uitwerking!$A72,"-",Uitwerking!AR$9),RelGegevens!$L$3:$L$1002)=0),"",SUMIF(RelGegevens!$F$3:$M$1002,CONCATENATE("=",Uitwerking!$A72,"-",Uitwerking!AR$9),RelGegevens!$L$3:$L$1002))</f>
        <v/>
      </c>
      <c r="AS72" s="51" t="str">
        <f ca="1">IF(OR($A72="",AS$9="",SUMIF(RelGegevens!$F$3:$M$1002,CONCATENATE("=",Uitwerking!$A72,"-",Uitwerking!AS$9),RelGegevens!$L$3:$L$1002)=0),"",SUMIF(RelGegevens!$F$3:$M$1002,CONCATENATE("=",Uitwerking!$A72,"-",Uitwerking!AS$9),RelGegevens!$L$3:$L$1002))</f>
        <v/>
      </c>
      <c r="AT72" s="51" t="str">
        <f ca="1">IF(OR($A72="",AT$9="",SUMIF(RelGegevens!$F$3:$M$1002,CONCATENATE("=",Uitwerking!$A72,"-",Uitwerking!AT$9),RelGegevens!$L$3:$L$1002)=0),"",SUMIF(RelGegevens!$F$3:$M$1002,CONCATENATE("=",Uitwerking!$A72,"-",Uitwerking!AT$9),RelGegevens!$L$3:$L$1002))</f>
        <v/>
      </c>
      <c r="AU72" s="51" t="str">
        <f ca="1">IF(OR($A72="",AU$9="",SUMIF(RelGegevens!$F$3:$M$1002,CONCATENATE("=",Uitwerking!$A72,"-",Uitwerking!AU$9),RelGegevens!$L$3:$L$1002)=0),"",SUMIF(RelGegevens!$F$3:$M$1002,CONCATENATE("=",Uitwerking!$A72,"-",Uitwerking!AU$9),RelGegevens!$L$3:$L$1002))</f>
        <v/>
      </c>
      <c r="AV72" s="51" t="str">
        <f ca="1">IF(OR($A72="",AV$9="",SUMIF(RelGegevens!$F$3:$M$1002,CONCATENATE("=",Uitwerking!$A72,"-",Uitwerking!AV$9),RelGegevens!$L$3:$L$1002)=0),"",SUMIF(RelGegevens!$F$3:$M$1002,CONCATENATE("=",Uitwerking!$A72,"-",Uitwerking!AV$9),RelGegevens!$L$3:$L$1002))</f>
        <v/>
      </c>
      <c r="AW72" s="51" t="str">
        <f ca="1">IF(OR($A72="",AW$9="",SUMIF(RelGegevens!$F$3:$M$1002,CONCATENATE("=",Uitwerking!$A72,"-",Uitwerking!AW$9),RelGegevens!$L$3:$L$1002)=0),"",SUMIF(RelGegevens!$F$3:$M$1002,CONCATENATE("=",Uitwerking!$A72,"-",Uitwerking!AW$9),RelGegevens!$L$3:$L$1002))</f>
        <v/>
      </c>
      <c r="AX72" s="51" t="str">
        <f ca="1">IF(OR($A72="",AX$9="",SUMIF(RelGegevens!$F$3:$M$1002,CONCATENATE("=",Uitwerking!$A72,"-",Uitwerking!AX$9),RelGegevens!$L$3:$L$1002)=0),"",SUMIF(RelGegevens!$F$3:$M$1002,CONCATENATE("=",Uitwerking!$A72,"-",Uitwerking!AX$9),RelGegevens!$L$3:$L$1002))</f>
        <v/>
      </c>
      <c r="AY72" s="51" t="str">
        <f ca="1">IF(OR($A72="",AY$9="",SUMIF(RelGegevens!$F$3:$M$1002,CONCATENATE("=",Uitwerking!$A72,"-",Uitwerking!AY$9),RelGegevens!$L$3:$L$1002)=0),"",SUMIF(RelGegevens!$F$3:$M$1002,CONCATENATE("=",Uitwerking!$A72,"-",Uitwerking!AY$9),RelGegevens!$L$3:$L$1002))</f>
        <v/>
      </c>
      <c r="AZ72" s="51" t="str">
        <f ca="1">IF(OR($A72="",AZ$9="",SUMIF(RelGegevens!$F$3:$M$1002,CONCATENATE("=",Uitwerking!$A72,"-",Uitwerking!AZ$9),RelGegevens!$L$3:$L$1002)=0),"",SUMIF(RelGegevens!$F$3:$M$1002,CONCATENATE("=",Uitwerking!$A72,"-",Uitwerking!AZ$9),RelGegevens!$L$3:$L$1002))</f>
        <v/>
      </c>
      <c r="BA72" s="51" t="str">
        <f ca="1">IF(OR($A72="",BA$9="",SUMIF(RelGegevens!$F$3:$M$1002,CONCATENATE("=",Uitwerking!$A72,"-",Uitwerking!BA$9),RelGegevens!$L$3:$L$1002)=0),"",SUMIF(RelGegevens!$F$3:$M$1002,CONCATENATE("=",Uitwerking!$A72,"-",Uitwerking!BA$9),RelGegevens!$L$3:$L$1002))</f>
        <v/>
      </c>
      <c r="BB72" s="51" t="str">
        <f ca="1">IF(OR($A72="",BB$9="",SUMIF(RelGegevens!$F$3:$M$1002,CONCATENATE("=",Uitwerking!$A72,"-",Uitwerking!BB$9),RelGegevens!$L$3:$L$1002)=0),"",SUMIF(RelGegevens!$F$3:$M$1002,CONCATENATE("=",Uitwerking!$A72,"-",Uitwerking!BB$9),RelGegevens!$L$3:$L$1002))</f>
        <v/>
      </c>
      <c r="BC72" s="52" t="str">
        <f ca="1">IF(OR($A72="",BC$9="",SUMIF(RelGegevens!$F$3:$M$1002,CONCATENATE("=",Uitwerking!$A72,"-",Uitwerking!BC$9),RelGegevens!$L$3:$L$1002)=0),"",SUMIF(RelGegevens!$F$3:$M$1002,CONCATENATE("=",Uitwerking!$A72,"-",Uitwerking!BC$9),RelGegevens!$L$3:$L$1002))</f>
        <v/>
      </c>
    </row>
    <row r="73" spans="1:55" ht="10.5" customHeight="1" x14ac:dyDescent="0.25">
      <c r="A73" s="17" t="str">
        <f>'Data LMA'!B81</f>
        <v/>
      </c>
      <c r="B73" s="29" t="str">
        <f t="shared" si="5"/>
        <v/>
      </c>
      <c r="C73" s="22" t="str">
        <f>IF(A73="","",VLOOKUP(A73,Euralcodes!$A$2:$C$840,3))</f>
        <v/>
      </c>
      <c r="D73" s="23" t="str">
        <f>IF(C73="","",VLOOKUP(A73,Euralcodes!$A$2:$C$840,2))</f>
        <v/>
      </c>
      <c r="E73" s="87" t="str">
        <f t="shared" ca="1" si="3"/>
        <v/>
      </c>
      <c r="F73" s="50" t="str">
        <f ca="1">IF(OR($A73="",F$9="",SUMIF(RelGegevens!$F$3:$M$1002,CONCATENATE("=",Uitwerking!$A73,"-",Uitwerking!F$9),RelGegevens!$L$3:$L$1002)=0),"",SUMIF(RelGegevens!$F$3:$M$1002,CONCATENATE("=",Uitwerking!$A73,"-",Uitwerking!F$9),RelGegevens!$L$3:$L$1002))</f>
        <v/>
      </c>
      <c r="G73" s="51" t="str">
        <f ca="1">IF(OR($A73="",G$9="",SUMIF(RelGegevens!$F$3:$M$1002,CONCATENATE("=",Uitwerking!$A73,"-",Uitwerking!G$9),RelGegevens!$L$3:$L$1002)=0),"",SUMIF(RelGegevens!$F$3:$M$1002,CONCATENATE("=",Uitwerking!$A73,"-",Uitwerking!G$9),RelGegevens!$L$3:$L$1002))</f>
        <v/>
      </c>
      <c r="H73" s="51" t="str">
        <f ca="1">IF(OR($A73="",H$9="",SUMIF(RelGegevens!$F$3:$M$1002,CONCATENATE("=",Uitwerking!$A73,"-",Uitwerking!H$9),RelGegevens!$L$3:$L$1002)=0),"",SUMIF(RelGegevens!$F$3:$M$1002,CONCATENATE("=",Uitwerking!$A73,"-",Uitwerking!H$9),RelGegevens!$L$3:$L$1002))</f>
        <v/>
      </c>
      <c r="I73" s="51" t="str">
        <f ca="1">IF(OR($A73="",I$9="",SUMIF(RelGegevens!$F$3:$M$1002,CONCATENATE("=",Uitwerking!$A73,"-",Uitwerking!I$9),RelGegevens!$L$3:$L$1002)=0),"",SUMIF(RelGegevens!$F$3:$M$1002,CONCATENATE("=",Uitwerking!$A73,"-",Uitwerking!I$9),RelGegevens!$L$3:$L$1002))</f>
        <v/>
      </c>
      <c r="J73" s="51" t="str">
        <f ca="1">IF(OR($A73="",J$9="",SUMIF(RelGegevens!$F$3:$M$1002,CONCATENATE("=",Uitwerking!$A73,"-",Uitwerking!J$9),RelGegevens!$L$3:$L$1002)=0),"",SUMIF(RelGegevens!$F$3:$M$1002,CONCATENATE("=",Uitwerking!$A73,"-",Uitwerking!J$9),RelGegevens!$L$3:$L$1002))</f>
        <v/>
      </c>
      <c r="K73" s="51" t="str">
        <f ca="1">IF(OR($A73="",K$9="",SUMIF(RelGegevens!$F$3:$M$1002,CONCATENATE("=",Uitwerking!$A73,"-",Uitwerking!K$9),RelGegevens!$L$3:$L$1002)=0),"",SUMIF(RelGegevens!$F$3:$M$1002,CONCATENATE("=",Uitwerking!$A73,"-",Uitwerking!K$9),RelGegevens!$L$3:$L$1002))</f>
        <v/>
      </c>
      <c r="L73" s="51" t="str">
        <f ca="1">IF(OR($A73="",L$9="",SUMIF(RelGegevens!$F$3:$M$1002,CONCATENATE("=",Uitwerking!$A73,"-",Uitwerking!L$9),RelGegevens!$L$3:$L$1002)=0),"",SUMIF(RelGegevens!$F$3:$M$1002,CONCATENATE("=",Uitwerking!$A73,"-",Uitwerking!L$9),RelGegevens!$L$3:$L$1002))</f>
        <v/>
      </c>
      <c r="M73" s="51" t="str">
        <f ca="1">IF(OR($A73="",M$9="",SUMIF(RelGegevens!$F$3:$M$1002,CONCATENATE("=",Uitwerking!$A73,"-",Uitwerking!M$9),RelGegevens!$L$3:$L$1002)=0),"",SUMIF(RelGegevens!$F$3:$M$1002,CONCATENATE("=",Uitwerking!$A73,"-",Uitwerking!M$9),RelGegevens!$L$3:$L$1002))</f>
        <v/>
      </c>
      <c r="N73" s="51" t="str">
        <f ca="1">IF(OR($A73="",N$9="",SUMIF(RelGegevens!$F$3:$M$1002,CONCATENATE("=",Uitwerking!$A73,"-",Uitwerking!N$9),RelGegevens!$L$3:$L$1002)=0),"",SUMIF(RelGegevens!$F$3:$M$1002,CONCATENATE("=",Uitwerking!$A73,"-",Uitwerking!N$9),RelGegevens!$L$3:$L$1002))</f>
        <v/>
      </c>
      <c r="O73" s="51" t="str">
        <f ca="1">IF(OR($A73="",O$9="",SUMIF(RelGegevens!$F$3:$M$1002,CONCATENATE("=",Uitwerking!$A73,"-",Uitwerking!O$9),RelGegevens!$L$3:$L$1002)=0),"",SUMIF(RelGegevens!$F$3:$M$1002,CONCATENATE("=",Uitwerking!$A73,"-",Uitwerking!O$9),RelGegevens!$L$3:$L$1002))</f>
        <v/>
      </c>
      <c r="P73" s="51" t="str">
        <f ca="1">IF(OR($A73="",P$9="",SUMIF(RelGegevens!$F$3:$M$1002,CONCATENATE("=",Uitwerking!$A73,"-",Uitwerking!P$9),RelGegevens!$L$3:$L$1002)=0),"",SUMIF(RelGegevens!$F$3:$M$1002,CONCATENATE("=",Uitwerking!$A73,"-",Uitwerking!P$9),RelGegevens!$L$3:$L$1002))</f>
        <v/>
      </c>
      <c r="Q73" s="51" t="str">
        <f ca="1">IF(OR($A73="",Q$9="",SUMIF(RelGegevens!$F$3:$M$1002,CONCATENATE("=",Uitwerking!$A73,"-",Uitwerking!Q$9),RelGegevens!$L$3:$L$1002)=0),"",SUMIF(RelGegevens!$F$3:$M$1002,CONCATENATE("=",Uitwerking!$A73,"-",Uitwerking!Q$9),RelGegevens!$L$3:$L$1002))</f>
        <v/>
      </c>
      <c r="R73" s="51" t="str">
        <f ca="1">IF(OR($A73="",R$9="",SUMIF(RelGegevens!$F$3:$M$1002,CONCATENATE("=",Uitwerking!$A73,"-",Uitwerking!R$9),RelGegevens!$L$3:$L$1002)=0),"",SUMIF(RelGegevens!$F$3:$M$1002,CONCATENATE("=",Uitwerking!$A73,"-",Uitwerking!R$9),RelGegevens!$L$3:$L$1002))</f>
        <v/>
      </c>
      <c r="S73" s="51" t="str">
        <f ca="1">IF(OR($A73="",S$9="",SUMIF(RelGegevens!$F$3:$M$1002,CONCATENATE("=",Uitwerking!$A73,"-",Uitwerking!S$9),RelGegevens!$L$3:$L$1002)=0),"",SUMIF(RelGegevens!$F$3:$M$1002,CONCATENATE("=",Uitwerking!$A73,"-",Uitwerking!S$9),RelGegevens!$L$3:$L$1002))</f>
        <v/>
      </c>
      <c r="T73" s="51" t="str">
        <f ca="1">IF(OR($A73="",T$9="",SUMIF(RelGegevens!$F$3:$M$1002,CONCATENATE("=",Uitwerking!$A73,"-",Uitwerking!T$9),RelGegevens!$L$3:$L$1002)=0),"",SUMIF(RelGegevens!$F$3:$M$1002,CONCATENATE("=",Uitwerking!$A73,"-",Uitwerking!T$9),RelGegevens!$L$3:$L$1002))</f>
        <v/>
      </c>
      <c r="U73" s="51" t="str">
        <f ca="1">IF(OR($A73="",U$9="",SUMIF(RelGegevens!$F$3:$M$1002,CONCATENATE("=",Uitwerking!$A73,"-",Uitwerking!U$9),RelGegevens!$L$3:$L$1002)=0),"",SUMIF(RelGegevens!$F$3:$M$1002,CONCATENATE("=",Uitwerking!$A73,"-",Uitwerking!U$9),RelGegevens!$L$3:$L$1002))</f>
        <v/>
      </c>
      <c r="V73" s="51" t="str">
        <f ca="1">IF(OR($A73="",V$9="",SUMIF(RelGegevens!$F$3:$M$1002,CONCATENATE("=",Uitwerking!$A73,"-",Uitwerking!V$9),RelGegevens!$L$3:$L$1002)=0),"",SUMIF(RelGegevens!$F$3:$M$1002,CONCATENATE("=",Uitwerking!$A73,"-",Uitwerking!V$9),RelGegevens!$L$3:$L$1002))</f>
        <v/>
      </c>
      <c r="W73" s="51" t="str">
        <f ca="1">IF(OR($A73="",W$9="",SUMIF(RelGegevens!$F$3:$M$1002,CONCATENATE("=",Uitwerking!$A73,"-",Uitwerking!W$9),RelGegevens!$L$3:$L$1002)=0),"",SUMIF(RelGegevens!$F$3:$M$1002,CONCATENATE("=",Uitwerking!$A73,"-",Uitwerking!W$9),RelGegevens!$L$3:$L$1002))</f>
        <v/>
      </c>
      <c r="X73" s="51" t="str">
        <f ca="1">IF(OR($A73="",X$9="",SUMIF(RelGegevens!$F$3:$M$1002,CONCATENATE("=",Uitwerking!$A73,"-",Uitwerking!X$9),RelGegevens!$L$3:$L$1002)=0),"",SUMIF(RelGegevens!$F$3:$M$1002,CONCATENATE("=",Uitwerking!$A73,"-",Uitwerking!X$9),RelGegevens!$L$3:$L$1002))</f>
        <v/>
      </c>
      <c r="Y73" s="51" t="str">
        <f ca="1">IF(OR($A73="",Y$9="",SUMIF(RelGegevens!$F$3:$M$1002,CONCATENATE("=",Uitwerking!$A73,"-",Uitwerking!Y$9),RelGegevens!$L$3:$L$1002)=0),"",SUMIF(RelGegevens!$F$3:$M$1002,CONCATENATE("=",Uitwerking!$A73,"-",Uitwerking!Y$9),RelGegevens!$L$3:$L$1002))</f>
        <v/>
      </c>
      <c r="Z73" s="50" t="str">
        <f ca="1">IF(OR($A73="",Z$9="",SUMIF(RelGegevens!$F$3:$M$1002,CONCATENATE("=",Uitwerking!$A73,"-",Uitwerking!Z$9),RelGegevens!$L$3:$L$1002)=0),"",SUMIF(RelGegevens!$F$3:$M$1002,CONCATENATE("=",Uitwerking!$A73,"-",Uitwerking!Z$9),RelGegevens!$L$3:$L$1002))</f>
        <v/>
      </c>
      <c r="AA73" s="51" t="str">
        <f ca="1">IF(OR($A73="",AA$9="",SUMIF(RelGegevens!$F$3:$M$1002,CONCATENATE("=",Uitwerking!$A73,"-",Uitwerking!AA$9),RelGegevens!$L$3:$L$1002)=0),"",SUMIF(RelGegevens!$F$3:$M$1002,CONCATENATE("=",Uitwerking!$A73,"-",Uitwerking!AA$9),RelGegevens!$L$3:$L$1002))</f>
        <v/>
      </c>
      <c r="AB73" s="51" t="str">
        <f ca="1">IF(OR($A73="",AB$9="",SUMIF(RelGegevens!$F$3:$M$1002,CONCATENATE("=",Uitwerking!$A73,"-",Uitwerking!AB$9),RelGegevens!$L$3:$L$1002)=0),"",SUMIF(RelGegevens!$F$3:$M$1002,CONCATENATE("=",Uitwerking!$A73,"-",Uitwerking!AB$9),RelGegevens!$L$3:$L$1002))</f>
        <v/>
      </c>
      <c r="AC73" s="51" t="str">
        <f ca="1">IF(OR($A73="",AC$9="",SUMIF(RelGegevens!$F$3:$M$1002,CONCATENATE("=",Uitwerking!$A73,"-",Uitwerking!AC$9),RelGegevens!$L$3:$L$1002)=0),"",SUMIF(RelGegevens!$F$3:$M$1002,CONCATENATE("=",Uitwerking!$A73,"-",Uitwerking!AC$9),RelGegevens!$L$3:$L$1002))</f>
        <v/>
      </c>
      <c r="AD73" s="51" t="str">
        <f ca="1">IF(OR($A73="",AD$9="",SUMIF(RelGegevens!$F$3:$M$1002,CONCATENATE("=",Uitwerking!$A73,"-",Uitwerking!AD$9),RelGegevens!$L$3:$L$1002)=0),"",SUMIF(RelGegevens!$F$3:$M$1002,CONCATENATE("=",Uitwerking!$A73,"-",Uitwerking!AD$9),RelGegevens!$L$3:$L$1002))</f>
        <v/>
      </c>
      <c r="AE73" s="51" t="str">
        <f ca="1">IF(OR($A73="",AE$9="",SUMIF(RelGegevens!$F$3:$M$1002,CONCATENATE("=",Uitwerking!$A73,"-",Uitwerking!AE$9),RelGegevens!$L$3:$L$1002)=0),"",SUMIF(RelGegevens!$F$3:$M$1002,CONCATENATE("=",Uitwerking!$A73,"-",Uitwerking!AE$9),RelGegevens!$L$3:$L$1002))</f>
        <v/>
      </c>
      <c r="AF73" s="51" t="str">
        <f ca="1">IF(OR($A73="",AF$9="",SUMIF(RelGegevens!$F$3:$M$1002,CONCATENATE("=",Uitwerking!$A73,"-",Uitwerking!AF$9),RelGegevens!$L$3:$L$1002)=0),"",SUMIF(RelGegevens!$F$3:$M$1002,CONCATENATE("=",Uitwerking!$A73,"-",Uitwerking!AF$9),RelGegevens!$L$3:$L$1002))</f>
        <v/>
      </c>
      <c r="AG73" s="51" t="str">
        <f ca="1">IF(OR($A73="",AG$9="",SUMIF(RelGegevens!$F$3:$M$1002,CONCATENATE("=",Uitwerking!$A73,"-",Uitwerking!AG$9),RelGegevens!$L$3:$L$1002)=0),"",SUMIF(RelGegevens!$F$3:$M$1002,CONCATENATE("=",Uitwerking!$A73,"-",Uitwerking!AG$9),RelGegevens!$L$3:$L$1002))</f>
        <v/>
      </c>
      <c r="AH73" s="51" t="str">
        <f ca="1">IF(OR($A73="",AH$9="",SUMIF(RelGegevens!$F$3:$M$1002,CONCATENATE("=",Uitwerking!$A73,"-",Uitwerking!AH$9),RelGegevens!$L$3:$L$1002)=0),"",SUMIF(RelGegevens!$F$3:$M$1002,CONCATENATE("=",Uitwerking!$A73,"-",Uitwerking!AH$9),RelGegevens!$L$3:$L$1002))</f>
        <v/>
      </c>
      <c r="AI73" s="51" t="str">
        <f ca="1">IF(OR($A73="",AI$9="",SUMIF(RelGegevens!$F$3:$M$1002,CONCATENATE("=",Uitwerking!$A73,"-",Uitwerking!AI$9),RelGegevens!$L$3:$L$1002)=0),"",SUMIF(RelGegevens!$F$3:$M$1002,CONCATENATE("=",Uitwerking!$A73,"-",Uitwerking!AI$9),RelGegevens!$L$3:$L$1002))</f>
        <v/>
      </c>
      <c r="AJ73" s="51" t="str">
        <f ca="1">IF(OR($A73="",AJ$9="",SUMIF(RelGegevens!$F$3:$M$1002,CONCATENATE("=",Uitwerking!$A73,"-",Uitwerking!AJ$9),RelGegevens!$L$3:$L$1002)=0),"",SUMIF(RelGegevens!$F$3:$M$1002,CONCATENATE("=",Uitwerking!$A73,"-",Uitwerking!AJ$9),RelGegevens!$L$3:$L$1002))</f>
        <v/>
      </c>
      <c r="AK73" s="51" t="str">
        <f ca="1">IF(OR($A73="",AK$9="",SUMIF(RelGegevens!$F$3:$M$1002,CONCATENATE("=",Uitwerking!$A73,"-",Uitwerking!AK$9),RelGegevens!$L$3:$L$1002)=0),"",SUMIF(RelGegevens!$F$3:$M$1002,CONCATENATE("=",Uitwerking!$A73,"-",Uitwerking!AK$9),RelGegevens!$L$3:$L$1002))</f>
        <v/>
      </c>
      <c r="AL73" s="51" t="str">
        <f ca="1">IF(OR($A73="",AL$9="",SUMIF(RelGegevens!$F$3:$M$1002,CONCATENATE("=",Uitwerking!$A73,"-",Uitwerking!AL$9),RelGegevens!$L$3:$L$1002)=0),"",SUMIF(RelGegevens!$F$3:$M$1002,CONCATENATE("=",Uitwerking!$A73,"-",Uitwerking!AL$9),RelGegevens!$L$3:$L$1002))</f>
        <v/>
      </c>
      <c r="AM73" s="51" t="str">
        <f ca="1">IF(OR($A73="",AM$9="",SUMIF(RelGegevens!$F$3:$M$1002,CONCATENATE("=",Uitwerking!$A73,"-",Uitwerking!AM$9),RelGegevens!$L$3:$L$1002)=0),"",SUMIF(RelGegevens!$F$3:$M$1002,CONCATENATE("=",Uitwerking!$A73,"-",Uitwerking!AM$9),RelGegevens!$L$3:$L$1002))</f>
        <v/>
      </c>
      <c r="AN73" s="51" t="str">
        <f ca="1">IF(OR($A73="",AN$9="",SUMIF(RelGegevens!$F$3:$M$1002,CONCATENATE("=",Uitwerking!$A73,"-",Uitwerking!AN$9),RelGegevens!$L$3:$L$1002)=0),"",SUMIF(RelGegevens!$F$3:$M$1002,CONCATENATE("=",Uitwerking!$A73,"-",Uitwerking!AN$9),RelGegevens!$L$3:$L$1002))</f>
        <v/>
      </c>
      <c r="AO73" s="51" t="str">
        <f ca="1">IF(OR($A73="",AO$9="",SUMIF(RelGegevens!$F$3:$M$1002,CONCATENATE("=",Uitwerking!$A73,"-",Uitwerking!AO$9),RelGegevens!$L$3:$L$1002)=0),"",SUMIF(RelGegevens!$F$3:$M$1002,CONCATENATE("=",Uitwerking!$A73,"-",Uitwerking!AO$9),RelGegevens!$L$3:$L$1002))</f>
        <v/>
      </c>
      <c r="AP73" s="51" t="str">
        <f ca="1">IF(OR($A73="",AP$9="",SUMIF(RelGegevens!$F$3:$M$1002,CONCATENATE("=",Uitwerking!$A73,"-",Uitwerking!AP$9),RelGegevens!$L$3:$L$1002)=0),"",SUMIF(RelGegevens!$F$3:$M$1002,CONCATENATE("=",Uitwerking!$A73,"-",Uitwerking!AP$9),RelGegevens!$L$3:$L$1002))</f>
        <v/>
      </c>
      <c r="AQ73" s="51" t="str">
        <f ca="1">IF(OR($A73="",AQ$9="",SUMIF(RelGegevens!$F$3:$M$1002,CONCATENATE("=",Uitwerking!$A73,"-",Uitwerking!AQ$9),RelGegevens!$L$3:$L$1002)=0),"",SUMIF(RelGegevens!$F$3:$M$1002,CONCATENATE("=",Uitwerking!$A73,"-",Uitwerking!AQ$9),RelGegevens!$L$3:$L$1002))</f>
        <v/>
      </c>
      <c r="AR73" s="51" t="str">
        <f ca="1">IF(OR($A73="",AR$9="",SUMIF(RelGegevens!$F$3:$M$1002,CONCATENATE("=",Uitwerking!$A73,"-",Uitwerking!AR$9),RelGegevens!$L$3:$L$1002)=0),"",SUMIF(RelGegevens!$F$3:$M$1002,CONCATENATE("=",Uitwerking!$A73,"-",Uitwerking!AR$9),RelGegevens!$L$3:$L$1002))</f>
        <v/>
      </c>
      <c r="AS73" s="51" t="str">
        <f ca="1">IF(OR($A73="",AS$9="",SUMIF(RelGegevens!$F$3:$M$1002,CONCATENATE("=",Uitwerking!$A73,"-",Uitwerking!AS$9),RelGegevens!$L$3:$L$1002)=0),"",SUMIF(RelGegevens!$F$3:$M$1002,CONCATENATE("=",Uitwerking!$A73,"-",Uitwerking!AS$9),RelGegevens!$L$3:$L$1002))</f>
        <v/>
      </c>
      <c r="AT73" s="51" t="str">
        <f ca="1">IF(OR($A73="",AT$9="",SUMIF(RelGegevens!$F$3:$M$1002,CONCATENATE("=",Uitwerking!$A73,"-",Uitwerking!AT$9),RelGegevens!$L$3:$L$1002)=0),"",SUMIF(RelGegevens!$F$3:$M$1002,CONCATENATE("=",Uitwerking!$A73,"-",Uitwerking!AT$9),RelGegevens!$L$3:$L$1002))</f>
        <v/>
      </c>
      <c r="AU73" s="51" t="str">
        <f ca="1">IF(OR($A73="",AU$9="",SUMIF(RelGegevens!$F$3:$M$1002,CONCATENATE("=",Uitwerking!$A73,"-",Uitwerking!AU$9),RelGegevens!$L$3:$L$1002)=0),"",SUMIF(RelGegevens!$F$3:$M$1002,CONCATENATE("=",Uitwerking!$A73,"-",Uitwerking!AU$9),RelGegevens!$L$3:$L$1002))</f>
        <v/>
      </c>
      <c r="AV73" s="51" t="str">
        <f ca="1">IF(OR($A73="",AV$9="",SUMIF(RelGegevens!$F$3:$M$1002,CONCATENATE("=",Uitwerking!$A73,"-",Uitwerking!AV$9),RelGegevens!$L$3:$L$1002)=0),"",SUMIF(RelGegevens!$F$3:$M$1002,CONCATENATE("=",Uitwerking!$A73,"-",Uitwerking!AV$9),RelGegevens!$L$3:$L$1002))</f>
        <v/>
      </c>
      <c r="AW73" s="51" t="str">
        <f ca="1">IF(OR($A73="",AW$9="",SUMIF(RelGegevens!$F$3:$M$1002,CONCATENATE("=",Uitwerking!$A73,"-",Uitwerking!AW$9),RelGegevens!$L$3:$L$1002)=0),"",SUMIF(RelGegevens!$F$3:$M$1002,CONCATENATE("=",Uitwerking!$A73,"-",Uitwerking!AW$9),RelGegevens!$L$3:$L$1002))</f>
        <v/>
      </c>
      <c r="AX73" s="51" t="str">
        <f ca="1">IF(OR($A73="",AX$9="",SUMIF(RelGegevens!$F$3:$M$1002,CONCATENATE("=",Uitwerking!$A73,"-",Uitwerking!AX$9),RelGegevens!$L$3:$L$1002)=0),"",SUMIF(RelGegevens!$F$3:$M$1002,CONCATENATE("=",Uitwerking!$A73,"-",Uitwerking!AX$9),RelGegevens!$L$3:$L$1002))</f>
        <v/>
      </c>
      <c r="AY73" s="51" t="str">
        <f ca="1">IF(OR($A73="",AY$9="",SUMIF(RelGegevens!$F$3:$M$1002,CONCATENATE("=",Uitwerking!$A73,"-",Uitwerking!AY$9),RelGegevens!$L$3:$L$1002)=0),"",SUMIF(RelGegevens!$F$3:$M$1002,CONCATENATE("=",Uitwerking!$A73,"-",Uitwerking!AY$9),RelGegevens!$L$3:$L$1002))</f>
        <v/>
      </c>
      <c r="AZ73" s="51" t="str">
        <f ca="1">IF(OR($A73="",AZ$9="",SUMIF(RelGegevens!$F$3:$M$1002,CONCATENATE("=",Uitwerking!$A73,"-",Uitwerking!AZ$9),RelGegevens!$L$3:$L$1002)=0),"",SUMIF(RelGegevens!$F$3:$M$1002,CONCATENATE("=",Uitwerking!$A73,"-",Uitwerking!AZ$9),RelGegevens!$L$3:$L$1002))</f>
        <v/>
      </c>
      <c r="BA73" s="51" t="str">
        <f ca="1">IF(OR($A73="",BA$9="",SUMIF(RelGegevens!$F$3:$M$1002,CONCATENATE("=",Uitwerking!$A73,"-",Uitwerking!BA$9),RelGegevens!$L$3:$L$1002)=0),"",SUMIF(RelGegevens!$F$3:$M$1002,CONCATENATE("=",Uitwerking!$A73,"-",Uitwerking!BA$9),RelGegevens!$L$3:$L$1002))</f>
        <v/>
      </c>
      <c r="BB73" s="51" t="str">
        <f ca="1">IF(OR($A73="",BB$9="",SUMIF(RelGegevens!$F$3:$M$1002,CONCATENATE("=",Uitwerking!$A73,"-",Uitwerking!BB$9),RelGegevens!$L$3:$L$1002)=0),"",SUMIF(RelGegevens!$F$3:$M$1002,CONCATENATE("=",Uitwerking!$A73,"-",Uitwerking!BB$9),RelGegevens!$L$3:$L$1002))</f>
        <v/>
      </c>
      <c r="BC73" s="52" t="str">
        <f ca="1">IF(OR($A73="",BC$9="",SUMIF(RelGegevens!$F$3:$M$1002,CONCATENATE("=",Uitwerking!$A73,"-",Uitwerking!BC$9),RelGegevens!$L$3:$L$1002)=0),"",SUMIF(RelGegevens!$F$3:$M$1002,CONCATENATE("=",Uitwerking!$A73,"-",Uitwerking!BC$9),RelGegevens!$L$3:$L$1002))</f>
        <v/>
      </c>
    </row>
    <row r="74" spans="1:55" ht="10.5" customHeight="1" x14ac:dyDescent="0.25">
      <c r="A74" s="17" t="str">
        <f>'Data LMA'!B82</f>
        <v/>
      </c>
      <c r="B74" s="29" t="str">
        <f t="shared" si="5"/>
        <v/>
      </c>
      <c r="C74" s="22" t="str">
        <f>IF(A74="","",VLOOKUP(A74,Euralcodes!$A$2:$C$840,3))</f>
        <v/>
      </c>
      <c r="D74" s="23" t="str">
        <f>IF(C74="","",VLOOKUP(A74,Euralcodes!$A$2:$C$840,2))</f>
        <v/>
      </c>
      <c r="E74" s="87" t="str">
        <f t="shared" ca="1" si="3"/>
        <v/>
      </c>
      <c r="F74" s="50" t="str">
        <f ca="1">IF(OR($A74="",F$9="",SUMIF(RelGegevens!$F$3:$M$1002,CONCATENATE("=",Uitwerking!$A74,"-",Uitwerking!F$9),RelGegevens!$L$3:$L$1002)=0),"",SUMIF(RelGegevens!$F$3:$M$1002,CONCATENATE("=",Uitwerking!$A74,"-",Uitwerking!F$9),RelGegevens!$L$3:$L$1002))</f>
        <v/>
      </c>
      <c r="G74" s="51" t="str">
        <f ca="1">IF(OR($A74="",G$9="",SUMIF(RelGegevens!$F$3:$M$1002,CONCATENATE("=",Uitwerking!$A74,"-",Uitwerking!G$9),RelGegevens!$L$3:$L$1002)=0),"",SUMIF(RelGegevens!$F$3:$M$1002,CONCATENATE("=",Uitwerking!$A74,"-",Uitwerking!G$9),RelGegevens!$L$3:$L$1002))</f>
        <v/>
      </c>
      <c r="H74" s="51" t="str">
        <f ca="1">IF(OR($A74="",H$9="",SUMIF(RelGegevens!$F$3:$M$1002,CONCATENATE("=",Uitwerking!$A74,"-",Uitwerking!H$9),RelGegevens!$L$3:$L$1002)=0),"",SUMIF(RelGegevens!$F$3:$M$1002,CONCATENATE("=",Uitwerking!$A74,"-",Uitwerking!H$9),RelGegevens!$L$3:$L$1002))</f>
        <v/>
      </c>
      <c r="I74" s="51" t="str">
        <f ca="1">IF(OR($A74="",I$9="",SUMIF(RelGegevens!$F$3:$M$1002,CONCATENATE("=",Uitwerking!$A74,"-",Uitwerking!I$9),RelGegevens!$L$3:$L$1002)=0),"",SUMIF(RelGegevens!$F$3:$M$1002,CONCATENATE("=",Uitwerking!$A74,"-",Uitwerking!I$9),RelGegevens!$L$3:$L$1002))</f>
        <v/>
      </c>
      <c r="J74" s="51" t="str">
        <f ca="1">IF(OR($A74="",J$9="",SUMIF(RelGegevens!$F$3:$M$1002,CONCATENATE("=",Uitwerking!$A74,"-",Uitwerking!J$9),RelGegevens!$L$3:$L$1002)=0),"",SUMIF(RelGegevens!$F$3:$M$1002,CONCATENATE("=",Uitwerking!$A74,"-",Uitwerking!J$9),RelGegevens!$L$3:$L$1002))</f>
        <v/>
      </c>
      <c r="K74" s="51" t="str">
        <f ca="1">IF(OR($A74="",K$9="",SUMIF(RelGegevens!$F$3:$M$1002,CONCATENATE("=",Uitwerking!$A74,"-",Uitwerking!K$9),RelGegevens!$L$3:$L$1002)=0),"",SUMIF(RelGegevens!$F$3:$M$1002,CONCATENATE("=",Uitwerking!$A74,"-",Uitwerking!K$9),RelGegevens!$L$3:$L$1002))</f>
        <v/>
      </c>
      <c r="L74" s="51" t="str">
        <f ca="1">IF(OR($A74="",L$9="",SUMIF(RelGegevens!$F$3:$M$1002,CONCATENATE("=",Uitwerking!$A74,"-",Uitwerking!L$9),RelGegevens!$L$3:$L$1002)=0),"",SUMIF(RelGegevens!$F$3:$M$1002,CONCATENATE("=",Uitwerking!$A74,"-",Uitwerking!L$9),RelGegevens!$L$3:$L$1002))</f>
        <v/>
      </c>
      <c r="M74" s="51" t="str">
        <f ca="1">IF(OR($A74="",M$9="",SUMIF(RelGegevens!$F$3:$M$1002,CONCATENATE("=",Uitwerking!$A74,"-",Uitwerking!M$9),RelGegevens!$L$3:$L$1002)=0),"",SUMIF(RelGegevens!$F$3:$M$1002,CONCATENATE("=",Uitwerking!$A74,"-",Uitwerking!M$9),RelGegevens!$L$3:$L$1002))</f>
        <v/>
      </c>
      <c r="N74" s="51" t="str">
        <f ca="1">IF(OR($A74="",N$9="",SUMIF(RelGegevens!$F$3:$M$1002,CONCATENATE("=",Uitwerking!$A74,"-",Uitwerking!N$9),RelGegevens!$L$3:$L$1002)=0),"",SUMIF(RelGegevens!$F$3:$M$1002,CONCATENATE("=",Uitwerking!$A74,"-",Uitwerking!N$9),RelGegevens!$L$3:$L$1002))</f>
        <v/>
      </c>
      <c r="O74" s="51" t="str">
        <f ca="1">IF(OR($A74="",O$9="",SUMIF(RelGegevens!$F$3:$M$1002,CONCATENATE("=",Uitwerking!$A74,"-",Uitwerking!O$9),RelGegevens!$L$3:$L$1002)=0),"",SUMIF(RelGegevens!$F$3:$M$1002,CONCATENATE("=",Uitwerking!$A74,"-",Uitwerking!O$9),RelGegevens!$L$3:$L$1002))</f>
        <v/>
      </c>
      <c r="P74" s="51" t="str">
        <f ca="1">IF(OR($A74="",P$9="",SUMIF(RelGegevens!$F$3:$M$1002,CONCATENATE("=",Uitwerking!$A74,"-",Uitwerking!P$9),RelGegevens!$L$3:$L$1002)=0),"",SUMIF(RelGegevens!$F$3:$M$1002,CONCATENATE("=",Uitwerking!$A74,"-",Uitwerking!P$9),RelGegevens!$L$3:$L$1002))</f>
        <v/>
      </c>
      <c r="Q74" s="51" t="str">
        <f ca="1">IF(OR($A74="",Q$9="",SUMIF(RelGegevens!$F$3:$M$1002,CONCATENATE("=",Uitwerking!$A74,"-",Uitwerking!Q$9),RelGegevens!$L$3:$L$1002)=0),"",SUMIF(RelGegevens!$F$3:$M$1002,CONCATENATE("=",Uitwerking!$A74,"-",Uitwerking!Q$9),RelGegevens!$L$3:$L$1002))</f>
        <v/>
      </c>
      <c r="R74" s="51" t="str">
        <f ca="1">IF(OR($A74="",R$9="",SUMIF(RelGegevens!$F$3:$M$1002,CONCATENATE("=",Uitwerking!$A74,"-",Uitwerking!R$9),RelGegevens!$L$3:$L$1002)=0),"",SUMIF(RelGegevens!$F$3:$M$1002,CONCATENATE("=",Uitwerking!$A74,"-",Uitwerking!R$9),RelGegevens!$L$3:$L$1002))</f>
        <v/>
      </c>
      <c r="S74" s="51" t="str">
        <f ca="1">IF(OR($A74="",S$9="",SUMIF(RelGegevens!$F$3:$M$1002,CONCATENATE("=",Uitwerking!$A74,"-",Uitwerking!S$9),RelGegevens!$L$3:$L$1002)=0),"",SUMIF(RelGegevens!$F$3:$M$1002,CONCATENATE("=",Uitwerking!$A74,"-",Uitwerking!S$9),RelGegevens!$L$3:$L$1002))</f>
        <v/>
      </c>
      <c r="T74" s="51" t="str">
        <f ca="1">IF(OR($A74="",T$9="",SUMIF(RelGegevens!$F$3:$M$1002,CONCATENATE("=",Uitwerking!$A74,"-",Uitwerking!T$9),RelGegevens!$L$3:$L$1002)=0),"",SUMIF(RelGegevens!$F$3:$M$1002,CONCATENATE("=",Uitwerking!$A74,"-",Uitwerking!T$9),RelGegevens!$L$3:$L$1002))</f>
        <v/>
      </c>
      <c r="U74" s="51" t="str">
        <f ca="1">IF(OR($A74="",U$9="",SUMIF(RelGegevens!$F$3:$M$1002,CONCATENATE("=",Uitwerking!$A74,"-",Uitwerking!U$9),RelGegevens!$L$3:$L$1002)=0),"",SUMIF(RelGegevens!$F$3:$M$1002,CONCATENATE("=",Uitwerking!$A74,"-",Uitwerking!U$9),RelGegevens!$L$3:$L$1002))</f>
        <v/>
      </c>
      <c r="V74" s="51" t="str">
        <f ca="1">IF(OR($A74="",V$9="",SUMIF(RelGegevens!$F$3:$M$1002,CONCATENATE("=",Uitwerking!$A74,"-",Uitwerking!V$9),RelGegevens!$L$3:$L$1002)=0),"",SUMIF(RelGegevens!$F$3:$M$1002,CONCATENATE("=",Uitwerking!$A74,"-",Uitwerking!V$9),RelGegevens!$L$3:$L$1002))</f>
        <v/>
      </c>
      <c r="W74" s="51" t="str">
        <f ca="1">IF(OR($A74="",W$9="",SUMIF(RelGegevens!$F$3:$M$1002,CONCATENATE("=",Uitwerking!$A74,"-",Uitwerking!W$9),RelGegevens!$L$3:$L$1002)=0),"",SUMIF(RelGegevens!$F$3:$M$1002,CONCATENATE("=",Uitwerking!$A74,"-",Uitwerking!W$9),RelGegevens!$L$3:$L$1002))</f>
        <v/>
      </c>
      <c r="X74" s="51" t="str">
        <f ca="1">IF(OR($A74="",X$9="",SUMIF(RelGegevens!$F$3:$M$1002,CONCATENATE("=",Uitwerking!$A74,"-",Uitwerking!X$9),RelGegevens!$L$3:$L$1002)=0),"",SUMIF(RelGegevens!$F$3:$M$1002,CONCATENATE("=",Uitwerking!$A74,"-",Uitwerking!X$9),RelGegevens!$L$3:$L$1002))</f>
        <v/>
      </c>
      <c r="Y74" s="51" t="str">
        <f ca="1">IF(OR($A74="",Y$9="",SUMIF(RelGegevens!$F$3:$M$1002,CONCATENATE("=",Uitwerking!$A74,"-",Uitwerking!Y$9),RelGegevens!$L$3:$L$1002)=0),"",SUMIF(RelGegevens!$F$3:$M$1002,CONCATENATE("=",Uitwerking!$A74,"-",Uitwerking!Y$9),RelGegevens!$L$3:$L$1002))</f>
        <v/>
      </c>
      <c r="Z74" s="50" t="str">
        <f ca="1">IF(OR($A74="",Z$9="",SUMIF(RelGegevens!$F$3:$M$1002,CONCATENATE("=",Uitwerking!$A74,"-",Uitwerking!Z$9),RelGegevens!$L$3:$L$1002)=0),"",SUMIF(RelGegevens!$F$3:$M$1002,CONCATENATE("=",Uitwerking!$A74,"-",Uitwerking!Z$9),RelGegevens!$L$3:$L$1002))</f>
        <v/>
      </c>
      <c r="AA74" s="51" t="str">
        <f ca="1">IF(OR($A74="",AA$9="",SUMIF(RelGegevens!$F$3:$M$1002,CONCATENATE("=",Uitwerking!$A74,"-",Uitwerking!AA$9),RelGegevens!$L$3:$L$1002)=0),"",SUMIF(RelGegevens!$F$3:$M$1002,CONCATENATE("=",Uitwerking!$A74,"-",Uitwerking!AA$9),RelGegevens!$L$3:$L$1002))</f>
        <v/>
      </c>
      <c r="AB74" s="51" t="str">
        <f ca="1">IF(OR($A74="",AB$9="",SUMIF(RelGegevens!$F$3:$M$1002,CONCATENATE("=",Uitwerking!$A74,"-",Uitwerking!AB$9),RelGegevens!$L$3:$L$1002)=0),"",SUMIF(RelGegevens!$F$3:$M$1002,CONCATENATE("=",Uitwerking!$A74,"-",Uitwerking!AB$9),RelGegevens!$L$3:$L$1002))</f>
        <v/>
      </c>
      <c r="AC74" s="51" t="str">
        <f ca="1">IF(OR($A74="",AC$9="",SUMIF(RelGegevens!$F$3:$M$1002,CONCATENATE("=",Uitwerking!$A74,"-",Uitwerking!AC$9),RelGegevens!$L$3:$L$1002)=0),"",SUMIF(RelGegevens!$F$3:$M$1002,CONCATENATE("=",Uitwerking!$A74,"-",Uitwerking!AC$9),RelGegevens!$L$3:$L$1002))</f>
        <v/>
      </c>
      <c r="AD74" s="51" t="str">
        <f ca="1">IF(OR($A74="",AD$9="",SUMIF(RelGegevens!$F$3:$M$1002,CONCATENATE("=",Uitwerking!$A74,"-",Uitwerking!AD$9),RelGegevens!$L$3:$L$1002)=0),"",SUMIF(RelGegevens!$F$3:$M$1002,CONCATENATE("=",Uitwerking!$A74,"-",Uitwerking!AD$9),RelGegevens!$L$3:$L$1002))</f>
        <v/>
      </c>
      <c r="AE74" s="51" t="str">
        <f ca="1">IF(OR($A74="",AE$9="",SUMIF(RelGegevens!$F$3:$M$1002,CONCATENATE("=",Uitwerking!$A74,"-",Uitwerking!AE$9),RelGegevens!$L$3:$L$1002)=0),"",SUMIF(RelGegevens!$F$3:$M$1002,CONCATENATE("=",Uitwerking!$A74,"-",Uitwerking!AE$9),RelGegevens!$L$3:$L$1002))</f>
        <v/>
      </c>
      <c r="AF74" s="51" t="str">
        <f ca="1">IF(OR($A74="",AF$9="",SUMIF(RelGegevens!$F$3:$M$1002,CONCATENATE("=",Uitwerking!$A74,"-",Uitwerking!AF$9),RelGegevens!$L$3:$L$1002)=0),"",SUMIF(RelGegevens!$F$3:$M$1002,CONCATENATE("=",Uitwerking!$A74,"-",Uitwerking!AF$9),RelGegevens!$L$3:$L$1002))</f>
        <v/>
      </c>
      <c r="AG74" s="51" t="str">
        <f ca="1">IF(OR($A74="",AG$9="",SUMIF(RelGegevens!$F$3:$M$1002,CONCATENATE("=",Uitwerking!$A74,"-",Uitwerking!AG$9),RelGegevens!$L$3:$L$1002)=0),"",SUMIF(RelGegevens!$F$3:$M$1002,CONCATENATE("=",Uitwerking!$A74,"-",Uitwerking!AG$9),RelGegevens!$L$3:$L$1002))</f>
        <v/>
      </c>
      <c r="AH74" s="51" t="str">
        <f ca="1">IF(OR($A74="",AH$9="",SUMIF(RelGegevens!$F$3:$M$1002,CONCATENATE("=",Uitwerking!$A74,"-",Uitwerking!AH$9),RelGegevens!$L$3:$L$1002)=0),"",SUMIF(RelGegevens!$F$3:$M$1002,CONCATENATE("=",Uitwerking!$A74,"-",Uitwerking!AH$9),RelGegevens!$L$3:$L$1002))</f>
        <v/>
      </c>
      <c r="AI74" s="51" t="str">
        <f ca="1">IF(OR($A74="",AI$9="",SUMIF(RelGegevens!$F$3:$M$1002,CONCATENATE("=",Uitwerking!$A74,"-",Uitwerking!AI$9),RelGegevens!$L$3:$L$1002)=0),"",SUMIF(RelGegevens!$F$3:$M$1002,CONCATENATE("=",Uitwerking!$A74,"-",Uitwerking!AI$9),RelGegevens!$L$3:$L$1002))</f>
        <v/>
      </c>
      <c r="AJ74" s="51" t="str">
        <f ca="1">IF(OR($A74="",AJ$9="",SUMIF(RelGegevens!$F$3:$M$1002,CONCATENATE("=",Uitwerking!$A74,"-",Uitwerking!AJ$9),RelGegevens!$L$3:$L$1002)=0),"",SUMIF(RelGegevens!$F$3:$M$1002,CONCATENATE("=",Uitwerking!$A74,"-",Uitwerking!AJ$9),RelGegevens!$L$3:$L$1002))</f>
        <v/>
      </c>
      <c r="AK74" s="51" t="str">
        <f ca="1">IF(OR($A74="",AK$9="",SUMIF(RelGegevens!$F$3:$M$1002,CONCATENATE("=",Uitwerking!$A74,"-",Uitwerking!AK$9),RelGegevens!$L$3:$L$1002)=0),"",SUMIF(RelGegevens!$F$3:$M$1002,CONCATENATE("=",Uitwerking!$A74,"-",Uitwerking!AK$9),RelGegevens!$L$3:$L$1002))</f>
        <v/>
      </c>
      <c r="AL74" s="51" t="str">
        <f ca="1">IF(OR($A74="",AL$9="",SUMIF(RelGegevens!$F$3:$M$1002,CONCATENATE("=",Uitwerking!$A74,"-",Uitwerking!AL$9),RelGegevens!$L$3:$L$1002)=0),"",SUMIF(RelGegevens!$F$3:$M$1002,CONCATENATE("=",Uitwerking!$A74,"-",Uitwerking!AL$9),RelGegevens!$L$3:$L$1002))</f>
        <v/>
      </c>
      <c r="AM74" s="51" t="str">
        <f ca="1">IF(OR($A74="",AM$9="",SUMIF(RelGegevens!$F$3:$M$1002,CONCATENATE("=",Uitwerking!$A74,"-",Uitwerking!AM$9),RelGegevens!$L$3:$L$1002)=0),"",SUMIF(RelGegevens!$F$3:$M$1002,CONCATENATE("=",Uitwerking!$A74,"-",Uitwerking!AM$9),RelGegevens!$L$3:$L$1002))</f>
        <v/>
      </c>
      <c r="AN74" s="51" t="str">
        <f ca="1">IF(OR($A74="",AN$9="",SUMIF(RelGegevens!$F$3:$M$1002,CONCATENATE("=",Uitwerking!$A74,"-",Uitwerking!AN$9),RelGegevens!$L$3:$L$1002)=0),"",SUMIF(RelGegevens!$F$3:$M$1002,CONCATENATE("=",Uitwerking!$A74,"-",Uitwerking!AN$9),RelGegevens!$L$3:$L$1002))</f>
        <v/>
      </c>
      <c r="AO74" s="51" t="str">
        <f ca="1">IF(OR($A74="",AO$9="",SUMIF(RelGegevens!$F$3:$M$1002,CONCATENATE("=",Uitwerking!$A74,"-",Uitwerking!AO$9),RelGegevens!$L$3:$L$1002)=0),"",SUMIF(RelGegevens!$F$3:$M$1002,CONCATENATE("=",Uitwerking!$A74,"-",Uitwerking!AO$9),RelGegevens!$L$3:$L$1002))</f>
        <v/>
      </c>
      <c r="AP74" s="51" t="str">
        <f ca="1">IF(OR($A74="",AP$9="",SUMIF(RelGegevens!$F$3:$M$1002,CONCATENATE("=",Uitwerking!$A74,"-",Uitwerking!AP$9),RelGegevens!$L$3:$L$1002)=0),"",SUMIF(RelGegevens!$F$3:$M$1002,CONCATENATE("=",Uitwerking!$A74,"-",Uitwerking!AP$9),RelGegevens!$L$3:$L$1002))</f>
        <v/>
      </c>
      <c r="AQ74" s="51" t="str">
        <f ca="1">IF(OR($A74="",AQ$9="",SUMIF(RelGegevens!$F$3:$M$1002,CONCATENATE("=",Uitwerking!$A74,"-",Uitwerking!AQ$9),RelGegevens!$L$3:$L$1002)=0),"",SUMIF(RelGegevens!$F$3:$M$1002,CONCATENATE("=",Uitwerking!$A74,"-",Uitwerking!AQ$9),RelGegevens!$L$3:$L$1002))</f>
        <v/>
      </c>
      <c r="AR74" s="51" t="str">
        <f ca="1">IF(OR($A74="",AR$9="",SUMIF(RelGegevens!$F$3:$M$1002,CONCATENATE("=",Uitwerking!$A74,"-",Uitwerking!AR$9),RelGegevens!$L$3:$L$1002)=0),"",SUMIF(RelGegevens!$F$3:$M$1002,CONCATENATE("=",Uitwerking!$A74,"-",Uitwerking!AR$9),RelGegevens!$L$3:$L$1002))</f>
        <v/>
      </c>
      <c r="AS74" s="51" t="str">
        <f ca="1">IF(OR($A74="",AS$9="",SUMIF(RelGegevens!$F$3:$M$1002,CONCATENATE("=",Uitwerking!$A74,"-",Uitwerking!AS$9),RelGegevens!$L$3:$L$1002)=0),"",SUMIF(RelGegevens!$F$3:$M$1002,CONCATENATE("=",Uitwerking!$A74,"-",Uitwerking!AS$9),RelGegevens!$L$3:$L$1002))</f>
        <v/>
      </c>
      <c r="AT74" s="51" t="str">
        <f ca="1">IF(OR($A74="",AT$9="",SUMIF(RelGegevens!$F$3:$M$1002,CONCATENATE("=",Uitwerking!$A74,"-",Uitwerking!AT$9),RelGegevens!$L$3:$L$1002)=0),"",SUMIF(RelGegevens!$F$3:$M$1002,CONCATENATE("=",Uitwerking!$A74,"-",Uitwerking!AT$9),RelGegevens!$L$3:$L$1002))</f>
        <v/>
      </c>
      <c r="AU74" s="51" t="str">
        <f ca="1">IF(OR($A74="",AU$9="",SUMIF(RelGegevens!$F$3:$M$1002,CONCATENATE("=",Uitwerking!$A74,"-",Uitwerking!AU$9),RelGegevens!$L$3:$L$1002)=0),"",SUMIF(RelGegevens!$F$3:$M$1002,CONCATENATE("=",Uitwerking!$A74,"-",Uitwerking!AU$9),RelGegevens!$L$3:$L$1002))</f>
        <v/>
      </c>
      <c r="AV74" s="51" t="str">
        <f ca="1">IF(OR($A74="",AV$9="",SUMIF(RelGegevens!$F$3:$M$1002,CONCATENATE("=",Uitwerking!$A74,"-",Uitwerking!AV$9),RelGegevens!$L$3:$L$1002)=0),"",SUMIF(RelGegevens!$F$3:$M$1002,CONCATENATE("=",Uitwerking!$A74,"-",Uitwerking!AV$9),RelGegevens!$L$3:$L$1002))</f>
        <v/>
      </c>
      <c r="AW74" s="51" t="str">
        <f ca="1">IF(OR($A74="",AW$9="",SUMIF(RelGegevens!$F$3:$M$1002,CONCATENATE("=",Uitwerking!$A74,"-",Uitwerking!AW$9),RelGegevens!$L$3:$L$1002)=0),"",SUMIF(RelGegevens!$F$3:$M$1002,CONCATENATE("=",Uitwerking!$A74,"-",Uitwerking!AW$9),RelGegevens!$L$3:$L$1002))</f>
        <v/>
      </c>
      <c r="AX74" s="51" t="str">
        <f ca="1">IF(OR($A74="",AX$9="",SUMIF(RelGegevens!$F$3:$M$1002,CONCATENATE("=",Uitwerking!$A74,"-",Uitwerking!AX$9),RelGegevens!$L$3:$L$1002)=0),"",SUMIF(RelGegevens!$F$3:$M$1002,CONCATENATE("=",Uitwerking!$A74,"-",Uitwerking!AX$9),RelGegevens!$L$3:$L$1002))</f>
        <v/>
      </c>
      <c r="AY74" s="51" t="str">
        <f ca="1">IF(OR($A74="",AY$9="",SUMIF(RelGegevens!$F$3:$M$1002,CONCATENATE("=",Uitwerking!$A74,"-",Uitwerking!AY$9),RelGegevens!$L$3:$L$1002)=0),"",SUMIF(RelGegevens!$F$3:$M$1002,CONCATENATE("=",Uitwerking!$A74,"-",Uitwerking!AY$9),RelGegevens!$L$3:$L$1002))</f>
        <v/>
      </c>
      <c r="AZ74" s="51" t="str">
        <f ca="1">IF(OR($A74="",AZ$9="",SUMIF(RelGegevens!$F$3:$M$1002,CONCATENATE("=",Uitwerking!$A74,"-",Uitwerking!AZ$9),RelGegevens!$L$3:$L$1002)=0),"",SUMIF(RelGegevens!$F$3:$M$1002,CONCATENATE("=",Uitwerking!$A74,"-",Uitwerking!AZ$9),RelGegevens!$L$3:$L$1002))</f>
        <v/>
      </c>
      <c r="BA74" s="51" t="str">
        <f ca="1">IF(OR($A74="",BA$9="",SUMIF(RelGegevens!$F$3:$M$1002,CONCATENATE("=",Uitwerking!$A74,"-",Uitwerking!BA$9),RelGegevens!$L$3:$L$1002)=0),"",SUMIF(RelGegevens!$F$3:$M$1002,CONCATENATE("=",Uitwerking!$A74,"-",Uitwerking!BA$9),RelGegevens!$L$3:$L$1002))</f>
        <v/>
      </c>
      <c r="BB74" s="51" t="str">
        <f ca="1">IF(OR($A74="",BB$9="",SUMIF(RelGegevens!$F$3:$M$1002,CONCATENATE("=",Uitwerking!$A74,"-",Uitwerking!BB$9),RelGegevens!$L$3:$L$1002)=0),"",SUMIF(RelGegevens!$F$3:$M$1002,CONCATENATE("=",Uitwerking!$A74,"-",Uitwerking!BB$9),RelGegevens!$L$3:$L$1002))</f>
        <v/>
      </c>
      <c r="BC74" s="52" t="str">
        <f ca="1">IF(OR($A74="",BC$9="",SUMIF(RelGegevens!$F$3:$M$1002,CONCATENATE("=",Uitwerking!$A74,"-",Uitwerking!BC$9),RelGegevens!$L$3:$L$1002)=0),"",SUMIF(RelGegevens!$F$3:$M$1002,CONCATENATE("=",Uitwerking!$A74,"-",Uitwerking!BC$9),RelGegevens!$L$3:$L$1002))</f>
        <v/>
      </c>
    </row>
    <row r="75" spans="1:55" ht="10.5" customHeight="1" x14ac:dyDescent="0.25">
      <c r="A75" s="17" t="str">
        <f>'Data LMA'!B83</f>
        <v/>
      </c>
      <c r="B75" s="29" t="str">
        <f t="shared" si="5"/>
        <v/>
      </c>
      <c r="C75" s="22" t="str">
        <f>IF(A75="","",VLOOKUP(A75,Euralcodes!$A$2:$C$840,3))</f>
        <v/>
      </c>
      <c r="D75" s="23" t="str">
        <f>IF(C75="","",VLOOKUP(A75,Euralcodes!$A$2:$C$840,2))</f>
        <v/>
      </c>
      <c r="E75" s="87" t="str">
        <f t="shared" ca="1" si="3"/>
        <v/>
      </c>
      <c r="F75" s="50" t="str">
        <f ca="1">IF(OR($A75="",F$9="",SUMIF(RelGegevens!$F$3:$M$1002,CONCATENATE("=",Uitwerking!$A75,"-",Uitwerking!F$9),RelGegevens!$L$3:$L$1002)=0),"",SUMIF(RelGegevens!$F$3:$M$1002,CONCATENATE("=",Uitwerking!$A75,"-",Uitwerking!F$9),RelGegevens!$L$3:$L$1002))</f>
        <v/>
      </c>
      <c r="G75" s="51" t="str">
        <f ca="1">IF(OR($A75="",G$9="",SUMIF(RelGegevens!$F$3:$M$1002,CONCATENATE("=",Uitwerking!$A75,"-",Uitwerking!G$9),RelGegevens!$L$3:$L$1002)=0),"",SUMIF(RelGegevens!$F$3:$M$1002,CONCATENATE("=",Uitwerking!$A75,"-",Uitwerking!G$9),RelGegevens!$L$3:$L$1002))</f>
        <v/>
      </c>
      <c r="H75" s="51" t="str">
        <f ca="1">IF(OR($A75="",H$9="",SUMIF(RelGegevens!$F$3:$M$1002,CONCATENATE("=",Uitwerking!$A75,"-",Uitwerking!H$9),RelGegevens!$L$3:$L$1002)=0),"",SUMIF(RelGegevens!$F$3:$M$1002,CONCATENATE("=",Uitwerking!$A75,"-",Uitwerking!H$9),RelGegevens!$L$3:$L$1002))</f>
        <v/>
      </c>
      <c r="I75" s="51" t="str">
        <f ca="1">IF(OR($A75="",I$9="",SUMIF(RelGegevens!$F$3:$M$1002,CONCATENATE("=",Uitwerking!$A75,"-",Uitwerking!I$9),RelGegevens!$L$3:$L$1002)=0),"",SUMIF(RelGegevens!$F$3:$M$1002,CONCATENATE("=",Uitwerking!$A75,"-",Uitwerking!I$9),RelGegevens!$L$3:$L$1002))</f>
        <v/>
      </c>
      <c r="J75" s="51" t="str">
        <f ca="1">IF(OR($A75="",J$9="",SUMIF(RelGegevens!$F$3:$M$1002,CONCATENATE("=",Uitwerking!$A75,"-",Uitwerking!J$9),RelGegevens!$L$3:$L$1002)=0),"",SUMIF(RelGegevens!$F$3:$M$1002,CONCATENATE("=",Uitwerking!$A75,"-",Uitwerking!J$9),RelGegevens!$L$3:$L$1002))</f>
        <v/>
      </c>
      <c r="K75" s="51" t="str">
        <f ca="1">IF(OR($A75="",K$9="",SUMIF(RelGegevens!$F$3:$M$1002,CONCATENATE("=",Uitwerking!$A75,"-",Uitwerking!K$9),RelGegevens!$L$3:$L$1002)=0),"",SUMIF(RelGegevens!$F$3:$M$1002,CONCATENATE("=",Uitwerking!$A75,"-",Uitwerking!K$9),RelGegevens!$L$3:$L$1002))</f>
        <v/>
      </c>
      <c r="L75" s="51" t="str">
        <f ca="1">IF(OR($A75="",L$9="",SUMIF(RelGegevens!$F$3:$M$1002,CONCATENATE("=",Uitwerking!$A75,"-",Uitwerking!L$9),RelGegevens!$L$3:$L$1002)=0),"",SUMIF(RelGegevens!$F$3:$M$1002,CONCATENATE("=",Uitwerking!$A75,"-",Uitwerking!L$9),RelGegevens!$L$3:$L$1002))</f>
        <v/>
      </c>
      <c r="M75" s="51" t="str">
        <f ca="1">IF(OR($A75="",M$9="",SUMIF(RelGegevens!$F$3:$M$1002,CONCATENATE("=",Uitwerking!$A75,"-",Uitwerking!M$9),RelGegevens!$L$3:$L$1002)=0),"",SUMIF(RelGegevens!$F$3:$M$1002,CONCATENATE("=",Uitwerking!$A75,"-",Uitwerking!M$9),RelGegevens!$L$3:$L$1002))</f>
        <v/>
      </c>
      <c r="N75" s="51" t="str">
        <f ca="1">IF(OR($A75="",N$9="",SUMIF(RelGegevens!$F$3:$M$1002,CONCATENATE("=",Uitwerking!$A75,"-",Uitwerking!N$9),RelGegevens!$L$3:$L$1002)=0),"",SUMIF(RelGegevens!$F$3:$M$1002,CONCATENATE("=",Uitwerking!$A75,"-",Uitwerking!N$9),RelGegevens!$L$3:$L$1002))</f>
        <v/>
      </c>
      <c r="O75" s="51" t="str">
        <f ca="1">IF(OR($A75="",O$9="",SUMIF(RelGegevens!$F$3:$M$1002,CONCATENATE("=",Uitwerking!$A75,"-",Uitwerking!O$9),RelGegevens!$L$3:$L$1002)=0),"",SUMIF(RelGegevens!$F$3:$M$1002,CONCATENATE("=",Uitwerking!$A75,"-",Uitwerking!O$9),RelGegevens!$L$3:$L$1002))</f>
        <v/>
      </c>
      <c r="P75" s="51" t="str">
        <f ca="1">IF(OR($A75="",P$9="",SUMIF(RelGegevens!$F$3:$M$1002,CONCATENATE("=",Uitwerking!$A75,"-",Uitwerking!P$9),RelGegevens!$L$3:$L$1002)=0),"",SUMIF(RelGegevens!$F$3:$M$1002,CONCATENATE("=",Uitwerking!$A75,"-",Uitwerking!P$9),RelGegevens!$L$3:$L$1002))</f>
        <v/>
      </c>
      <c r="Q75" s="51" t="str">
        <f ca="1">IF(OR($A75="",Q$9="",SUMIF(RelGegevens!$F$3:$M$1002,CONCATENATE("=",Uitwerking!$A75,"-",Uitwerking!Q$9),RelGegevens!$L$3:$L$1002)=0),"",SUMIF(RelGegevens!$F$3:$M$1002,CONCATENATE("=",Uitwerking!$A75,"-",Uitwerking!Q$9),RelGegevens!$L$3:$L$1002))</f>
        <v/>
      </c>
      <c r="R75" s="51" t="str">
        <f ca="1">IF(OR($A75="",R$9="",SUMIF(RelGegevens!$F$3:$M$1002,CONCATENATE("=",Uitwerking!$A75,"-",Uitwerking!R$9),RelGegevens!$L$3:$L$1002)=0),"",SUMIF(RelGegevens!$F$3:$M$1002,CONCATENATE("=",Uitwerking!$A75,"-",Uitwerking!R$9),RelGegevens!$L$3:$L$1002))</f>
        <v/>
      </c>
      <c r="S75" s="51" t="str">
        <f ca="1">IF(OR($A75="",S$9="",SUMIF(RelGegevens!$F$3:$M$1002,CONCATENATE("=",Uitwerking!$A75,"-",Uitwerking!S$9),RelGegevens!$L$3:$L$1002)=0),"",SUMIF(RelGegevens!$F$3:$M$1002,CONCATENATE("=",Uitwerking!$A75,"-",Uitwerking!S$9),RelGegevens!$L$3:$L$1002))</f>
        <v/>
      </c>
      <c r="T75" s="51" t="str">
        <f ca="1">IF(OR($A75="",T$9="",SUMIF(RelGegevens!$F$3:$M$1002,CONCATENATE("=",Uitwerking!$A75,"-",Uitwerking!T$9),RelGegevens!$L$3:$L$1002)=0),"",SUMIF(RelGegevens!$F$3:$M$1002,CONCATENATE("=",Uitwerking!$A75,"-",Uitwerking!T$9),RelGegevens!$L$3:$L$1002))</f>
        <v/>
      </c>
      <c r="U75" s="51" t="str">
        <f ca="1">IF(OR($A75="",U$9="",SUMIF(RelGegevens!$F$3:$M$1002,CONCATENATE("=",Uitwerking!$A75,"-",Uitwerking!U$9),RelGegevens!$L$3:$L$1002)=0),"",SUMIF(RelGegevens!$F$3:$M$1002,CONCATENATE("=",Uitwerking!$A75,"-",Uitwerking!U$9),RelGegevens!$L$3:$L$1002))</f>
        <v/>
      </c>
      <c r="V75" s="51" t="str">
        <f ca="1">IF(OR($A75="",V$9="",SUMIF(RelGegevens!$F$3:$M$1002,CONCATENATE("=",Uitwerking!$A75,"-",Uitwerking!V$9),RelGegevens!$L$3:$L$1002)=0),"",SUMIF(RelGegevens!$F$3:$M$1002,CONCATENATE("=",Uitwerking!$A75,"-",Uitwerking!V$9),RelGegevens!$L$3:$L$1002))</f>
        <v/>
      </c>
      <c r="W75" s="51" t="str">
        <f ca="1">IF(OR($A75="",W$9="",SUMIF(RelGegevens!$F$3:$M$1002,CONCATENATE("=",Uitwerking!$A75,"-",Uitwerking!W$9),RelGegevens!$L$3:$L$1002)=0),"",SUMIF(RelGegevens!$F$3:$M$1002,CONCATENATE("=",Uitwerking!$A75,"-",Uitwerking!W$9),RelGegevens!$L$3:$L$1002))</f>
        <v/>
      </c>
      <c r="X75" s="51" t="str">
        <f ca="1">IF(OR($A75="",X$9="",SUMIF(RelGegevens!$F$3:$M$1002,CONCATENATE("=",Uitwerking!$A75,"-",Uitwerking!X$9),RelGegevens!$L$3:$L$1002)=0),"",SUMIF(RelGegevens!$F$3:$M$1002,CONCATENATE("=",Uitwerking!$A75,"-",Uitwerking!X$9),RelGegevens!$L$3:$L$1002))</f>
        <v/>
      </c>
      <c r="Y75" s="51" t="str">
        <f ca="1">IF(OR($A75="",Y$9="",SUMIF(RelGegevens!$F$3:$M$1002,CONCATENATE("=",Uitwerking!$A75,"-",Uitwerking!Y$9),RelGegevens!$L$3:$L$1002)=0),"",SUMIF(RelGegevens!$F$3:$M$1002,CONCATENATE("=",Uitwerking!$A75,"-",Uitwerking!Y$9),RelGegevens!$L$3:$L$1002))</f>
        <v/>
      </c>
      <c r="Z75" s="50" t="str">
        <f ca="1">IF(OR($A75="",Z$9="",SUMIF(RelGegevens!$F$3:$M$1002,CONCATENATE("=",Uitwerking!$A75,"-",Uitwerking!Z$9),RelGegevens!$L$3:$L$1002)=0),"",SUMIF(RelGegevens!$F$3:$M$1002,CONCATENATE("=",Uitwerking!$A75,"-",Uitwerking!Z$9),RelGegevens!$L$3:$L$1002))</f>
        <v/>
      </c>
      <c r="AA75" s="51" t="str">
        <f ca="1">IF(OR($A75="",AA$9="",SUMIF(RelGegevens!$F$3:$M$1002,CONCATENATE("=",Uitwerking!$A75,"-",Uitwerking!AA$9),RelGegevens!$L$3:$L$1002)=0),"",SUMIF(RelGegevens!$F$3:$M$1002,CONCATENATE("=",Uitwerking!$A75,"-",Uitwerking!AA$9),RelGegevens!$L$3:$L$1002))</f>
        <v/>
      </c>
      <c r="AB75" s="51" t="str">
        <f ca="1">IF(OR($A75="",AB$9="",SUMIF(RelGegevens!$F$3:$M$1002,CONCATENATE("=",Uitwerking!$A75,"-",Uitwerking!AB$9),RelGegevens!$L$3:$L$1002)=0),"",SUMIF(RelGegevens!$F$3:$M$1002,CONCATENATE("=",Uitwerking!$A75,"-",Uitwerking!AB$9),RelGegevens!$L$3:$L$1002))</f>
        <v/>
      </c>
      <c r="AC75" s="51" t="str">
        <f ca="1">IF(OR($A75="",AC$9="",SUMIF(RelGegevens!$F$3:$M$1002,CONCATENATE("=",Uitwerking!$A75,"-",Uitwerking!AC$9),RelGegevens!$L$3:$L$1002)=0),"",SUMIF(RelGegevens!$F$3:$M$1002,CONCATENATE("=",Uitwerking!$A75,"-",Uitwerking!AC$9),RelGegevens!$L$3:$L$1002))</f>
        <v/>
      </c>
      <c r="AD75" s="51" t="str">
        <f ca="1">IF(OR($A75="",AD$9="",SUMIF(RelGegevens!$F$3:$M$1002,CONCATENATE("=",Uitwerking!$A75,"-",Uitwerking!AD$9),RelGegevens!$L$3:$L$1002)=0),"",SUMIF(RelGegevens!$F$3:$M$1002,CONCATENATE("=",Uitwerking!$A75,"-",Uitwerking!AD$9),RelGegevens!$L$3:$L$1002))</f>
        <v/>
      </c>
      <c r="AE75" s="51" t="str">
        <f ca="1">IF(OR($A75="",AE$9="",SUMIF(RelGegevens!$F$3:$M$1002,CONCATENATE("=",Uitwerking!$A75,"-",Uitwerking!AE$9),RelGegevens!$L$3:$L$1002)=0),"",SUMIF(RelGegevens!$F$3:$M$1002,CONCATENATE("=",Uitwerking!$A75,"-",Uitwerking!AE$9),RelGegevens!$L$3:$L$1002))</f>
        <v/>
      </c>
      <c r="AF75" s="51" t="str">
        <f ca="1">IF(OR($A75="",AF$9="",SUMIF(RelGegevens!$F$3:$M$1002,CONCATENATE("=",Uitwerking!$A75,"-",Uitwerking!AF$9),RelGegevens!$L$3:$L$1002)=0),"",SUMIF(RelGegevens!$F$3:$M$1002,CONCATENATE("=",Uitwerking!$A75,"-",Uitwerking!AF$9),RelGegevens!$L$3:$L$1002))</f>
        <v/>
      </c>
      <c r="AG75" s="51" t="str">
        <f ca="1">IF(OR($A75="",AG$9="",SUMIF(RelGegevens!$F$3:$M$1002,CONCATENATE("=",Uitwerking!$A75,"-",Uitwerking!AG$9),RelGegevens!$L$3:$L$1002)=0),"",SUMIF(RelGegevens!$F$3:$M$1002,CONCATENATE("=",Uitwerking!$A75,"-",Uitwerking!AG$9),RelGegevens!$L$3:$L$1002))</f>
        <v/>
      </c>
      <c r="AH75" s="51" t="str">
        <f ca="1">IF(OR($A75="",AH$9="",SUMIF(RelGegevens!$F$3:$M$1002,CONCATENATE("=",Uitwerking!$A75,"-",Uitwerking!AH$9),RelGegevens!$L$3:$L$1002)=0),"",SUMIF(RelGegevens!$F$3:$M$1002,CONCATENATE("=",Uitwerking!$A75,"-",Uitwerking!AH$9),RelGegevens!$L$3:$L$1002))</f>
        <v/>
      </c>
      <c r="AI75" s="51" t="str">
        <f ca="1">IF(OR($A75="",AI$9="",SUMIF(RelGegevens!$F$3:$M$1002,CONCATENATE("=",Uitwerking!$A75,"-",Uitwerking!AI$9),RelGegevens!$L$3:$L$1002)=0),"",SUMIF(RelGegevens!$F$3:$M$1002,CONCATENATE("=",Uitwerking!$A75,"-",Uitwerking!AI$9),RelGegevens!$L$3:$L$1002))</f>
        <v/>
      </c>
      <c r="AJ75" s="51" t="str">
        <f ca="1">IF(OR($A75="",AJ$9="",SUMIF(RelGegevens!$F$3:$M$1002,CONCATENATE("=",Uitwerking!$A75,"-",Uitwerking!AJ$9),RelGegevens!$L$3:$L$1002)=0),"",SUMIF(RelGegevens!$F$3:$M$1002,CONCATENATE("=",Uitwerking!$A75,"-",Uitwerking!AJ$9),RelGegevens!$L$3:$L$1002))</f>
        <v/>
      </c>
      <c r="AK75" s="51" t="str">
        <f ca="1">IF(OR($A75="",AK$9="",SUMIF(RelGegevens!$F$3:$M$1002,CONCATENATE("=",Uitwerking!$A75,"-",Uitwerking!AK$9),RelGegevens!$L$3:$L$1002)=0),"",SUMIF(RelGegevens!$F$3:$M$1002,CONCATENATE("=",Uitwerking!$A75,"-",Uitwerking!AK$9),RelGegevens!$L$3:$L$1002))</f>
        <v/>
      </c>
      <c r="AL75" s="51" t="str">
        <f ca="1">IF(OR($A75="",AL$9="",SUMIF(RelGegevens!$F$3:$M$1002,CONCATENATE("=",Uitwerking!$A75,"-",Uitwerking!AL$9),RelGegevens!$L$3:$L$1002)=0),"",SUMIF(RelGegevens!$F$3:$M$1002,CONCATENATE("=",Uitwerking!$A75,"-",Uitwerking!AL$9),RelGegevens!$L$3:$L$1002))</f>
        <v/>
      </c>
      <c r="AM75" s="51" t="str">
        <f ca="1">IF(OR($A75="",AM$9="",SUMIF(RelGegevens!$F$3:$M$1002,CONCATENATE("=",Uitwerking!$A75,"-",Uitwerking!AM$9),RelGegevens!$L$3:$L$1002)=0),"",SUMIF(RelGegevens!$F$3:$M$1002,CONCATENATE("=",Uitwerking!$A75,"-",Uitwerking!AM$9),RelGegevens!$L$3:$L$1002))</f>
        <v/>
      </c>
      <c r="AN75" s="51" t="str">
        <f ca="1">IF(OR($A75="",AN$9="",SUMIF(RelGegevens!$F$3:$M$1002,CONCATENATE("=",Uitwerking!$A75,"-",Uitwerking!AN$9),RelGegevens!$L$3:$L$1002)=0),"",SUMIF(RelGegevens!$F$3:$M$1002,CONCATENATE("=",Uitwerking!$A75,"-",Uitwerking!AN$9),RelGegevens!$L$3:$L$1002))</f>
        <v/>
      </c>
      <c r="AO75" s="51" t="str">
        <f ca="1">IF(OR($A75="",AO$9="",SUMIF(RelGegevens!$F$3:$M$1002,CONCATENATE("=",Uitwerking!$A75,"-",Uitwerking!AO$9),RelGegevens!$L$3:$L$1002)=0),"",SUMIF(RelGegevens!$F$3:$M$1002,CONCATENATE("=",Uitwerking!$A75,"-",Uitwerking!AO$9),RelGegevens!$L$3:$L$1002))</f>
        <v/>
      </c>
      <c r="AP75" s="51" t="str">
        <f ca="1">IF(OR($A75="",AP$9="",SUMIF(RelGegevens!$F$3:$M$1002,CONCATENATE("=",Uitwerking!$A75,"-",Uitwerking!AP$9),RelGegevens!$L$3:$L$1002)=0),"",SUMIF(RelGegevens!$F$3:$M$1002,CONCATENATE("=",Uitwerking!$A75,"-",Uitwerking!AP$9),RelGegevens!$L$3:$L$1002))</f>
        <v/>
      </c>
      <c r="AQ75" s="51" t="str">
        <f ca="1">IF(OR($A75="",AQ$9="",SUMIF(RelGegevens!$F$3:$M$1002,CONCATENATE("=",Uitwerking!$A75,"-",Uitwerking!AQ$9),RelGegevens!$L$3:$L$1002)=0),"",SUMIF(RelGegevens!$F$3:$M$1002,CONCATENATE("=",Uitwerking!$A75,"-",Uitwerking!AQ$9),RelGegevens!$L$3:$L$1002))</f>
        <v/>
      </c>
      <c r="AR75" s="51" t="str">
        <f ca="1">IF(OR($A75="",AR$9="",SUMIF(RelGegevens!$F$3:$M$1002,CONCATENATE("=",Uitwerking!$A75,"-",Uitwerking!AR$9),RelGegevens!$L$3:$L$1002)=0),"",SUMIF(RelGegevens!$F$3:$M$1002,CONCATENATE("=",Uitwerking!$A75,"-",Uitwerking!AR$9),RelGegevens!$L$3:$L$1002))</f>
        <v/>
      </c>
      <c r="AS75" s="51" t="str">
        <f ca="1">IF(OR($A75="",AS$9="",SUMIF(RelGegevens!$F$3:$M$1002,CONCATENATE("=",Uitwerking!$A75,"-",Uitwerking!AS$9),RelGegevens!$L$3:$L$1002)=0),"",SUMIF(RelGegevens!$F$3:$M$1002,CONCATENATE("=",Uitwerking!$A75,"-",Uitwerking!AS$9),RelGegevens!$L$3:$L$1002))</f>
        <v/>
      </c>
      <c r="AT75" s="51" t="str">
        <f ca="1">IF(OR($A75="",AT$9="",SUMIF(RelGegevens!$F$3:$M$1002,CONCATENATE("=",Uitwerking!$A75,"-",Uitwerking!AT$9),RelGegevens!$L$3:$L$1002)=0),"",SUMIF(RelGegevens!$F$3:$M$1002,CONCATENATE("=",Uitwerking!$A75,"-",Uitwerking!AT$9),RelGegevens!$L$3:$L$1002))</f>
        <v/>
      </c>
      <c r="AU75" s="51" t="str">
        <f ca="1">IF(OR($A75="",AU$9="",SUMIF(RelGegevens!$F$3:$M$1002,CONCATENATE("=",Uitwerking!$A75,"-",Uitwerking!AU$9),RelGegevens!$L$3:$L$1002)=0),"",SUMIF(RelGegevens!$F$3:$M$1002,CONCATENATE("=",Uitwerking!$A75,"-",Uitwerking!AU$9),RelGegevens!$L$3:$L$1002))</f>
        <v/>
      </c>
      <c r="AV75" s="51" t="str">
        <f ca="1">IF(OR($A75="",AV$9="",SUMIF(RelGegevens!$F$3:$M$1002,CONCATENATE("=",Uitwerking!$A75,"-",Uitwerking!AV$9),RelGegevens!$L$3:$L$1002)=0),"",SUMIF(RelGegevens!$F$3:$M$1002,CONCATENATE("=",Uitwerking!$A75,"-",Uitwerking!AV$9),RelGegevens!$L$3:$L$1002))</f>
        <v/>
      </c>
      <c r="AW75" s="51" t="str">
        <f ca="1">IF(OR($A75="",AW$9="",SUMIF(RelGegevens!$F$3:$M$1002,CONCATENATE("=",Uitwerking!$A75,"-",Uitwerking!AW$9),RelGegevens!$L$3:$L$1002)=0),"",SUMIF(RelGegevens!$F$3:$M$1002,CONCATENATE("=",Uitwerking!$A75,"-",Uitwerking!AW$9),RelGegevens!$L$3:$L$1002))</f>
        <v/>
      </c>
      <c r="AX75" s="51" t="str">
        <f ca="1">IF(OR($A75="",AX$9="",SUMIF(RelGegevens!$F$3:$M$1002,CONCATENATE("=",Uitwerking!$A75,"-",Uitwerking!AX$9),RelGegevens!$L$3:$L$1002)=0),"",SUMIF(RelGegevens!$F$3:$M$1002,CONCATENATE("=",Uitwerking!$A75,"-",Uitwerking!AX$9),RelGegevens!$L$3:$L$1002))</f>
        <v/>
      </c>
      <c r="AY75" s="51" t="str">
        <f ca="1">IF(OR($A75="",AY$9="",SUMIF(RelGegevens!$F$3:$M$1002,CONCATENATE("=",Uitwerking!$A75,"-",Uitwerking!AY$9),RelGegevens!$L$3:$L$1002)=0),"",SUMIF(RelGegevens!$F$3:$M$1002,CONCATENATE("=",Uitwerking!$A75,"-",Uitwerking!AY$9),RelGegevens!$L$3:$L$1002))</f>
        <v/>
      </c>
      <c r="AZ75" s="51" t="str">
        <f ca="1">IF(OR($A75="",AZ$9="",SUMIF(RelGegevens!$F$3:$M$1002,CONCATENATE("=",Uitwerking!$A75,"-",Uitwerking!AZ$9),RelGegevens!$L$3:$L$1002)=0),"",SUMIF(RelGegevens!$F$3:$M$1002,CONCATENATE("=",Uitwerking!$A75,"-",Uitwerking!AZ$9),RelGegevens!$L$3:$L$1002))</f>
        <v/>
      </c>
      <c r="BA75" s="51" t="str">
        <f ca="1">IF(OR($A75="",BA$9="",SUMIF(RelGegevens!$F$3:$M$1002,CONCATENATE("=",Uitwerking!$A75,"-",Uitwerking!BA$9),RelGegevens!$L$3:$L$1002)=0),"",SUMIF(RelGegevens!$F$3:$M$1002,CONCATENATE("=",Uitwerking!$A75,"-",Uitwerking!BA$9),RelGegevens!$L$3:$L$1002))</f>
        <v/>
      </c>
      <c r="BB75" s="51" t="str">
        <f ca="1">IF(OR($A75="",BB$9="",SUMIF(RelGegevens!$F$3:$M$1002,CONCATENATE("=",Uitwerking!$A75,"-",Uitwerking!BB$9),RelGegevens!$L$3:$L$1002)=0),"",SUMIF(RelGegevens!$F$3:$M$1002,CONCATENATE("=",Uitwerking!$A75,"-",Uitwerking!BB$9),RelGegevens!$L$3:$L$1002))</f>
        <v/>
      </c>
      <c r="BC75" s="52" t="str">
        <f ca="1">IF(OR($A75="",BC$9="",SUMIF(RelGegevens!$F$3:$M$1002,CONCATENATE("=",Uitwerking!$A75,"-",Uitwerking!BC$9),RelGegevens!$L$3:$L$1002)=0),"",SUMIF(RelGegevens!$F$3:$M$1002,CONCATENATE("=",Uitwerking!$A75,"-",Uitwerking!BC$9),RelGegevens!$L$3:$L$1002))</f>
        <v/>
      </c>
    </row>
    <row r="76" spans="1:55" ht="10.5" customHeight="1" x14ac:dyDescent="0.25">
      <c r="A76" s="17" t="str">
        <f>'Data LMA'!B84</f>
        <v/>
      </c>
      <c r="B76" s="29" t="str">
        <f t="shared" si="5"/>
        <v/>
      </c>
      <c r="C76" s="22" t="str">
        <f>IF(A76="","",VLOOKUP(A76,Euralcodes!$A$2:$C$840,3))</f>
        <v/>
      </c>
      <c r="D76" s="23" t="str">
        <f>IF(C76="","",VLOOKUP(A76,Euralcodes!$A$2:$C$840,2))</f>
        <v/>
      </c>
      <c r="E76" s="87" t="str">
        <f t="shared" ref="E76:E139" ca="1" si="6">CONCATENATE(IF(F76&lt;&gt;"",CONCATENATE(F$2,": ",F76/1000," t",CHAR(10)),""),IF(G76&lt;&gt;"",CONCATENATE(G$2,": ",G76/1000," t",CHAR(10)),""),IF(H76&lt;&gt;"",CONCATENATE(H$2,": ",H76/1000," t",CHAR(10)),""),IF(I76&lt;&gt;"",CONCATENATE(I$2,": ",I76/1000," t",CHAR(10)),""),IF(J76&lt;&gt;"",CONCATENATE(J$2,": ",J76/1000," t",CHAR(10)),""),IF(K76&lt;&gt;"",CONCATENATE(K$2,": ",K76/1000," t",CHAR(10)),""),IF(L76&lt;&gt;"",CONCATENATE(L$2,": ",L76/1000," t",CHAR(10)),""),IF(M76&lt;&gt;"",CONCATENATE(M$2,": ",M76/1000," t",CHAR(10)),""),IF(N76&lt;&gt;"",CONCATENATE(N$2,": ",N76/1000," t",CHAR(10)),""),IF(O76&lt;&gt;"",CONCATENATE(O$2,": ",O76/1000," t",CHAR(10)),""),IF(P76&lt;&gt;"",CONCATENATE(P$2,": ",P76/1000," t",CHAR(10)),""),IF(Q76&lt;&gt;"",CONCATENATE(Q$2,": ",Q76/1000," t",CHAR(10)),""),IF(R76&lt;&gt;"",CONCATENATE(R$2,": ",R76/1000," t",CHAR(10)),""),IF(S76&lt;&gt;"",CONCATENATE(S$2,": ",S76/1000," t",CHAR(10)),""),IF(T76&lt;&gt;"",CONCATENATE(T$2,": ",T76/1000," t",CHAR(10)),""),IF(U76&lt;&gt;"",CONCATENATE(U$2,": ",U76/1000," t",CHAR(10)),""),IF(V76&lt;&gt;"",CONCATENATE(V$2,": ",V76/1000," t",CHAR(10)),""),IF(W76&lt;&gt;"",CONCATENATE(W$2,": ",W76/1000," t",CHAR(10)),""),IF(X76&lt;&gt;"",CONCATENATE(X$2,": ",X76/1000," t",CHAR(10)),""),IF(Y76&lt;&gt;"",CONCATENATE(Y$2,": ",Y76/1000," t",CHAR(10)),""))</f>
        <v/>
      </c>
      <c r="F76" s="50" t="str">
        <f ca="1">IF(OR($A76="",F$9="",SUMIF(RelGegevens!$F$3:$M$1002,CONCATENATE("=",Uitwerking!$A76,"-",Uitwerking!F$9),RelGegevens!$L$3:$L$1002)=0),"",SUMIF(RelGegevens!$F$3:$M$1002,CONCATENATE("=",Uitwerking!$A76,"-",Uitwerking!F$9),RelGegevens!$L$3:$L$1002))</f>
        <v/>
      </c>
      <c r="G76" s="51" t="str">
        <f ca="1">IF(OR($A76="",G$9="",SUMIF(RelGegevens!$F$3:$M$1002,CONCATENATE("=",Uitwerking!$A76,"-",Uitwerking!G$9),RelGegevens!$L$3:$L$1002)=0),"",SUMIF(RelGegevens!$F$3:$M$1002,CONCATENATE("=",Uitwerking!$A76,"-",Uitwerking!G$9),RelGegevens!$L$3:$L$1002))</f>
        <v/>
      </c>
      <c r="H76" s="51" t="str">
        <f ca="1">IF(OR($A76="",H$9="",SUMIF(RelGegevens!$F$3:$M$1002,CONCATENATE("=",Uitwerking!$A76,"-",Uitwerking!H$9),RelGegevens!$L$3:$L$1002)=0),"",SUMIF(RelGegevens!$F$3:$M$1002,CONCATENATE("=",Uitwerking!$A76,"-",Uitwerking!H$9),RelGegevens!$L$3:$L$1002))</f>
        <v/>
      </c>
      <c r="I76" s="51" t="str">
        <f ca="1">IF(OR($A76="",I$9="",SUMIF(RelGegevens!$F$3:$M$1002,CONCATENATE("=",Uitwerking!$A76,"-",Uitwerking!I$9),RelGegevens!$L$3:$L$1002)=0),"",SUMIF(RelGegevens!$F$3:$M$1002,CONCATENATE("=",Uitwerking!$A76,"-",Uitwerking!I$9),RelGegevens!$L$3:$L$1002))</f>
        <v/>
      </c>
      <c r="J76" s="51" t="str">
        <f ca="1">IF(OR($A76="",J$9="",SUMIF(RelGegevens!$F$3:$M$1002,CONCATENATE("=",Uitwerking!$A76,"-",Uitwerking!J$9),RelGegevens!$L$3:$L$1002)=0),"",SUMIF(RelGegevens!$F$3:$M$1002,CONCATENATE("=",Uitwerking!$A76,"-",Uitwerking!J$9),RelGegevens!$L$3:$L$1002))</f>
        <v/>
      </c>
      <c r="K76" s="51" t="str">
        <f ca="1">IF(OR($A76="",K$9="",SUMIF(RelGegevens!$F$3:$M$1002,CONCATENATE("=",Uitwerking!$A76,"-",Uitwerking!K$9),RelGegevens!$L$3:$L$1002)=0),"",SUMIF(RelGegevens!$F$3:$M$1002,CONCATENATE("=",Uitwerking!$A76,"-",Uitwerking!K$9),RelGegevens!$L$3:$L$1002))</f>
        <v/>
      </c>
      <c r="L76" s="51" t="str">
        <f ca="1">IF(OR($A76="",L$9="",SUMIF(RelGegevens!$F$3:$M$1002,CONCATENATE("=",Uitwerking!$A76,"-",Uitwerking!L$9),RelGegevens!$L$3:$L$1002)=0),"",SUMIF(RelGegevens!$F$3:$M$1002,CONCATENATE("=",Uitwerking!$A76,"-",Uitwerking!L$9),RelGegevens!$L$3:$L$1002))</f>
        <v/>
      </c>
      <c r="M76" s="51" t="str">
        <f ca="1">IF(OR($A76="",M$9="",SUMIF(RelGegevens!$F$3:$M$1002,CONCATENATE("=",Uitwerking!$A76,"-",Uitwerking!M$9),RelGegevens!$L$3:$L$1002)=0),"",SUMIF(RelGegevens!$F$3:$M$1002,CONCATENATE("=",Uitwerking!$A76,"-",Uitwerking!M$9),RelGegevens!$L$3:$L$1002))</f>
        <v/>
      </c>
      <c r="N76" s="51" t="str">
        <f ca="1">IF(OR($A76="",N$9="",SUMIF(RelGegevens!$F$3:$M$1002,CONCATENATE("=",Uitwerking!$A76,"-",Uitwerking!N$9),RelGegevens!$L$3:$L$1002)=0),"",SUMIF(RelGegevens!$F$3:$M$1002,CONCATENATE("=",Uitwerking!$A76,"-",Uitwerking!N$9),RelGegevens!$L$3:$L$1002))</f>
        <v/>
      </c>
      <c r="O76" s="51" t="str">
        <f ca="1">IF(OR($A76="",O$9="",SUMIF(RelGegevens!$F$3:$M$1002,CONCATENATE("=",Uitwerking!$A76,"-",Uitwerking!O$9),RelGegevens!$L$3:$L$1002)=0),"",SUMIF(RelGegevens!$F$3:$M$1002,CONCATENATE("=",Uitwerking!$A76,"-",Uitwerking!O$9),RelGegevens!$L$3:$L$1002))</f>
        <v/>
      </c>
      <c r="P76" s="51" t="str">
        <f ca="1">IF(OR($A76="",P$9="",SUMIF(RelGegevens!$F$3:$M$1002,CONCATENATE("=",Uitwerking!$A76,"-",Uitwerking!P$9),RelGegevens!$L$3:$L$1002)=0),"",SUMIF(RelGegevens!$F$3:$M$1002,CONCATENATE("=",Uitwerking!$A76,"-",Uitwerking!P$9),RelGegevens!$L$3:$L$1002))</f>
        <v/>
      </c>
      <c r="Q76" s="51" t="str">
        <f ca="1">IF(OR($A76="",Q$9="",SUMIF(RelGegevens!$F$3:$M$1002,CONCATENATE("=",Uitwerking!$A76,"-",Uitwerking!Q$9),RelGegevens!$L$3:$L$1002)=0),"",SUMIF(RelGegevens!$F$3:$M$1002,CONCATENATE("=",Uitwerking!$A76,"-",Uitwerking!Q$9),RelGegevens!$L$3:$L$1002))</f>
        <v/>
      </c>
      <c r="R76" s="51" t="str">
        <f ca="1">IF(OR($A76="",R$9="",SUMIF(RelGegevens!$F$3:$M$1002,CONCATENATE("=",Uitwerking!$A76,"-",Uitwerking!R$9),RelGegevens!$L$3:$L$1002)=0),"",SUMIF(RelGegevens!$F$3:$M$1002,CONCATENATE("=",Uitwerking!$A76,"-",Uitwerking!R$9),RelGegevens!$L$3:$L$1002))</f>
        <v/>
      </c>
      <c r="S76" s="51" t="str">
        <f ca="1">IF(OR($A76="",S$9="",SUMIF(RelGegevens!$F$3:$M$1002,CONCATENATE("=",Uitwerking!$A76,"-",Uitwerking!S$9),RelGegevens!$L$3:$L$1002)=0),"",SUMIF(RelGegevens!$F$3:$M$1002,CONCATENATE("=",Uitwerking!$A76,"-",Uitwerking!S$9),RelGegevens!$L$3:$L$1002))</f>
        <v/>
      </c>
      <c r="T76" s="51" t="str">
        <f ca="1">IF(OR($A76="",T$9="",SUMIF(RelGegevens!$F$3:$M$1002,CONCATENATE("=",Uitwerking!$A76,"-",Uitwerking!T$9),RelGegevens!$L$3:$L$1002)=0),"",SUMIF(RelGegevens!$F$3:$M$1002,CONCATENATE("=",Uitwerking!$A76,"-",Uitwerking!T$9),RelGegevens!$L$3:$L$1002))</f>
        <v/>
      </c>
      <c r="U76" s="51" t="str">
        <f ca="1">IF(OR($A76="",U$9="",SUMIF(RelGegevens!$F$3:$M$1002,CONCATENATE("=",Uitwerking!$A76,"-",Uitwerking!U$9),RelGegevens!$L$3:$L$1002)=0),"",SUMIF(RelGegevens!$F$3:$M$1002,CONCATENATE("=",Uitwerking!$A76,"-",Uitwerking!U$9),RelGegevens!$L$3:$L$1002))</f>
        <v/>
      </c>
      <c r="V76" s="51" t="str">
        <f ca="1">IF(OR($A76="",V$9="",SUMIF(RelGegevens!$F$3:$M$1002,CONCATENATE("=",Uitwerking!$A76,"-",Uitwerking!V$9),RelGegevens!$L$3:$L$1002)=0),"",SUMIF(RelGegevens!$F$3:$M$1002,CONCATENATE("=",Uitwerking!$A76,"-",Uitwerking!V$9),RelGegevens!$L$3:$L$1002))</f>
        <v/>
      </c>
      <c r="W76" s="51" t="str">
        <f ca="1">IF(OR($A76="",W$9="",SUMIF(RelGegevens!$F$3:$M$1002,CONCATENATE("=",Uitwerking!$A76,"-",Uitwerking!W$9),RelGegevens!$L$3:$L$1002)=0),"",SUMIF(RelGegevens!$F$3:$M$1002,CONCATENATE("=",Uitwerking!$A76,"-",Uitwerking!W$9),RelGegevens!$L$3:$L$1002))</f>
        <v/>
      </c>
      <c r="X76" s="51" t="str">
        <f ca="1">IF(OR($A76="",X$9="",SUMIF(RelGegevens!$F$3:$M$1002,CONCATENATE("=",Uitwerking!$A76,"-",Uitwerking!X$9),RelGegevens!$L$3:$L$1002)=0),"",SUMIF(RelGegevens!$F$3:$M$1002,CONCATENATE("=",Uitwerking!$A76,"-",Uitwerking!X$9),RelGegevens!$L$3:$L$1002))</f>
        <v/>
      </c>
      <c r="Y76" s="51" t="str">
        <f ca="1">IF(OR($A76="",Y$9="",SUMIF(RelGegevens!$F$3:$M$1002,CONCATENATE("=",Uitwerking!$A76,"-",Uitwerking!Y$9),RelGegevens!$L$3:$L$1002)=0),"",SUMIF(RelGegevens!$F$3:$M$1002,CONCATENATE("=",Uitwerking!$A76,"-",Uitwerking!Y$9),RelGegevens!$L$3:$L$1002))</f>
        <v/>
      </c>
      <c r="Z76" s="50" t="str">
        <f ca="1">IF(OR($A76="",Z$9="",SUMIF(RelGegevens!$F$3:$M$1002,CONCATENATE("=",Uitwerking!$A76,"-",Uitwerking!Z$9),RelGegevens!$L$3:$L$1002)=0),"",SUMIF(RelGegevens!$F$3:$M$1002,CONCATENATE("=",Uitwerking!$A76,"-",Uitwerking!Z$9),RelGegevens!$L$3:$L$1002))</f>
        <v/>
      </c>
      <c r="AA76" s="51" t="str">
        <f ca="1">IF(OR($A76="",AA$9="",SUMIF(RelGegevens!$F$3:$M$1002,CONCATENATE("=",Uitwerking!$A76,"-",Uitwerking!AA$9),RelGegevens!$L$3:$L$1002)=0),"",SUMIF(RelGegevens!$F$3:$M$1002,CONCATENATE("=",Uitwerking!$A76,"-",Uitwerking!AA$9),RelGegevens!$L$3:$L$1002))</f>
        <v/>
      </c>
      <c r="AB76" s="51" t="str">
        <f ca="1">IF(OR($A76="",AB$9="",SUMIF(RelGegevens!$F$3:$M$1002,CONCATENATE("=",Uitwerking!$A76,"-",Uitwerking!AB$9),RelGegevens!$L$3:$L$1002)=0),"",SUMIF(RelGegevens!$F$3:$M$1002,CONCATENATE("=",Uitwerking!$A76,"-",Uitwerking!AB$9),RelGegevens!$L$3:$L$1002))</f>
        <v/>
      </c>
      <c r="AC76" s="51" t="str">
        <f ca="1">IF(OR($A76="",AC$9="",SUMIF(RelGegevens!$F$3:$M$1002,CONCATENATE("=",Uitwerking!$A76,"-",Uitwerking!AC$9),RelGegevens!$L$3:$L$1002)=0),"",SUMIF(RelGegevens!$F$3:$M$1002,CONCATENATE("=",Uitwerking!$A76,"-",Uitwerking!AC$9),RelGegevens!$L$3:$L$1002))</f>
        <v/>
      </c>
      <c r="AD76" s="51" t="str">
        <f ca="1">IF(OR($A76="",AD$9="",SUMIF(RelGegevens!$F$3:$M$1002,CONCATENATE("=",Uitwerking!$A76,"-",Uitwerking!AD$9),RelGegevens!$L$3:$L$1002)=0),"",SUMIF(RelGegevens!$F$3:$M$1002,CONCATENATE("=",Uitwerking!$A76,"-",Uitwerking!AD$9),RelGegevens!$L$3:$L$1002))</f>
        <v/>
      </c>
      <c r="AE76" s="51" t="str">
        <f ca="1">IF(OR($A76="",AE$9="",SUMIF(RelGegevens!$F$3:$M$1002,CONCATENATE("=",Uitwerking!$A76,"-",Uitwerking!AE$9),RelGegevens!$L$3:$L$1002)=0),"",SUMIF(RelGegevens!$F$3:$M$1002,CONCATENATE("=",Uitwerking!$A76,"-",Uitwerking!AE$9),RelGegevens!$L$3:$L$1002))</f>
        <v/>
      </c>
      <c r="AF76" s="51" t="str">
        <f ca="1">IF(OR($A76="",AF$9="",SUMIF(RelGegevens!$F$3:$M$1002,CONCATENATE("=",Uitwerking!$A76,"-",Uitwerking!AF$9),RelGegevens!$L$3:$L$1002)=0),"",SUMIF(RelGegevens!$F$3:$M$1002,CONCATENATE("=",Uitwerking!$A76,"-",Uitwerking!AF$9),RelGegevens!$L$3:$L$1002))</f>
        <v/>
      </c>
      <c r="AG76" s="51" t="str">
        <f ca="1">IF(OR($A76="",AG$9="",SUMIF(RelGegevens!$F$3:$M$1002,CONCATENATE("=",Uitwerking!$A76,"-",Uitwerking!AG$9),RelGegevens!$L$3:$L$1002)=0),"",SUMIF(RelGegevens!$F$3:$M$1002,CONCATENATE("=",Uitwerking!$A76,"-",Uitwerking!AG$9),RelGegevens!$L$3:$L$1002))</f>
        <v/>
      </c>
      <c r="AH76" s="51" t="str">
        <f ca="1">IF(OR($A76="",AH$9="",SUMIF(RelGegevens!$F$3:$M$1002,CONCATENATE("=",Uitwerking!$A76,"-",Uitwerking!AH$9),RelGegevens!$L$3:$L$1002)=0),"",SUMIF(RelGegevens!$F$3:$M$1002,CONCATENATE("=",Uitwerking!$A76,"-",Uitwerking!AH$9),RelGegevens!$L$3:$L$1002))</f>
        <v/>
      </c>
      <c r="AI76" s="51" t="str">
        <f ca="1">IF(OR($A76="",AI$9="",SUMIF(RelGegevens!$F$3:$M$1002,CONCATENATE("=",Uitwerking!$A76,"-",Uitwerking!AI$9),RelGegevens!$L$3:$L$1002)=0),"",SUMIF(RelGegevens!$F$3:$M$1002,CONCATENATE("=",Uitwerking!$A76,"-",Uitwerking!AI$9),RelGegevens!$L$3:$L$1002))</f>
        <v/>
      </c>
      <c r="AJ76" s="51" t="str">
        <f ca="1">IF(OR($A76="",AJ$9="",SUMIF(RelGegevens!$F$3:$M$1002,CONCATENATE("=",Uitwerking!$A76,"-",Uitwerking!AJ$9),RelGegevens!$L$3:$L$1002)=0),"",SUMIF(RelGegevens!$F$3:$M$1002,CONCATENATE("=",Uitwerking!$A76,"-",Uitwerking!AJ$9),RelGegevens!$L$3:$L$1002))</f>
        <v/>
      </c>
      <c r="AK76" s="51" t="str">
        <f ca="1">IF(OR($A76="",AK$9="",SUMIF(RelGegevens!$F$3:$M$1002,CONCATENATE("=",Uitwerking!$A76,"-",Uitwerking!AK$9),RelGegevens!$L$3:$L$1002)=0),"",SUMIF(RelGegevens!$F$3:$M$1002,CONCATENATE("=",Uitwerking!$A76,"-",Uitwerking!AK$9),RelGegevens!$L$3:$L$1002))</f>
        <v/>
      </c>
      <c r="AL76" s="51" t="str">
        <f ca="1">IF(OR($A76="",AL$9="",SUMIF(RelGegevens!$F$3:$M$1002,CONCATENATE("=",Uitwerking!$A76,"-",Uitwerking!AL$9),RelGegevens!$L$3:$L$1002)=0),"",SUMIF(RelGegevens!$F$3:$M$1002,CONCATENATE("=",Uitwerking!$A76,"-",Uitwerking!AL$9),RelGegevens!$L$3:$L$1002))</f>
        <v/>
      </c>
      <c r="AM76" s="51" t="str">
        <f ca="1">IF(OR($A76="",AM$9="",SUMIF(RelGegevens!$F$3:$M$1002,CONCATENATE("=",Uitwerking!$A76,"-",Uitwerking!AM$9),RelGegevens!$L$3:$L$1002)=0),"",SUMIF(RelGegevens!$F$3:$M$1002,CONCATENATE("=",Uitwerking!$A76,"-",Uitwerking!AM$9),RelGegevens!$L$3:$L$1002))</f>
        <v/>
      </c>
      <c r="AN76" s="51" t="str">
        <f ca="1">IF(OR($A76="",AN$9="",SUMIF(RelGegevens!$F$3:$M$1002,CONCATENATE("=",Uitwerking!$A76,"-",Uitwerking!AN$9),RelGegevens!$L$3:$L$1002)=0),"",SUMIF(RelGegevens!$F$3:$M$1002,CONCATENATE("=",Uitwerking!$A76,"-",Uitwerking!AN$9),RelGegevens!$L$3:$L$1002))</f>
        <v/>
      </c>
      <c r="AO76" s="51" t="str">
        <f ca="1">IF(OR($A76="",AO$9="",SUMIF(RelGegevens!$F$3:$M$1002,CONCATENATE("=",Uitwerking!$A76,"-",Uitwerking!AO$9),RelGegevens!$L$3:$L$1002)=0),"",SUMIF(RelGegevens!$F$3:$M$1002,CONCATENATE("=",Uitwerking!$A76,"-",Uitwerking!AO$9),RelGegevens!$L$3:$L$1002))</f>
        <v/>
      </c>
      <c r="AP76" s="51" t="str">
        <f ca="1">IF(OR($A76="",AP$9="",SUMIF(RelGegevens!$F$3:$M$1002,CONCATENATE("=",Uitwerking!$A76,"-",Uitwerking!AP$9),RelGegevens!$L$3:$L$1002)=0),"",SUMIF(RelGegevens!$F$3:$M$1002,CONCATENATE("=",Uitwerking!$A76,"-",Uitwerking!AP$9),RelGegevens!$L$3:$L$1002))</f>
        <v/>
      </c>
      <c r="AQ76" s="51" t="str">
        <f ca="1">IF(OR($A76="",AQ$9="",SUMIF(RelGegevens!$F$3:$M$1002,CONCATENATE("=",Uitwerking!$A76,"-",Uitwerking!AQ$9),RelGegevens!$L$3:$L$1002)=0),"",SUMIF(RelGegevens!$F$3:$M$1002,CONCATENATE("=",Uitwerking!$A76,"-",Uitwerking!AQ$9),RelGegevens!$L$3:$L$1002))</f>
        <v/>
      </c>
      <c r="AR76" s="51" t="str">
        <f ca="1">IF(OR($A76="",AR$9="",SUMIF(RelGegevens!$F$3:$M$1002,CONCATENATE("=",Uitwerking!$A76,"-",Uitwerking!AR$9),RelGegevens!$L$3:$L$1002)=0),"",SUMIF(RelGegevens!$F$3:$M$1002,CONCATENATE("=",Uitwerking!$A76,"-",Uitwerking!AR$9),RelGegevens!$L$3:$L$1002))</f>
        <v/>
      </c>
      <c r="AS76" s="51" t="str">
        <f ca="1">IF(OR($A76="",AS$9="",SUMIF(RelGegevens!$F$3:$M$1002,CONCATENATE("=",Uitwerking!$A76,"-",Uitwerking!AS$9),RelGegevens!$L$3:$L$1002)=0),"",SUMIF(RelGegevens!$F$3:$M$1002,CONCATENATE("=",Uitwerking!$A76,"-",Uitwerking!AS$9),RelGegevens!$L$3:$L$1002))</f>
        <v/>
      </c>
      <c r="AT76" s="51" t="str">
        <f ca="1">IF(OR($A76="",AT$9="",SUMIF(RelGegevens!$F$3:$M$1002,CONCATENATE("=",Uitwerking!$A76,"-",Uitwerking!AT$9),RelGegevens!$L$3:$L$1002)=0),"",SUMIF(RelGegevens!$F$3:$M$1002,CONCATENATE("=",Uitwerking!$A76,"-",Uitwerking!AT$9),RelGegevens!$L$3:$L$1002))</f>
        <v/>
      </c>
      <c r="AU76" s="51" t="str">
        <f ca="1">IF(OR($A76="",AU$9="",SUMIF(RelGegevens!$F$3:$M$1002,CONCATENATE("=",Uitwerking!$A76,"-",Uitwerking!AU$9),RelGegevens!$L$3:$L$1002)=0),"",SUMIF(RelGegevens!$F$3:$M$1002,CONCATENATE("=",Uitwerking!$A76,"-",Uitwerking!AU$9),RelGegevens!$L$3:$L$1002))</f>
        <v/>
      </c>
      <c r="AV76" s="51" t="str">
        <f ca="1">IF(OR($A76="",AV$9="",SUMIF(RelGegevens!$F$3:$M$1002,CONCATENATE("=",Uitwerking!$A76,"-",Uitwerking!AV$9),RelGegevens!$L$3:$L$1002)=0),"",SUMIF(RelGegevens!$F$3:$M$1002,CONCATENATE("=",Uitwerking!$A76,"-",Uitwerking!AV$9),RelGegevens!$L$3:$L$1002))</f>
        <v/>
      </c>
      <c r="AW76" s="51" t="str">
        <f ca="1">IF(OR($A76="",AW$9="",SUMIF(RelGegevens!$F$3:$M$1002,CONCATENATE("=",Uitwerking!$A76,"-",Uitwerking!AW$9),RelGegevens!$L$3:$L$1002)=0),"",SUMIF(RelGegevens!$F$3:$M$1002,CONCATENATE("=",Uitwerking!$A76,"-",Uitwerking!AW$9),RelGegevens!$L$3:$L$1002))</f>
        <v/>
      </c>
      <c r="AX76" s="51" t="str">
        <f ca="1">IF(OR($A76="",AX$9="",SUMIF(RelGegevens!$F$3:$M$1002,CONCATENATE("=",Uitwerking!$A76,"-",Uitwerking!AX$9),RelGegevens!$L$3:$L$1002)=0),"",SUMIF(RelGegevens!$F$3:$M$1002,CONCATENATE("=",Uitwerking!$A76,"-",Uitwerking!AX$9),RelGegevens!$L$3:$L$1002))</f>
        <v/>
      </c>
      <c r="AY76" s="51" t="str">
        <f ca="1">IF(OR($A76="",AY$9="",SUMIF(RelGegevens!$F$3:$M$1002,CONCATENATE("=",Uitwerking!$A76,"-",Uitwerking!AY$9),RelGegevens!$L$3:$L$1002)=0),"",SUMIF(RelGegevens!$F$3:$M$1002,CONCATENATE("=",Uitwerking!$A76,"-",Uitwerking!AY$9),RelGegevens!$L$3:$L$1002))</f>
        <v/>
      </c>
      <c r="AZ76" s="51" t="str">
        <f ca="1">IF(OR($A76="",AZ$9="",SUMIF(RelGegevens!$F$3:$M$1002,CONCATENATE("=",Uitwerking!$A76,"-",Uitwerking!AZ$9),RelGegevens!$L$3:$L$1002)=0),"",SUMIF(RelGegevens!$F$3:$M$1002,CONCATENATE("=",Uitwerking!$A76,"-",Uitwerking!AZ$9),RelGegevens!$L$3:$L$1002))</f>
        <v/>
      </c>
      <c r="BA76" s="51" t="str">
        <f ca="1">IF(OR($A76="",BA$9="",SUMIF(RelGegevens!$F$3:$M$1002,CONCATENATE("=",Uitwerking!$A76,"-",Uitwerking!BA$9),RelGegevens!$L$3:$L$1002)=0),"",SUMIF(RelGegevens!$F$3:$M$1002,CONCATENATE("=",Uitwerking!$A76,"-",Uitwerking!BA$9),RelGegevens!$L$3:$L$1002))</f>
        <v/>
      </c>
      <c r="BB76" s="51" t="str">
        <f ca="1">IF(OR($A76="",BB$9="",SUMIF(RelGegevens!$F$3:$M$1002,CONCATENATE("=",Uitwerking!$A76,"-",Uitwerking!BB$9),RelGegevens!$L$3:$L$1002)=0),"",SUMIF(RelGegevens!$F$3:$M$1002,CONCATENATE("=",Uitwerking!$A76,"-",Uitwerking!BB$9),RelGegevens!$L$3:$L$1002))</f>
        <v/>
      </c>
      <c r="BC76" s="52" t="str">
        <f ca="1">IF(OR($A76="",BC$9="",SUMIF(RelGegevens!$F$3:$M$1002,CONCATENATE("=",Uitwerking!$A76,"-",Uitwerking!BC$9),RelGegevens!$L$3:$L$1002)=0),"",SUMIF(RelGegevens!$F$3:$M$1002,CONCATENATE("=",Uitwerking!$A76,"-",Uitwerking!BC$9),RelGegevens!$L$3:$L$1002))</f>
        <v/>
      </c>
    </row>
    <row r="77" spans="1:55" ht="10.5" customHeight="1" x14ac:dyDescent="0.25">
      <c r="A77" s="17" t="str">
        <f>'Data LMA'!B85</f>
        <v/>
      </c>
      <c r="B77" s="29" t="str">
        <f t="shared" si="5"/>
        <v/>
      </c>
      <c r="C77" s="22" t="str">
        <f>IF(A77="","",VLOOKUP(A77,Euralcodes!$A$2:$C$840,3))</f>
        <v/>
      </c>
      <c r="D77" s="23" t="str">
        <f>IF(C77="","",VLOOKUP(A77,Euralcodes!$A$2:$C$840,2))</f>
        <v/>
      </c>
      <c r="E77" s="87" t="str">
        <f t="shared" ca="1" si="6"/>
        <v/>
      </c>
      <c r="F77" s="50" t="str">
        <f ca="1">IF(OR($A77="",F$9="",SUMIF(RelGegevens!$F$3:$M$1002,CONCATENATE("=",Uitwerking!$A77,"-",Uitwerking!F$9),RelGegevens!$L$3:$L$1002)=0),"",SUMIF(RelGegevens!$F$3:$M$1002,CONCATENATE("=",Uitwerking!$A77,"-",Uitwerking!F$9),RelGegevens!$L$3:$L$1002))</f>
        <v/>
      </c>
      <c r="G77" s="51" t="str">
        <f ca="1">IF(OR($A77="",G$9="",SUMIF(RelGegevens!$F$3:$M$1002,CONCATENATE("=",Uitwerking!$A77,"-",Uitwerking!G$9),RelGegevens!$L$3:$L$1002)=0),"",SUMIF(RelGegevens!$F$3:$M$1002,CONCATENATE("=",Uitwerking!$A77,"-",Uitwerking!G$9),RelGegevens!$L$3:$L$1002))</f>
        <v/>
      </c>
      <c r="H77" s="51" t="str">
        <f ca="1">IF(OR($A77="",H$9="",SUMIF(RelGegevens!$F$3:$M$1002,CONCATENATE("=",Uitwerking!$A77,"-",Uitwerking!H$9),RelGegevens!$L$3:$L$1002)=0),"",SUMIF(RelGegevens!$F$3:$M$1002,CONCATENATE("=",Uitwerking!$A77,"-",Uitwerking!H$9),RelGegevens!$L$3:$L$1002))</f>
        <v/>
      </c>
      <c r="I77" s="51" t="str">
        <f ca="1">IF(OR($A77="",I$9="",SUMIF(RelGegevens!$F$3:$M$1002,CONCATENATE("=",Uitwerking!$A77,"-",Uitwerking!I$9),RelGegevens!$L$3:$L$1002)=0),"",SUMIF(RelGegevens!$F$3:$M$1002,CONCATENATE("=",Uitwerking!$A77,"-",Uitwerking!I$9),RelGegevens!$L$3:$L$1002))</f>
        <v/>
      </c>
      <c r="J77" s="51" t="str">
        <f ca="1">IF(OR($A77="",J$9="",SUMIF(RelGegevens!$F$3:$M$1002,CONCATENATE("=",Uitwerking!$A77,"-",Uitwerking!J$9),RelGegevens!$L$3:$L$1002)=0),"",SUMIF(RelGegevens!$F$3:$M$1002,CONCATENATE("=",Uitwerking!$A77,"-",Uitwerking!J$9),RelGegevens!$L$3:$L$1002))</f>
        <v/>
      </c>
      <c r="K77" s="51" t="str">
        <f ca="1">IF(OR($A77="",K$9="",SUMIF(RelGegevens!$F$3:$M$1002,CONCATENATE("=",Uitwerking!$A77,"-",Uitwerking!K$9),RelGegevens!$L$3:$L$1002)=0),"",SUMIF(RelGegevens!$F$3:$M$1002,CONCATENATE("=",Uitwerking!$A77,"-",Uitwerking!K$9),RelGegevens!$L$3:$L$1002))</f>
        <v/>
      </c>
      <c r="L77" s="51" t="str">
        <f ca="1">IF(OR($A77="",L$9="",SUMIF(RelGegevens!$F$3:$M$1002,CONCATENATE("=",Uitwerking!$A77,"-",Uitwerking!L$9),RelGegevens!$L$3:$L$1002)=0),"",SUMIF(RelGegevens!$F$3:$M$1002,CONCATENATE("=",Uitwerking!$A77,"-",Uitwerking!L$9),RelGegevens!$L$3:$L$1002))</f>
        <v/>
      </c>
      <c r="M77" s="51" t="str">
        <f ca="1">IF(OR($A77="",M$9="",SUMIF(RelGegevens!$F$3:$M$1002,CONCATENATE("=",Uitwerking!$A77,"-",Uitwerking!M$9),RelGegevens!$L$3:$L$1002)=0),"",SUMIF(RelGegevens!$F$3:$M$1002,CONCATENATE("=",Uitwerking!$A77,"-",Uitwerking!M$9),RelGegevens!$L$3:$L$1002))</f>
        <v/>
      </c>
      <c r="N77" s="51" t="str">
        <f ca="1">IF(OR($A77="",N$9="",SUMIF(RelGegevens!$F$3:$M$1002,CONCATENATE("=",Uitwerking!$A77,"-",Uitwerking!N$9),RelGegevens!$L$3:$L$1002)=0),"",SUMIF(RelGegevens!$F$3:$M$1002,CONCATENATE("=",Uitwerking!$A77,"-",Uitwerking!N$9),RelGegevens!$L$3:$L$1002))</f>
        <v/>
      </c>
      <c r="O77" s="51" t="str">
        <f ca="1">IF(OR($A77="",O$9="",SUMIF(RelGegevens!$F$3:$M$1002,CONCATENATE("=",Uitwerking!$A77,"-",Uitwerking!O$9),RelGegevens!$L$3:$L$1002)=0),"",SUMIF(RelGegevens!$F$3:$M$1002,CONCATENATE("=",Uitwerking!$A77,"-",Uitwerking!O$9),RelGegevens!$L$3:$L$1002))</f>
        <v/>
      </c>
      <c r="P77" s="51" t="str">
        <f ca="1">IF(OR($A77="",P$9="",SUMIF(RelGegevens!$F$3:$M$1002,CONCATENATE("=",Uitwerking!$A77,"-",Uitwerking!P$9),RelGegevens!$L$3:$L$1002)=0),"",SUMIF(RelGegevens!$F$3:$M$1002,CONCATENATE("=",Uitwerking!$A77,"-",Uitwerking!P$9),RelGegevens!$L$3:$L$1002))</f>
        <v/>
      </c>
      <c r="Q77" s="51" t="str">
        <f ca="1">IF(OR($A77="",Q$9="",SUMIF(RelGegevens!$F$3:$M$1002,CONCATENATE("=",Uitwerking!$A77,"-",Uitwerking!Q$9),RelGegevens!$L$3:$L$1002)=0),"",SUMIF(RelGegevens!$F$3:$M$1002,CONCATENATE("=",Uitwerking!$A77,"-",Uitwerking!Q$9),RelGegevens!$L$3:$L$1002))</f>
        <v/>
      </c>
      <c r="R77" s="51" t="str">
        <f ca="1">IF(OR($A77="",R$9="",SUMIF(RelGegevens!$F$3:$M$1002,CONCATENATE("=",Uitwerking!$A77,"-",Uitwerking!R$9),RelGegevens!$L$3:$L$1002)=0),"",SUMIF(RelGegevens!$F$3:$M$1002,CONCATENATE("=",Uitwerking!$A77,"-",Uitwerking!R$9),RelGegevens!$L$3:$L$1002))</f>
        <v/>
      </c>
      <c r="S77" s="51" t="str">
        <f ca="1">IF(OR($A77="",S$9="",SUMIF(RelGegevens!$F$3:$M$1002,CONCATENATE("=",Uitwerking!$A77,"-",Uitwerking!S$9),RelGegevens!$L$3:$L$1002)=0),"",SUMIF(RelGegevens!$F$3:$M$1002,CONCATENATE("=",Uitwerking!$A77,"-",Uitwerking!S$9),RelGegevens!$L$3:$L$1002))</f>
        <v/>
      </c>
      <c r="T77" s="51" t="str">
        <f ca="1">IF(OR($A77="",T$9="",SUMIF(RelGegevens!$F$3:$M$1002,CONCATENATE("=",Uitwerking!$A77,"-",Uitwerking!T$9),RelGegevens!$L$3:$L$1002)=0),"",SUMIF(RelGegevens!$F$3:$M$1002,CONCATENATE("=",Uitwerking!$A77,"-",Uitwerking!T$9),RelGegevens!$L$3:$L$1002))</f>
        <v/>
      </c>
      <c r="U77" s="51" t="str">
        <f ca="1">IF(OR($A77="",U$9="",SUMIF(RelGegevens!$F$3:$M$1002,CONCATENATE("=",Uitwerking!$A77,"-",Uitwerking!U$9),RelGegevens!$L$3:$L$1002)=0),"",SUMIF(RelGegevens!$F$3:$M$1002,CONCATENATE("=",Uitwerking!$A77,"-",Uitwerking!U$9),RelGegevens!$L$3:$L$1002))</f>
        <v/>
      </c>
      <c r="V77" s="51" t="str">
        <f ca="1">IF(OR($A77="",V$9="",SUMIF(RelGegevens!$F$3:$M$1002,CONCATENATE("=",Uitwerking!$A77,"-",Uitwerking!V$9),RelGegevens!$L$3:$L$1002)=0),"",SUMIF(RelGegevens!$F$3:$M$1002,CONCATENATE("=",Uitwerking!$A77,"-",Uitwerking!V$9),RelGegevens!$L$3:$L$1002))</f>
        <v/>
      </c>
      <c r="W77" s="51" t="str">
        <f ca="1">IF(OR($A77="",W$9="",SUMIF(RelGegevens!$F$3:$M$1002,CONCATENATE("=",Uitwerking!$A77,"-",Uitwerking!W$9),RelGegevens!$L$3:$L$1002)=0),"",SUMIF(RelGegevens!$F$3:$M$1002,CONCATENATE("=",Uitwerking!$A77,"-",Uitwerking!W$9),RelGegevens!$L$3:$L$1002))</f>
        <v/>
      </c>
      <c r="X77" s="51" t="str">
        <f ca="1">IF(OR($A77="",X$9="",SUMIF(RelGegevens!$F$3:$M$1002,CONCATENATE("=",Uitwerking!$A77,"-",Uitwerking!X$9),RelGegevens!$L$3:$L$1002)=0),"",SUMIF(RelGegevens!$F$3:$M$1002,CONCATENATE("=",Uitwerking!$A77,"-",Uitwerking!X$9),RelGegevens!$L$3:$L$1002))</f>
        <v/>
      </c>
      <c r="Y77" s="51" t="str">
        <f ca="1">IF(OR($A77="",Y$9="",SUMIF(RelGegevens!$F$3:$M$1002,CONCATENATE("=",Uitwerking!$A77,"-",Uitwerking!Y$9),RelGegevens!$L$3:$L$1002)=0),"",SUMIF(RelGegevens!$F$3:$M$1002,CONCATENATE("=",Uitwerking!$A77,"-",Uitwerking!Y$9),RelGegevens!$L$3:$L$1002))</f>
        <v/>
      </c>
      <c r="Z77" s="50" t="str">
        <f ca="1">IF(OR($A77="",Z$9="",SUMIF(RelGegevens!$F$3:$M$1002,CONCATENATE("=",Uitwerking!$A77,"-",Uitwerking!Z$9),RelGegevens!$L$3:$L$1002)=0),"",SUMIF(RelGegevens!$F$3:$M$1002,CONCATENATE("=",Uitwerking!$A77,"-",Uitwerking!Z$9),RelGegevens!$L$3:$L$1002))</f>
        <v/>
      </c>
      <c r="AA77" s="51" t="str">
        <f ca="1">IF(OR($A77="",AA$9="",SUMIF(RelGegevens!$F$3:$M$1002,CONCATENATE("=",Uitwerking!$A77,"-",Uitwerking!AA$9),RelGegevens!$L$3:$L$1002)=0),"",SUMIF(RelGegevens!$F$3:$M$1002,CONCATENATE("=",Uitwerking!$A77,"-",Uitwerking!AA$9),RelGegevens!$L$3:$L$1002))</f>
        <v/>
      </c>
      <c r="AB77" s="51" t="str">
        <f ca="1">IF(OR($A77="",AB$9="",SUMIF(RelGegevens!$F$3:$M$1002,CONCATENATE("=",Uitwerking!$A77,"-",Uitwerking!AB$9),RelGegevens!$L$3:$L$1002)=0),"",SUMIF(RelGegevens!$F$3:$M$1002,CONCATENATE("=",Uitwerking!$A77,"-",Uitwerking!AB$9),RelGegevens!$L$3:$L$1002))</f>
        <v/>
      </c>
      <c r="AC77" s="51" t="str">
        <f ca="1">IF(OR($A77="",AC$9="",SUMIF(RelGegevens!$F$3:$M$1002,CONCATENATE("=",Uitwerking!$A77,"-",Uitwerking!AC$9),RelGegevens!$L$3:$L$1002)=0),"",SUMIF(RelGegevens!$F$3:$M$1002,CONCATENATE("=",Uitwerking!$A77,"-",Uitwerking!AC$9),RelGegevens!$L$3:$L$1002))</f>
        <v/>
      </c>
      <c r="AD77" s="51" t="str">
        <f ca="1">IF(OR($A77="",AD$9="",SUMIF(RelGegevens!$F$3:$M$1002,CONCATENATE("=",Uitwerking!$A77,"-",Uitwerking!AD$9),RelGegevens!$L$3:$L$1002)=0),"",SUMIF(RelGegevens!$F$3:$M$1002,CONCATENATE("=",Uitwerking!$A77,"-",Uitwerking!AD$9),RelGegevens!$L$3:$L$1002))</f>
        <v/>
      </c>
      <c r="AE77" s="51" t="str">
        <f ca="1">IF(OR($A77="",AE$9="",SUMIF(RelGegevens!$F$3:$M$1002,CONCATENATE("=",Uitwerking!$A77,"-",Uitwerking!AE$9),RelGegevens!$L$3:$L$1002)=0),"",SUMIF(RelGegevens!$F$3:$M$1002,CONCATENATE("=",Uitwerking!$A77,"-",Uitwerking!AE$9),RelGegevens!$L$3:$L$1002))</f>
        <v/>
      </c>
      <c r="AF77" s="51" t="str">
        <f ca="1">IF(OR($A77="",AF$9="",SUMIF(RelGegevens!$F$3:$M$1002,CONCATENATE("=",Uitwerking!$A77,"-",Uitwerking!AF$9),RelGegevens!$L$3:$L$1002)=0),"",SUMIF(RelGegevens!$F$3:$M$1002,CONCATENATE("=",Uitwerking!$A77,"-",Uitwerking!AF$9),RelGegevens!$L$3:$L$1002))</f>
        <v/>
      </c>
      <c r="AG77" s="51" t="str">
        <f ca="1">IF(OR($A77="",AG$9="",SUMIF(RelGegevens!$F$3:$M$1002,CONCATENATE("=",Uitwerking!$A77,"-",Uitwerking!AG$9),RelGegevens!$L$3:$L$1002)=0),"",SUMIF(RelGegevens!$F$3:$M$1002,CONCATENATE("=",Uitwerking!$A77,"-",Uitwerking!AG$9),RelGegevens!$L$3:$L$1002))</f>
        <v/>
      </c>
      <c r="AH77" s="51" t="str">
        <f ca="1">IF(OR($A77="",AH$9="",SUMIF(RelGegevens!$F$3:$M$1002,CONCATENATE("=",Uitwerking!$A77,"-",Uitwerking!AH$9),RelGegevens!$L$3:$L$1002)=0),"",SUMIF(RelGegevens!$F$3:$M$1002,CONCATENATE("=",Uitwerking!$A77,"-",Uitwerking!AH$9),RelGegevens!$L$3:$L$1002))</f>
        <v/>
      </c>
      <c r="AI77" s="51" t="str">
        <f ca="1">IF(OR($A77="",AI$9="",SUMIF(RelGegevens!$F$3:$M$1002,CONCATENATE("=",Uitwerking!$A77,"-",Uitwerking!AI$9),RelGegevens!$L$3:$L$1002)=0),"",SUMIF(RelGegevens!$F$3:$M$1002,CONCATENATE("=",Uitwerking!$A77,"-",Uitwerking!AI$9),RelGegevens!$L$3:$L$1002))</f>
        <v/>
      </c>
      <c r="AJ77" s="51" t="str">
        <f ca="1">IF(OR($A77="",AJ$9="",SUMIF(RelGegevens!$F$3:$M$1002,CONCATENATE("=",Uitwerking!$A77,"-",Uitwerking!AJ$9),RelGegevens!$L$3:$L$1002)=0),"",SUMIF(RelGegevens!$F$3:$M$1002,CONCATENATE("=",Uitwerking!$A77,"-",Uitwerking!AJ$9),RelGegevens!$L$3:$L$1002))</f>
        <v/>
      </c>
      <c r="AK77" s="51" t="str">
        <f ca="1">IF(OR($A77="",AK$9="",SUMIF(RelGegevens!$F$3:$M$1002,CONCATENATE("=",Uitwerking!$A77,"-",Uitwerking!AK$9),RelGegevens!$L$3:$L$1002)=0),"",SUMIF(RelGegevens!$F$3:$M$1002,CONCATENATE("=",Uitwerking!$A77,"-",Uitwerking!AK$9),RelGegevens!$L$3:$L$1002))</f>
        <v/>
      </c>
      <c r="AL77" s="51" t="str">
        <f ca="1">IF(OR($A77="",AL$9="",SUMIF(RelGegevens!$F$3:$M$1002,CONCATENATE("=",Uitwerking!$A77,"-",Uitwerking!AL$9),RelGegevens!$L$3:$L$1002)=0),"",SUMIF(RelGegevens!$F$3:$M$1002,CONCATENATE("=",Uitwerking!$A77,"-",Uitwerking!AL$9),RelGegevens!$L$3:$L$1002))</f>
        <v/>
      </c>
      <c r="AM77" s="51" t="str">
        <f ca="1">IF(OR($A77="",AM$9="",SUMIF(RelGegevens!$F$3:$M$1002,CONCATENATE("=",Uitwerking!$A77,"-",Uitwerking!AM$9),RelGegevens!$L$3:$L$1002)=0),"",SUMIF(RelGegevens!$F$3:$M$1002,CONCATENATE("=",Uitwerking!$A77,"-",Uitwerking!AM$9),RelGegevens!$L$3:$L$1002))</f>
        <v/>
      </c>
      <c r="AN77" s="51" t="str">
        <f ca="1">IF(OR($A77="",AN$9="",SUMIF(RelGegevens!$F$3:$M$1002,CONCATENATE("=",Uitwerking!$A77,"-",Uitwerking!AN$9),RelGegevens!$L$3:$L$1002)=0),"",SUMIF(RelGegevens!$F$3:$M$1002,CONCATENATE("=",Uitwerking!$A77,"-",Uitwerking!AN$9),RelGegevens!$L$3:$L$1002))</f>
        <v/>
      </c>
      <c r="AO77" s="51" t="str">
        <f ca="1">IF(OR($A77="",AO$9="",SUMIF(RelGegevens!$F$3:$M$1002,CONCATENATE("=",Uitwerking!$A77,"-",Uitwerking!AO$9),RelGegevens!$L$3:$L$1002)=0),"",SUMIF(RelGegevens!$F$3:$M$1002,CONCATENATE("=",Uitwerking!$A77,"-",Uitwerking!AO$9),RelGegevens!$L$3:$L$1002))</f>
        <v/>
      </c>
      <c r="AP77" s="51" t="str">
        <f ca="1">IF(OR($A77="",AP$9="",SUMIF(RelGegevens!$F$3:$M$1002,CONCATENATE("=",Uitwerking!$A77,"-",Uitwerking!AP$9),RelGegevens!$L$3:$L$1002)=0),"",SUMIF(RelGegevens!$F$3:$M$1002,CONCATENATE("=",Uitwerking!$A77,"-",Uitwerking!AP$9),RelGegevens!$L$3:$L$1002))</f>
        <v/>
      </c>
      <c r="AQ77" s="51" t="str">
        <f ca="1">IF(OR($A77="",AQ$9="",SUMIF(RelGegevens!$F$3:$M$1002,CONCATENATE("=",Uitwerking!$A77,"-",Uitwerking!AQ$9),RelGegevens!$L$3:$L$1002)=0),"",SUMIF(RelGegevens!$F$3:$M$1002,CONCATENATE("=",Uitwerking!$A77,"-",Uitwerking!AQ$9),RelGegevens!$L$3:$L$1002))</f>
        <v/>
      </c>
      <c r="AR77" s="51" t="str">
        <f ca="1">IF(OR($A77="",AR$9="",SUMIF(RelGegevens!$F$3:$M$1002,CONCATENATE("=",Uitwerking!$A77,"-",Uitwerking!AR$9),RelGegevens!$L$3:$L$1002)=0),"",SUMIF(RelGegevens!$F$3:$M$1002,CONCATENATE("=",Uitwerking!$A77,"-",Uitwerking!AR$9),RelGegevens!$L$3:$L$1002))</f>
        <v/>
      </c>
      <c r="AS77" s="51" t="str">
        <f ca="1">IF(OR($A77="",AS$9="",SUMIF(RelGegevens!$F$3:$M$1002,CONCATENATE("=",Uitwerking!$A77,"-",Uitwerking!AS$9),RelGegevens!$L$3:$L$1002)=0),"",SUMIF(RelGegevens!$F$3:$M$1002,CONCATENATE("=",Uitwerking!$A77,"-",Uitwerking!AS$9),RelGegevens!$L$3:$L$1002))</f>
        <v/>
      </c>
      <c r="AT77" s="51" t="str">
        <f ca="1">IF(OR($A77="",AT$9="",SUMIF(RelGegevens!$F$3:$M$1002,CONCATENATE("=",Uitwerking!$A77,"-",Uitwerking!AT$9),RelGegevens!$L$3:$L$1002)=0),"",SUMIF(RelGegevens!$F$3:$M$1002,CONCATENATE("=",Uitwerking!$A77,"-",Uitwerking!AT$9),RelGegevens!$L$3:$L$1002))</f>
        <v/>
      </c>
      <c r="AU77" s="51" t="str">
        <f ca="1">IF(OR($A77="",AU$9="",SUMIF(RelGegevens!$F$3:$M$1002,CONCATENATE("=",Uitwerking!$A77,"-",Uitwerking!AU$9),RelGegevens!$L$3:$L$1002)=0),"",SUMIF(RelGegevens!$F$3:$M$1002,CONCATENATE("=",Uitwerking!$A77,"-",Uitwerking!AU$9),RelGegevens!$L$3:$L$1002))</f>
        <v/>
      </c>
      <c r="AV77" s="51" t="str">
        <f ca="1">IF(OR($A77="",AV$9="",SUMIF(RelGegevens!$F$3:$M$1002,CONCATENATE("=",Uitwerking!$A77,"-",Uitwerking!AV$9),RelGegevens!$L$3:$L$1002)=0),"",SUMIF(RelGegevens!$F$3:$M$1002,CONCATENATE("=",Uitwerking!$A77,"-",Uitwerking!AV$9),RelGegevens!$L$3:$L$1002))</f>
        <v/>
      </c>
      <c r="AW77" s="51" t="str">
        <f ca="1">IF(OR($A77="",AW$9="",SUMIF(RelGegevens!$F$3:$M$1002,CONCATENATE("=",Uitwerking!$A77,"-",Uitwerking!AW$9),RelGegevens!$L$3:$L$1002)=0),"",SUMIF(RelGegevens!$F$3:$M$1002,CONCATENATE("=",Uitwerking!$A77,"-",Uitwerking!AW$9),RelGegevens!$L$3:$L$1002))</f>
        <v/>
      </c>
      <c r="AX77" s="51" t="str">
        <f ca="1">IF(OR($A77="",AX$9="",SUMIF(RelGegevens!$F$3:$M$1002,CONCATENATE("=",Uitwerking!$A77,"-",Uitwerking!AX$9),RelGegevens!$L$3:$L$1002)=0),"",SUMIF(RelGegevens!$F$3:$M$1002,CONCATENATE("=",Uitwerking!$A77,"-",Uitwerking!AX$9),RelGegevens!$L$3:$L$1002))</f>
        <v/>
      </c>
      <c r="AY77" s="51" t="str">
        <f ca="1">IF(OR($A77="",AY$9="",SUMIF(RelGegevens!$F$3:$M$1002,CONCATENATE("=",Uitwerking!$A77,"-",Uitwerking!AY$9),RelGegevens!$L$3:$L$1002)=0),"",SUMIF(RelGegevens!$F$3:$M$1002,CONCATENATE("=",Uitwerking!$A77,"-",Uitwerking!AY$9),RelGegevens!$L$3:$L$1002))</f>
        <v/>
      </c>
      <c r="AZ77" s="51" t="str">
        <f ca="1">IF(OR($A77="",AZ$9="",SUMIF(RelGegevens!$F$3:$M$1002,CONCATENATE("=",Uitwerking!$A77,"-",Uitwerking!AZ$9),RelGegevens!$L$3:$L$1002)=0),"",SUMIF(RelGegevens!$F$3:$M$1002,CONCATENATE("=",Uitwerking!$A77,"-",Uitwerking!AZ$9),RelGegevens!$L$3:$L$1002))</f>
        <v/>
      </c>
      <c r="BA77" s="51" t="str">
        <f ca="1">IF(OR($A77="",BA$9="",SUMIF(RelGegevens!$F$3:$M$1002,CONCATENATE("=",Uitwerking!$A77,"-",Uitwerking!BA$9),RelGegevens!$L$3:$L$1002)=0),"",SUMIF(RelGegevens!$F$3:$M$1002,CONCATENATE("=",Uitwerking!$A77,"-",Uitwerking!BA$9),RelGegevens!$L$3:$L$1002))</f>
        <v/>
      </c>
      <c r="BB77" s="51" t="str">
        <f ca="1">IF(OR($A77="",BB$9="",SUMIF(RelGegevens!$F$3:$M$1002,CONCATENATE("=",Uitwerking!$A77,"-",Uitwerking!BB$9),RelGegevens!$L$3:$L$1002)=0),"",SUMIF(RelGegevens!$F$3:$M$1002,CONCATENATE("=",Uitwerking!$A77,"-",Uitwerking!BB$9),RelGegevens!$L$3:$L$1002))</f>
        <v/>
      </c>
      <c r="BC77" s="52" t="str">
        <f ca="1">IF(OR($A77="",BC$9="",SUMIF(RelGegevens!$F$3:$M$1002,CONCATENATE("=",Uitwerking!$A77,"-",Uitwerking!BC$9),RelGegevens!$L$3:$L$1002)=0),"",SUMIF(RelGegevens!$F$3:$M$1002,CONCATENATE("=",Uitwerking!$A77,"-",Uitwerking!BC$9),RelGegevens!$L$3:$L$1002))</f>
        <v/>
      </c>
    </row>
    <row r="78" spans="1:55" ht="10.5" customHeight="1" x14ac:dyDescent="0.25">
      <c r="A78" s="17" t="str">
        <f>'Data LMA'!B86</f>
        <v/>
      </c>
      <c r="B78" s="29" t="str">
        <f t="shared" si="5"/>
        <v/>
      </c>
      <c r="C78" s="22" t="str">
        <f>IF(A78="","",VLOOKUP(A78,Euralcodes!$A$2:$C$840,3))</f>
        <v/>
      </c>
      <c r="D78" s="23" t="str">
        <f>IF(C78="","",VLOOKUP(A78,Euralcodes!$A$2:$C$840,2))</f>
        <v/>
      </c>
      <c r="E78" s="87" t="str">
        <f t="shared" ca="1" si="6"/>
        <v/>
      </c>
      <c r="F78" s="50" t="str">
        <f ca="1">IF(OR($A78="",F$9="",SUMIF(RelGegevens!$F$3:$M$1002,CONCATENATE("=",Uitwerking!$A78,"-",Uitwerking!F$9),RelGegevens!$L$3:$L$1002)=0),"",SUMIF(RelGegevens!$F$3:$M$1002,CONCATENATE("=",Uitwerking!$A78,"-",Uitwerking!F$9),RelGegevens!$L$3:$L$1002))</f>
        <v/>
      </c>
      <c r="G78" s="51" t="str">
        <f ca="1">IF(OR($A78="",G$9="",SUMIF(RelGegevens!$F$3:$M$1002,CONCATENATE("=",Uitwerking!$A78,"-",Uitwerking!G$9),RelGegevens!$L$3:$L$1002)=0),"",SUMIF(RelGegevens!$F$3:$M$1002,CONCATENATE("=",Uitwerking!$A78,"-",Uitwerking!G$9),RelGegevens!$L$3:$L$1002))</f>
        <v/>
      </c>
      <c r="H78" s="51" t="str">
        <f ca="1">IF(OR($A78="",H$9="",SUMIF(RelGegevens!$F$3:$M$1002,CONCATENATE("=",Uitwerking!$A78,"-",Uitwerking!H$9),RelGegevens!$L$3:$L$1002)=0),"",SUMIF(RelGegevens!$F$3:$M$1002,CONCATENATE("=",Uitwerking!$A78,"-",Uitwerking!H$9),RelGegevens!$L$3:$L$1002))</f>
        <v/>
      </c>
      <c r="I78" s="51" t="str">
        <f ca="1">IF(OR($A78="",I$9="",SUMIF(RelGegevens!$F$3:$M$1002,CONCATENATE("=",Uitwerking!$A78,"-",Uitwerking!I$9),RelGegevens!$L$3:$L$1002)=0),"",SUMIF(RelGegevens!$F$3:$M$1002,CONCATENATE("=",Uitwerking!$A78,"-",Uitwerking!I$9),RelGegevens!$L$3:$L$1002))</f>
        <v/>
      </c>
      <c r="J78" s="51" t="str">
        <f ca="1">IF(OR($A78="",J$9="",SUMIF(RelGegevens!$F$3:$M$1002,CONCATENATE("=",Uitwerking!$A78,"-",Uitwerking!J$9),RelGegevens!$L$3:$L$1002)=0),"",SUMIF(RelGegevens!$F$3:$M$1002,CONCATENATE("=",Uitwerking!$A78,"-",Uitwerking!J$9),RelGegevens!$L$3:$L$1002))</f>
        <v/>
      </c>
      <c r="K78" s="51" t="str">
        <f ca="1">IF(OR($A78="",K$9="",SUMIF(RelGegevens!$F$3:$M$1002,CONCATENATE("=",Uitwerking!$A78,"-",Uitwerking!K$9),RelGegevens!$L$3:$L$1002)=0),"",SUMIF(RelGegevens!$F$3:$M$1002,CONCATENATE("=",Uitwerking!$A78,"-",Uitwerking!K$9),RelGegevens!$L$3:$L$1002))</f>
        <v/>
      </c>
      <c r="L78" s="51" t="str">
        <f ca="1">IF(OR($A78="",L$9="",SUMIF(RelGegevens!$F$3:$M$1002,CONCATENATE("=",Uitwerking!$A78,"-",Uitwerking!L$9),RelGegevens!$L$3:$L$1002)=0),"",SUMIF(RelGegevens!$F$3:$M$1002,CONCATENATE("=",Uitwerking!$A78,"-",Uitwerking!L$9),RelGegevens!$L$3:$L$1002))</f>
        <v/>
      </c>
      <c r="M78" s="51" t="str">
        <f ca="1">IF(OR($A78="",M$9="",SUMIF(RelGegevens!$F$3:$M$1002,CONCATENATE("=",Uitwerking!$A78,"-",Uitwerking!M$9),RelGegevens!$L$3:$L$1002)=0),"",SUMIF(RelGegevens!$F$3:$M$1002,CONCATENATE("=",Uitwerking!$A78,"-",Uitwerking!M$9),RelGegevens!$L$3:$L$1002))</f>
        <v/>
      </c>
      <c r="N78" s="51" t="str">
        <f ca="1">IF(OR($A78="",N$9="",SUMIF(RelGegevens!$F$3:$M$1002,CONCATENATE("=",Uitwerking!$A78,"-",Uitwerking!N$9),RelGegevens!$L$3:$L$1002)=0),"",SUMIF(RelGegevens!$F$3:$M$1002,CONCATENATE("=",Uitwerking!$A78,"-",Uitwerking!N$9),RelGegevens!$L$3:$L$1002))</f>
        <v/>
      </c>
      <c r="O78" s="51" t="str">
        <f ca="1">IF(OR($A78="",O$9="",SUMIF(RelGegevens!$F$3:$M$1002,CONCATENATE("=",Uitwerking!$A78,"-",Uitwerking!O$9),RelGegevens!$L$3:$L$1002)=0),"",SUMIF(RelGegevens!$F$3:$M$1002,CONCATENATE("=",Uitwerking!$A78,"-",Uitwerking!O$9),RelGegevens!$L$3:$L$1002))</f>
        <v/>
      </c>
      <c r="P78" s="51" t="str">
        <f ca="1">IF(OR($A78="",P$9="",SUMIF(RelGegevens!$F$3:$M$1002,CONCATENATE("=",Uitwerking!$A78,"-",Uitwerking!P$9),RelGegevens!$L$3:$L$1002)=0),"",SUMIF(RelGegevens!$F$3:$M$1002,CONCATENATE("=",Uitwerking!$A78,"-",Uitwerking!P$9),RelGegevens!$L$3:$L$1002))</f>
        <v/>
      </c>
      <c r="Q78" s="51" t="str">
        <f ca="1">IF(OR($A78="",Q$9="",SUMIF(RelGegevens!$F$3:$M$1002,CONCATENATE("=",Uitwerking!$A78,"-",Uitwerking!Q$9),RelGegevens!$L$3:$L$1002)=0),"",SUMIF(RelGegevens!$F$3:$M$1002,CONCATENATE("=",Uitwerking!$A78,"-",Uitwerking!Q$9),RelGegevens!$L$3:$L$1002))</f>
        <v/>
      </c>
      <c r="R78" s="51" t="str">
        <f ca="1">IF(OR($A78="",R$9="",SUMIF(RelGegevens!$F$3:$M$1002,CONCATENATE("=",Uitwerking!$A78,"-",Uitwerking!R$9),RelGegevens!$L$3:$L$1002)=0),"",SUMIF(RelGegevens!$F$3:$M$1002,CONCATENATE("=",Uitwerking!$A78,"-",Uitwerking!R$9),RelGegevens!$L$3:$L$1002))</f>
        <v/>
      </c>
      <c r="S78" s="51" t="str">
        <f ca="1">IF(OR($A78="",S$9="",SUMIF(RelGegevens!$F$3:$M$1002,CONCATENATE("=",Uitwerking!$A78,"-",Uitwerking!S$9),RelGegevens!$L$3:$L$1002)=0),"",SUMIF(RelGegevens!$F$3:$M$1002,CONCATENATE("=",Uitwerking!$A78,"-",Uitwerking!S$9),RelGegevens!$L$3:$L$1002))</f>
        <v/>
      </c>
      <c r="T78" s="51" t="str">
        <f ca="1">IF(OR($A78="",T$9="",SUMIF(RelGegevens!$F$3:$M$1002,CONCATENATE("=",Uitwerking!$A78,"-",Uitwerking!T$9),RelGegevens!$L$3:$L$1002)=0),"",SUMIF(RelGegevens!$F$3:$M$1002,CONCATENATE("=",Uitwerking!$A78,"-",Uitwerking!T$9),RelGegevens!$L$3:$L$1002))</f>
        <v/>
      </c>
      <c r="U78" s="51" t="str">
        <f ca="1">IF(OR($A78="",U$9="",SUMIF(RelGegevens!$F$3:$M$1002,CONCATENATE("=",Uitwerking!$A78,"-",Uitwerking!U$9),RelGegevens!$L$3:$L$1002)=0),"",SUMIF(RelGegevens!$F$3:$M$1002,CONCATENATE("=",Uitwerking!$A78,"-",Uitwerking!U$9),RelGegevens!$L$3:$L$1002))</f>
        <v/>
      </c>
      <c r="V78" s="51" t="str">
        <f ca="1">IF(OR($A78="",V$9="",SUMIF(RelGegevens!$F$3:$M$1002,CONCATENATE("=",Uitwerking!$A78,"-",Uitwerking!V$9),RelGegevens!$L$3:$L$1002)=0),"",SUMIF(RelGegevens!$F$3:$M$1002,CONCATENATE("=",Uitwerking!$A78,"-",Uitwerking!V$9),RelGegevens!$L$3:$L$1002))</f>
        <v/>
      </c>
      <c r="W78" s="51" t="str">
        <f ca="1">IF(OR($A78="",W$9="",SUMIF(RelGegevens!$F$3:$M$1002,CONCATENATE("=",Uitwerking!$A78,"-",Uitwerking!W$9),RelGegevens!$L$3:$L$1002)=0),"",SUMIF(RelGegevens!$F$3:$M$1002,CONCATENATE("=",Uitwerking!$A78,"-",Uitwerking!W$9),RelGegevens!$L$3:$L$1002))</f>
        <v/>
      </c>
      <c r="X78" s="51" t="str">
        <f ca="1">IF(OR($A78="",X$9="",SUMIF(RelGegevens!$F$3:$M$1002,CONCATENATE("=",Uitwerking!$A78,"-",Uitwerking!X$9),RelGegevens!$L$3:$L$1002)=0),"",SUMIF(RelGegevens!$F$3:$M$1002,CONCATENATE("=",Uitwerking!$A78,"-",Uitwerking!X$9),RelGegevens!$L$3:$L$1002))</f>
        <v/>
      </c>
      <c r="Y78" s="51" t="str">
        <f ca="1">IF(OR($A78="",Y$9="",SUMIF(RelGegevens!$F$3:$M$1002,CONCATENATE("=",Uitwerking!$A78,"-",Uitwerking!Y$9),RelGegevens!$L$3:$L$1002)=0),"",SUMIF(RelGegevens!$F$3:$M$1002,CONCATENATE("=",Uitwerking!$A78,"-",Uitwerking!Y$9),RelGegevens!$L$3:$L$1002))</f>
        <v/>
      </c>
      <c r="Z78" s="50" t="str">
        <f ca="1">IF(OR($A78="",Z$9="",SUMIF(RelGegevens!$F$3:$M$1002,CONCATENATE("=",Uitwerking!$A78,"-",Uitwerking!Z$9),RelGegevens!$L$3:$L$1002)=0),"",SUMIF(RelGegevens!$F$3:$M$1002,CONCATENATE("=",Uitwerking!$A78,"-",Uitwerking!Z$9),RelGegevens!$L$3:$L$1002))</f>
        <v/>
      </c>
      <c r="AA78" s="51" t="str">
        <f ca="1">IF(OR($A78="",AA$9="",SUMIF(RelGegevens!$F$3:$M$1002,CONCATENATE("=",Uitwerking!$A78,"-",Uitwerking!AA$9),RelGegevens!$L$3:$L$1002)=0),"",SUMIF(RelGegevens!$F$3:$M$1002,CONCATENATE("=",Uitwerking!$A78,"-",Uitwerking!AA$9),RelGegevens!$L$3:$L$1002))</f>
        <v/>
      </c>
      <c r="AB78" s="51" t="str">
        <f ca="1">IF(OR($A78="",AB$9="",SUMIF(RelGegevens!$F$3:$M$1002,CONCATENATE("=",Uitwerking!$A78,"-",Uitwerking!AB$9),RelGegevens!$L$3:$L$1002)=0),"",SUMIF(RelGegevens!$F$3:$M$1002,CONCATENATE("=",Uitwerking!$A78,"-",Uitwerking!AB$9),RelGegevens!$L$3:$L$1002))</f>
        <v/>
      </c>
      <c r="AC78" s="51" t="str">
        <f ca="1">IF(OR($A78="",AC$9="",SUMIF(RelGegevens!$F$3:$M$1002,CONCATENATE("=",Uitwerking!$A78,"-",Uitwerking!AC$9),RelGegevens!$L$3:$L$1002)=0),"",SUMIF(RelGegevens!$F$3:$M$1002,CONCATENATE("=",Uitwerking!$A78,"-",Uitwerking!AC$9),RelGegevens!$L$3:$L$1002))</f>
        <v/>
      </c>
      <c r="AD78" s="51" t="str">
        <f ca="1">IF(OR($A78="",AD$9="",SUMIF(RelGegevens!$F$3:$M$1002,CONCATENATE("=",Uitwerking!$A78,"-",Uitwerking!AD$9),RelGegevens!$L$3:$L$1002)=0),"",SUMIF(RelGegevens!$F$3:$M$1002,CONCATENATE("=",Uitwerking!$A78,"-",Uitwerking!AD$9),RelGegevens!$L$3:$L$1002))</f>
        <v/>
      </c>
      <c r="AE78" s="51" t="str">
        <f ca="1">IF(OR($A78="",AE$9="",SUMIF(RelGegevens!$F$3:$M$1002,CONCATENATE("=",Uitwerking!$A78,"-",Uitwerking!AE$9),RelGegevens!$L$3:$L$1002)=0),"",SUMIF(RelGegevens!$F$3:$M$1002,CONCATENATE("=",Uitwerking!$A78,"-",Uitwerking!AE$9),RelGegevens!$L$3:$L$1002))</f>
        <v/>
      </c>
      <c r="AF78" s="51" t="str">
        <f ca="1">IF(OR($A78="",AF$9="",SUMIF(RelGegevens!$F$3:$M$1002,CONCATENATE("=",Uitwerking!$A78,"-",Uitwerking!AF$9),RelGegevens!$L$3:$L$1002)=0),"",SUMIF(RelGegevens!$F$3:$M$1002,CONCATENATE("=",Uitwerking!$A78,"-",Uitwerking!AF$9),RelGegevens!$L$3:$L$1002))</f>
        <v/>
      </c>
      <c r="AG78" s="51" t="str">
        <f ca="1">IF(OR($A78="",AG$9="",SUMIF(RelGegevens!$F$3:$M$1002,CONCATENATE("=",Uitwerking!$A78,"-",Uitwerking!AG$9),RelGegevens!$L$3:$L$1002)=0),"",SUMIF(RelGegevens!$F$3:$M$1002,CONCATENATE("=",Uitwerking!$A78,"-",Uitwerking!AG$9),RelGegevens!$L$3:$L$1002))</f>
        <v/>
      </c>
      <c r="AH78" s="51" t="str">
        <f ca="1">IF(OR($A78="",AH$9="",SUMIF(RelGegevens!$F$3:$M$1002,CONCATENATE("=",Uitwerking!$A78,"-",Uitwerking!AH$9),RelGegevens!$L$3:$L$1002)=0),"",SUMIF(RelGegevens!$F$3:$M$1002,CONCATENATE("=",Uitwerking!$A78,"-",Uitwerking!AH$9),RelGegevens!$L$3:$L$1002))</f>
        <v/>
      </c>
      <c r="AI78" s="51" t="str">
        <f ca="1">IF(OR($A78="",AI$9="",SUMIF(RelGegevens!$F$3:$M$1002,CONCATENATE("=",Uitwerking!$A78,"-",Uitwerking!AI$9),RelGegevens!$L$3:$L$1002)=0),"",SUMIF(RelGegevens!$F$3:$M$1002,CONCATENATE("=",Uitwerking!$A78,"-",Uitwerking!AI$9),RelGegevens!$L$3:$L$1002))</f>
        <v/>
      </c>
      <c r="AJ78" s="51" t="str">
        <f ca="1">IF(OR($A78="",AJ$9="",SUMIF(RelGegevens!$F$3:$M$1002,CONCATENATE("=",Uitwerking!$A78,"-",Uitwerking!AJ$9),RelGegevens!$L$3:$L$1002)=0),"",SUMIF(RelGegevens!$F$3:$M$1002,CONCATENATE("=",Uitwerking!$A78,"-",Uitwerking!AJ$9),RelGegevens!$L$3:$L$1002))</f>
        <v/>
      </c>
      <c r="AK78" s="51" t="str">
        <f ca="1">IF(OR($A78="",AK$9="",SUMIF(RelGegevens!$F$3:$M$1002,CONCATENATE("=",Uitwerking!$A78,"-",Uitwerking!AK$9),RelGegevens!$L$3:$L$1002)=0),"",SUMIF(RelGegevens!$F$3:$M$1002,CONCATENATE("=",Uitwerking!$A78,"-",Uitwerking!AK$9),RelGegevens!$L$3:$L$1002))</f>
        <v/>
      </c>
      <c r="AL78" s="51" t="str">
        <f ca="1">IF(OR($A78="",AL$9="",SUMIF(RelGegevens!$F$3:$M$1002,CONCATENATE("=",Uitwerking!$A78,"-",Uitwerking!AL$9),RelGegevens!$L$3:$L$1002)=0),"",SUMIF(RelGegevens!$F$3:$M$1002,CONCATENATE("=",Uitwerking!$A78,"-",Uitwerking!AL$9),RelGegevens!$L$3:$L$1002))</f>
        <v/>
      </c>
      <c r="AM78" s="51" t="str">
        <f ca="1">IF(OR($A78="",AM$9="",SUMIF(RelGegevens!$F$3:$M$1002,CONCATENATE("=",Uitwerking!$A78,"-",Uitwerking!AM$9),RelGegevens!$L$3:$L$1002)=0),"",SUMIF(RelGegevens!$F$3:$M$1002,CONCATENATE("=",Uitwerking!$A78,"-",Uitwerking!AM$9),RelGegevens!$L$3:$L$1002))</f>
        <v/>
      </c>
      <c r="AN78" s="51" t="str">
        <f ca="1">IF(OR($A78="",AN$9="",SUMIF(RelGegevens!$F$3:$M$1002,CONCATENATE("=",Uitwerking!$A78,"-",Uitwerking!AN$9),RelGegevens!$L$3:$L$1002)=0),"",SUMIF(RelGegevens!$F$3:$M$1002,CONCATENATE("=",Uitwerking!$A78,"-",Uitwerking!AN$9),RelGegevens!$L$3:$L$1002))</f>
        <v/>
      </c>
      <c r="AO78" s="51" t="str">
        <f ca="1">IF(OR($A78="",AO$9="",SUMIF(RelGegevens!$F$3:$M$1002,CONCATENATE("=",Uitwerking!$A78,"-",Uitwerking!AO$9),RelGegevens!$L$3:$L$1002)=0),"",SUMIF(RelGegevens!$F$3:$M$1002,CONCATENATE("=",Uitwerking!$A78,"-",Uitwerking!AO$9),RelGegevens!$L$3:$L$1002))</f>
        <v/>
      </c>
      <c r="AP78" s="51" t="str">
        <f ca="1">IF(OR($A78="",AP$9="",SUMIF(RelGegevens!$F$3:$M$1002,CONCATENATE("=",Uitwerking!$A78,"-",Uitwerking!AP$9),RelGegevens!$L$3:$L$1002)=0),"",SUMIF(RelGegevens!$F$3:$M$1002,CONCATENATE("=",Uitwerking!$A78,"-",Uitwerking!AP$9),RelGegevens!$L$3:$L$1002))</f>
        <v/>
      </c>
      <c r="AQ78" s="51" t="str">
        <f ca="1">IF(OR($A78="",AQ$9="",SUMIF(RelGegevens!$F$3:$M$1002,CONCATENATE("=",Uitwerking!$A78,"-",Uitwerking!AQ$9),RelGegevens!$L$3:$L$1002)=0),"",SUMIF(RelGegevens!$F$3:$M$1002,CONCATENATE("=",Uitwerking!$A78,"-",Uitwerking!AQ$9),RelGegevens!$L$3:$L$1002))</f>
        <v/>
      </c>
      <c r="AR78" s="51" t="str">
        <f ca="1">IF(OR($A78="",AR$9="",SUMIF(RelGegevens!$F$3:$M$1002,CONCATENATE("=",Uitwerking!$A78,"-",Uitwerking!AR$9),RelGegevens!$L$3:$L$1002)=0),"",SUMIF(RelGegevens!$F$3:$M$1002,CONCATENATE("=",Uitwerking!$A78,"-",Uitwerking!AR$9),RelGegevens!$L$3:$L$1002))</f>
        <v/>
      </c>
      <c r="AS78" s="51" t="str">
        <f ca="1">IF(OR($A78="",AS$9="",SUMIF(RelGegevens!$F$3:$M$1002,CONCATENATE("=",Uitwerking!$A78,"-",Uitwerking!AS$9),RelGegevens!$L$3:$L$1002)=0),"",SUMIF(RelGegevens!$F$3:$M$1002,CONCATENATE("=",Uitwerking!$A78,"-",Uitwerking!AS$9),RelGegevens!$L$3:$L$1002))</f>
        <v/>
      </c>
      <c r="AT78" s="51" t="str">
        <f ca="1">IF(OR($A78="",AT$9="",SUMIF(RelGegevens!$F$3:$M$1002,CONCATENATE("=",Uitwerking!$A78,"-",Uitwerking!AT$9),RelGegevens!$L$3:$L$1002)=0),"",SUMIF(RelGegevens!$F$3:$M$1002,CONCATENATE("=",Uitwerking!$A78,"-",Uitwerking!AT$9),RelGegevens!$L$3:$L$1002))</f>
        <v/>
      </c>
      <c r="AU78" s="51" t="str">
        <f ca="1">IF(OR($A78="",AU$9="",SUMIF(RelGegevens!$F$3:$M$1002,CONCATENATE("=",Uitwerking!$A78,"-",Uitwerking!AU$9),RelGegevens!$L$3:$L$1002)=0),"",SUMIF(RelGegevens!$F$3:$M$1002,CONCATENATE("=",Uitwerking!$A78,"-",Uitwerking!AU$9),RelGegevens!$L$3:$L$1002))</f>
        <v/>
      </c>
      <c r="AV78" s="51" t="str">
        <f ca="1">IF(OR($A78="",AV$9="",SUMIF(RelGegevens!$F$3:$M$1002,CONCATENATE("=",Uitwerking!$A78,"-",Uitwerking!AV$9),RelGegevens!$L$3:$L$1002)=0),"",SUMIF(RelGegevens!$F$3:$M$1002,CONCATENATE("=",Uitwerking!$A78,"-",Uitwerking!AV$9),RelGegevens!$L$3:$L$1002))</f>
        <v/>
      </c>
      <c r="AW78" s="51" t="str">
        <f ca="1">IF(OR($A78="",AW$9="",SUMIF(RelGegevens!$F$3:$M$1002,CONCATENATE("=",Uitwerking!$A78,"-",Uitwerking!AW$9),RelGegevens!$L$3:$L$1002)=0),"",SUMIF(RelGegevens!$F$3:$M$1002,CONCATENATE("=",Uitwerking!$A78,"-",Uitwerking!AW$9),RelGegevens!$L$3:$L$1002))</f>
        <v/>
      </c>
      <c r="AX78" s="51" t="str">
        <f ca="1">IF(OR($A78="",AX$9="",SUMIF(RelGegevens!$F$3:$M$1002,CONCATENATE("=",Uitwerking!$A78,"-",Uitwerking!AX$9),RelGegevens!$L$3:$L$1002)=0),"",SUMIF(RelGegevens!$F$3:$M$1002,CONCATENATE("=",Uitwerking!$A78,"-",Uitwerking!AX$9),RelGegevens!$L$3:$L$1002))</f>
        <v/>
      </c>
      <c r="AY78" s="51" t="str">
        <f ca="1">IF(OR($A78="",AY$9="",SUMIF(RelGegevens!$F$3:$M$1002,CONCATENATE("=",Uitwerking!$A78,"-",Uitwerking!AY$9),RelGegevens!$L$3:$L$1002)=0),"",SUMIF(RelGegevens!$F$3:$M$1002,CONCATENATE("=",Uitwerking!$A78,"-",Uitwerking!AY$9),RelGegevens!$L$3:$L$1002))</f>
        <v/>
      </c>
      <c r="AZ78" s="51" t="str">
        <f ca="1">IF(OR($A78="",AZ$9="",SUMIF(RelGegevens!$F$3:$M$1002,CONCATENATE("=",Uitwerking!$A78,"-",Uitwerking!AZ$9),RelGegevens!$L$3:$L$1002)=0),"",SUMIF(RelGegevens!$F$3:$M$1002,CONCATENATE("=",Uitwerking!$A78,"-",Uitwerking!AZ$9),RelGegevens!$L$3:$L$1002))</f>
        <v/>
      </c>
      <c r="BA78" s="51" t="str">
        <f ca="1">IF(OR($A78="",BA$9="",SUMIF(RelGegevens!$F$3:$M$1002,CONCATENATE("=",Uitwerking!$A78,"-",Uitwerking!BA$9),RelGegevens!$L$3:$L$1002)=0),"",SUMIF(RelGegevens!$F$3:$M$1002,CONCATENATE("=",Uitwerking!$A78,"-",Uitwerking!BA$9),RelGegevens!$L$3:$L$1002))</f>
        <v/>
      </c>
      <c r="BB78" s="51" t="str">
        <f ca="1">IF(OR($A78="",BB$9="",SUMIF(RelGegevens!$F$3:$M$1002,CONCATENATE("=",Uitwerking!$A78,"-",Uitwerking!BB$9),RelGegevens!$L$3:$L$1002)=0),"",SUMIF(RelGegevens!$F$3:$M$1002,CONCATENATE("=",Uitwerking!$A78,"-",Uitwerking!BB$9),RelGegevens!$L$3:$L$1002))</f>
        <v/>
      </c>
      <c r="BC78" s="52" t="str">
        <f ca="1">IF(OR($A78="",BC$9="",SUMIF(RelGegevens!$F$3:$M$1002,CONCATENATE("=",Uitwerking!$A78,"-",Uitwerking!BC$9),RelGegevens!$L$3:$L$1002)=0),"",SUMIF(RelGegevens!$F$3:$M$1002,CONCATENATE("=",Uitwerking!$A78,"-",Uitwerking!BC$9),RelGegevens!$L$3:$L$1002))</f>
        <v/>
      </c>
    </row>
    <row r="79" spans="1:55" ht="10.5" customHeight="1" x14ac:dyDescent="0.25">
      <c r="A79" s="17" t="str">
        <f>'Data LMA'!B87</f>
        <v/>
      </c>
      <c r="B79" s="29" t="str">
        <f t="shared" si="5"/>
        <v/>
      </c>
      <c r="C79" s="22" t="str">
        <f>IF(A79="","",VLOOKUP(A79,Euralcodes!$A$2:$C$840,3))</f>
        <v/>
      </c>
      <c r="D79" s="23" t="str">
        <f>IF(C79="","",VLOOKUP(A79,Euralcodes!$A$2:$C$840,2))</f>
        <v/>
      </c>
      <c r="E79" s="87" t="str">
        <f t="shared" ca="1" si="6"/>
        <v/>
      </c>
      <c r="F79" s="50" t="str">
        <f ca="1">IF(OR($A79="",F$9="",SUMIF(RelGegevens!$F$3:$M$1002,CONCATENATE("=",Uitwerking!$A79,"-",Uitwerking!F$9),RelGegevens!$L$3:$L$1002)=0),"",SUMIF(RelGegevens!$F$3:$M$1002,CONCATENATE("=",Uitwerking!$A79,"-",Uitwerking!F$9),RelGegevens!$L$3:$L$1002))</f>
        <v/>
      </c>
      <c r="G79" s="51" t="str">
        <f ca="1">IF(OR($A79="",G$9="",SUMIF(RelGegevens!$F$3:$M$1002,CONCATENATE("=",Uitwerking!$A79,"-",Uitwerking!G$9),RelGegevens!$L$3:$L$1002)=0),"",SUMIF(RelGegevens!$F$3:$M$1002,CONCATENATE("=",Uitwerking!$A79,"-",Uitwerking!G$9),RelGegevens!$L$3:$L$1002))</f>
        <v/>
      </c>
      <c r="H79" s="51" t="str">
        <f ca="1">IF(OR($A79="",H$9="",SUMIF(RelGegevens!$F$3:$M$1002,CONCATENATE("=",Uitwerking!$A79,"-",Uitwerking!H$9),RelGegevens!$L$3:$L$1002)=0),"",SUMIF(RelGegevens!$F$3:$M$1002,CONCATENATE("=",Uitwerking!$A79,"-",Uitwerking!H$9),RelGegevens!$L$3:$L$1002))</f>
        <v/>
      </c>
      <c r="I79" s="51" t="str">
        <f ca="1">IF(OR($A79="",I$9="",SUMIF(RelGegevens!$F$3:$M$1002,CONCATENATE("=",Uitwerking!$A79,"-",Uitwerking!I$9),RelGegevens!$L$3:$L$1002)=0),"",SUMIF(RelGegevens!$F$3:$M$1002,CONCATENATE("=",Uitwerking!$A79,"-",Uitwerking!I$9),RelGegevens!$L$3:$L$1002))</f>
        <v/>
      </c>
      <c r="J79" s="51" t="str">
        <f ca="1">IF(OR($A79="",J$9="",SUMIF(RelGegevens!$F$3:$M$1002,CONCATENATE("=",Uitwerking!$A79,"-",Uitwerking!J$9),RelGegevens!$L$3:$L$1002)=0),"",SUMIF(RelGegevens!$F$3:$M$1002,CONCATENATE("=",Uitwerking!$A79,"-",Uitwerking!J$9),RelGegevens!$L$3:$L$1002))</f>
        <v/>
      </c>
      <c r="K79" s="51" t="str">
        <f ca="1">IF(OR($A79="",K$9="",SUMIF(RelGegevens!$F$3:$M$1002,CONCATENATE("=",Uitwerking!$A79,"-",Uitwerking!K$9),RelGegevens!$L$3:$L$1002)=0),"",SUMIF(RelGegevens!$F$3:$M$1002,CONCATENATE("=",Uitwerking!$A79,"-",Uitwerking!K$9),RelGegevens!$L$3:$L$1002))</f>
        <v/>
      </c>
      <c r="L79" s="51" t="str">
        <f ca="1">IF(OR($A79="",L$9="",SUMIF(RelGegevens!$F$3:$M$1002,CONCATENATE("=",Uitwerking!$A79,"-",Uitwerking!L$9),RelGegevens!$L$3:$L$1002)=0),"",SUMIF(RelGegevens!$F$3:$M$1002,CONCATENATE("=",Uitwerking!$A79,"-",Uitwerking!L$9),RelGegevens!$L$3:$L$1002))</f>
        <v/>
      </c>
      <c r="M79" s="51" t="str">
        <f ca="1">IF(OR($A79="",M$9="",SUMIF(RelGegevens!$F$3:$M$1002,CONCATENATE("=",Uitwerking!$A79,"-",Uitwerking!M$9),RelGegevens!$L$3:$L$1002)=0),"",SUMIF(RelGegevens!$F$3:$M$1002,CONCATENATE("=",Uitwerking!$A79,"-",Uitwerking!M$9),RelGegevens!$L$3:$L$1002))</f>
        <v/>
      </c>
      <c r="N79" s="51" t="str">
        <f ca="1">IF(OR($A79="",N$9="",SUMIF(RelGegevens!$F$3:$M$1002,CONCATENATE("=",Uitwerking!$A79,"-",Uitwerking!N$9),RelGegevens!$L$3:$L$1002)=0),"",SUMIF(RelGegevens!$F$3:$M$1002,CONCATENATE("=",Uitwerking!$A79,"-",Uitwerking!N$9),RelGegevens!$L$3:$L$1002))</f>
        <v/>
      </c>
      <c r="O79" s="51" t="str">
        <f ca="1">IF(OR($A79="",O$9="",SUMIF(RelGegevens!$F$3:$M$1002,CONCATENATE("=",Uitwerking!$A79,"-",Uitwerking!O$9),RelGegevens!$L$3:$L$1002)=0),"",SUMIF(RelGegevens!$F$3:$M$1002,CONCATENATE("=",Uitwerking!$A79,"-",Uitwerking!O$9),RelGegevens!$L$3:$L$1002))</f>
        <v/>
      </c>
      <c r="P79" s="51" t="str">
        <f ca="1">IF(OR($A79="",P$9="",SUMIF(RelGegevens!$F$3:$M$1002,CONCATENATE("=",Uitwerking!$A79,"-",Uitwerking!P$9),RelGegevens!$L$3:$L$1002)=0),"",SUMIF(RelGegevens!$F$3:$M$1002,CONCATENATE("=",Uitwerking!$A79,"-",Uitwerking!P$9),RelGegevens!$L$3:$L$1002))</f>
        <v/>
      </c>
      <c r="Q79" s="51" t="str">
        <f ca="1">IF(OR($A79="",Q$9="",SUMIF(RelGegevens!$F$3:$M$1002,CONCATENATE("=",Uitwerking!$A79,"-",Uitwerking!Q$9),RelGegevens!$L$3:$L$1002)=0),"",SUMIF(RelGegevens!$F$3:$M$1002,CONCATENATE("=",Uitwerking!$A79,"-",Uitwerking!Q$9),RelGegevens!$L$3:$L$1002))</f>
        <v/>
      </c>
      <c r="R79" s="51" t="str">
        <f ca="1">IF(OR($A79="",R$9="",SUMIF(RelGegevens!$F$3:$M$1002,CONCATENATE("=",Uitwerking!$A79,"-",Uitwerking!R$9),RelGegevens!$L$3:$L$1002)=0),"",SUMIF(RelGegevens!$F$3:$M$1002,CONCATENATE("=",Uitwerking!$A79,"-",Uitwerking!R$9),RelGegevens!$L$3:$L$1002))</f>
        <v/>
      </c>
      <c r="S79" s="51" t="str">
        <f ca="1">IF(OR($A79="",S$9="",SUMIF(RelGegevens!$F$3:$M$1002,CONCATENATE("=",Uitwerking!$A79,"-",Uitwerking!S$9),RelGegevens!$L$3:$L$1002)=0),"",SUMIF(RelGegevens!$F$3:$M$1002,CONCATENATE("=",Uitwerking!$A79,"-",Uitwerking!S$9),RelGegevens!$L$3:$L$1002))</f>
        <v/>
      </c>
      <c r="T79" s="51" t="str">
        <f ca="1">IF(OR($A79="",T$9="",SUMIF(RelGegevens!$F$3:$M$1002,CONCATENATE("=",Uitwerking!$A79,"-",Uitwerking!T$9),RelGegevens!$L$3:$L$1002)=0),"",SUMIF(RelGegevens!$F$3:$M$1002,CONCATENATE("=",Uitwerking!$A79,"-",Uitwerking!T$9),RelGegevens!$L$3:$L$1002))</f>
        <v/>
      </c>
      <c r="U79" s="51" t="str">
        <f ca="1">IF(OR($A79="",U$9="",SUMIF(RelGegevens!$F$3:$M$1002,CONCATENATE("=",Uitwerking!$A79,"-",Uitwerking!U$9),RelGegevens!$L$3:$L$1002)=0),"",SUMIF(RelGegevens!$F$3:$M$1002,CONCATENATE("=",Uitwerking!$A79,"-",Uitwerking!U$9),RelGegevens!$L$3:$L$1002))</f>
        <v/>
      </c>
      <c r="V79" s="51" t="str">
        <f ca="1">IF(OR($A79="",V$9="",SUMIF(RelGegevens!$F$3:$M$1002,CONCATENATE("=",Uitwerking!$A79,"-",Uitwerking!V$9),RelGegevens!$L$3:$L$1002)=0),"",SUMIF(RelGegevens!$F$3:$M$1002,CONCATENATE("=",Uitwerking!$A79,"-",Uitwerking!V$9),RelGegevens!$L$3:$L$1002))</f>
        <v/>
      </c>
      <c r="W79" s="51" t="str">
        <f ca="1">IF(OR($A79="",W$9="",SUMIF(RelGegevens!$F$3:$M$1002,CONCATENATE("=",Uitwerking!$A79,"-",Uitwerking!W$9),RelGegevens!$L$3:$L$1002)=0),"",SUMIF(RelGegevens!$F$3:$M$1002,CONCATENATE("=",Uitwerking!$A79,"-",Uitwerking!W$9),RelGegevens!$L$3:$L$1002))</f>
        <v/>
      </c>
      <c r="X79" s="51" t="str">
        <f ca="1">IF(OR($A79="",X$9="",SUMIF(RelGegevens!$F$3:$M$1002,CONCATENATE("=",Uitwerking!$A79,"-",Uitwerking!X$9),RelGegevens!$L$3:$L$1002)=0),"",SUMIF(RelGegevens!$F$3:$M$1002,CONCATENATE("=",Uitwerking!$A79,"-",Uitwerking!X$9),RelGegevens!$L$3:$L$1002))</f>
        <v/>
      </c>
      <c r="Y79" s="51" t="str">
        <f ca="1">IF(OR($A79="",Y$9="",SUMIF(RelGegevens!$F$3:$M$1002,CONCATENATE("=",Uitwerking!$A79,"-",Uitwerking!Y$9),RelGegevens!$L$3:$L$1002)=0),"",SUMIF(RelGegevens!$F$3:$M$1002,CONCATENATE("=",Uitwerking!$A79,"-",Uitwerking!Y$9),RelGegevens!$L$3:$L$1002))</f>
        <v/>
      </c>
      <c r="Z79" s="50" t="str">
        <f ca="1">IF(OR($A79="",Z$9="",SUMIF(RelGegevens!$F$3:$M$1002,CONCATENATE("=",Uitwerking!$A79,"-",Uitwerking!Z$9),RelGegevens!$L$3:$L$1002)=0),"",SUMIF(RelGegevens!$F$3:$M$1002,CONCATENATE("=",Uitwerking!$A79,"-",Uitwerking!Z$9),RelGegevens!$L$3:$L$1002))</f>
        <v/>
      </c>
      <c r="AA79" s="51" t="str">
        <f ca="1">IF(OR($A79="",AA$9="",SUMIF(RelGegevens!$F$3:$M$1002,CONCATENATE("=",Uitwerking!$A79,"-",Uitwerking!AA$9),RelGegevens!$L$3:$L$1002)=0),"",SUMIF(RelGegevens!$F$3:$M$1002,CONCATENATE("=",Uitwerking!$A79,"-",Uitwerking!AA$9),RelGegevens!$L$3:$L$1002))</f>
        <v/>
      </c>
      <c r="AB79" s="51" t="str">
        <f ca="1">IF(OR($A79="",AB$9="",SUMIF(RelGegevens!$F$3:$M$1002,CONCATENATE("=",Uitwerking!$A79,"-",Uitwerking!AB$9),RelGegevens!$L$3:$L$1002)=0),"",SUMIF(RelGegevens!$F$3:$M$1002,CONCATENATE("=",Uitwerking!$A79,"-",Uitwerking!AB$9),RelGegevens!$L$3:$L$1002))</f>
        <v/>
      </c>
      <c r="AC79" s="51" t="str">
        <f ca="1">IF(OR($A79="",AC$9="",SUMIF(RelGegevens!$F$3:$M$1002,CONCATENATE("=",Uitwerking!$A79,"-",Uitwerking!AC$9),RelGegevens!$L$3:$L$1002)=0),"",SUMIF(RelGegevens!$F$3:$M$1002,CONCATENATE("=",Uitwerking!$A79,"-",Uitwerking!AC$9),RelGegevens!$L$3:$L$1002))</f>
        <v/>
      </c>
      <c r="AD79" s="51" t="str">
        <f ca="1">IF(OR($A79="",AD$9="",SUMIF(RelGegevens!$F$3:$M$1002,CONCATENATE("=",Uitwerking!$A79,"-",Uitwerking!AD$9),RelGegevens!$L$3:$L$1002)=0),"",SUMIF(RelGegevens!$F$3:$M$1002,CONCATENATE("=",Uitwerking!$A79,"-",Uitwerking!AD$9),RelGegevens!$L$3:$L$1002))</f>
        <v/>
      </c>
      <c r="AE79" s="51" t="str">
        <f ca="1">IF(OR($A79="",AE$9="",SUMIF(RelGegevens!$F$3:$M$1002,CONCATENATE("=",Uitwerking!$A79,"-",Uitwerking!AE$9),RelGegevens!$L$3:$L$1002)=0),"",SUMIF(RelGegevens!$F$3:$M$1002,CONCATENATE("=",Uitwerking!$A79,"-",Uitwerking!AE$9),RelGegevens!$L$3:$L$1002))</f>
        <v/>
      </c>
      <c r="AF79" s="51" t="str">
        <f ca="1">IF(OR($A79="",AF$9="",SUMIF(RelGegevens!$F$3:$M$1002,CONCATENATE("=",Uitwerking!$A79,"-",Uitwerking!AF$9),RelGegevens!$L$3:$L$1002)=0),"",SUMIF(RelGegevens!$F$3:$M$1002,CONCATENATE("=",Uitwerking!$A79,"-",Uitwerking!AF$9),RelGegevens!$L$3:$L$1002))</f>
        <v/>
      </c>
      <c r="AG79" s="51" t="str">
        <f ca="1">IF(OR($A79="",AG$9="",SUMIF(RelGegevens!$F$3:$M$1002,CONCATENATE("=",Uitwerking!$A79,"-",Uitwerking!AG$9),RelGegevens!$L$3:$L$1002)=0),"",SUMIF(RelGegevens!$F$3:$M$1002,CONCATENATE("=",Uitwerking!$A79,"-",Uitwerking!AG$9),RelGegevens!$L$3:$L$1002))</f>
        <v/>
      </c>
      <c r="AH79" s="51" t="str">
        <f ca="1">IF(OR($A79="",AH$9="",SUMIF(RelGegevens!$F$3:$M$1002,CONCATENATE("=",Uitwerking!$A79,"-",Uitwerking!AH$9),RelGegevens!$L$3:$L$1002)=0),"",SUMIF(RelGegevens!$F$3:$M$1002,CONCATENATE("=",Uitwerking!$A79,"-",Uitwerking!AH$9),RelGegevens!$L$3:$L$1002))</f>
        <v/>
      </c>
      <c r="AI79" s="51" t="str">
        <f ca="1">IF(OR($A79="",AI$9="",SUMIF(RelGegevens!$F$3:$M$1002,CONCATENATE("=",Uitwerking!$A79,"-",Uitwerking!AI$9),RelGegevens!$L$3:$L$1002)=0),"",SUMIF(RelGegevens!$F$3:$M$1002,CONCATENATE("=",Uitwerking!$A79,"-",Uitwerking!AI$9),RelGegevens!$L$3:$L$1002))</f>
        <v/>
      </c>
      <c r="AJ79" s="51" t="str">
        <f ca="1">IF(OR($A79="",AJ$9="",SUMIF(RelGegevens!$F$3:$M$1002,CONCATENATE("=",Uitwerking!$A79,"-",Uitwerking!AJ$9),RelGegevens!$L$3:$L$1002)=0),"",SUMIF(RelGegevens!$F$3:$M$1002,CONCATENATE("=",Uitwerking!$A79,"-",Uitwerking!AJ$9),RelGegevens!$L$3:$L$1002))</f>
        <v/>
      </c>
      <c r="AK79" s="51" t="str">
        <f ca="1">IF(OR($A79="",AK$9="",SUMIF(RelGegevens!$F$3:$M$1002,CONCATENATE("=",Uitwerking!$A79,"-",Uitwerking!AK$9),RelGegevens!$L$3:$L$1002)=0),"",SUMIF(RelGegevens!$F$3:$M$1002,CONCATENATE("=",Uitwerking!$A79,"-",Uitwerking!AK$9),RelGegevens!$L$3:$L$1002))</f>
        <v/>
      </c>
      <c r="AL79" s="51" t="str">
        <f ca="1">IF(OR($A79="",AL$9="",SUMIF(RelGegevens!$F$3:$M$1002,CONCATENATE("=",Uitwerking!$A79,"-",Uitwerking!AL$9),RelGegevens!$L$3:$L$1002)=0),"",SUMIF(RelGegevens!$F$3:$M$1002,CONCATENATE("=",Uitwerking!$A79,"-",Uitwerking!AL$9),RelGegevens!$L$3:$L$1002))</f>
        <v/>
      </c>
      <c r="AM79" s="51" t="str">
        <f ca="1">IF(OR($A79="",AM$9="",SUMIF(RelGegevens!$F$3:$M$1002,CONCATENATE("=",Uitwerking!$A79,"-",Uitwerking!AM$9),RelGegevens!$L$3:$L$1002)=0),"",SUMIF(RelGegevens!$F$3:$M$1002,CONCATENATE("=",Uitwerking!$A79,"-",Uitwerking!AM$9),RelGegevens!$L$3:$L$1002))</f>
        <v/>
      </c>
      <c r="AN79" s="51" t="str">
        <f ca="1">IF(OR($A79="",AN$9="",SUMIF(RelGegevens!$F$3:$M$1002,CONCATENATE("=",Uitwerking!$A79,"-",Uitwerking!AN$9),RelGegevens!$L$3:$L$1002)=0),"",SUMIF(RelGegevens!$F$3:$M$1002,CONCATENATE("=",Uitwerking!$A79,"-",Uitwerking!AN$9),RelGegevens!$L$3:$L$1002))</f>
        <v/>
      </c>
      <c r="AO79" s="51" t="str">
        <f ca="1">IF(OR($A79="",AO$9="",SUMIF(RelGegevens!$F$3:$M$1002,CONCATENATE("=",Uitwerking!$A79,"-",Uitwerking!AO$9),RelGegevens!$L$3:$L$1002)=0),"",SUMIF(RelGegevens!$F$3:$M$1002,CONCATENATE("=",Uitwerking!$A79,"-",Uitwerking!AO$9),RelGegevens!$L$3:$L$1002))</f>
        <v/>
      </c>
      <c r="AP79" s="51" t="str">
        <f ca="1">IF(OR($A79="",AP$9="",SUMIF(RelGegevens!$F$3:$M$1002,CONCATENATE("=",Uitwerking!$A79,"-",Uitwerking!AP$9),RelGegevens!$L$3:$L$1002)=0),"",SUMIF(RelGegevens!$F$3:$M$1002,CONCATENATE("=",Uitwerking!$A79,"-",Uitwerking!AP$9),RelGegevens!$L$3:$L$1002))</f>
        <v/>
      </c>
      <c r="AQ79" s="51" t="str">
        <f ca="1">IF(OR($A79="",AQ$9="",SUMIF(RelGegevens!$F$3:$M$1002,CONCATENATE("=",Uitwerking!$A79,"-",Uitwerking!AQ$9),RelGegevens!$L$3:$L$1002)=0),"",SUMIF(RelGegevens!$F$3:$M$1002,CONCATENATE("=",Uitwerking!$A79,"-",Uitwerking!AQ$9),RelGegevens!$L$3:$L$1002))</f>
        <v/>
      </c>
      <c r="AR79" s="51" t="str">
        <f ca="1">IF(OR($A79="",AR$9="",SUMIF(RelGegevens!$F$3:$M$1002,CONCATENATE("=",Uitwerking!$A79,"-",Uitwerking!AR$9),RelGegevens!$L$3:$L$1002)=0),"",SUMIF(RelGegevens!$F$3:$M$1002,CONCATENATE("=",Uitwerking!$A79,"-",Uitwerking!AR$9),RelGegevens!$L$3:$L$1002))</f>
        <v/>
      </c>
      <c r="AS79" s="51" t="str">
        <f ca="1">IF(OR($A79="",AS$9="",SUMIF(RelGegevens!$F$3:$M$1002,CONCATENATE("=",Uitwerking!$A79,"-",Uitwerking!AS$9),RelGegevens!$L$3:$L$1002)=0),"",SUMIF(RelGegevens!$F$3:$M$1002,CONCATENATE("=",Uitwerking!$A79,"-",Uitwerking!AS$9),RelGegevens!$L$3:$L$1002))</f>
        <v/>
      </c>
      <c r="AT79" s="51" t="str">
        <f ca="1">IF(OR($A79="",AT$9="",SUMIF(RelGegevens!$F$3:$M$1002,CONCATENATE("=",Uitwerking!$A79,"-",Uitwerking!AT$9),RelGegevens!$L$3:$L$1002)=0),"",SUMIF(RelGegevens!$F$3:$M$1002,CONCATENATE("=",Uitwerking!$A79,"-",Uitwerking!AT$9),RelGegevens!$L$3:$L$1002))</f>
        <v/>
      </c>
      <c r="AU79" s="51" t="str">
        <f ca="1">IF(OR($A79="",AU$9="",SUMIF(RelGegevens!$F$3:$M$1002,CONCATENATE("=",Uitwerking!$A79,"-",Uitwerking!AU$9),RelGegevens!$L$3:$L$1002)=0),"",SUMIF(RelGegevens!$F$3:$M$1002,CONCATENATE("=",Uitwerking!$A79,"-",Uitwerking!AU$9),RelGegevens!$L$3:$L$1002))</f>
        <v/>
      </c>
      <c r="AV79" s="51" t="str">
        <f ca="1">IF(OR($A79="",AV$9="",SUMIF(RelGegevens!$F$3:$M$1002,CONCATENATE("=",Uitwerking!$A79,"-",Uitwerking!AV$9),RelGegevens!$L$3:$L$1002)=0),"",SUMIF(RelGegevens!$F$3:$M$1002,CONCATENATE("=",Uitwerking!$A79,"-",Uitwerking!AV$9),RelGegevens!$L$3:$L$1002))</f>
        <v/>
      </c>
      <c r="AW79" s="51" t="str">
        <f ca="1">IF(OR($A79="",AW$9="",SUMIF(RelGegevens!$F$3:$M$1002,CONCATENATE("=",Uitwerking!$A79,"-",Uitwerking!AW$9),RelGegevens!$L$3:$L$1002)=0),"",SUMIF(RelGegevens!$F$3:$M$1002,CONCATENATE("=",Uitwerking!$A79,"-",Uitwerking!AW$9),RelGegevens!$L$3:$L$1002))</f>
        <v/>
      </c>
      <c r="AX79" s="51" t="str">
        <f ca="1">IF(OR($A79="",AX$9="",SUMIF(RelGegevens!$F$3:$M$1002,CONCATENATE("=",Uitwerking!$A79,"-",Uitwerking!AX$9),RelGegevens!$L$3:$L$1002)=0),"",SUMIF(RelGegevens!$F$3:$M$1002,CONCATENATE("=",Uitwerking!$A79,"-",Uitwerking!AX$9),RelGegevens!$L$3:$L$1002))</f>
        <v/>
      </c>
      <c r="AY79" s="51" t="str">
        <f ca="1">IF(OR($A79="",AY$9="",SUMIF(RelGegevens!$F$3:$M$1002,CONCATENATE("=",Uitwerking!$A79,"-",Uitwerking!AY$9),RelGegevens!$L$3:$L$1002)=0),"",SUMIF(RelGegevens!$F$3:$M$1002,CONCATENATE("=",Uitwerking!$A79,"-",Uitwerking!AY$9),RelGegevens!$L$3:$L$1002))</f>
        <v/>
      </c>
      <c r="AZ79" s="51" t="str">
        <f ca="1">IF(OR($A79="",AZ$9="",SUMIF(RelGegevens!$F$3:$M$1002,CONCATENATE("=",Uitwerking!$A79,"-",Uitwerking!AZ$9),RelGegevens!$L$3:$L$1002)=0),"",SUMIF(RelGegevens!$F$3:$M$1002,CONCATENATE("=",Uitwerking!$A79,"-",Uitwerking!AZ$9),RelGegevens!$L$3:$L$1002))</f>
        <v/>
      </c>
      <c r="BA79" s="51" t="str">
        <f ca="1">IF(OR($A79="",BA$9="",SUMIF(RelGegevens!$F$3:$M$1002,CONCATENATE("=",Uitwerking!$A79,"-",Uitwerking!BA$9),RelGegevens!$L$3:$L$1002)=0),"",SUMIF(RelGegevens!$F$3:$M$1002,CONCATENATE("=",Uitwerking!$A79,"-",Uitwerking!BA$9),RelGegevens!$L$3:$L$1002))</f>
        <v/>
      </c>
      <c r="BB79" s="51" t="str">
        <f ca="1">IF(OR($A79="",BB$9="",SUMIF(RelGegevens!$F$3:$M$1002,CONCATENATE("=",Uitwerking!$A79,"-",Uitwerking!BB$9),RelGegevens!$L$3:$L$1002)=0),"",SUMIF(RelGegevens!$F$3:$M$1002,CONCATENATE("=",Uitwerking!$A79,"-",Uitwerking!BB$9),RelGegevens!$L$3:$L$1002))</f>
        <v/>
      </c>
      <c r="BC79" s="52" t="str">
        <f ca="1">IF(OR($A79="",BC$9="",SUMIF(RelGegevens!$F$3:$M$1002,CONCATENATE("=",Uitwerking!$A79,"-",Uitwerking!BC$9),RelGegevens!$L$3:$L$1002)=0),"",SUMIF(RelGegevens!$F$3:$M$1002,CONCATENATE("=",Uitwerking!$A79,"-",Uitwerking!BC$9),RelGegevens!$L$3:$L$1002))</f>
        <v/>
      </c>
    </row>
    <row r="80" spans="1:55" ht="10.5" customHeight="1" x14ac:dyDescent="0.25">
      <c r="A80" s="17" t="str">
        <f>'Data LMA'!B88</f>
        <v/>
      </c>
      <c r="B80" s="29" t="str">
        <f t="shared" si="5"/>
        <v/>
      </c>
      <c r="C80" s="22" t="str">
        <f>IF(A80="","",VLOOKUP(A80,Euralcodes!$A$2:$C$840,3))</f>
        <v/>
      </c>
      <c r="D80" s="23" t="str">
        <f>IF(C80="","",VLOOKUP(A80,Euralcodes!$A$2:$C$840,2))</f>
        <v/>
      </c>
      <c r="E80" s="87" t="str">
        <f t="shared" ca="1" si="6"/>
        <v/>
      </c>
      <c r="F80" s="50" t="str">
        <f ca="1">IF(OR($A80="",F$9="",SUMIF(RelGegevens!$F$3:$M$1002,CONCATENATE("=",Uitwerking!$A80,"-",Uitwerking!F$9),RelGegevens!$L$3:$L$1002)=0),"",SUMIF(RelGegevens!$F$3:$M$1002,CONCATENATE("=",Uitwerking!$A80,"-",Uitwerking!F$9),RelGegevens!$L$3:$L$1002))</f>
        <v/>
      </c>
      <c r="G80" s="51" t="str">
        <f ca="1">IF(OR($A80="",G$9="",SUMIF(RelGegevens!$F$3:$M$1002,CONCATENATE("=",Uitwerking!$A80,"-",Uitwerking!G$9),RelGegevens!$L$3:$L$1002)=0),"",SUMIF(RelGegevens!$F$3:$M$1002,CONCATENATE("=",Uitwerking!$A80,"-",Uitwerking!G$9),RelGegevens!$L$3:$L$1002))</f>
        <v/>
      </c>
      <c r="H80" s="51" t="str">
        <f ca="1">IF(OR($A80="",H$9="",SUMIF(RelGegevens!$F$3:$M$1002,CONCATENATE("=",Uitwerking!$A80,"-",Uitwerking!H$9),RelGegevens!$L$3:$L$1002)=0),"",SUMIF(RelGegevens!$F$3:$M$1002,CONCATENATE("=",Uitwerking!$A80,"-",Uitwerking!H$9),RelGegevens!$L$3:$L$1002))</f>
        <v/>
      </c>
      <c r="I80" s="51" t="str">
        <f ca="1">IF(OR($A80="",I$9="",SUMIF(RelGegevens!$F$3:$M$1002,CONCATENATE("=",Uitwerking!$A80,"-",Uitwerking!I$9),RelGegevens!$L$3:$L$1002)=0),"",SUMIF(RelGegevens!$F$3:$M$1002,CONCATENATE("=",Uitwerking!$A80,"-",Uitwerking!I$9),RelGegevens!$L$3:$L$1002))</f>
        <v/>
      </c>
      <c r="J80" s="51" t="str">
        <f ca="1">IF(OR($A80="",J$9="",SUMIF(RelGegevens!$F$3:$M$1002,CONCATENATE("=",Uitwerking!$A80,"-",Uitwerking!J$9),RelGegevens!$L$3:$L$1002)=0),"",SUMIF(RelGegevens!$F$3:$M$1002,CONCATENATE("=",Uitwerking!$A80,"-",Uitwerking!J$9),RelGegevens!$L$3:$L$1002))</f>
        <v/>
      </c>
      <c r="K80" s="51" t="str">
        <f ca="1">IF(OR($A80="",K$9="",SUMIF(RelGegevens!$F$3:$M$1002,CONCATENATE("=",Uitwerking!$A80,"-",Uitwerking!K$9),RelGegevens!$L$3:$L$1002)=0),"",SUMIF(RelGegevens!$F$3:$M$1002,CONCATENATE("=",Uitwerking!$A80,"-",Uitwerking!K$9),RelGegevens!$L$3:$L$1002))</f>
        <v/>
      </c>
      <c r="L80" s="51" t="str">
        <f ca="1">IF(OR($A80="",L$9="",SUMIF(RelGegevens!$F$3:$M$1002,CONCATENATE("=",Uitwerking!$A80,"-",Uitwerking!L$9),RelGegevens!$L$3:$L$1002)=0),"",SUMIF(RelGegevens!$F$3:$M$1002,CONCATENATE("=",Uitwerking!$A80,"-",Uitwerking!L$9),RelGegevens!$L$3:$L$1002))</f>
        <v/>
      </c>
      <c r="M80" s="51" t="str">
        <f ca="1">IF(OR($A80="",M$9="",SUMIF(RelGegevens!$F$3:$M$1002,CONCATENATE("=",Uitwerking!$A80,"-",Uitwerking!M$9),RelGegevens!$L$3:$L$1002)=0),"",SUMIF(RelGegevens!$F$3:$M$1002,CONCATENATE("=",Uitwerking!$A80,"-",Uitwerking!M$9),RelGegevens!$L$3:$L$1002))</f>
        <v/>
      </c>
      <c r="N80" s="51" t="str">
        <f ca="1">IF(OR($A80="",N$9="",SUMIF(RelGegevens!$F$3:$M$1002,CONCATENATE("=",Uitwerking!$A80,"-",Uitwerking!N$9),RelGegevens!$L$3:$L$1002)=0),"",SUMIF(RelGegevens!$F$3:$M$1002,CONCATENATE("=",Uitwerking!$A80,"-",Uitwerking!N$9),RelGegevens!$L$3:$L$1002))</f>
        <v/>
      </c>
      <c r="O80" s="51" t="str">
        <f ca="1">IF(OR($A80="",O$9="",SUMIF(RelGegevens!$F$3:$M$1002,CONCATENATE("=",Uitwerking!$A80,"-",Uitwerking!O$9),RelGegevens!$L$3:$L$1002)=0),"",SUMIF(RelGegevens!$F$3:$M$1002,CONCATENATE("=",Uitwerking!$A80,"-",Uitwerking!O$9),RelGegevens!$L$3:$L$1002))</f>
        <v/>
      </c>
      <c r="P80" s="51" t="str">
        <f ca="1">IF(OR($A80="",P$9="",SUMIF(RelGegevens!$F$3:$M$1002,CONCATENATE("=",Uitwerking!$A80,"-",Uitwerking!P$9),RelGegevens!$L$3:$L$1002)=0),"",SUMIF(RelGegevens!$F$3:$M$1002,CONCATENATE("=",Uitwerking!$A80,"-",Uitwerking!P$9),RelGegevens!$L$3:$L$1002))</f>
        <v/>
      </c>
      <c r="Q80" s="51" t="str">
        <f ca="1">IF(OR($A80="",Q$9="",SUMIF(RelGegevens!$F$3:$M$1002,CONCATENATE("=",Uitwerking!$A80,"-",Uitwerking!Q$9),RelGegevens!$L$3:$L$1002)=0),"",SUMIF(RelGegevens!$F$3:$M$1002,CONCATENATE("=",Uitwerking!$A80,"-",Uitwerking!Q$9),RelGegevens!$L$3:$L$1002))</f>
        <v/>
      </c>
      <c r="R80" s="51" t="str">
        <f ca="1">IF(OR($A80="",R$9="",SUMIF(RelGegevens!$F$3:$M$1002,CONCATENATE("=",Uitwerking!$A80,"-",Uitwerking!R$9),RelGegevens!$L$3:$L$1002)=0),"",SUMIF(RelGegevens!$F$3:$M$1002,CONCATENATE("=",Uitwerking!$A80,"-",Uitwerking!R$9),RelGegevens!$L$3:$L$1002))</f>
        <v/>
      </c>
      <c r="S80" s="51" t="str">
        <f ca="1">IF(OR($A80="",S$9="",SUMIF(RelGegevens!$F$3:$M$1002,CONCATENATE("=",Uitwerking!$A80,"-",Uitwerking!S$9),RelGegevens!$L$3:$L$1002)=0),"",SUMIF(RelGegevens!$F$3:$M$1002,CONCATENATE("=",Uitwerking!$A80,"-",Uitwerking!S$9),RelGegevens!$L$3:$L$1002))</f>
        <v/>
      </c>
      <c r="T80" s="51" t="str">
        <f ca="1">IF(OR($A80="",T$9="",SUMIF(RelGegevens!$F$3:$M$1002,CONCATENATE("=",Uitwerking!$A80,"-",Uitwerking!T$9),RelGegevens!$L$3:$L$1002)=0),"",SUMIF(RelGegevens!$F$3:$M$1002,CONCATENATE("=",Uitwerking!$A80,"-",Uitwerking!T$9),RelGegevens!$L$3:$L$1002))</f>
        <v/>
      </c>
      <c r="U80" s="51" t="str">
        <f ca="1">IF(OR($A80="",U$9="",SUMIF(RelGegevens!$F$3:$M$1002,CONCATENATE("=",Uitwerking!$A80,"-",Uitwerking!U$9),RelGegevens!$L$3:$L$1002)=0),"",SUMIF(RelGegevens!$F$3:$M$1002,CONCATENATE("=",Uitwerking!$A80,"-",Uitwerking!U$9),RelGegevens!$L$3:$L$1002))</f>
        <v/>
      </c>
      <c r="V80" s="51" t="str">
        <f ca="1">IF(OR($A80="",V$9="",SUMIF(RelGegevens!$F$3:$M$1002,CONCATENATE("=",Uitwerking!$A80,"-",Uitwerking!V$9),RelGegevens!$L$3:$L$1002)=0),"",SUMIF(RelGegevens!$F$3:$M$1002,CONCATENATE("=",Uitwerking!$A80,"-",Uitwerking!V$9),RelGegevens!$L$3:$L$1002))</f>
        <v/>
      </c>
      <c r="W80" s="51" t="str">
        <f ca="1">IF(OR($A80="",W$9="",SUMIF(RelGegevens!$F$3:$M$1002,CONCATENATE("=",Uitwerking!$A80,"-",Uitwerking!W$9),RelGegevens!$L$3:$L$1002)=0),"",SUMIF(RelGegevens!$F$3:$M$1002,CONCATENATE("=",Uitwerking!$A80,"-",Uitwerking!W$9),RelGegevens!$L$3:$L$1002))</f>
        <v/>
      </c>
      <c r="X80" s="51" t="str">
        <f ca="1">IF(OR($A80="",X$9="",SUMIF(RelGegevens!$F$3:$M$1002,CONCATENATE("=",Uitwerking!$A80,"-",Uitwerking!X$9),RelGegevens!$L$3:$L$1002)=0),"",SUMIF(RelGegevens!$F$3:$M$1002,CONCATENATE("=",Uitwerking!$A80,"-",Uitwerking!X$9),RelGegevens!$L$3:$L$1002))</f>
        <v/>
      </c>
      <c r="Y80" s="51" t="str">
        <f ca="1">IF(OR($A80="",Y$9="",SUMIF(RelGegevens!$F$3:$M$1002,CONCATENATE("=",Uitwerking!$A80,"-",Uitwerking!Y$9),RelGegevens!$L$3:$L$1002)=0),"",SUMIF(RelGegevens!$F$3:$M$1002,CONCATENATE("=",Uitwerking!$A80,"-",Uitwerking!Y$9),RelGegevens!$L$3:$L$1002))</f>
        <v/>
      </c>
      <c r="Z80" s="50" t="str">
        <f ca="1">IF(OR($A80="",Z$9="",SUMIF(RelGegevens!$F$3:$M$1002,CONCATENATE("=",Uitwerking!$A80,"-",Uitwerking!Z$9),RelGegevens!$L$3:$L$1002)=0),"",SUMIF(RelGegevens!$F$3:$M$1002,CONCATENATE("=",Uitwerking!$A80,"-",Uitwerking!Z$9),RelGegevens!$L$3:$L$1002))</f>
        <v/>
      </c>
      <c r="AA80" s="51" t="str">
        <f ca="1">IF(OR($A80="",AA$9="",SUMIF(RelGegevens!$F$3:$M$1002,CONCATENATE("=",Uitwerking!$A80,"-",Uitwerking!AA$9),RelGegevens!$L$3:$L$1002)=0),"",SUMIF(RelGegevens!$F$3:$M$1002,CONCATENATE("=",Uitwerking!$A80,"-",Uitwerking!AA$9),RelGegevens!$L$3:$L$1002))</f>
        <v/>
      </c>
      <c r="AB80" s="51" t="str">
        <f ca="1">IF(OR($A80="",AB$9="",SUMIF(RelGegevens!$F$3:$M$1002,CONCATENATE("=",Uitwerking!$A80,"-",Uitwerking!AB$9),RelGegevens!$L$3:$L$1002)=0),"",SUMIF(RelGegevens!$F$3:$M$1002,CONCATENATE("=",Uitwerking!$A80,"-",Uitwerking!AB$9),RelGegevens!$L$3:$L$1002))</f>
        <v/>
      </c>
      <c r="AC80" s="51" t="str">
        <f ca="1">IF(OR($A80="",AC$9="",SUMIF(RelGegevens!$F$3:$M$1002,CONCATENATE("=",Uitwerking!$A80,"-",Uitwerking!AC$9),RelGegevens!$L$3:$L$1002)=0),"",SUMIF(RelGegevens!$F$3:$M$1002,CONCATENATE("=",Uitwerking!$A80,"-",Uitwerking!AC$9),RelGegevens!$L$3:$L$1002))</f>
        <v/>
      </c>
      <c r="AD80" s="51" t="str">
        <f ca="1">IF(OR($A80="",AD$9="",SUMIF(RelGegevens!$F$3:$M$1002,CONCATENATE("=",Uitwerking!$A80,"-",Uitwerking!AD$9),RelGegevens!$L$3:$L$1002)=0),"",SUMIF(RelGegevens!$F$3:$M$1002,CONCATENATE("=",Uitwerking!$A80,"-",Uitwerking!AD$9),RelGegevens!$L$3:$L$1002))</f>
        <v/>
      </c>
      <c r="AE80" s="51" t="str">
        <f ca="1">IF(OR($A80="",AE$9="",SUMIF(RelGegevens!$F$3:$M$1002,CONCATENATE("=",Uitwerking!$A80,"-",Uitwerking!AE$9),RelGegevens!$L$3:$L$1002)=0),"",SUMIF(RelGegevens!$F$3:$M$1002,CONCATENATE("=",Uitwerking!$A80,"-",Uitwerking!AE$9),RelGegevens!$L$3:$L$1002))</f>
        <v/>
      </c>
      <c r="AF80" s="51" t="str">
        <f ca="1">IF(OR($A80="",AF$9="",SUMIF(RelGegevens!$F$3:$M$1002,CONCATENATE("=",Uitwerking!$A80,"-",Uitwerking!AF$9),RelGegevens!$L$3:$L$1002)=0),"",SUMIF(RelGegevens!$F$3:$M$1002,CONCATENATE("=",Uitwerking!$A80,"-",Uitwerking!AF$9),RelGegevens!$L$3:$L$1002))</f>
        <v/>
      </c>
      <c r="AG80" s="51" t="str">
        <f ca="1">IF(OR($A80="",AG$9="",SUMIF(RelGegevens!$F$3:$M$1002,CONCATENATE("=",Uitwerking!$A80,"-",Uitwerking!AG$9),RelGegevens!$L$3:$L$1002)=0),"",SUMIF(RelGegevens!$F$3:$M$1002,CONCATENATE("=",Uitwerking!$A80,"-",Uitwerking!AG$9),RelGegevens!$L$3:$L$1002))</f>
        <v/>
      </c>
      <c r="AH80" s="51" t="str">
        <f ca="1">IF(OR($A80="",AH$9="",SUMIF(RelGegevens!$F$3:$M$1002,CONCATENATE("=",Uitwerking!$A80,"-",Uitwerking!AH$9),RelGegevens!$L$3:$L$1002)=0),"",SUMIF(RelGegevens!$F$3:$M$1002,CONCATENATE("=",Uitwerking!$A80,"-",Uitwerking!AH$9),RelGegevens!$L$3:$L$1002))</f>
        <v/>
      </c>
      <c r="AI80" s="51" t="str">
        <f ca="1">IF(OR($A80="",AI$9="",SUMIF(RelGegevens!$F$3:$M$1002,CONCATENATE("=",Uitwerking!$A80,"-",Uitwerking!AI$9),RelGegevens!$L$3:$L$1002)=0),"",SUMIF(RelGegevens!$F$3:$M$1002,CONCATENATE("=",Uitwerking!$A80,"-",Uitwerking!AI$9),RelGegevens!$L$3:$L$1002))</f>
        <v/>
      </c>
      <c r="AJ80" s="51" t="str">
        <f ca="1">IF(OR($A80="",AJ$9="",SUMIF(RelGegevens!$F$3:$M$1002,CONCATENATE("=",Uitwerking!$A80,"-",Uitwerking!AJ$9),RelGegevens!$L$3:$L$1002)=0),"",SUMIF(RelGegevens!$F$3:$M$1002,CONCATENATE("=",Uitwerking!$A80,"-",Uitwerking!AJ$9),RelGegevens!$L$3:$L$1002))</f>
        <v/>
      </c>
      <c r="AK80" s="51" t="str">
        <f ca="1">IF(OR($A80="",AK$9="",SUMIF(RelGegevens!$F$3:$M$1002,CONCATENATE("=",Uitwerking!$A80,"-",Uitwerking!AK$9),RelGegevens!$L$3:$L$1002)=0),"",SUMIF(RelGegevens!$F$3:$M$1002,CONCATENATE("=",Uitwerking!$A80,"-",Uitwerking!AK$9),RelGegevens!$L$3:$L$1002))</f>
        <v/>
      </c>
      <c r="AL80" s="51" t="str">
        <f ca="1">IF(OR($A80="",AL$9="",SUMIF(RelGegevens!$F$3:$M$1002,CONCATENATE("=",Uitwerking!$A80,"-",Uitwerking!AL$9),RelGegevens!$L$3:$L$1002)=0),"",SUMIF(RelGegevens!$F$3:$M$1002,CONCATENATE("=",Uitwerking!$A80,"-",Uitwerking!AL$9),RelGegevens!$L$3:$L$1002))</f>
        <v/>
      </c>
      <c r="AM80" s="51" t="str">
        <f ca="1">IF(OR($A80="",AM$9="",SUMIF(RelGegevens!$F$3:$M$1002,CONCATENATE("=",Uitwerking!$A80,"-",Uitwerking!AM$9),RelGegevens!$L$3:$L$1002)=0),"",SUMIF(RelGegevens!$F$3:$M$1002,CONCATENATE("=",Uitwerking!$A80,"-",Uitwerking!AM$9),RelGegevens!$L$3:$L$1002))</f>
        <v/>
      </c>
      <c r="AN80" s="51" t="str">
        <f ca="1">IF(OR($A80="",AN$9="",SUMIF(RelGegevens!$F$3:$M$1002,CONCATENATE("=",Uitwerking!$A80,"-",Uitwerking!AN$9),RelGegevens!$L$3:$L$1002)=0),"",SUMIF(RelGegevens!$F$3:$M$1002,CONCATENATE("=",Uitwerking!$A80,"-",Uitwerking!AN$9),RelGegevens!$L$3:$L$1002))</f>
        <v/>
      </c>
      <c r="AO80" s="51" t="str">
        <f ca="1">IF(OR($A80="",AO$9="",SUMIF(RelGegevens!$F$3:$M$1002,CONCATENATE("=",Uitwerking!$A80,"-",Uitwerking!AO$9),RelGegevens!$L$3:$L$1002)=0),"",SUMIF(RelGegevens!$F$3:$M$1002,CONCATENATE("=",Uitwerking!$A80,"-",Uitwerking!AO$9),RelGegevens!$L$3:$L$1002))</f>
        <v/>
      </c>
      <c r="AP80" s="51" t="str">
        <f ca="1">IF(OR($A80="",AP$9="",SUMIF(RelGegevens!$F$3:$M$1002,CONCATENATE("=",Uitwerking!$A80,"-",Uitwerking!AP$9),RelGegevens!$L$3:$L$1002)=0),"",SUMIF(RelGegevens!$F$3:$M$1002,CONCATENATE("=",Uitwerking!$A80,"-",Uitwerking!AP$9),RelGegevens!$L$3:$L$1002))</f>
        <v/>
      </c>
      <c r="AQ80" s="51" t="str">
        <f ca="1">IF(OR($A80="",AQ$9="",SUMIF(RelGegevens!$F$3:$M$1002,CONCATENATE("=",Uitwerking!$A80,"-",Uitwerking!AQ$9),RelGegevens!$L$3:$L$1002)=0),"",SUMIF(RelGegevens!$F$3:$M$1002,CONCATENATE("=",Uitwerking!$A80,"-",Uitwerking!AQ$9),RelGegevens!$L$3:$L$1002))</f>
        <v/>
      </c>
      <c r="AR80" s="51" t="str">
        <f ca="1">IF(OR($A80="",AR$9="",SUMIF(RelGegevens!$F$3:$M$1002,CONCATENATE("=",Uitwerking!$A80,"-",Uitwerking!AR$9),RelGegevens!$L$3:$L$1002)=0),"",SUMIF(RelGegevens!$F$3:$M$1002,CONCATENATE("=",Uitwerking!$A80,"-",Uitwerking!AR$9),RelGegevens!$L$3:$L$1002))</f>
        <v/>
      </c>
      <c r="AS80" s="51" t="str">
        <f ca="1">IF(OR($A80="",AS$9="",SUMIF(RelGegevens!$F$3:$M$1002,CONCATENATE("=",Uitwerking!$A80,"-",Uitwerking!AS$9),RelGegevens!$L$3:$L$1002)=0),"",SUMIF(RelGegevens!$F$3:$M$1002,CONCATENATE("=",Uitwerking!$A80,"-",Uitwerking!AS$9),RelGegevens!$L$3:$L$1002))</f>
        <v/>
      </c>
      <c r="AT80" s="51" t="str">
        <f ca="1">IF(OR($A80="",AT$9="",SUMIF(RelGegevens!$F$3:$M$1002,CONCATENATE("=",Uitwerking!$A80,"-",Uitwerking!AT$9),RelGegevens!$L$3:$L$1002)=0),"",SUMIF(RelGegevens!$F$3:$M$1002,CONCATENATE("=",Uitwerking!$A80,"-",Uitwerking!AT$9),RelGegevens!$L$3:$L$1002))</f>
        <v/>
      </c>
      <c r="AU80" s="51" t="str">
        <f ca="1">IF(OR($A80="",AU$9="",SUMIF(RelGegevens!$F$3:$M$1002,CONCATENATE("=",Uitwerking!$A80,"-",Uitwerking!AU$9),RelGegevens!$L$3:$L$1002)=0),"",SUMIF(RelGegevens!$F$3:$M$1002,CONCATENATE("=",Uitwerking!$A80,"-",Uitwerking!AU$9),RelGegevens!$L$3:$L$1002))</f>
        <v/>
      </c>
      <c r="AV80" s="51" t="str">
        <f ca="1">IF(OR($A80="",AV$9="",SUMIF(RelGegevens!$F$3:$M$1002,CONCATENATE("=",Uitwerking!$A80,"-",Uitwerking!AV$9),RelGegevens!$L$3:$L$1002)=0),"",SUMIF(RelGegevens!$F$3:$M$1002,CONCATENATE("=",Uitwerking!$A80,"-",Uitwerking!AV$9),RelGegevens!$L$3:$L$1002))</f>
        <v/>
      </c>
      <c r="AW80" s="51" t="str">
        <f ca="1">IF(OR($A80="",AW$9="",SUMIF(RelGegevens!$F$3:$M$1002,CONCATENATE("=",Uitwerking!$A80,"-",Uitwerking!AW$9),RelGegevens!$L$3:$L$1002)=0),"",SUMIF(RelGegevens!$F$3:$M$1002,CONCATENATE("=",Uitwerking!$A80,"-",Uitwerking!AW$9),RelGegevens!$L$3:$L$1002))</f>
        <v/>
      </c>
      <c r="AX80" s="51" t="str">
        <f ca="1">IF(OR($A80="",AX$9="",SUMIF(RelGegevens!$F$3:$M$1002,CONCATENATE("=",Uitwerking!$A80,"-",Uitwerking!AX$9),RelGegevens!$L$3:$L$1002)=0),"",SUMIF(RelGegevens!$F$3:$M$1002,CONCATENATE("=",Uitwerking!$A80,"-",Uitwerking!AX$9),RelGegevens!$L$3:$L$1002))</f>
        <v/>
      </c>
      <c r="AY80" s="51" t="str">
        <f ca="1">IF(OR($A80="",AY$9="",SUMIF(RelGegevens!$F$3:$M$1002,CONCATENATE("=",Uitwerking!$A80,"-",Uitwerking!AY$9),RelGegevens!$L$3:$L$1002)=0),"",SUMIF(RelGegevens!$F$3:$M$1002,CONCATENATE("=",Uitwerking!$A80,"-",Uitwerking!AY$9),RelGegevens!$L$3:$L$1002))</f>
        <v/>
      </c>
      <c r="AZ80" s="51" t="str">
        <f ca="1">IF(OR($A80="",AZ$9="",SUMIF(RelGegevens!$F$3:$M$1002,CONCATENATE("=",Uitwerking!$A80,"-",Uitwerking!AZ$9),RelGegevens!$L$3:$L$1002)=0),"",SUMIF(RelGegevens!$F$3:$M$1002,CONCATENATE("=",Uitwerking!$A80,"-",Uitwerking!AZ$9),RelGegevens!$L$3:$L$1002))</f>
        <v/>
      </c>
      <c r="BA80" s="51" t="str">
        <f ca="1">IF(OR($A80="",BA$9="",SUMIF(RelGegevens!$F$3:$M$1002,CONCATENATE("=",Uitwerking!$A80,"-",Uitwerking!BA$9),RelGegevens!$L$3:$L$1002)=0),"",SUMIF(RelGegevens!$F$3:$M$1002,CONCATENATE("=",Uitwerking!$A80,"-",Uitwerking!BA$9),RelGegevens!$L$3:$L$1002))</f>
        <v/>
      </c>
      <c r="BB80" s="51" t="str">
        <f ca="1">IF(OR($A80="",BB$9="",SUMIF(RelGegevens!$F$3:$M$1002,CONCATENATE("=",Uitwerking!$A80,"-",Uitwerking!BB$9),RelGegevens!$L$3:$L$1002)=0),"",SUMIF(RelGegevens!$F$3:$M$1002,CONCATENATE("=",Uitwerking!$A80,"-",Uitwerking!BB$9),RelGegevens!$L$3:$L$1002))</f>
        <v/>
      </c>
      <c r="BC80" s="52" t="str">
        <f ca="1">IF(OR($A80="",BC$9="",SUMIF(RelGegevens!$F$3:$M$1002,CONCATENATE("=",Uitwerking!$A80,"-",Uitwerking!BC$9),RelGegevens!$L$3:$L$1002)=0),"",SUMIF(RelGegevens!$F$3:$M$1002,CONCATENATE("=",Uitwerking!$A80,"-",Uitwerking!BC$9),RelGegevens!$L$3:$L$1002))</f>
        <v/>
      </c>
    </row>
    <row r="81" spans="1:55" ht="10.5" customHeight="1" x14ac:dyDescent="0.25">
      <c r="A81" s="17" t="str">
        <f>'Data LMA'!B89</f>
        <v/>
      </c>
      <c r="B81" s="29" t="str">
        <f t="shared" si="5"/>
        <v/>
      </c>
      <c r="C81" s="22" t="str">
        <f>IF(A81="","",VLOOKUP(A81,Euralcodes!$A$2:$C$840,3))</f>
        <v/>
      </c>
      <c r="D81" s="23" t="str">
        <f>IF(C81="","",VLOOKUP(A81,Euralcodes!$A$2:$C$840,2))</f>
        <v/>
      </c>
      <c r="E81" s="87" t="str">
        <f t="shared" ca="1" si="6"/>
        <v/>
      </c>
      <c r="F81" s="50" t="str">
        <f ca="1">IF(OR($A81="",F$9="",SUMIF(RelGegevens!$F$3:$M$1002,CONCATENATE("=",Uitwerking!$A81,"-",Uitwerking!F$9),RelGegevens!$L$3:$L$1002)=0),"",SUMIF(RelGegevens!$F$3:$M$1002,CONCATENATE("=",Uitwerking!$A81,"-",Uitwerking!F$9),RelGegevens!$L$3:$L$1002))</f>
        <v/>
      </c>
      <c r="G81" s="51" t="str">
        <f ca="1">IF(OR($A81="",G$9="",SUMIF(RelGegevens!$F$3:$M$1002,CONCATENATE("=",Uitwerking!$A81,"-",Uitwerking!G$9),RelGegevens!$L$3:$L$1002)=0),"",SUMIF(RelGegevens!$F$3:$M$1002,CONCATENATE("=",Uitwerking!$A81,"-",Uitwerking!G$9),RelGegevens!$L$3:$L$1002))</f>
        <v/>
      </c>
      <c r="H81" s="51" t="str">
        <f ca="1">IF(OR($A81="",H$9="",SUMIF(RelGegevens!$F$3:$M$1002,CONCATENATE("=",Uitwerking!$A81,"-",Uitwerking!H$9),RelGegevens!$L$3:$L$1002)=0),"",SUMIF(RelGegevens!$F$3:$M$1002,CONCATENATE("=",Uitwerking!$A81,"-",Uitwerking!H$9),RelGegevens!$L$3:$L$1002))</f>
        <v/>
      </c>
      <c r="I81" s="51" t="str">
        <f ca="1">IF(OR($A81="",I$9="",SUMIF(RelGegevens!$F$3:$M$1002,CONCATENATE("=",Uitwerking!$A81,"-",Uitwerking!I$9),RelGegevens!$L$3:$L$1002)=0),"",SUMIF(RelGegevens!$F$3:$M$1002,CONCATENATE("=",Uitwerking!$A81,"-",Uitwerking!I$9),RelGegevens!$L$3:$L$1002))</f>
        <v/>
      </c>
      <c r="J81" s="51" t="str">
        <f ca="1">IF(OR($A81="",J$9="",SUMIF(RelGegevens!$F$3:$M$1002,CONCATENATE("=",Uitwerking!$A81,"-",Uitwerking!J$9),RelGegevens!$L$3:$L$1002)=0),"",SUMIF(RelGegevens!$F$3:$M$1002,CONCATENATE("=",Uitwerking!$A81,"-",Uitwerking!J$9),RelGegevens!$L$3:$L$1002))</f>
        <v/>
      </c>
      <c r="K81" s="51" t="str">
        <f ca="1">IF(OR($A81="",K$9="",SUMIF(RelGegevens!$F$3:$M$1002,CONCATENATE("=",Uitwerking!$A81,"-",Uitwerking!K$9),RelGegevens!$L$3:$L$1002)=0),"",SUMIF(RelGegevens!$F$3:$M$1002,CONCATENATE("=",Uitwerking!$A81,"-",Uitwerking!K$9),RelGegevens!$L$3:$L$1002))</f>
        <v/>
      </c>
      <c r="L81" s="51" t="str">
        <f ca="1">IF(OR($A81="",L$9="",SUMIF(RelGegevens!$F$3:$M$1002,CONCATENATE("=",Uitwerking!$A81,"-",Uitwerking!L$9),RelGegevens!$L$3:$L$1002)=0),"",SUMIF(RelGegevens!$F$3:$M$1002,CONCATENATE("=",Uitwerking!$A81,"-",Uitwerking!L$9),RelGegevens!$L$3:$L$1002))</f>
        <v/>
      </c>
      <c r="M81" s="51" t="str">
        <f ca="1">IF(OR($A81="",M$9="",SUMIF(RelGegevens!$F$3:$M$1002,CONCATENATE("=",Uitwerking!$A81,"-",Uitwerking!M$9),RelGegevens!$L$3:$L$1002)=0),"",SUMIF(RelGegevens!$F$3:$M$1002,CONCATENATE("=",Uitwerking!$A81,"-",Uitwerking!M$9),RelGegevens!$L$3:$L$1002))</f>
        <v/>
      </c>
      <c r="N81" s="51" t="str">
        <f ca="1">IF(OR($A81="",N$9="",SUMIF(RelGegevens!$F$3:$M$1002,CONCATENATE("=",Uitwerking!$A81,"-",Uitwerking!N$9),RelGegevens!$L$3:$L$1002)=0),"",SUMIF(RelGegevens!$F$3:$M$1002,CONCATENATE("=",Uitwerking!$A81,"-",Uitwerking!N$9),RelGegevens!$L$3:$L$1002))</f>
        <v/>
      </c>
      <c r="O81" s="51" t="str">
        <f ca="1">IF(OR($A81="",O$9="",SUMIF(RelGegevens!$F$3:$M$1002,CONCATENATE("=",Uitwerking!$A81,"-",Uitwerking!O$9),RelGegevens!$L$3:$L$1002)=0),"",SUMIF(RelGegevens!$F$3:$M$1002,CONCATENATE("=",Uitwerking!$A81,"-",Uitwerking!O$9),RelGegevens!$L$3:$L$1002))</f>
        <v/>
      </c>
      <c r="P81" s="51" t="str">
        <f ca="1">IF(OR($A81="",P$9="",SUMIF(RelGegevens!$F$3:$M$1002,CONCATENATE("=",Uitwerking!$A81,"-",Uitwerking!P$9),RelGegevens!$L$3:$L$1002)=0),"",SUMIF(RelGegevens!$F$3:$M$1002,CONCATENATE("=",Uitwerking!$A81,"-",Uitwerking!P$9),RelGegevens!$L$3:$L$1002))</f>
        <v/>
      </c>
      <c r="Q81" s="51" t="str">
        <f ca="1">IF(OR($A81="",Q$9="",SUMIF(RelGegevens!$F$3:$M$1002,CONCATENATE("=",Uitwerking!$A81,"-",Uitwerking!Q$9),RelGegevens!$L$3:$L$1002)=0),"",SUMIF(RelGegevens!$F$3:$M$1002,CONCATENATE("=",Uitwerking!$A81,"-",Uitwerking!Q$9),RelGegevens!$L$3:$L$1002))</f>
        <v/>
      </c>
      <c r="R81" s="51" t="str">
        <f ca="1">IF(OR($A81="",R$9="",SUMIF(RelGegevens!$F$3:$M$1002,CONCATENATE("=",Uitwerking!$A81,"-",Uitwerking!R$9),RelGegevens!$L$3:$L$1002)=0),"",SUMIF(RelGegevens!$F$3:$M$1002,CONCATENATE("=",Uitwerking!$A81,"-",Uitwerking!R$9),RelGegevens!$L$3:$L$1002))</f>
        <v/>
      </c>
      <c r="S81" s="51" t="str">
        <f ca="1">IF(OR($A81="",S$9="",SUMIF(RelGegevens!$F$3:$M$1002,CONCATENATE("=",Uitwerking!$A81,"-",Uitwerking!S$9),RelGegevens!$L$3:$L$1002)=0),"",SUMIF(RelGegevens!$F$3:$M$1002,CONCATENATE("=",Uitwerking!$A81,"-",Uitwerking!S$9),RelGegevens!$L$3:$L$1002))</f>
        <v/>
      </c>
      <c r="T81" s="51" t="str">
        <f ca="1">IF(OR($A81="",T$9="",SUMIF(RelGegevens!$F$3:$M$1002,CONCATENATE("=",Uitwerking!$A81,"-",Uitwerking!T$9),RelGegevens!$L$3:$L$1002)=0),"",SUMIF(RelGegevens!$F$3:$M$1002,CONCATENATE("=",Uitwerking!$A81,"-",Uitwerking!T$9),RelGegevens!$L$3:$L$1002))</f>
        <v/>
      </c>
      <c r="U81" s="51" t="str">
        <f ca="1">IF(OR($A81="",U$9="",SUMIF(RelGegevens!$F$3:$M$1002,CONCATENATE("=",Uitwerking!$A81,"-",Uitwerking!U$9),RelGegevens!$L$3:$L$1002)=0),"",SUMIF(RelGegevens!$F$3:$M$1002,CONCATENATE("=",Uitwerking!$A81,"-",Uitwerking!U$9),RelGegevens!$L$3:$L$1002))</f>
        <v/>
      </c>
      <c r="V81" s="51" t="str">
        <f ca="1">IF(OR($A81="",V$9="",SUMIF(RelGegevens!$F$3:$M$1002,CONCATENATE("=",Uitwerking!$A81,"-",Uitwerking!V$9),RelGegevens!$L$3:$L$1002)=0),"",SUMIF(RelGegevens!$F$3:$M$1002,CONCATENATE("=",Uitwerking!$A81,"-",Uitwerking!V$9),RelGegevens!$L$3:$L$1002))</f>
        <v/>
      </c>
      <c r="W81" s="51" t="str">
        <f ca="1">IF(OR($A81="",W$9="",SUMIF(RelGegevens!$F$3:$M$1002,CONCATENATE("=",Uitwerking!$A81,"-",Uitwerking!W$9),RelGegevens!$L$3:$L$1002)=0),"",SUMIF(RelGegevens!$F$3:$M$1002,CONCATENATE("=",Uitwerking!$A81,"-",Uitwerking!W$9),RelGegevens!$L$3:$L$1002))</f>
        <v/>
      </c>
      <c r="X81" s="51" t="str">
        <f ca="1">IF(OR($A81="",X$9="",SUMIF(RelGegevens!$F$3:$M$1002,CONCATENATE("=",Uitwerking!$A81,"-",Uitwerking!X$9),RelGegevens!$L$3:$L$1002)=0),"",SUMIF(RelGegevens!$F$3:$M$1002,CONCATENATE("=",Uitwerking!$A81,"-",Uitwerking!X$9),RelGegevens!$L$3:$L$1002))</f>
        <v/>
      </c>
      <c r="Y81" s="51" t="str">
        <f ca="1">IF(OR($A81="",Y$9="",SUMIF(RelGegevens!$F$3:$M$1002,CONCATENATE("=",Uitwerking!$A81,"-",Uitwerking!Y$9),RelGegevens!$L$3:$L$1002)=0),"",SUMIF(RelGegevens!$F$3:$M$1002,CONCATENATE("=",Uitwerking!$A81,"-",Uitwerking!Y$9),RelGegevens!$L$3:$L$1002))</f>
        <v/>
      </c>
      <c r="Z81" s="50" t="str">
        <f ca="1">IF(OR($A81="",Z$9="",SUMIF(RelGegevens!$F$3:$M$1002,CONCATENATE("=",Uitwerking!$A81,"-",Uitwerking!Z$9),RelGegevens!$L$3:$L$1002)=0),"",SUMIF(RelGegevens!$F$3:$M$1002,CONCATENATE("=",Uitwerking!$A81,"-",Uitwerking!Z$9),RelGegevens!$L$3:$L$1002))</f>
        <v/>
      </c>
      <c r="AA81" s="51" t="str">
        <f ca="1">IF(OR($A81="",AA$9="",SUMIF(RelGegevens!$F$3:$M$1002,CONCATENATE("=",Uitwerking!$A81,"-",Uitwerking!AA$9),RelGegevens!$L$3:$L$1002)=0),"",SUMIF(RelGegevens!$F$3:$M$1002,CONCATENATE("=",Uitwerking!$A81,"-",Uitwerking!AA$9),RelGegevens!$L$3:$L$1002))</f>
        <v/>
      </c>
      <c r="AB81" s="51" t="str">
        <f ca="1">IF(OR($A81="",AB$9="",SUMIF(RelGegevens!$F$3:$M$1002,CONCATENATE("=",Uitwerking!$A81,"-",Uitwerking!AB$9),RelGegevens!$L$3:$L$1002)=0),"",SUMIF(RelGegevens!$F$3:$M$1002,CONCATENATE("=",Uitwerking!$A81,"-",Uitwerking!AB$9),RelGegevens!$L$3:$L$1002))</f>
        <v/>
      </c>
      <c r="AC81" s="51" t="str">
        <f ca="1">IF(OR($A81="",AC$9="",SUMIF(RelGegevens!$F$3:$M$1002,CONCATENATE("=",Uitwerking!$A81,"-",Uitwerking!AC$9),RelGegevens!$L$3:$L$1002)=0),"",SUMIF(RelGegevens!$F$3:$M$1002,CONCATENATE("=",Uitwerking!$A81,"-",Uitwerking!AC$9),RelGegevens!$L$3:$L$1002))</f>
        <v/>
      </c>
      <c r="AD81" s="51" t="str">
        <f ca="1">IF(OR($A81="",AD$9="",SUMIF(RelGegevens!$F$3:$M$1002,CONCATENATE("=",Uitwerking!$A81,"-",Uitwerking!AD$9),RelGegevens!$L$3:$L$1002)=0),"",SUMIF(RelGegevens!$F$3:$M$1002,CONCATENATE("=",Uitwerking!$A81,"-",Uitwerking!AD$9),RelGegevens!$L$3:$L$1002))</f>
        <v/>
      </c>
      <c r="AE81" s="51" t="str">
        <f ca="1">IF(OR($A81="",AE$9="",SUMIF(RelGegevens!$F$3:$M$1002,CONCATENATE("=",Uitwerking!$A81,"-",Uitwerking!AE$9),RelGegevens!$L$3:$L$1002)=0),"",SUMIF(RelGegevens!$F$3:$M$1002,CONCATENATE("=",Uitwerking!$A81,"-",Uitwerking!AE$9),RelGegevens!$L$3:$L$1002))</f>
        <v/>
      </c>
      <c r="AF81" s="51" t="str">
        <f ca="1">IF(OR($A81="",AF$9="",SUMIF(RelGegevens!$F$3:$M$1002,CONCATENATE("=",Uitwerking!$A81,"-",Uitwerking!AF$9),RelGegevens!$L$3:$L$1002)=0),"",SUMIF(RelGegevens!$F$3:$M$1002,CONCATENATE("=",Uitwerking!$A81,"-",Uitwerking!AF$9),RelGegevens!$L$3:$L$1002))</f>
        <v/>
      </c>
      <c r="AG81" s="51" t="str">
        <f ca="1">IF(OR($A81="",AG$9="",SUMIF(RelGegevens!$F$3:$M$1002,CONCATENATE("=",Uitwerking!$A81,"-",Uitwerking!AG$9),RelGegevens!$L$3:$L$1002)=0),"",SUMIF(RelGegevens!$F$3:$M$1002,CONCATENATE("=",Uitwerking!$A81,"-",Uitwerking!AG$9),RelGegevens!$L$3:$L$1002))</f>
        <v/>
      </c>
      <c r="AH81" s="51" t="str">
        <f ca="1">IF(OR($A81="",AH$9="",SUMIF(RelGegevens!$F$3:$M$1002,CONCATENATE("=",Uitwerking!$A81,"-",Uitwerking!AH$9),RelGegevens!$L$3:$L$1002)=0),"",SUMIF(RelGegevens!$F$3:$M$1002,CONCATENATE("=",Uitwerking!$A81,"-",Uitwerking!AH$9),RelGegevens!$L$3:$L$1002))</f>
        <v/>
      </c>
      <c r="AI81" s="51" t="str">
        <f ca="1">IF(OR($A81="",AI$9="",SUMIF(RelGegevens!$F$3:$M$1002,CONCATENATE("=",Uitwerking!$A81,"-",Uitwerking!AI$9),RelGegevens!$L$3:$L$1002)=0),"",SUMIF(RelGegevens!$F$3:$M$1002,CONCATENATE("=",Uitwerking!$A81,"-",Uitwerking!AI$9),RelGegevens!$L$3:$L$1002))</f>
        <v/>
      </c>
      <c r="AJ81" s="51" t="str">
        <f ca="1">IF(OR($A81="",AJ$9="",SUMIF(RelGegevens!$F$3:$M$1002,CONCATENATE("=",Uitwerking!$A81,"-",Uitwerking!AJ$9),RelGegevens!$L$3:$L$1002)=0),"",SUMIF(RelGegevens!$F$3:$M$1002,CONCATENATE("=",Uitwerking!$A81,"-",Uitwerking!AJ$9),RelGegevens!$L$3:$L$1002))</f>
        <v/>
      </c>
      <c r="AK81" s="51" t="str">
        <f ca="1">IF(OR($A81="",AK$9="",SUMIF(RelGegevens!$F$3:$M$1002,CONCATENATE("=",Uitwerking!$A81,"-",Uitwerking!AK$9),RelGegevens!$L$3:$L$1002)=0),"",SUMIF(RelGegevens!$F$3:$M$1002,CONCATENATE("=",Uitwerking!$A81,"-",Uitwerking!AK$9),RelGegevens!$L$3:$L$1002))</f>
        <v/>
      </c>
      <c r="AL81" s="51" t="str">
        <f ca="1">IF(OR($A81="",AL$9="",SUMIF(RelGegevens!$F$3:$M$1002,CONCATENATE("=",Uitwerking!$A81,"-",Uitwerking!AL$9),RelGegevens!$L$3:$L$1002)=0),"",SUMIF(RelGegevens!$F$3:$M$1002,CONCATENATE("=",Uitwerking!$A81,"-",Uitwerking!AL$9),RelGegevens!$L$3:$L$1002))</f>
        <v/>
      </c>
      <c r="AM81" s="51" t="str">
        <f ca="1">IF(OR($A81="",AM$9="",SUMIF(RelGegevens!$F$3:$M$1002,CONCATENATE("=",Uitwerking!$A81,"-",Uitwerking!AM$9),RelGegevens!$L$3:$L$1002)=0),"",SUMIF(RelGegevens!$F$3:$M$1002,CONCATENATE("=",Uitwerking!$A81,"-",Uitwerking!AM$9),RelGegevens!$L$3:$L$1002))</f>
        <v/>
      </c>
      <c r="AN81" s="51" t="str">
        <f ca="1">IF(OR($A81="",AN$9="",SUMIF(RelGegevens!$F$3:$M$1002,CONCATENATE("=",Uitwerking!$A81,"-",Uitwerking!AN$9),RelGegevens!$L$3:$L$1002)=0),"",SUMIF(RelGegevens!$F$3:$M$1002,CONCATENATE("=",Uitwerking!$A81,"-",Uitwerking!AN$9),RelGegevens!$L$3:$L$1002))</f>
        <v/>
      </c>
      <c r="AO81" s="51" t="str">
        <f ca="1">IF(OR($A81="",AO$9="",SUMIF(RelGegevens!$F$3:$M$1002,CONCATENATE("=",Uitwerking!$A81,"-",Uitwerking!AO$9),RelGegevens!$L$3:$L$1002)=0),"",SUMIF(RelGegevens!$F$3:$M$1002,CONCATENATE("=",Uitwerking!$A81,"-",Uitwerking!AO$9),RelGegevens!$L$3:$L$1002))</f>
        <v/>
      </c>
      <c r="AP81" s="51" t="str">
        <f ca="1">IF(OR($A81="",AP$9="",SUMIF(RelGegevens!$F$3:$M$1002,CONCATENATE("=",Uitwerking!$A81,"-",Uitwerking!AP$9),RelGegevens!$L$3:$L$1002)=0),"",SUMIF(RelGegevens!$F$3:$M$1002,CONCATENATE("=",Uitwerking!$A81,"-",Uitwerking!AP$9),RelGegevens!$L$3:$L$1002))</f>
        <v/>
      </c>
      <c r="AQ81" s="51" t="str">
        <f ca="1">IF(OR($A81="",AQ$9="",SUMIF(RelGegevens!$F$3:$M$1002,CONCATENATE("=",Uitwerking!$A81,"-",Uitwerking!AQ$9),RelGegevens!$L$3:$L$1002)=0),"",SUMIF(RelGegevens!$F$3:$M$1002,CONCATENATE("=",Uitwerking!$A81,"-",Uitwerking!AQ$9),RelGegevens!$L$3:$L$1002))</f>
        <v/>
      </c>
      <c r="AR81" s="51" t="str">
        <f ca="1">IF(OR($A81="",AR$9="",SUMIF(RelGegevens!$F$3:$M$1002,CONCATENATE("=",Uitwerking!$A81,"-",Uitwerking!AR$9),RelGegevens!$L$3:$L$1002)=0),"",SUMIF(RelGegevens!$F$3:$M$1002,CONCATENATE("=",Uitwerking!$A81,"-",Uitwerking!AR$9),RelGegevens!$L$3:$L$1002))</f>
        <v/>
      </c>
      <c r="AS81" s="51" t="str">
        <f ca="1">IF(OR($A81="",AS$9="",SUMIF(RelGegevens!$F$3:$M$1002,CONCATENATE("=",Uitwerking!$A81,"-",Uitwerking!AS$9),RelGegevens!$L$3:$L$1002)=0),"",SUMIF(RelGegevens!$F$3:$M$1002,CONCATENATE("=",Uitwerking!$A81,"-",Uitwerking!AS$9),RelGegevens!$L$3:$L$1002))</f>
        <v/>
      </c>
      <c r="AT81" s="51" t="str">
        <f ca="1">IF(OR($A81="",AT$9="",SUMIF(RelGegevens!$F$3:$M$1002,CONCATENATE("=",Uitwerking!$A81,"-",Uitwerking!AT$9),RelGegevens!$L$3:$L$1002)=0),"",SUMIF(RelGegevens!$F$3:$M$1002,CONCATENATE("=",Uitwerking!$A81,"-",Uitwerking!AT$9),RelGegevens!$L$3:$L$1002))</f>
        <v/>
      </c>
      <c r="AU81" s="51" t="str">
        <f ca="1">IF(OR($A81="",AU$9="",SUMIF(RelGegevens!$F$3:$M$1002,CONCATENATE("=",Uitwerking!$A81,"-",Uitwerking!AU$9),RelGegevens!$L$3:$L$1002)=0),"",SUMIF(RelGegevens!$F$3:$M$1002,CONCATENATE("=",Uitwerking!$A81,"-",Uitwerking!AU$9),RelGegevens!$L$3:$L$1002))</f>
        <v/>
      </c>
      <c r="AV81" s="51" t="str">
        <f ca="1">IF(OR($A81="",AV$9="",SUMIF(RelGegevens!$F$3:$M$1002,CONCATENATE("=",Uitwerking!$A81,"-",Uitwerking!AV$9),RelGegevens!$L$3:$L$1002)=0),"",SUMIF(RelGegevens!$F$3:$M$1002,CONCATENATE("=",Uitwerking!$A81,"-",Uitwerking!AV$9),RelGegevens!$L$3:$L$1002))</f>
        <v/>
      </c>
      <c r="AW81" s="51" t="str">
        <f ca="1">IF(OR($A81="",AW$9="",SUMIF(RelGegevens!$F$3:$M$1002,CONCATENATE("=",Uitwerking!$A81,"-",Uitwerking!AW$9),RelGegevens!$L$3:$L$1002)=0),"",SUMIF(RelGegevens!$F$3:$M$1002,CONCATENATE("=",Uitwerking!$A81,"-",Uitwerking!AW$9),RelGegevens!$L$3:$L$1002))</f>
        <v/>
      </c>
      <c r="AX81" s="51" t="str">
        <f ca="1">IF(OR($A81="",AX$9="",SUMIF(RelGegevens!$F$3:$M$1002,CONCATENATE("=",Uitwerking!$A81,"-",Uitwerking!AX$9),RelGegevens!$L$3:$L$1002)=0),"",SUMIF(RelGegevens!$F$3:$M$1002,CONCATENATE("=",Uitwerking!$A81,"-",Uitwerking!AX$9),RelGegevens!$L$3:$L$1002))</f>
        <v/>
      </c>
      <c r="AY81" s="51" t="str">
        <f ca="1">IF(OR($A81="",AY$9="",SUMIF(RelGegevens!$F$3:$M$1002,CONCATENATE("=",Uitwerking!$A81,"-",Uitwerking!AY$9),RelGegevens!$L$3:$L$1002)=0),"",SUMIF(RelGegevens!$F$3:$M$1002,CONCATENATE("=",Uitwerking!$A81,"-",Uitwerking!AY$9),RelGegevens!$L$3:$L$1002))</f>
        <v/>
      </c>
      <c r="AZ81" s="51" t="str">
        <f ca="1">IF(OR($A81="",AZ$9="",SUMIF(RelGegevens!$F$3:$M$1002,CONCATENATE("=",Uitwerking!$A81,"-",Uitwerking!AZ$9),RelGegevens!$L$3:$L$1002)=0),"",SUMIF(RelGegevens!$F$3:$M$1002,CONCATENATE("=",Uitwerking!$A81,"-",Uitwerking!AZ$9),RelGegevens!$L$3:$L$1002))</f>
        <v/>
      </c>
      <c r="BA81" s="51" t="str">
        <f ca="1">IF(OR($A81="",BA$9="",SUMIF(RelGegevens!$F$3:$M$1002,CONCATENATE("=",Uitwerking!$A81,"-",Uitwerking!BA$9),RelGegevens!$L$3:$L$1002)=0),"",SUMIF(RelGegevens!$F$3:$M$1002,CONCATENATE("=",Uitwerking!$A81,"-",Uitwerking!BA$9),RelGegevens!$L$3:$L$1002))</f>
        <v/>
      </c>
      <c r="BB81" s="51" t="str">
        <f ca="1">IF(OR($A81="",BB$9="",SUMIF(RelGegevens!$F$3:$M$1002,CONCATENATE("=",Uitwerking!$A81,"-",Uitwerking!BB$9),RelGegevens!$L$3:$L$1002)=0),"",SUMIF(RelGegevens!$F$3:$M$1002,CONCATENATE("=",Uitwerking!$A81,"-",Uitwerking!BB$9),RelGegevens!$L$3:$L$1002))</f>
        <v/>
      </c>
      <c r="BC81" s="52" t="str">
        <f ca="1">IF(OR($A81="",BC$9="",SUMIF(RelGegevens!$F$3:$M$1002,CONCATENATE("=",Uitwerking!$A81,"-",Uitwerking!BC$9),RelGegevens!$L$3:$L$1002)=0),"",SUMIF(RelGegevens!$F$3:$M$1002,CONCATENATE("=",Uitwerking!$A81,"-",Uitwerking!BC$9),RelGegevens!$L$3:$L$1002))</f>
        <v/>
      </c>
    </row>
    <row r="82" spans="1:55" ht="10.5" customHeight="1" x14ac:dyDescent="0.25">
      <c r="A82" s="17" t="str">
        <f>'Data LMA'!B90</f>
        <v/>
      </c>
      <c r="B82" s="29" t="str">
        <f t="shared" si="5"/>
        <v/>
      </c>
      <c r="C82" s="22" t="str">
        <f>IF(A82="","",VLOOKUP(A82,Euralcodes!$A$2:$C$840,3))</f>
        <v/>
      </c>
      <c r="D82" s="23" t="str">
        <f>IF(C82="","",VLOOKUP(A82,Euralcodes!$A$2:$C$840,2))</f>
        <v/>
      </c>
      <c r="E82" s="87" t="str">
        <f t="shared" ca="1" si="6"/>
        <v/>
      </c>
      <c r="F82" s="50" t="str">
        <f ca="1">IF(OR($A82="",F$9="",SUMIF(RelGegevens!$F$3:$M$1002,CONCATENATE("=",Uitwerking!$A82,"-",Uitwerking!F$9),RelGegevens!$L$3:$L$1002)=0),"",SUMIF(RelGegevens!$F$3:$M$1002,CONCATENATE("=",Uitwerking!$A82,"-",Uitwerking!F$9),RelGegevens!$L$3:$L$1002))</f>
        <v/>
      </c>
      <c r="G82" s="51" t="str">
        <f ca="1">IF(OR($A82="",G$9="",SUMIF(RelGegevens!$F$3:$M$1002,CONCATENATE("=",Uitwerking!$A82,"-",Uitwerking!G$9),RelGegevens!$L$3:$L$1002)=0),"",SUMIF(RelGegevens!$F$3:$M$1002,CONCATENATE("=",Uitwerking!$A82,"-",Uitwerking!G$9),RelGegevens!$L$3:$L$1002))</f>
        <v/>
      </c>
      <c r="H82" s="51" t="str">
        <f ca="1">IF(OR($A82="",H$9="",SUMIF(RelGegevens!$F$3:$M$1002,CONCATENATE("=",Uitwerking!$A82,"-",Uitwerking!H$9),RelGegevens!$L$3:$L$1002)=0),"",SUMIF(RelGegevens!$F$3:$M$1002,CONCATENATE("=",Uitwerking!$A82,"-",Uitwerking!H$9),RelGegevens!$L$3:$L$1002))</f>
        <v/>
      </c>
      <c r="I82" s="51" t="str">
        <f ca="1">IF(OR($A82="",I$9="",SUMIF(RelGegevens!$F$3:$M$1002,CONCATENATE("=",Uitwerking!$A82,"-",Uitwerking!I$9),RelGegevens!$L$3:$L$1002)=0),"",SUMIF(RelGegevens!$F$3:$M$1002,CONCATENATE("=",Uitwerking!$A82,"-",Uitwerking!I$9),RelGegevens!$L$3:$L$1002))</f>
        <v/>
      </c>
      <c r="J82" s="51" t="str">
        <f ca="1">IF(OR($A82="",J$9="",SUMIF(RelGegevens!$F$3:$M$1002,CONCATENATE("=",Uitwerking!$A82,"-",Uitwerking!J$9),RelGegevens!$L$3:$L$1002)=0),"",SUMIF(RelGegevens!$F$3:$M$1002,CONCATENATE("=",Uitwerking!$A82,"-",Uitwerking!J$9),RelGegevens!$L$3:$L$1002))</f>
        <v/>
      </c>
      <c r="K82" s="51" t="str">
        <f ca="1">IF(OR($A82="",K$9="",SUMIF(RelGegevens!$F$3:$M$1002,CONCATENATE("=",Uitwerking!$A82,"-",Uitwerking!K$9),RelGegevens!$L$3:$L$1002)=0),"",SUMIF(RelGegevens!$F$3:$M$1002,CONCATENATE("=",Uitwerking!$A82,"-",Uitwerking!K$9),RelGegevens!$L$3:$L$1002))</f>
        <v/>
      </c>
      <c r="L82" s="51" t="str">
        <f ca="1">IF(OR($A82="",L$9="",SUMIF(RelGegevens!$F$3:$M$1002,CONCATENATE("=",Uitwerking!$A82,"-",Uitwerking!L$9),RelGegevens!$L$3:$L$1002)=0),"",SUMIF(RelGegevens!$F$3:$M$1002,CONCATENATE("=",Uitwerking!$A82,"-",Uitwerking!L$9),RelGegevens!$L$3:$L$1002))</f>
        <v/>
      </c>
      <c r="M82" s="51" t="str">
        <f ca="1">IF(OR($A82="",M$9="",SUMIF(RelGegevens!$F$3:$M$1002,CONCATENATE("=",Uitwerking!$A82,"-",Uitwerking!M$9),RelGegevens!$L$3:$L$1002)=0),"",SUMIF(RelGegevens!$F$3:$M$1002,CONCATENATE("=",Uitwerking!$A82,"-",Uitwerking!M$9),RelGegevens!$L$3:$L$1002))</f>
        <v/>
      </c>
      <c r="N82" s="51" t="str">
        <f ca="1">IF(OR($A82="",N$9="",SUMIF(RelGegevens!$F$3:$M$1002,CONCATENATE("=",Uitwerking!$A82,"-",Uitwerking!N$9),RelGegevens!$L$3:$L$1002)=0),"",SUMIF(RelGegevens!$F$3:$M$1002,CONCATENATE("=",Uitwerking!$A82,"-",Uitwerking!N$9),RelGegevens!$L$3:$L$1002))</f>
        <v/>
      </c>
      <c r="O82" s="51" t="str">
        <f ca="1">IF(OR($A82="",O$9="",SUMIF(RelGegevens!$F$3:$M$1002,CONCATENATE("=",Uitwerking!$A82,"-",Uitwerking!O$9),RelGegevens!$L$3:$L$1002)=0),"",SUMIF(RelGegevens!$F$3:$M$1002,CONCATENATE("=",Uitwerking!$A82,"-",Uitwerking!O$9),RelGegevens!$L$3:$L$1002))</f>
        <v/>
      </c>
      <c r="P82" s="51" t="str">
        <f ca="1">IF(OR($A82="",P$9="",SUMIF(RelGegevens!$F$3:$M$1002,CONCATENATE("=",Uitwerking!$A82,"-",Uitwerking!P$9),RelGegevens!$L$3:$L$1002)=0),"",SUMIF(RelGegevens!$F$3:$M$1002,CONCATENATE("=",Uitwerking!$A82,"-",Uitwerking!P$9),RelGegevens!$L$3:$L$1002))</f>
        <v/>
      </c>
      <c r="Q82" s="51" t="str">
        <f ca="1">IF(OR($A82="",Q$9="",SUMIF(RelGegevens!$F$3:$M$1002,CONCATENATE("=",Uitwerking!$A82,"-",Uitwerking!Q$9),RelGegevens!$L$3:$L$1002)=0),"",SUMIF(RelGegevens!$F$3:$M$1002,CONCATENATE("=",Uitwerking!$A82,"-",Uitwerking!Q$9),RelGegevens!$L$3:$L$1002))</f>
        <v/>
      </c>
      <c r="R82" s="51" t="str">
        <f ca="1">IF(OR($A82="",R$9="",SUMIF(RelGegevens!$F$3:$M$1002,CONCATENATE("=",Uitwerking!$A82,"-",Uitwerking!R$9),RelGegevens!$L$3:$L$1002)=0),"",SUMIF(RelGegevens!$F$3:$M$1002,CONCATENATE("=",Uitwerking!$A82,"-",Uitwerking!R$9),RelGegevens!$L$3:$L$1002))</f>
        <v/>
      </c>
      <c r="S82" s="51" t="str">
        <f ca="1">IF(OR($A82="",S$9="",SUMIF(RelGegevens!$F$3:$M$1002,CONCATENATE("=",Uitwerking!$A82,"-",Uitwerking!S$9),RelGegevens!$L$3:$L$1002)=0),"",SUMIF(RelGegevens!$F$3:$M$1002,CONCATENATE("=",Uitwerking!$A82,"-",Uitwerking!S$9),RelGegevens!$L$3:$L$1002))</f>
        <v/>
      </c>
      <c r="T82" s="51" t="str">
        <f ca="1">IF(OR($A82="",T$9="",SUMIF(RelGegevens!$F$3:$M$1002,CONCATENATE("=",Uitwerking!$A82,"-",Uitwerking!T$9),RelGegevens!$L$3:$L$1002)=0),"",SUMIF(RelGegevens!$F$3:$M$1002,CONCATENATE("=",Uitwerking!$A82,"-",Uitwerking!T$9),RelGegevens!$L$3:$L$1002))</f>
        <v/>
      </c>
      <c r="U82" s="51" t="str">
        <f ca="1">IF(OR($A82="",U$9="",SUMIF(RelGegevens!$F$3:$M$1002,CONCATENATE("=",Uitwerking!$A82,"-",Uitwerking!U$9),RelGegevens!$L$3:$L$1002)=0),"",SUMIF(RelGegevens!$F$3:$M$1002,CONCATENATE("=",Uitwerking!$A82,"-",Uitwerking!U$9),RelGegevens!$L$3:$L$1002))</f>
        <v/>
      </c>
      <c r="V82" s="51" t="str">
        <f ca="1">IF(OR($A82="",V$9="",SUMIF(RelGegevens!$F$3:$M$1002,CONCATENATE("=",Uitwerking!$A82,"-",Uitwerking!V$9),RelGegevens!$L$3:$L$1002)=0),"",SUMIF(RelGegevens!$F$3:$M$1002,CONCATENATE("=",Uitwerking!$A82,"-",Uitwerking!V$9),RelGegevens!$L$3:$L$1002))</f>
        <v/>
      </c>
      <c r="W82" s="51" t="str">
        <f ca="1">IF(OR($A82="",W$9="",SUMIF(RelGegevens!$F$3:$M$1002,CONCATENATE("=",Uitwerking!$A82,"-",Uitwerking!W$9),RelGegevens!$L$3:$L$1002)=0),"",SUMIF(RelGegevens!$F$3:$M$1002,CONCATENATE("=",Uitwerking!$A82,"-",Uitwerking!W$9),RelGegevens!$L$3:$L$1002))</f>
        <v/>
      </c>
      <c r="X82" s="51" t="str">
        <f ca="1">IF(OR($A82="",X$9="",SUMIF(RelGegevens!$F$3:$M$1002,CONCATENATE("=",Uitwerking!$A82,"-",Uitwerking!X$9),RelGegevens!$L$3:$L$1002)=0),"",SUMIF(RelGegevens!$F$3:$M$1002,CONCATENATE("=",Uitwerking!$A82,"-",Uitwerking!X$9),RelGegevens!$L$3:$L$1002))</f>
        <v/>
      </c>
      <c r="Y82" s="51" t="str">
        <f ca="1">IF(OR($A82="",Y$9="",SUMIF(RelGegevens!$F$3:$M$1002,CONCATENATE("=",Uitwerking!$A82,"-",Uitwerking!Y$9),RelGegevens!$L$3:$L$1002)=0),"",SUMIF(RelGegevens!$F$3:$M$1002,CONCATENATE("=",Uitwerking!$A82,"-",Uitwerking!Y$9),RelGegevens!$L$3:$L$1002))</f>
        <v/>
      </c>
      <c r="Z82" s="50" t="str">
        <f ca="1">IF(OR($A82="",Z$9="",SUMIF(RelGegevens!$F$3:$M$1002,CONCATENATE("=",Uitwerking!$A82,"-",Uitwerking!Z$9),RelGegevens!$L$3:$L$1002)=0),"",SUMIF(RelGegevens!$F$3:$M$1002,CONCATENATE("=",Uitwerking!$A82,"-",Uitwerking!Z$9),RelGegevens!$L$3:$L$1002))</f>
        <v/>
      </c>
      <c r="AA82" s="51" t="str">
        <f ca="1">IF(OR($A82="",AA$9="",SUMIF(RelGegevens!$F$3:$M$1002,CONCATENATE("=",Uitwerking!$A82,"-",Uitwerking!AA$9),RelGegevens!$L$3:$L$1002)=0),"",SUMIF(RelGegevens!$F$3:$M$1002,CONCATENATE("=",Uitwerking!$A82,"-",Uitwerking!AA$9),RelGegevens!$L$3:$L$1002))</f>
        <v/>
      </c>
      <c r="AB82" s="51" t="str">
        <f ca="1">IF(OR($A82="",AB$9="",SUMIF(RelGegevens!$F$3:$M$1002,CONCATENATE("=",Uitwerking!$A82,"-",Uitwerking!AB$9),RelGegevens!$L$3:$L$1002)=0),"",SUMIF(RelGegevens!$F$3:$M$1002,CONCATENATE("=",Uitwerking!$A82,"-",Uitwerking!AB$9),RelGegevens!$L$3:$L$1002))</f>
        <v/>
      </c>
      <c r="AC82" s="51" t="str">
        <f ca="1">IF(OR($A82="",AC$9="",SUMIF(RelGegevens!$F$3:$M$1002,CONCATENATE("=",Uitwerking!$A82,"-",Uitwerking!AC$9),RelGegevens!$L$3:$L$1002)=0),"",SUMIF(RelGegevens!$F$3:$M$1002,CONCATENATE("=",Uitwerking!$A82,"-",Uitwerking!AC$9),RelGegevens!$L$3:$L$1002))</f>
        <v/>
      </c>
      <c r="AD82" s="51" t="str">
        <f ca="1">IF(OR($A82="",AD$9="",SUMIF(RelGegevens!$F$3:$M$1002,CONCATENATE("=",Uitwerking!$A82,"-",Uitwerking!AD$9),RelGegevens!$L$3:$L$1002)=0),"",SUMIF(RelGegevens!$F$3:$M$1002,CONCATENATE("=",Uitwerking!$A82,"-",Uitwerking!AD$9),RelGegevens!$L$3:$L$1002))</f>
        <v/>
      </c>
      <c r="AE82" s="51" t="str">
        <f ca="1">IF(OR($A82="",AE$9="",SUMIF(RelGegevens!$F$3:$M$1002,CONCATENATE("=",Uitwerking!$A82,"-",Uitwerking!AE$9),RelGegevens!$L$3:$L$1002)=0),"",SUMIF(RelGegevens!$F$3:$M$1002,CONCATENATE("=",Uitwerking!$A82,"-",Uitwerking!AE$9),RelGegevens!$L$3:$L$1002))</f>
        <v/>
      </c>
      <c r="AF82" s="51" t="str">
        <f ca="1">IF(OR($A82="",AF$9="",SUMIF(RelGegevens!$F$3:$M$1002,CONCATENATE("=",Uitwerking!$A82,"-",Uitwerking!AF$9),RelGegevens!$L$3:$L$1002)=0),"",SUMIF(RelGegevens!$F$3:$M$1002,CONCATENATE("=",Uitwerking!$A82,"-",Uitwerking!AF$9),RelGegevens!$L$3:$L$1002))</f>
        <v/>
      </c>
      <c r="AG82" s="51" t="str">
        <f ca="1">IF(OR($A82="",AG$9="",SUMIF(RelGegevens!$F$3:$M$1002,CONCATENATE("=",Uitwerking!$A82,"-",Uitwerking!AG$9),RelGegevens!$L$3:$L$1002)=0),"",SUMIF(RelGegevens!$F$3:$M$1002,CONCATENATE("=",Uitwerking!$A82,"-",Uitwerking!AG$9),RelGegevens!$L$3:$L$1002))</f>
        <v/>
      </c>
      <c r="AH82" s="51" t="str">
        <f ca="1">IF(OR($A82="",AH$9="",SUMIF(RelGegevens!$F$3:$M$1002,CONCATENATE("=",Uitwerking!$A82,"-",Uitwerking!AH$9),RelGegevens!$L$3:$L$1002)=0),"",SUMIF(RelGegevens!$F$3:$M$1002,CONCATENATE("=",Uitwerking!$A82,"-",Uitwerking!AH$9),RelGegevens!$L$3:$L$1002))</f>
        <v/>
      </c>
      <c r="AI82" s="51" t="str">
        <f ca="1">IF(OR($A82="",AI$9="",SUMIF(RelGegevens!$F$3:$M$1002,CONCATENATE("=",Uitwerking!$A82,"-",Uitwerking!AI$9),RelGegevens!$L$3:$L$1002)=0),"",SUMIF(RelGegevens!$F$3:$M$1002,CONCATENATE("=",Uitwerking!$A82,"-",Uitwerking!AI$9),RelGegevens!$L$3:$L$1002))</f>
        <v/>
      </c>
      <c r="AJ82" s="51" t="str">
        <f ca="1">IF(OR($A82="",AJ$9="",SUMIF(RelGegevens!$F$3:$M$1002,CONCATENATE("=",Uitwerking!$A82,"-",Uitwerking!AJ$9),RelGegevens!$L$3:$L$1002)=0),"",SUMIF(RelGegevens!$F$3:$M$1002,CONCATENATE("=",Uitwerking!$A82,"-",Uitwerking!AJ$9),RelGegevens!$L$3:$L$1002))</f>
        <v/>
      </c>
      <c r="AK82" s="51" t="str">
        <f ca="1">IF(OR($A82="",AK$9="",SUMIF(RelGegevens!$F$3:$M$1002,CONCATENATE("=",Uitwerking!$A82,"-",Uitwerking!AK$9),RelGegevens!$L$3:$L$1002)=0),"",SUMIF(RelGegevens!$F$3:$M$1002,CONCATENATE("=",Uitwerking!$A82,"-",Uitwerking!AK$9),RelGegevens!$L$3:$L$1002))</f>
        <v/>
      </c>
      <c r="AL82" s="51" t="str">
        <f ca="1">IF(OR($A82="",AL$9="",SUMIF(RelGegevens!$F$3:$M$1002,CONCATENATE("=",Uitwerking!$A82,"-",Uitwerking!AL$9),RelGegevens!$L$3:$L$1002)=0),"",SUMIF(RelGegevens!$F$3:$M$1002,CONCATENATE("=",Uitwerking!$A82,"-",Uitwerking!AL$9),RelGegevens!$L$3:$L$1002))</f>
        <v/>
      </c>
      <c r="AM82" s="51" t="str">
        <f ca="1">IF(OR($A82="",AM$9="",SUMIF(RelGegevens!$F$3:$M$1002,CONCATENATE("=",Uitwerking!$A82,"-",Uitwerking!AM$9),RelGegevens!$L$3:$L$1002)=0),"",SUMIF(RelGegevens!$F$3:$M$1002,CONCATENATE("=",Uitwerking!$A82,"-",Uitwerking!AM$9),RelGegevens!$L$3:$L$1002))</f>
        <v/>
      </c>
      <c r="AN82" s="51" t="str">
        <f ca="1">IF(OR($A82="",AN$9="",SUMIF(RelGegevens!$F$3:$M$1002,CONCATENATE("=",Uitwerking!$A82,"-",Uitwerking!AN$9),RelGegevens!$L$3:$L$1002)=0),"",SUMIF(RelGegevens!$F$3:$M$1002,CONCATENATE("=",Uitwerking!$A82,"-",Uitwerking!AN$9),RelGegevens!$L$3:$L$1002))</f>
        <v/>
      </c>
      <c r="AO82" s="51" t="str">
        <f ca="1">IF(OR($A82="",AO$9="",SUMIF(RelGegevens!$F$3:$M$1002,CONCATENATE("=",Uitwerking!$A82,"-",Uitwerking!AO$9),RelGegevens!$L$3:$L$1002)=0),"",SUMIF(RelGegevens!$F$3:$M$1002,CONCATENATE("=",Uitwerking!$A82,"-",Uitwerking!AO$9),RelGegevens!$L$3:$L$1002))</f>
        <v/>
      </c>
      <c r="AP82" s="51" t="str">
        <f ca="1">IF(OR($A82="",AP$9="",SUMIF(RelGegevens!$F$3:$M$1002,CONCATENATE("=",Uitwerking!$A82,"-",Uitwerking!AP$9),RelGegevens!$L$3:$L$1002)=0),"",SUMIF(RelGegevens!$F$3:$M$1002,CONCATENATE("=",Uitwerking!$A82,"-",Uitwerking!AP$9),RelGegevens!$L$3:$L$1002))</f>
        <v/>
      </c>
      <c r="AQ82" s="51" t="str">
        <f ca="1">IF(OR($A82="",AQ$9="",SUMIF(RelGegevens!$F$3:$M$1002,CONCATENATE("=",Uitwerking!$A82,"-",Uitwerking!AQ$9),RelGegevens!$L$3:$L$1002)=0),"",SUMIF(RelGegevens!$F$3:$M$1002,CONCATENATE("=",Uitwerking!$A82,"-",Uitwerking!AQ$9),RelGegevens!$L$3:$L$1002))</f>
        <v/>
      </c>
      <c r="AR82" s="51" t="str">
        <f ca="1">IF(OR($A82="",AR$9="",SUMIF(RelGegevens!$F$3:$M$1002,CONCATENATE("=",Uitwerking!$A82,"-",Uitwerking!AR$9),RelGegevens!$L$3:$L$1002)=0),"",SUMIF(RelGegevens!$F$3:$M$1002,CONCATENATE("=",Uitwerking!$A82,"-",Uitwerking!AR$9),RelGegevens!$L$3:$L$1002))</f>
        <v/>
      </c>
      <c r="AS82" s="51" t="str">
        <f ca="1">IF(OR($A82="",AS$9="",SUMIF(RelGegevens!$F$3:$M$1002,CONCATENATE("=",Uitwerking!$A82,"-",Uitwerking!AS$9),RelGegevens!$L$3:$L$1002)=0),"",SUMIF(RelGegevens!$F$3:$M$1002,CONCATENATE("=",Uitwerking!$A82,"-",Uitwerking!AS$9),RelGegevens!$L$3:$L$1002))</f>
        <v/>
      </c>
      <c r="AT82" s="51" t="str">
        <f ca="1">IF(OR($A82="",AT$9="",SUMIF(RelGegevens!$F$3:$M$1002,CONCATENATE("=",Uitwerking!$A82,"-",Uitwerking!AT$9),RelGegevens!$L$3:$L$1002)=0),"",SUMIF(RelGegevens!$F$3:$M$1002,CONCATENATE("=",Uitwerking!$A82,"-",Uitwerking!AT$9),RelGegevens!$L$3:$L$1002))</f>
        <v/>
      </c>
      <c r="AU82" s="51" t="str">
        <f ca="1">IF(OR($A82="",AU$9="",SUMIF(RelGegevens!$F$3:$M$1002,CONCATENATE("=",Uitwerking!$A82,"-",Uitwerking!AU$9),RelGegevens!$L$3:$L$1002)=0),"",SUMIF(RelGegevens!$F$3:$M$1002,CONCATENATE("=",Uitwerking!$A82,"-",Uitwerking!AU$9),RelGegevens!$L$3:$L$1002))</f>
        <v/>
      </c>
      <c r="AV82" s="51" t="str">
        <f ca="1">IF(OR($A82="",AV$9="",SUMIF(RelGegevens!$F$3:$M$1002,CONCATENATE("=",Uitwerking!$A82,"-",Uitwerking!AV$9),RelGegevens!$L$3:$L$1002)=0),"",SUMIF(RelGegevens!$F$3:$M$1002,CONCATENATE("=",Uitwerking!$A82,"-",Uitwerking!AV$9),RelGegevens!$L$3:$L$1002))</f>
        <v/>
      </c>
      <c r="AW82" s="51" t="str">
        <f ca="1">IF(OR($A82="",AW$9="",SUMIF(RelGegevens!$F$3:$M$1002,CONCATENATE("=",Uitwerking!$A82,"-",Uitwerking!AW$9),RelGegevens!$L$3:$L$1002)=0),"",SUMIF(RelGegevens!$F$3:$M$1002,CONCATENATE("=",Uitwerking!$A82,"-",Uitwerking!AW$9),RelGegevens!$L$3:$L$1002))</f>
        <v/>
      </c>
      <c r="AX82" s="51" t="str">
        <f ca="1">IF(OR($A82="",AX$9="",SUMIF(RelGegevens!$F$3:$M$1002,CONCATENATE("=",Uitwerking!$A82,"-",Uitwerking!AX$9),RelGegevens!$L$3:$L$1002)=0),"",SUMIF(RelGegevens!$F$3:$M$1002,CONCATENATE("=",Uitwerking!$A82,"-",Uitwerking!AX$9),RelGegevens!$L$3:$L$1002))</f>
        <v/>
      </c>
      <c r="AY82" s="51" t="str">
        <f ca="1">IF(OR($A82="",AY$9="",SUMIF(RelGegevens!$F$3:$M$1002,CONCATENATE("=",Uitwerking!$A82,"-",Uitwerking!AY$9),RelGegevens!$L$3:$L$1002)=0),"",SUMIF(RelGegevens!$F$3:$M$1002,CONCATENATE("=",Uitwerking!$A82,"-",Uitwerking!AY$9),RelGegevens!$L$3:$L$1002))</f>
        <v/>
      </c>
      <c r="AZ82" s="51" t="str">
        <f ca="1">IF(OR($A82="",AZ$9="",SUMIF(RelGegevens!$F$3:$M$1002,CONCATENATE("=",Uitwerking!$A82,"-",Uitwerking!AZ$9),RelGegevens!$L$3:$L$1002)=0),"",SUMIF(RelGegevens!$F$3:$M$1002,CONCATENATE("=",Uitwerking!$A82,"-",Uitwerking!AZ$9),RelGegevens!$L$3:$L$1002))</f>
        <v/>
      </c>
      <c r="BA82" s="51" t="str">
        <f ca="1">IF(OR($A82="",BA$9="",SUMIF(RelGegevens!$F$3:$M$1002,CONCATENATE("=",Uitwerking!$A82,"-",Uitwerking!BA$9),RelGegevens!$L$3:$L$1002)=0),"",SUMIF(RelGegevens!$F$3:$M$1002,CONCATENATE("=",Uitwerking!$A82,"-",Uitwerking!BA$9),RelGegevens!$L$3:$L$1002))</f>
        <v/>
      </c>
      <c r="BB82" s="51" t="str">
        <f ca="1">IF(OR($A82="",BB$9="",SUMIF(RelGegevens!$F$3:$M$1002,CONCATENATE("=",Uitwerking!$A82,"-",Uitwerking!BB$9),RelGegevens!$L$3:$L$1002)=0),"",SUMIF(RelGegevens!$F$3:$M$1002,CONCATENATE("=",Uitwerking!$A82,"-",Uitwerking!BB$9),RelGegevens!$L$3:$L$1002))</f>
        <v/>
      </c>
      <c r="BC82" s="52" t="str">
        <f ca="1">IF(OR($A82="",BC$9="",SUMIF(RelGegevens!$F$3:$M$1002,CONCATENATE("=",Uitwerking!$A82,"-",Uitwerking!BC$9),RelGegevens!$L$3:$L$1002)=0),"",SUMIF(RelGegevens!$F$3:$M$1002,CONCATENATE("=",Uitwerking!$A82,"-",Uitwerking!BC$9),RelGegevens!$L$3:$L$1002))</f>
        <v/>
      </c>
    </row>
    <row r="83" spans="1:55" ht="10.5" customHeight="1" x14ac:dyDescent="0.25">
      <c r="A83" s="17" t="str">
        <f>'Data LMA'!B91</f>
        <v/>
      </c>
      <c r="B83" s="29" t="str">
        <f t="shared" si="5"/>
        <v/>
      </c>
      <c r="C83" s="22" t="str">
        <f>IF(A83="","",VLOOKUP(A83,Euralcodes!$A$2:$C$840,3))</f>
        <v/>
      </c>
      <c r="D83" s="23" t="str">
        <f>IF(C83="","",VLOOKUP(A83,Euralcodes!$A$2:$C$840,2))</f>
        <v/>
      </c>
      <c r="E83" s="87" t="str">
        <f t="shared" ca="1" si="6"/>
        <v/>
      </c>
      <c r="F83" s="50" t="str">
        <f ca="1">IF(OR($A83="",F$9="",SUMIF(RelGegevens!$F$3:$M$1002,CONCATENATE("=",Uitwerking!$A83,"-",Uitwerking!F$9),RelGegevens!$L$3:$L$1002)=0),"",SUMIF(RelGegevens!$F$3:$M$1002,CONCATENATE("=",Uitwerking!$A83,"-",Uitwerking!F$9),RelGegevens!$L$3:$L$1002))</f>
        <v/>
      </c>
      <c r="G83" s="51" t="str">
        <f ca="1">IF(OR($A83="",G$9="",SUMIF(RelGegevens!$F$3:$M$1002,CONCATENATE("=",Uitwerking!$A83,"-",Uitwerking!G$9),RelGegevens!$L$3:$L$1002)=0),"",SUMIF(RelGegevens!$F$3:$M$1002,CONCATENATE("=",Uitwerking!$A83,"-",Uitwerking!G$9),RelGegevens!$L$3:$L$1002))</f>
        <v/>
      </c>
      <c r="H83" s="51" t="str">
        <f ca="1">IF(OR($A83="",H$9="",SUMIF(RelGegevens!$F$3:$M$1002,CONCATENATE("=",Uitwerking!$A83,"-",Uitwerking!H$9),RelGegevens!$L$3:$L$1002)=0),"",SUMIF(RelGegevens!$F$3:$M$1002,CONCATENATE("=",Uitwerking!$A83,"-",Uitwerking!H$9),RelGegevens!$L$3:$L$1002))</f>
        <v/>
      </c>
      <c r="I83" s="51" t="str">
        <f ca="1">IF(OR($A83="",I$9="",SUMIF(RelGegevens!$F$3:$M$1002,CONCATENATE("=",Uitwerking!$A83,"-",Uitwerking!I$9),RelGegevens!$L$3:$L$1002)=0),"",SUMIF(RelGegevens!$F$3:$M$1002,CONCATENATE("=",Uitwerking!$A83,"-",Uitwerking!I$9),RelGegevens!$L$3:$L$1002))</f>
        <v/>
      </c>
      <c r="J83" s="51" t="str">
        <f ca="1">IF(OR($A83="",J$9="",SUMIF(RelGegevens!$F$3:$M$1002,CONCATENATE("=",Uitwerking!$A83,"-",Uitwerking!J$9),RelGegevens!$L$3:$L$1002)=0),"",SUMIF(RelGegevens!$F$3:$M$1002,CONCATENATE("=",Uitwerking!$A83,"-",Uitwerking!J$9),RelGegevens!$L$3:$L$1002))</f>
        <v/>
      </c>
      <c r="K83" s="51" t="str">
        <f ca="1">IF(OR($A83="",K$9="",SUMIF(RelGegevens!$F$3:$M$1002,CONCATENATE("=",Uitwerking!$A83,"-",Uitwerking!K$9),RelGegevens!$L$3:$L$1002)=0),"",SUMIF(RelGegevens!$F$3:$M$1002,CONCATENATE("=",Uitwerking!$A83,"-",Uitwerking!K$9),RelGegevens!$L$3:$L$1002))</f>
        <v/>
      </c>
      <c r="L83" s="51" t="str">
        <f ca="1">IF(OR($A83="",L$9="",SUMIF(RelGegevens!$F$3:$M$1002,CONCATENATE("=",Uitwerking!$A83,"-",Uitwerking!L$9),RelGegevens!$L$3:$L$1002)=0),"",SUMIF(RelGegevens!$F$3:$M$1002,CONCATENATE("=",Uitwerking!$A83,"-",Uitwerking!L$9),RelGegevens!$L$3:$L$1002))</f>
        <v/>
      </c>
      <c r="M83" s="51" t="str">
        <f ca="1">IF(OR($A83="",M$9="",SUMIF(RelGegevens!$F$3:$M$1002,CONCATENATE("=",Uitwerking!$A83,"-",Uitwerking!M$9),RelGegevens!$L$3:$L$1002)=0),"",SUMIF(RelGegevens!$F$3:$M$1002,CONCATENATE("=",Uitwerking!$A83,"-",Uitwerking!M$9),RelGegevens!$L$3:$L$1002))</f>
        <v/>
      </c>
      <c r="N83" s="51" t="str">
        <f ca="1">IF(OR($A83="",N$9="",SUMIF(RelGegevens!$F$3:$M$1002,CONCATENATE("=",Uitwerking!$A83,"-",Uitwerking!N$9),RelGegevens!$L$3:$L$1002)=0),"",SUMIF(RelGegevens!$F$3:$M$1002,CONCATENATE("=",Uitwerking!$A83,"-",Uitwerking!N$9),RelGegevens!$L$3:$L$1002))</f>
        <v/>
      </c>
      <c r="O83" s="51" t="str">
        <f ca="1">IF(OR($A83="",O$9="",SUMIF(RelGegevens!$F$3:$M$1002,CONCATENATE("=",Uitwerking!$A83,"-",Uitwerking!O$9),RelGegevens!$L$3:$L$1002)=0),"",SUMIF(RelGegevens!$F$3:$M$1002,CONCATENATE("=",Uitwerking!$A83,"-",Uitwerking!O$9),RelGegevens!$L$3:$L$1002))</f>
        <v/>
      </c>
      <c r="P83" s="51" t="str">
        <f ca="1">IF(OR($A83="",P$9="",SUMIF(RelGegevens!$F$3:$M$1002,CONCATENATE("=",Uitwerking!$A83,"-",Uitwerking!P$9),RelGegevens!$L$3:$L$1002)=0),"",SUMIF(RelGegevens!$F$3:$M$1002,CONCATENATE("=",Uitwerking!$A83,"-",Uitwerking!P$9),RelGegevens!$L$3:$L$1002))</f>
        <v/>
      </c>
      <c r="Q83" s="51" t="str">
        <f ca="1">IF(OR($A83="",Q$9="",SUMIF(RelGegevens!$F$3:$M$1002,CONCATENATE("=",Uitwerking!$A83,"-",Uitwerking!Q$9),RelGegevens!$L$3:$L$1002)=0),"",SUMIF(RelGegevens!$F$3:$M$1002,CONCATENATE("=",Uitwerking!$A83,"-",Uitwerking!Q$9),RelGegevens!$L$3:$L$1002))</f>
        <v/>
      </c>
      <c r="R83" s="51" t="str">
        <f ca="1">IF(OR($A83="",R$9="",SUMIF(RelGegevens!$F$3:$M$1002,CONCATENATE("=",Uitwerking!$A83,"-",Uitwerking!R$9),RelGegevens!$L$3:$L$1002)=0),"",SUMIF(RelGegevens!$F$3:$M$1002,CONCATENATE("=",Uitwerking!$A83,"-",Uitwerking!R$9),RelGegevens!$L$3:$L$1002))</f>
        <v/>
      </c>
      <c r="S83" s="51" t="str">
        <f ca="1">IF(OR($A83="",S$9="",SUMIF(RelGegevens!$F$3:$M$1002,CONCATENATE("=",Uitwerking!$A83,"-",Uitwerking!S$9),RelGegevens!$L$3:$L$1002)=0),"",SUMIF(RelGegevens!$F$3:$M$1002,CONCATENATE("=",Uitwerking!$A83,"-",Uitwerking!S$9),RelGegevens!$L$3:$L$1002))</f>
        <v/>
      </c>
      <c r="T83" s="51" t="str">
        <f ca="1">IF(OR($A83="",T$9="",SUMIF(RelGegevens!$F$3:$M$1002,CONCATENATE("=",Uitwerking!$A83,"-",Uitwerking!T$9),RelGegevens!$L$3:$L$1002)=0),"",SUMIF(RelGegevens!$F$3:$M$1002,CONCATENATE("=",Uitwerking!$A83,"-",Uitwerking!T$9),RelGegevens!$L$3:$L$1002))</f>
        <v/>
      </c>
      <c r="U83" s="51" t="str">
        <f ca="1">IF(OR($A83="",U$9="",SUMIF(RelGegevens!$F$3:$M$1002,CONCATENATE("=",Uitwerking!$A83,"-",Uitwerking!U$9),RelGegevens!$L$3:$L$1002)=0),"",SUMIF(RelGegevens!$F$3:$M$1002,CONCATENATE("=",Uitwerking!$A83,"-",Uitwerking!U$9),RelGegevens!$L$3:$L$1002))</f>
        <v/>
      </c>
      <c r="V83" s="51" t="str">
        <f ca="1">IF(OR($A83="",V$9="",SUMIF(RelGegevens!$F$3:$M$1002,CONCATENATE("=",Uitwerking!$A83,"-",Uitwerking!V$9),RelGegevens!$L$3:$L$1002)=0),"",SUMIF(RelGegevens!$F$3:$M$1002,CONCATENATE("=",Uitwerking!$A83,"-",Uitwerking!V$9),RelGegevens!$L$3:$L$1002))</f>
        <v/>
      </c>
      <c r="W83" s="51" t="str">
        <f ca="1">IF(OR($A83="",W$9="",SUMIF(RelGegevens!$F$3:$M$1002,CONCATENATE("=",Uitwerking!$A83,"-",Uitwerking!W$9),RelGegevens!$L$3:$L$1002)=0),"",SUMIF(RelGegevens!$F$3:$M$1002,CONCATENATE("=",Uitwerking!$A83,"-",Uitwerking!W$9),RelGegevens!$L$3:$L$1002))</f>
        <v/>
      </c>
      <c r="X83" s="51" t="str">
        <f ca="1">IF(OR($A83="",X$9="",SUMIF(RelGegevens!$F$3:$M$1002,CONCATENATE("=",Uitwerking!$A83,"-",Uitwerking!X$9),RelGegevens!$L$3:$L$1002)=0),"",SUMIF(RelGegevens!$F$3:$M$1002,CONCATENATE("=",Uitwerking!$A83,"-",Uitwerking!X$9),RelGegevens!$L$3:$L$1002))</f>
        <v/>
      </c>
      <c r="Y83" s="51" t="str">
        <f ca="1">IF(OR($A83="",Y$9="",SUMIF(RelGegevens!$F$3:$M$1002,CONCATENATE("=",Uitwerking!$A83,"-",Uitwerking!Y$9),RelGegevens!$L$3:$L$1002)=0),"",SUMIF(RelGegevens!$F$3:$M$1002,CONCATENATE("=",Uitwerking!$A83,"-",Uitwerking!Y$9),RelGegevens!$L$3:$L$1002))</f>
        <v/>
      </c>
      <c r="Z83" s="50" t="str">
        <f ca="1">IF(OR($A83="",Z$9="",SUMIF(RelGegevens!$F$3:$M$1002,CONCATENATE("=",Uitwerking!$A83,"-",Uitwerking!Z$9),RelGegevens!$L$3:$L$1002)=0),"",SUMIF(RelGegevens!$F$3:$M$1002,CONCATENATE("=",Uitwerking!$A83,"-",Uitwerking!Z$9),RelGegevens!$L$3:$L$1002))</f>
        <v/>
      </c>
      <c r="AA83" s="51" t="str">
        <f ca="1">IF(OR($A83="",AA$9="",SUMIF(RelGegevens!$F$3:$M$1002,CONCATENATE("=",Uitwerking!$A83,"-",Uitwerking!AA$9),RelGegevens!$L$3:$L$1002)=0),"",SUMIF(RelGegevens!$F$3:$M$1002,CONCATENATE("=",Uitwerking!$A83,"-",Uitwerking!AA$9),RelGegevens!$L$3:$L$1002))</f>
        <v/>
      </c>
      <c r="AB83" s="51" t="str">
        <f ca="1">IF(OR($A83="",AB$9="",SUMIF(RelGegevens!$F$3:$M$1002,CONCATENATE("=",Uitwerking!$A83,"-",Uitwerking!AB$9),RelGegevens!$L$3:$L$1002)=0),"",SUMIF(RelGegevens!$F$3:$M$1002,CONCATENATE("=",Uitwerking!$A83,"-",Uitwerking!AB$9),RelGegevens!$L$3:$L$1002))</f>
        <v/>
      </c>
      <c r="AC83" s="51" t="str">
        <f ca="1">IF(OR($A83="",AC$9="",SUMIF(RelGegevens!$F$3:$M$1002,CONCATENATE("=",Uitwerking!$A83,"-",Uitwerking!AC$9),RelGegevens!$L$3:$L$1002)=0),"",SUMIF(RelGegevens!$F$3:$M$1002,CONCATENATE("=",Uitwerking!$A83,"-",Uitwerking!AC$9),RelGegevens!$L$3:$L$1002))</f>
        <v/>
      </c>
      <c r="AD83" s="51" t="str">
        <f ca="1">IF(OR($A83="",AD$9="",SUMIF(RelGegevens!$F$3:$M$1002,CONCATENATE("=",Uitwerking!$A83,"-",Uitwerking!AD$9),RelGegevens!$L$3:$L$1002)=0),"",SUMIF(RelGegevens!$F$3:$M$1002,CONCATENATE("=",Uitwerking!$A83,"-",Uitwerking!AD$9),RelGegevens!$L$3:$L$1002))</f>
        <v/>
      </c>
      <c r="AE83" s="51" t="str">
        <f ca="1">IF(OR($A83="",AE$9="",SUMIF(RelGegevens!$F$3:$M$1002,CONCATENATE("=",Uitwerking!$A83,"-",Uitwerking!AE$9),RelGegevens!$L$3:$L$1002)=0),"",SUMIF(RelGegevens!$F$3:$M$1002,CONCATENATE("=",Uitwerking!$A83,"-",Uitwerking!AE$9),RelGegevens!$L$3:$L$1002))</f>
        <v/>
      </c>
      <c r="AF83" s="51" t="str">
        <f ca="1">IF(OR($A83="",AF$9="",SUMIF(RelGegevens!$F$3:$M$1002,CONCATENATE("=",Uitwerking!$A83,"-",Uitwerking!AF$9),RelGegevens!$L$3:$L$1002)=0),"",SUMIF(RelGegevens!$F$3:$M$1002,CONCATENATE("=",Uitwerking!$A83,"-",Uitwerking!AF$9),RelGegevens!$L$3:$L$1002))</f>
        <v/>
      </c>
      <c r="AG83" s="51" t="str">
        <f ca="1">IF(OR($A83="",AG$9="",SUMIF(RelGegevens!$F$3:$M$1002,CONCATENATE("=",Uitwerking!$A83,"-",Uitwerking!AG$9),RelGegevens!$L$3:$L$1002)=0),"",SUMIF(RelGegevens!$F$3:$M$1002,CONCATENATE("=",Uitwerking!$A83,"-",Uitwerking!AG$9),RelGegevens!$L$3:$L$1002))</f>
        <v/>
      </c>
      <c r="AH83" s="51" t="str">
        <f ca="1">IF(OR($A83="",AH$9="",SUMIF(RelGegevens!$F$3:$M$1002,CONCATENATE("=",Uitwerking!$A83,"-",Uitwerking!AH$9),RelGegevens!$L$3:$L$1002)=0),"",SUMIF(RelGegevens!$F$3:$M$1002,CONCATENATE("=",Uitwerking!$A83,"-",Uitwerking!AH$9),RelGegevens!$L$3:$L$1002))</f>
        <v/>
      </c>
      <c r="AI83" s="51" t="str">
        <f ca="1">IF(OR($A83="",AI$9="",SUMIF(RelGegevens!$F$3:$M$1002,CONCATENATE("=",Uitwerking!$A83,"-",Uitwerking!AI$9),RelGegevens!$L$3:$L$1002)=0),"",SUMIF(RelGegevens!$F$3:$M$1002,CONCATENATE("=",Uitwerking!$A83,"-",Uitwerking!AI$9),RelGegevens!$L$3:$L$1002))</f>
        <v/>
      </c>
      <c r="AJ83" s="51" t="str">
        <f ca="1">IF(OR($A83="",AJ$9="",SUMIF(RelGegevens!$F$3:$M$1002,CONCATENATE("=",Uitwerking!$A83,"-",Uitwerking!AJ$9),RelGegevens!$L$3:$L$1002)=0),"",SUMIF(RelGegevens!$F$3:$M$1002,CONCATENATE("=",Uitwerking!$A83,"-",Uitwerking!AJ$9),RelGegevens!$L$3:$L$1002))</f>
        <v/>
      </c>
      <c r="AK83" s="51" t="str">
        <f ca="1">IF(OR($A83="",AK$9="",SUMIF(RelGegevens!$F$3:$M$1002,CONCATENATE("=",Uitwerking!$A83,"-",Uitwerking!AK$9),RelGegevens!$L$3:$L$1002)=0),"",SUMIF(RelGegevens!$F$3:$M$1002,CONCATENATE("=",Uitwerking!$A83,"-",Uitwerking!AK$9),RelGegevens!$L$3:$L$1002))</f>
        <v/>
      </c>
      <c r="AL83" s="51" t="str">
        <f ca="1">IF(OR($A83="",AL$9="",SUMIF(RelGegevens!$F$3:$M$1002,CONCATENATE("=",Uitwerking!$A83,"-",Uitwerking!AL$9),RelGegevens!$L$3:$L$1002)=0),"",SUMIF(RelGegevens!$F$3:$M$1002,CONCATENATE("=",Uitwerking!$A83,"-",Uitwerking!AL$9),RelGegevens!$L$3:$L$1002))</f>
        <v/>
      </c>
      <c r="AM83" s="51" t="str">
        <f ca="1">IF(OR($A83="",AM$9="",SUMIF(RelGegevens!$F$3:$M$1002,CONCATENATE("=",Uitwerking!$A83,"-",Uitwerking!AM$9),RelGegevens!$L$3:$L$1002)=0),"",SUMIF(RelGegevens!$F$3:$M$1002,CONCATENATE("=",Uitwerking!$A83,"-",Uitwerking!AM$9),RelGegevens!$L$3:$L$1002))</f>
        <v/>
      </c>
      <c r="AN83" s="51" t="str">
        <f ca="1">IF(OR($A83="",AN$9="",SUMIF(RelGegevens!$F$3:$M$1002,CONCATENATE("=",Uitwerking!$A83,"-",Uitwerking!AN$9),RelGegevens!$L$3:$L$1002)=0),"",SUMIF(RelGegevens!$F$3:$M$1002,CONCATENATE("=",Uitwerking!$A83,"-",Uitwerking!AN$9),RelGegevens!$L$3:$L$1002))</f>
        <v/>
      </c>
      <c r="AO83" s="51" t="str">
        <f ca="1">IF(OR($A83="",AO$9="",SUMIF(RelGegevens!$F$3:$M$1002,CONCATENATE("=",Uitwerking!$A83,"-",Uitwerking!AO$9),RelGegevens!$L$3:$L$1002)=0),"",SUMIF(RelGegevens!$F$3:$M$1002,CONCATENATE("=",Uitwerking!$A83,"-",Uitwerking!AO$9),RelGegevens!$L$3:$L$1002))</f>
        <v/>
      </c>
      <c r="AP83" s="51" t="str">
        <f ca="1">IF(OR($A83="",AP$9="",SUMIF(RelGegevens!$F$3:$M$1002,CONCATENATE("=",Uitwerking!$A83,"-",Uitwerking!AP$9),RelGegevens!$L$3:$L$1002)=0),"",SUMIF(RelGegevens!$F$3:$M$1002,CONCATENATE("=",Uitwerking!$A83,"-",Uitwerking!AP$9),RelGegevens!$L$3:$L$1002))</f>
        <v/>
      </c>
      <c r="AQ83" s="51" t="str">
        <f ca="1">IF(OR($A83="",AQ$9="",SUMIF(RelGegevens!$F$3:$M$1002,CONCATENATE("=",Uitwerking!$A83,"-",Uitwerking!AQ$9),RelGegevens!$L$3:$L$1002)=0),"",SUMIF(RelGegevens!$F$3:$M$1002,CONCATENATE("=",Uitwerking!$A83,"-",Uitwerking!AQ$9),RelGegevens!$L$3:$L$1002))</f>
        <v/>
      </c>
      <c r="AR83" s="51" t="str">
        <f ca="1">IF(OR($A83="",AR$9="",SUMIF(RelGegevens!$F$3:$M$1002,CONCATENATE("=",Uitwerking!$A83,"-",Uitwerking!AR$9),RelGegevens!$L$3:$L$1002)=0),"",SUMIF(RelGegevens!$F$3:$M$1002,CONCATENATE("=",Uitwerking!$A83,"-",Uitwerking!AR$9),RelGegevens!$L$3:$L$1002))</f>
        <v/>
      </c>
      <c r="AS83" s="51" t="str">
        <f ca="1">IF(OR($A83="",AS$9="",SUMIF(RelGegevens!$F$3:$M$1002,CONCATENATE("=",Uitwerking!$A83,"-",Uitwerking!AS$9),RelGegevens!$L$3:$L$1002)=0),"",SUMIF(RelGegevens!$F$3:$M$1002,CONCATENATE("=",Uitwerking!$A83,"-",Uitwerking!AS$9),RelGegevens!$L$3:$L$1002))</f>
        <v/>
      </c>
      <c r="AT83" s="51" t="str">
        <f ca="1">IF(OR($A83="",AT$9="",SUMIF(RelGegevens!$F$3:$M$1002,CONCATENATE("=",Uitwerking!$A83,"-",Uitwerking!AT$9),RelGegevens!$L$3:$L$1002)=0),"",SUMIF(RelGegevens!$F$3:$M$1002,CONCATENATE("=",Uitwerking!$A83,"-",Uitwerking!AT$9),RelGegevens!$L$3:$L$1002))</f>
        <v/>
      </c>
      <c r="AU83" s="51" t="str">
        <f ca="1">IF(OR($A83="",AU$9="",SUMIF(RelGegevens!$F$3:$M$1002,CONCATENATE("=",Uitwerking!$A83,"-",Uitwerking!AU$9),RelGegevens!$L$3:$L$1002)=0),"",SUMIF(RelGegevens!$F$3:$M$1002,CONCATENATE("=",Uitwerking!$A83,"-",Uitwerking!AU$9),RelGegevens!$L$3:$L$1002))</f>
        <v/>
      </c>
      <c r="AV83" s="51" t="str">
        <f ca="1">IF(OR($A83="",AV$9="",SUMIF(RelGegevens!$F$3:$M$1002,CONCATENATE("=",Uitwerking!$A83,"-",Uitwerking!AV$9),RelGegevens!$L$3:$L$1002)=0),"",SUMIF(RelGegevens!$F$3:$M$1002,CONCATENATE("=",Uitwerking!$A83,"-",Uitwerking!AV$9),RelGegevens!$L$3:$L$1002))</f>
        <v/>
      </c>
      <c r="AW83" s="51" t="str">
        <f ca="1">IF(OR($A83="",AW$9="",SUMIF(RelGegevens!$F$3:$M$1002,CONCATENATE("=",Uitwerking!$A83,"-",Uitwerking!AW$9),RelGegevens!$L$3:$L$1002)=0),"",SUMIF(RelGegevens!$F$3:$M$1002,CONCATENATE("=",Uitwerking!$A83,"-",Uitwerking!AW$9),RelGegevens!$L$3:$L$1002))</f>
        <v/>
      </c>
      <c r="AX83" s="51" t="str">
        <f ca="1">IF(OR($A83="",AX$9="",SUMIF(RelGegevens!$F$3:$M$1002,CONCATENATE("=",Uitwerking!$A83,"-",Uitwerking!AX$9),RelGegevens!$L$3:$L$1002)=0),"",SUMIF(RelGegevens!$F$3:$M$1002,CONCATENATE("=",Uitwerking!$A83,"-",Uitwerking!AX$9),RelGegevens!$L$3:$L$1002))</f>
        <v/>
      </c>
      <c r="AY83" s="51" t="str">
        <f ca="1">IF(OR($A83="",AY$9="",SUMIF(RelGegevens!$F$3:$M$1002,CONCATENATE("=",Uitwerking!$A83,"-",Uitwerking!AY$9),RelGegevens!$L$3:$L$1002)=0),"",SUMIF(RelGegevens!$F$3:$M$1002,CONCATENATE("=",Uitwerking!$A83,"-",Uitwerking!AY$9),RelGegevens!$L$3:$L$1002))</f>
        <v/>
      </c>
      <c r="AZ83" s="51" t="str">
        <f ca="1">IF(OR($A83="",AZ$9="",SUMIF(RelGegevens!$F$3:$M$1002,CONCATENATE("=",Uitwerking!$A83,"-",Uitwerking!AZ$9),RelGegevens!$L$3:$L$1002)=0),"",SUMIF(RelGegevens!$F$3:$M$1002,CONCATENATE("=",Uitwerking!$A83,"-",Uitwerking!AZ$9),RelGegevens!$L$3:$L$1002))</f>
        <v/>
      </c>
      <c r="BA83" s="51" t="str">
        <f ca="1">IF(OR($A83="",BA$9="",SUMIF(RelGegevens!$F$3:$M$1002,CONCATENATE("=",Uitwerking!$A83,"-",Uitwerking!BA$9),RelGegevens!$L$3:$L$1002)=0),"",SUMIF(RelGegevens!$F$3:$M$1002,CONCATENATE("=",Uitwerking!$A83,"-",Uitwerking!BA$9),RelGegevens!$L$3:$L$1002))</f>
        <v/>
      </c>
      <c r="BB83" s="51" t="str">
        <f ca="1">IF(OR($A83="",BB$9="",SUMIF(RelGegevens!$F$3:$M$1002,CONCATENATE("=",Uitwerking!$A83,"-",Uitwerking!BB$9),RelGegevens!$L$3:$L$1002)=0),"",SUMIF(RelGegevens!$F$3:$M$1002,CONCATENATE("=",Uitwerking!$A83,"-",Uitwerking!BB$9),RelGegevens!$L$3:$L$1002))</f>
        <v/>
      </c>
      <c r="BC83" s="52" t="str">
        <f ca="1">IF(OR($A83="",BC$9="",SUMIF(RelGegevens!$F$3:$M$1002,CONCATENATE("=",Uitwerking!$A83,"-",Uitwerking!BC$9),RelGegevens!$L$3:$L$1002)=0),"",SUMIF(RelGegevens!$F$3:$M$1002,CONCATENATE("=",Uitwerking!$A83,"-",Uitwerking!BC$9),RelGegevens!$L$3:$L$1002))</f>
        <v/>
      </c>
    </row>
    <row r="84" spans="1:55" ht="10.5" customHeight="1" x14ac:dyDescent="0.25">
      <c r="A84" s="17" t="str">
        <f>'Data LMA'!B92</f>
        <v/>
      </c>
      <c r="B84" s="29" t="str">
        <f t="shared" si="5"/>
        <v/>
      </c>
      <c r="C84" s="22" t="str">
        <f>IF(A84="","",VLOOKUP(A84,Euralcodes!$A$2:$C$840,3))</f>
        <v/>
      </c>
      <c r="D84" s="23" t="str">
        <f>IF(C84="","",VLOOKUP(A84,Euralcodes!$A$2:$C$840,2))</f>
        <v/>
      </c>
      <c r="E84" s="87" t="str">
        <f t="shared" ca="1" si="6"/>
        <v/>
      </c>
      <c r="F84" s="50" t="str">
        <f ca="1">IF(OR($A84="",F$9="",SUMIF(RelGegevens!$F$3:$M$1002,CONCATENATE("=",Uitwerking!$A84,"-",Uitwerking!F$9),RelGegevens!$L$3:$L$1002)=0),"",SUMIF(RelGegevens!$F$3:$M$1002,CONCATENATE("=",Uitwerking!$A84,"-",Uitwerking!F$9),RelGegevens!$L$3:$L$1002))</f>
        <v/>
      </c>
      <c r="G84" s="51" t="str">
        <f ca="1">IF(OR($A84="",G$9="",SUMIF(RelGegevens!$F$3:$M$1002,CONCATENATE("=",Uitwerking!$A84,"-",Uitwerking!G$9),RelGegevens!$L$3:$L$1002)=0),"",SUMIF(RelGegevens!$F$3:$M$1002,CONCATENATE("=",Uitwerking!$A84,"-",Uitwerking!G$9),RelGegevens!$L$3:$L$1002))</f>
        <v/>
      </c>
      <c r="H84" s="51" t="str">
        <f ca="1">IF(OR($A84="",H$9="",SUMIF(RelGegevens!$F$3:$M$1002,CONCATENATE("=",Uitwerking!$A84,"-",Uitwerking!H$9),RelGegevens!$L$3:$L$1002)=0),"",SUMIF(RelGegevens!$F$3:$M$1002,CONCATENATE("=",Uitwerking!$A84,"-",Uitwerking!H$9),RelGegevens!$L$3:$L$1002))</f>
        <v/>
      </c>
      <c r="I84" s="51" t="str">
        <f ca="1">IF(OR($A84="",I$9="",SUMIF(RelGegevens!$F$3:$M$1002,CONCATENATE("=",Uitwerking!$A84,"-",Uitwerking!I$9),RelGegevens!$L$3:$L$1002)=0),"",SUMIF(RelGegevens!$F$3:$M$1002,CONCATENATE("=",Uitwerking!$A84,"-",Uitwerking!I$9),RelGegevens!$L$3:$L$1002))</f>
        <v/>
      </c>
      <c r="J84" s="51" t="str">
        <f ca="1">IF(OR($A84="",J$9="",SUMIF(RelGegevens!$F$3:$M$1002,CONCATENATE("=",Uitwerking!$A84,"-",Uitwerking!J$9),RelGegevens!$L$3:$L$1002)=0),"",SUMIF(RelGegevens!$F$3:$M$1002,CONCATENATE("=",Uitwerking!$A84,"-",Uitwerking!J$9),RelGegevens!$L$3:$L$1002))</f>
        <v/>
      </c>
      <c r="K84" s="51" t="str">
        <f ca="1">IF(OR($A84="",K$9="",SUMIF(RelGegevens!$F$3:$M$1002,CONCATENATE("=",Uitwerking!$A84,"-",Uitwerking!K$9),RelGegevens!$L$3:$L$1002)=0),"",SUMIF(RelGegevens!$F$3:$M$1002,CONCATENATE("=",Uitwerking!$A84,"-",Uitwerking!K$9),RelGegevens!$L$3:$L$1002))</f>
        <v/>
      </c>
      <c r="L84" s="51" t="str">
        <f ca="1">IF(OR($A84="",L$9="",SUMIF(RelGegevens!$F$3:$M$1002,CONCATENATE("=",Uitwerking!$A84,"-",Uitwerking!L$9),RelGegevens!$L$3:$L$1002)=0),"",SUMIF(RelGegevens!$F$3:$M$1002,CONCATENATE("=",Uitwerking!$A84,"-",Uitwerking!L$9),RelGegevens!$L$3:$L$1002))</f>
        <v/>
      </c>
      <c r="M84" s="51" t="str">
        <f ca="1">IF(OR($A84="",M$9="",SUMIF(RelGegevens!$F$3:$M$1002,CONCATENATE("=",Uitwerking!$A84,"-",Uitwerking!M$9),RelGegevens!$L$3:$L$1002)=0),"",SUMIF(RelGegevens!$F$3:$M$1002,CONCATENATE("=",Uitwerking!$A84,"-",Uitwerking!M$9),RelGegevens!$L$3:$L$1002))</f>
        <v/>
      </c>
      <c r="N84" s="51" t="str">
        <f ca="1">IF(OR($A84="",N$9="",SUMIF(RelGegevens!$F$3:$M$1002,CONCATENATE("=",Uitwerking!$A84,"-",Uitwerking!N$9),RelGegevens!$L$3:$L$1002)=0),"",SUMIF(RelGegevens!$F$3:$M$1002,CONCATENATE("=",Uitwerking!$A84,"-",Uitwerking!N$9),RelGegevens!$L$3:$L$1002))</f>
        <v/>
      </c>
      <c r="O84" s="51" t="str">
        <f ca="1">IF(OR($A84="",O$9="",SUMIF(RelGegevens!$F$3:$M$1002,CONCATENATE("=",Uitwerking!$A84,"-",Uitwerking!O$9),RelGegevens!$L$3:$L$1002)=0),"",SUMIF(RelGegevens!$F$3:$M$1002,CONCATENATE("=",Uitwerking!$A84,"-",Uitwerking!O$9),RelGegevens!$L$3:$L$1002))</f>
        <v/>
      </c>
      <c r="P84" s="51" t="str">
        <f ca="1">IF(OR($A84="",P$9="",SUMIF(RelGegevens!$F$3:$M$1002,CONCATENATE("=",Uitwerking!$A84,"-",Uitwerking!P$9),RelGegevens!$L$3:$L$1002)=0),"",SUMIF(RelGegevens!$F$3:$M$1002,CONCATENATE("=",Uitwerking!$A84,"-",Uitwerking!P$9),RelGegevens!$L$3:$L$1002))</f>
        <v/>
      </c>
      <c r="Q84" s="51" t="str">
        <f ca="1">IF(OR($A84="",Q$9="",SUMIF(RelGegevens!$F$3:$M$1002,CONCATENATE("=",Uitwerking!$A84,"-",Uitwerking!Q$9),RelGegevens!$L$3:$L$1002)=0),"",SUMIF(RelGegevens!$F$3:$M$1002,CONCATENATE("=",Uitwerking!$A84,"-",Uitwerking!Q$9),RelGegevens!$L$3:$L$1002))</f>
        <v/>
      </c>
      <c r="R84" s="51" t="str">
        <f ca="1">IF(OR($A84="",R$9="",SUMIF(RelGegevens!$F$3:$M$1002,CONCATENATE("=",Uitwerking!$A84,"-",Uitwerking!R$9),RelGegevens!$L$3:$L$1002)=0),"",SUMIF(RelGegevens!$F$3:$M$1002,CONCATENATE("=",Uitwerking!$A84,"-",Uitwerking!R$9),RelGegevens!$L$3:$L$1002))</f>
        <v/>
      </c>
      <c r="S84" s="51" t="str">
        <f ca="1">IF(OR($A84="",S$9="",SUMIF(RelGegevens!$F$3:$M$1002,CONCATENATE("=",Uitwerking!$A84,"-",Uitwerking!S$9),RelGegevens!$L$3:$L$1002)=0),"",SUMIF(RelGegevens!$F$3:$M$1002,CONCATENATE("=",Uitwerking!$A84,"-",Uitwerking!S$9),RelGegevens!$L$3:$L$1002))</f>
        <v/>
      </c>
      <c r="T84" s="51" t="str">
        <f ca="1">IF(OR($A84="",T$9="",SUMIF(RelGegevens!$F$3:$M$1002,CONCATENATE("=",Uitwerking!$A84,"-",Uitwerking!T$9),RelGegevens!$L$3:$L$1002)=0),"",SUMIF(RelGegevens!$F$3:$M$1002,CONCATENATE("=",Uitwerking!$A84,"-",Uitwerking!T$9),RelGegevens!$L$3:$L$1002))</f>
        <v/>
      </c>
      <c r="U84" s="51" t="str">
        <f ca="1">IF(OR($A84="",U$9="",SUMIF(RelGegevens!$F$3:$M$1002,CONCATENATE("=",Uitwerking!$A84,"-",Uitwerking!U$9),RelGegevens!$L$3:$L$1002)=0),"",SUMIF(RelGegevens!$F$3:$M$1002,CONCATENATE("=",Uitwerking!$A84,"-",Uitwerking!U$9),RelGegevens!$L$3:$L$1002))</f>
        <v/>
      </c>
      <c r="V84" s="51" t="str">
        <f ca="1">IF(OR($A84="",V$9="",SUMIF(RelGegevens!$F$3:$M$1002,CONCATENATE("=",Uitwerking!$A84,"-",Uitwerking!V$9),RelGegevens!$L$3:$L$1002)=0),"",SUMIF(RelGegevens!$F$3:$M$1002,CONCATENATE("=",Uitwerking!$A84,"-",Uitwerking!V$9),RelGegevens!$L$3:$L$1002))</f>
        <v/>
      </c>
      <c r="W84" s="51" t="str">
        <f ca="1">IF(OR($A84="",W$9="",SUMIF(RelGegevens!$F$3:$M$1002,CONCATENATE("=",Uitwerking!$A84,"-",Uitwerking!W$9),RelGegevens!$L$3:$L$1002)=0),"",SUMIF(RelGegevens!$F$3:$M$1002,CONCATENATE("=",Uitwerking!$A84,"-",Uitwerking!W$9),RelGegevens!$L$3:$L$1002))</f>
        <v/>
      </c>
      <c r="X84" s="51" t="str">
        <f ca="1">IF(OR($A84="",X$9="",SUMIF(RelGegevens!$F$3:$M$1002,CONCATENATE("=",Uitwerking!$A84,"-",Uitwerking!X$9),RelGegevens!$L$3:$L$1002)=0),"",SUMIF(RelGegevens!$F$3:$M$1002,CONCATENATE("=",Uitwerking!$A84,"-",Uitwerking!X$9),RelGegevens!$L$3:$L$1002))</f>
        <v/>
      </c>
      <c r="Y84" s="51" t="str">
        <f ca="1">IF(OR($A84="",Y$9="",SUMIF(RelGegevens!$F$3:$M$1002,CONCATENATE("=",Uitwerking!$A84,"-",Uitwerking!Y$9),RelGegevens!$L$3:$L$1002)=0),"",SUMIF(RelGegevens!$F$3:$M$1002,CONCATENATE("=",Uitwerking!$A84,"-",Uitwerking!Y$9),RelGegevens!$L$3:$L$1002))</f>
        <v/>
      </c>
      <c r="Z84" s="50" t="str">
        <f ca="1">IF(OR($A84="",Z$9="",SUMIF(RelGegevens!$F$3:$M$1002,CONCATENATE("=",Uitwerking!$A84,"-",Uitwerking!Z$9),RelGegevens!$L$3:$L$1002)=0),"",SUMIF(RelGegevens!$F$3:$M$1002,CONCATENATE("=",Uitwerking!$A84,"-",Uitwerking!Z$9),RelGegevens!$L$3:$L$1002))</f>
        <v/>
      </c>
      <c r="AA84" s="51" t="str">
        <f ca="1">IF(OR($A84="",AA$9="",SUMIF(RelGegevens!$F$3:$M$1002,CONCATENATE("=",Uitwerking!$A84,"-",Uitwerking!AA$9),RelGegevens!$L$3:$L$1002)=0),"",SUMIF(RelGegevens!$F$3:$M$1002,CONCATENATE("=",Uitwerking!$A84,"-",Uitwerking!AA$9),RelGegevens!$L$3:$L$1002))</f>
        <v/>
      </c>
      <c r="AB84" s="51" t="str">
        <f ca="1">IF(OR($A84="",AB$9="",SUMIF(RelGegevens!$F$3:$M$1002,CONCATENATE("=",Uitwerking!$A84,"-",Uitwerking!AB$9),RelGegevens!$L$3:$L$1002)=0),"",SUMIF(RelGegevens!$F$3:$M$1002,CONCATENATE("=",Uitwerking!$A84,"-",Uitwerking!AB$9),RelGegevens!$L$3:$L$1002))</f>
        <v/>
      </c>
      <c r="AC84" s="51" t="str">
        <f ca="1">IF(OR($A84="",AC$9="",SUMIF(RelGegevens!$F$3:$M$1002,CONCATENATE("=",Uitwerking!$A84,"-",Uitwerking!AC$9),RelGegevens!$L$3:$L$1002)=0),"",SUMIF(RelGegevens!$F$3:$M$1002,CONCATENATE("=",Uitwerking!$A84,"-",Uitwerking!AC$9),RelGegevens!$L$3:$L$1002))</f>
        <v/>
      </c>
      <c r="AD84" s="51" t="str">
        <f ca="1">IF(OR($A84="",AD$9="",SUMIF(RelGegevens!$F$3:$M$1002,CONCATENATE("=",Uitwerking!$A84,"-",Uitwerking!AD$9),RelGegevens!$L$3:$L$1002)=0),"",SUMIF(RelGegevens!$F$3:$M$1002,CONCATENATE("=",Uitwerking!$A84,"-",Uitwerking!AD$9),RelGegevens!$L$3:$L$1002))</f>
        <v/>
      </c>
      <c r="AE84" s="51" t="str">
        <f ca="1">IF(OR($A84="",AE$9="",SUMIF(RelGegevens!$F$3:$M$1002,CONCATENATE("=",Uitwerking!$A84,"-",Uitwerking!AE$9),RelGegevens!$L$3:$L$1002)=0),"",SUMIF(RelGegevens!$F$3:$M$1002,CONCATENATE("=",Uitwerking!$A84,"-",Uitwerking!AE$9),RelGegevens!$L$3:$L$1002))</f>
        <v/>
      </c>
      <c r="AF84" s="51" t="str">
        <f ca="1">IF(OR($A84="",AF$9="",SUMIF(RelGegevens!$F$3:$M$1002,CONCATENATE("=",Uitwerking!$A84,"-",Uitwerking!AF$9),RelGegevens!$L$3:$L$1002)=0),"",SUMIF(RelGegevens!$F$3:$M$1002,CONCATENATE("=",Uitwerking!$A84,"-",Uitwerking!AF$9),RelGegevens!$L$3:$L$1002))</f>
        <v/>
      </c>
      <c r="AG84" s="51" t="str">
        <f ca="1">IF(OR($A84="",AG$9="",SUMIF(RelGegevens!$F$3:$M$1002,CONCATENATE("=",Uitwerking!$A84,"-",Uitwerking!AG$9),RelGegevens!$L$3:$L$1002)=0),"",SUMIF(RelGegevens!$F$3:$M$1002,CONCATENATE("=",Uitwerking!$A84,"-",Uitwerking!AG$9),RelGegevens!$L$3:$L$1002))</f>
        <v/>
      </c>
      <c r="AH84" s="51" t="str">
        <f ca="1">IF(OR($A84="",AH$9="",SUMIF(RelGegevens!$F$3:$M$1002,CONCATENATE("=",Uitwerking!$A84,"-",Uitwerking!AH$9),RelGegevens!$L$3:$L$1002)=0),"",SUMIF(RelGegevens!$F$3:$M$1002,CONCATENATE("=",Uitwerking!$A84,"-",Uitwerking!AH$9),RelGegevens!$L$3:$L$1002))</f>
        <v/>
      </c>
      <c r="AI84" s="51" t="str">
        <f ca="1">IF(OR($A84="",AI$9="",SUMIF(RelGegevens!$F$3:$M$1002,CONCATENATE("=",Uitwerking!$A84,"-",Uitwerking!AI$9),RelGegevens!$L$3:$L$1002)=0),"",SUMIF(RelGegevens!$F$3:$M$1002,CONCATENATE("=",Uitwerking!$A84,"-",Uitwerking!AI$9),RelGegevens!$L$3:$L$1002))</f>
        <v/>
      </c>
      <c r="AJ84" s="51" t="str">
        <f ca="1">IF(OR($A84="",AJ$9="",SUMIF(RelGegevens!$F$3:$M$1002,CONCATENATE("=",Uitwerking!$A84,"-",Uitwerking!AJ$9),RelGegevens!$L$3:$L$1002)=0),"",SUMIF(RelGegevens!$F$3:$M$1002,CONCATENATE("=",Uitwerking!$A84,"-",Uitwerking!AJ$9),RelGegevens!$L$3:$L$1002))</f>
        <v/>
      </c>
      <c r="AK84" s="51" t="str">
        <f ca="1">IF(OR($A84="",AK$9="",SUMIF(RelGegevens!$F$3:$M$1002,CONCATENATE("=",Uitwerking!$A84,"-",Uitwerking!AK$9),RelGegevens!$L$3:$L$1002)=0),"",SUMIF(RelGegevens!$F$3:$M$1002,CONCATENATE("=",Uitwerking!$A84,"-",Uitwerking!AK$9),RelGegevens!$L$3:$L$1002))</f>
        <v/>
      </c>
      <c r="AL84" s="51" t="str">
        <f ca="1">IF(OR($A84="",AL$9="",SUMIF(RelGegevens!$F$3:$M$1002,CONCATENATE("=",Uitwerking!$A84,"-",Uitwerking!AL$9),RelGegevens!$L$3:$L$1002)=0),"",SUMIF(RelGegevens!$F$3:$M$1002,CONCATENATE("=",Uitwerking!$A84,"-",Uitwerking!AL$9),RelGegevens!$L$3:$L$1002))</f>
        <v/>
      </c>
      <c r="AM84" s="51" t="str">
        <f ca="1">IF(OR($A84="",AM$9="",SUMIF(RelGegevens!$F$3:$M$1002,CONCATENATE("=",Uitwerking!$A84,"-",Uitwerking!AM$9),RelGegevens!$L$3:$L$1002)=0),"",SUMIF(RelGegevens!$F$3:$M$1002,CONCATENATE("=",Uitwerking!$A84,"-",Uitwerking!AM$9),RelGegevens!$L$3:$L$1002))</f>
        <v/>
      </c>
      <c r="AN84" s="51" t="str">
        <f ca="1">IF(OR($A84="",AN$9="",SUMIF(RelGegevens!$F$3:$M$1002,CONCATENATE("=",Uitwerking!$A84,"-",Uitwerking!AN$9),RelGegevens!$L$3:$L$1002)=0),"",SUMIF(RelGegevens!$F$3:$M$1002,CONCATENATE("=",Uitwerking!$A84,"-",Uitwerking!AN$9),RelGegevens!$L$3:$L$1002))</f>
        <v/>
      </c>
      <c r="AO84" s="51" t="str">
        <f ca="1">IF(OR($A84="",AO$9="",SUMIF(RelGegevens!$F$3:$M$1002,CONCATENATE("=",Uitwerking!$A84,"-",Uitwerking!AO$9),RelGegevens!$L$3:$L$1002)=0),"",SUMIF(RelGegevens!$F$3:$M$1002,CONCATENATE("=",Uitwerking!$A84,"-",Uitwerking!AO$9),RelGegevens!$L$3:$L$1002))</f>
        <v/>
      </c>
      <c r="AP84" s="51" t="str">
        <f ca="1">IF(OR($A84="",AP$9="",SUMIF(RelGegevens!$F$3:$M$1002,CONCATENATE("=",Uitwerking!$A84,"-",Uitwerking!AP$9),RelGegevens!$L$3:$L$1002)=0),"",SUMIF(RelGegevens!$F$3:$M$1002,CONCATENATE("=",Uitwerking!$A84,"-",Uitwerking!AP$9),RelGegevens!$L$3:$L$1002))</f>
        <v/>
      </c>
      <c r="AQ84" s="51" t="str">
        <f ca="1">IF(OR($A84="",AQ$9="",SUMIF(RelGegevens!$F$3:$M$1002,CONCATENATE("=",Uitwerking!$A84,"-",Uitwerking!AQ$9),RelGegevens!$L$3:$L$1002)=0),"",SUMIF(RelGegevens!$F$3:$M$1002,CONCATENATE("=",Uitwerking!$A84,"-",Uitwerking!AQ$9),RelGegevens!$L$3:$L$1002))</f>
        <v/>
      </c>
      <c r="AR84" s="51" t="str">
        <f ca="1">IF(OR($A84="",AR$9="",SUMIF(RelGegevens!$F$3:$M$1002,CONCATENATE("=",Uitwerking!$A84,"-",Uitwerking!AR$9),RelGegevens!$L$3:$L$1002)=0),"",SUMIF(RelGegevens!$F$3:$M$1002,CONCATENATE("=",Uitwerking!$A84,"-",Uitwerking!AR$9),RelGegevens!$L$3:$L$1002))</f>
        <v/>
      </c>
      <c r="AS84" s="51" t="str">
        <f ca="1">IF(OR($A84="",AS$9="",SUMIF(RelGegevens!$F$3:$M$1002,CONCATENATE("=",Uitwerking!$A84,"-",Uitwerking!AS$9),RelGegevens!$L$3:$L$1002)=0),"",SUMIF(RelGegevens!$F$3:$M$1002,CONCATENATE("=",Uitwerking!$A84,"-",Uitwerking!AS$9),RelGegevens!$L$3:$L$1002))</f>
        <v/>
      </c>
      <c r="AT84" s="51" t="str">
        <f ca="1">IF(OR($A84="",AT$9="",SUMIF(RelGegevens!$F$3:$M$1002,CONCATENATE("=",Uitwerking!$A84,"-",Uitwerking!AT$9),RelGegevens!$L$3:$L$1002)=0),"",SUMIF(RelGegevens!$F$3:$M$1002,CONCATENATE("=",Uitwerking!$A84,"-",Uitwerking!AT$9),RelGegevens!$L$3:$L$1002))</f>
        <v/>
      </c>
      <c r="AU84" s="51" t="str">
        <f ca="1">IF(OR($A84="",AU$9="",SUMIF(RelGegevens!$F$3:$M$1002,CONCATENATE("=",Uitwerking!$A84,"-",Uitwerking!AU$9),RelGegevens!$L$3:$L$1002)=0),"",SUMIF(RelGegevens!$F$3:$M$1002,CONCATENATE("=",Uitwerking!$A84,"-",Uitwerking!AU$9),RelGegevens!$L$3:$L$1002))</f>
        <v/>
      </c>
      <c r="AV84" s="51" t="str">
        <f ca="1">IF(OR($A84="",AV$9="",SUMIF(RelGegevens!$F$3:$M$1002,CONCATENATE("=",Uitwerking!$A84,"-",Uitwerking!AV$9),RelGegevens!$L$3:$L$1002)=0),"",SUMIF(RelGegevens!$F$3:$M$1002,CONCATENATE("=",Uitwerking!$A84,"-",Uitwerking!AV$9),RelGegevens!$L$3:$L$1002))</f>
        <v/>
      </c>
      <c r="AW84" s="51" t="str">
        <f ca="1">IF(OR($A84="",AW$9="",SUMIF(RelGegevens!$F$3:$M$1002,CONCATENATE("=",Uitwerking!$A84,"-",Uitwerking!AW$9),RelGegevens!$L$3:$L$1002)=0),"",SUMIF(RelGegevens!$F$3:$M$1002,CONCATENATE("=",Uitwerking!$A84,"-",Uitwerking!AW$9),RelGegevens!$L$3:$L$1002))</f>
        <v/>
      </c>
      <c r="AX84" s="51" t="str">
        <f ca="1">IF(OR($A84="",AX$9="",SUMIF(RelGegevens!$F$3:$M$1002,CONCATENATE("=",Uitwerking!$A84,"-",Uitwerking!AX$9),RelGegevens!$L$3:$L$1002)=0),"",SUMIF(RelGegevens!$F$3:$M$1002,CONCATENATE("=",Uitwerking!$A84,"-",Uitwerking!AX$9),RelGegevens!$L$3:$L$1002))</f>
        <v/>
      </c>
      <c r="AY84" s="51" t="str">
        <f ca="1">IF(OR($A84="",AY$9="",SUMIF(RelGegevens!$F$3:$M$1002,CONCATENATE("=",Uitwerking!$A84,"-",Uitwerking!AY$9),RelGegevens!$L$3:$L$1002)=0),"",SUMIF(RelGegevens!$F$3:$M$1002,CONCATENATE("=",Uitwerking!$A84,"-",Uitwerking!AY$9),RelGegevens!$L$3:$L$1002))</f>
        <v/>
      </c>
      <c r="AZ84" s="51" t="str">
        <f ca="1">IF(OR($A84="",AZ$9="",SUMIF(RelGegevens!$F$3:$M$1002,CONCATENATE("=",Uitwerking!$A84,"-",Uitwerking!AZ$9),RelGegevens!$L$3:$L$1002)=0),"",SUMIF(RelGegevens!$F$3:$M$1002,CONCATENATE("=",Uitwerking!$A84,"-",Uitwerking!AZ$9),RelGegevens!$L$3:$L$1002))</f>
        <v/>
      </c>
      <c r="BA84" s="51" t="str">
        <f ca="1">IF(OR($A84="",BA$9="",SUMIF(RelGegevens!$F$3:$M$1002,CONCATENATE("=",Uitwerking!$A84,"-",Uitwerking!BA$9),RelGegevens!$L$3:$L$1002)=0),"",SUMIF(RelGegevens!$F$3:$M$1002,CONCATENATE("=",Uitwerking!$A84,"-",Uitwerking!BA$9),RelGegevens!$L$3:$L$1002))</f>
        <v/>
      </c>
      <c r="BB84" s="51" t="str">
        <f ca="1">IF(OR($A84="",BB$9="",SUMIF(RelGegevens!$F$3:$M$1002,CONCATENATE("=",Uitwerking!$A84,"-",Uitwerking!BB$9),RelGegevens!$L$3:$L$1002)=0),"",SUMIF(RelGegevens!$F$3:$M$1002,CONCATENATE("=",Uitwerking!$A84,"-",Uitwerking!BB$9),RelGegevens!$L$3:$L$1002))</f>
        <v/>
      </c>
      <c r="BC84" s="52" t="str">
        <f ca="1">IF(OR($A84="",BC$9="",SUMIF(RelGegevens!$F$3:$M$1002,CONCATENATE("=",Uitwerking!$A84,"-",Uitwerking!BC$9),RelGegevens!$L$3:$L$1002)=0),"",SUMIF(RelGegevens!$F$3:$M$1002,CONCATENATE("=",Uitwerking!$A84,"-",Uitwerking!BC$9),RelGegevens!$L$3:$L$1002))</f>
        <v/>
      </c>
    </row>
    <row r="85" spans="1:55" ht="10.5" customHeight="1" x14ac:dyDescent="0.25">
      <c r="A85" s="17" t="str">
        <f>'Data LMA'!B93</f>
        <v/>
      </c>
      <c r="B85" s="29" t="str">
        <f t="shared" si="5"/>
        <v/>
      </c>
      <c r="C85" s="22" t="str">
        <f>IF(A85="","",VLOOKUP(A85,Euralcodes!$A$2:$C$840,3))</f>
        <v/>
      </c>
      <c r="D85" s="23" t="str">
        <f>IF(C85="","",VLOOKUP(A85,Euralcodes!$A$2:$C$840,2))</f>
        <v/>
      </c>
      <c r="E85" s="87" t="str">
        <f t="shared" ca="1" si="6"/>
        <v/>
      </c>
      <c r="F85" s="50" t="str">
        <f ca="1">IF(OR($A85="",F$9="",SUMIF(RelGegevens!$F$3:$M$1002,CONCATENATE("=",Uitwerking!$A85,"-",Uitwerking!F$9),RelGegevens!$L$3:$L$1002)=0),"",SUMIF(RelGegevens!$F$3:$M$1002,CONCATENATE("=",Uitwerking!$A85,"-",Uitwerking!F$9),RelGegevens!$L$3:$L$1002))</f>
        <v/>
      </c>
      <c r="G85" s="51" t="str">
        <f ca="1">IF(OR($A85="",G$9="",SUMIF(RelGegevens!$F$3:$M$1002,CONCATENATE("=",Uitwerking!$A85,"-",Uitwerking!G$9),RelGegevens!$L$3:$L$1002)=0),"",SUMIF(RelGegevens!$F$3:$M$1002,CONCATENATE("=",Uitwerking!$A85,"-",Uitwerking!G$9),RelGegevens!$L$3:$L$1002))</f>
        <v/>
      </c>
      <c r="H85" s="51" t="str">
        <f ca="1">IF(OR($A85="",H$9="",SUMIF(RelGegevens!$F$3:$M$1002,CONCATENATE("=",Uitwerking!$A85,"-",Uitwerking!H$9),RelGegevens!$L$3:$L$1002)=0),"",SUMIF(RelGegevens!$F$3:$M$1002,CONCATENATE("=",Uitwerking!$A85,"-",Uitwerking!H$9),RelGegevens!$L$3:$L$1002))</f>
        <v/>
      </c>
      <c r="I85" s="51" t="str">
        <f ca="1">IF(OR($A85="",I$9="",SUMIF(RelGegevens!$F$3:$M$1002,CONCATENATE("=",Uitwerking!$A85,"-",Uitwerking!I$9),RelGegevens!$L$3:$L$1002)=0),"",SUMIF(RelGegevens!$F$3:$M$1002,CONCATENATE("=",Uitwerking!$A85,"-",Uitwerking!I$9),RelGegevens!$L$3:$L$1002))</f>
        <v/>
      </c>
      <c r="J85" s="51" t="str">
        <f ca="1">IF(OR($A85="",J$9="",SUMIF(RelGegevens!$F$3:$M$1002,CONCATENATE("=",Uitwerking!$A85,"-",Uitwerking!J$9),RelGegevens!$L$3:$L$1002)=0),"",SUMIF(RelGegevens!$F$3:$M$1002,CONCATENATE("=",Uitwerking!$A85,"-",Uitwerking!J$9),RelGegevens!$L$3:$L$1002))</f>
        <v/>
      </c>
      <c r="K85" s="51" t="str">
        <f ca="1">IF(OR($A85="",K$9="",SUMIF(RelGegevens!$F$3:$M$1002,CONCATENATE("=",Uitwerking!$A85,"-",Uitwerking!K$9),RelGegevens!$L$3:$L$1002)=0),"",SUMIF(RelGegevens!$F$3:$M$1002,CONCATENATE("=",Uitwerking!$A85,"-",Uitwerking!K$9),RelGegevens!$L$3:$L$1002))</f>
        <v/>
      </c>
      <c r="L85" s="51" t="str">
        <f ca="1">IF(OR($A85="",L$9="",SUMIF(RelGegevens!$F$3:$M$1002,CONCATENATE("=",Uitwerking!$A85,"-",Uitwerking!L$9),RelGegevens!$L$3:$L$1002)=0),"",SUMIF(RelGegevens!$F$3:$M$1002,CONCATENATE("=",Uitwerking!$A85,"-",Uitwerking!L$9),RelGegevens!$L$3:$L$1002))</f>
        <v/>
      </c>
      <c r="M85" s="51" t="str">
        <f ca="1">IF(OR($A85="",M$9="",SUMIF(RelGegevens!$F$3:$M$1002,CONCATENATE("=",Uitwerking!$A85,"-",Uitwerking!M$9),RelGegevens!$L$3:$L$1002)=0),"",SUMIF(RelGegevens!$F$3:$M$1002,CONCATENATE("=",Uitwerking!$A85,"-",Uitwerking!M$9),RelGegevens!$L$3:$L$1002))</f>
        <v/>
      </c>
      <c r="N85" s="51" t="str">
        <f ca="1">IF(OR($A85="",N$9="",SUMIF(RelGegevens!$F$3:$M$1002,CONCATENATE("=",Uitwerking!$A85,"-",Uitwerking!N$9),RelGegevens!$L$3:$L$1002)=0),"",SUMIF(RelGegevens!$F$3:$M$1002,CONCATENATE("=",Uitwerking!$A85,"-",Uitwerking!N$9),RelGegevens!$L$3:$L$1002))</f>
        <v/>
      </c>
      <c r="O85" s="51" t="str">
        <f ca="1">IF(OR($A85="",O$9="",SUMIF(RelGegevens!$F$3:$M$1002,CONCATENATE("=",Uitwerking!$A85,"-",Uitwerking!O$9),RelGegevens!$L$3:$L$1002)=0),"",SUMIF(RelGegevens!$F$3:$M$1002,CONCATENATE("=",Uitwerking!$A85,"-",Uitwerking!O$9),RelGegevens!$L$3:$L$1002))</f>
        <v/>
      </c>
      <c r="P85" s="51" t="str">
        <f ca="1">IF(OR($A85="",P$9="",SUMIF(RelGegevens!$F$3:$M$1002,CONCATENATE("=",Uitwerking!$A85,"-",Uitwerking!P$9),RelGegevens!$L$3:$L$1002)=0),"",SUMIF(RelGegevens!$F$3:$M$1002,CONCATENATE("=",Uitwerking!$A85,"-",Uitwerking!P$9),RelGegevens!$L$3:$L$1002))</f>
        <v/>
      </c>
      <c r="Q85" s="51" t="str">
        <f ca="1">IF(OR($A85="",Q$9="",SUMIF(RelGegevens!$F$3:$M$1002,CONCATENATE("=",Uitwerking!$A85,"-",Uitwerking!Q$9),RelGegevens!$L$3:$L$1002)=0),"",SUMIF(RelGegevens!$F$3:$M$1002,CONCATENATE("=",Uitwerking!$A85,"-",Uitwerking!Q$9),RelGegevens!$L$3:$L$1002))</f>
        <v/>
      </c>
      <c r="R85" s="51" t="str">
        <f ca="1">IF(OR($A85="",R$9="",SUMIF(RelGegevens!$F$3:$M$1002,CONCATENATE("=",Uitwerking!$A85,"-",Uitwerking!R$9),RelGegevens!$L$3:$L$1002)=0),"",SUMIF(RelGegevens!$F$3:$M$1002,CONCATENATE("=",Uitwerking!$A85,"-",Uitwerking!R$9),RelGegevens!$L$3:$L$1002))</f>
        <v/>
      </c>
      <c r="S85" s="51" t="str">
        <f ca="1">IF(OR($A85="",S$9="",SUMIF(RelGegevens!$F$3:$M$1002,CONCATENATE("=",Uitwerking!$A85,"-",Uitwerking!S$9),RelGegevens!$L$3:$L$1002)=0),"",SUMIF(RelGegevens!$F$3:$M$1002,CONCATENATE("=",Uitwerking!$A85,"-",Uitwerking!S$9),RelGegevens!$L$3:$L$1002))</f>
        <v/>
      </c>
      <c r="T85" s="51" t="str">
        <f ca="1">IF(OR($A85="",T$9="",SUMIF(RelGegevens!$F$3:$M$1002,CONCATENATE("=",Uitwerking!$A85,"-",Uitwerking!T$9),RelGegevens!$L$3:$L$1002)=0),"",SUMIF(RelGegevens!$F$3:$M$1002,CONCATENATE("=",Uitwerking!$A85,"-",Uitwerking!T$9),RelGegevens!$L$3:$L$1002))</f>
        <v/>
      </c>
      <c r="U85" s="51" t="str">
        <f ca="1">IF(OR($A85="",U$9="",SUMIF(RelGegevens!$F$3:$M$1002,CONCATENATE("=",Uitwerking!$A85,"-",Uitwerking!U$9),RelGegevens!$L$3:$L$1002)=0),"",SUMIF(RelGegevens!$F$3:$M$1002,CONCATENATE("=",Uitwerking!$A85,"-",Uitwerking!U$9),RelGegevens!$L$3:$L$1002))</f>
        <v/>
      </c>
      <c r="V85" s="51" t="str">
        <f ca="1">IF(OR($A85="",V$9="",SUMIF(RelGegevens!$F$3:$M$1002,CONCATENATE("=",Uitwerking!$A85,"-",Uitwerking!V$9),RelGegevens!$L$3:$L$1002)=0),"",SUMIF(RelGegevens!$F$3:$M$1002,CONCATENATE("=",Uitwerking!$A85,"-",Uitwerking!V$9),RelGegevens!$L$3:$L$1002))</f>
        <v/>
      </c>
      <c r="W85" s="51" t="str">
        <f ca="1">IF(OR($A85="",W$9="",SUMIF(RelGegevens!$F$3:$M$1002,CONCATENATE("=",Uitwerking!$A85,"-",Uitwerking!W$9),RelGegevens!$L$3:$L$1002)=0),"",SUMIF(RelGegevens!$F$3:$M$1002,CONCATENATE("=",Uitwerking!$A85,"-",Uitwerking!W$9),RelGegevens!$L$3:$L$1002))</f>
        <v/>
      </c>
      <c r="X85" s="51" t="str">
        <f ca="1">IF(OR($A85="",X$9="",SUMIF(RelGegevens!$F$3:$M$1002,CONCATENATE("=",Uitwerking!$A85,"-",Uitwerking!X$9),RelGegevens!$L$3:$L$1002)=0),"",SUMIF(RelGegevens!$F$3:$M$1002,CONCATENATE("=",Uitwerking!$A85,"-",Uitwerking!X$9),RelGegevens!$L$3:$L$1002))</f>
        <v/>
      </c>
      <c r="Y85" s="51" t="str">
        <f ca="1">IF(OR($A85="",Y$9="",SUMIF(RelGegevens!$F$3:$M$1002,CONCATENATE("=",Uitwerking!$A85,"-",Uitwerking!Y$9),RelGegevens!$L$3:$L$1002)=0),"",SUMIF(RelGegevens!$F$3:$M$1002,CONCATENATE("=",Uitwerking!$A85,"-",Uitwerking!Y$9),RelGegevens!$L$3:$L$1002))</f>
        <v/>
      </c>
      <c r="Z85" s="50" t="str">
        <f ca="1">IF(OR($A85="",Z$9="",SUMIF(RelGegevens!$F$3:$M$1002,CONCATENATE("=",Uitwerking!$A85,"-",Uitwerking!Z$9),RelGegevens!$L$3:$L$1002)=0),"",SUMIF(RelGegevens!$F$3:$M$1002,CONCATENATE("=",Uitwerking!$A85,"-",Uitwerking!Z$9),RelGegevens!$L$3:$L$1002))</f>
        <v/>
      </c>
      <c r="AA85" s="51" t="str">
        <f ca="1">IF(OR($A85="",AA$9="",SUMIF(RelGegevens!$F$3:$M$1002,CONCATENATE("=",Uitwerking!$A85,"-",Uitwerking!AA$9),RelGegevens!$L$3:$L$1002)=0),"",SUMIF(RelGegevens!$F$3:$M$1002,CONCATENATE("=",Uitwerking!$A85,"-",Uitwerking!AA$9),RelGegevens!$L$3:$L$1002))</f>
        <v/>
      </c>
      <c r="AB85" s="51" t="str">
        <f ca="1">IF(OR($A85="",AB$9="",SUMIF(RelGegevens!$F$3:$M$1002,CONCATENATE("=",Uitwerking!$A85,"-",Uitwerking!AB$9),RelGegevens!$L$3:$L$1002)=0),"",SUMIF(RelGegevens!$F$3:$M$1002,CONCATENATE("=",Uitwerking!$A85,"-",Uitwerking!AB$9),RelGegevens!$L$3:$L$1002))</f>
        <v/>
      </c>
      <c r="AC85" s="51" t="str">
        <f ca="1">IF(OR($A85="",AC$9="",SUMIF(RelGegevens!$F$3:$M$1002,CONCATENATE("=",Uitwerking!$A85,"-",Uitwerking!AC$9),RelGegevens!$L$3:$L$1002)=0),"",SUMIF(RelGegevens!$F$3:$M$1002,CONCATENATE("=",Uitwerking!$A85,"-",Uitwerking!AC$9),RelGegevens!$L$3:$L$1002))</f>
        <v/>
      </c>
      <c r="AD85" s="51" t="str">
        <f ca="1">IF(OR($A85="",AD$9="",SUMIF(RelGegevens!$F$3:$M$1002,CONCATENATE("=",Uitwerking!$A85,"-",Uitwerking!AD$9),RelGegevens!$L$3:$L$1002)=0),"",SUMIF(RelGegevens!$F$3:$M$1002,CONCATENATE("=",Uitwerking!$A85,"-",Uitwerking!AD$9),RelGegevens!$L$3:$L$1002))</f>
        <v/>
      </c>
      <c r="AE85" s="51" t="str">
        <f ca="1">IF(OR($A85="",AE$9="",SUMIF(RelGegevens!$F$3:$M$1002,CONCATENATE("=",Uitwerking!$A85,"-",Uitwerking!AE$9),RelGegevens!$L$3:$L$1002)=0),"",SUMIF(RelGegevens!$F$3:$M$1002,CONCATENATE("=",Uitwerking!$A85,"-",Uitwerking!AE$9),RelGegevens!$L$3:$L$1002))</f>
        <v/>
      </c>
      <c r="AF85" s="51" t="str">
        <f ca="1">IF(OR($A85="",AF$9="",SUMIF(RelGegevens!$F$3:$M$1002,CONCATENATE("=",Uitwerking!$A85,"-",Uitwerking!AF$9),RelGegevens!$L$3:$L$1002)=0),"",SUMIF(RelGegevens!$F$3:$M$1002,CONCATENATE("=",Uitwerking!$A85,"-",Uitwerking!AF$9),RelGegevens!$L$3:$L$1002))</f>
        <v/>
      </c>
      <c r="AG85" s="51" t="str">
        <f ca="1">IF(OR($A85="",AG$9="",SUMIF(RelGegevens!$F$3:$M$1002,CONCATENATE("=",Uitwerking!$A85,"-",Uitwerking!AG$9),RelGegevens!$L$3:$L$1002)=0),"",SUMIF(RelGegevens!$F$3:$M$1002,CONCATENATE("=",Uitwerking!$A85,"-",Uitwerking!AG$9),RelGegevens!$L$3:$L$1002))</f>
        <v/>
      </c>
      <c r="AH85" s="51" t="str">
        <f ca="1">IF(OR($A85="",AH$9="",SUMIF(RelGegevens!$F$3:$M$1002,CONCATENATE("=",Uitwerking!$A85,"-",Uitwerking!AH$9),RelGegevens!$L$3:$L$1002)=0),"",SUMIF(RelGegevens!$F$3:$M$1002,CONCATENATE("=",Uitwerking!$A85,"-",Uitwerking!AH$9),RelGegevens!$L$3:$L$1002))</f>
        <v/>
      </c>
      <c r="AI85" s="51" t="str">
        <f ca="1">IF(OR($A85="",AI$9="",SUMIF(RelGegevens!$F$3:$M$1002,CONCATENATE("=",Uitwerking!$A85,"-",Uitwerking!AI$9),RelGegevens!$L$3:$L$1002)=0),"",SUMIF(RelGegevens!$F$3:$M$1002,CONCATENATE("=",Uitwerking!$A85,"-",Uitwerking!AI$9),RelGegevens!$L$3:$L$1002))</f>
        <v/>
      </c>
      <c r="AJ85" s="51" t="str">
        <f ca="1">IF(OR($A85="",AJ$9="",SUMIF(RelGegevens!$F$3:$M$1002,CONCATENATE("=",Uitwerking!$A85,"-",Uitwerking!AJ$9),RelGegevens!$L$3:$L$1002)=0),"",SUMIF(RelGegevens!$F$3:$M$1002,CONCATENATE("=",Uitwerking!$A85,"-",Uitwerking!AJ$9),RelGegevens!$L$3:$L$1002))</f>
        <v/>
      </c>
      <c r="AK85" s="51" t="str">
        <f ca="1">IF(OR($A85="",AK$9="",SUMIF(RelGegevens!$F$3:$M$1002,CONCATENATE("=",Uitwerking!$A85,"-",Uitwerking!AK$9),RelGegevens!$L$3:$L$1002)=0),"",SUMIF(RelGegevens!$F$3:$M$1002,CONCATENATE("=",Uitwerking!$A85,"-",Uitwerking!AK$9),RelGegevens!$L$3:$L$1002))</f>
        <v/>
      </c>
      <c r="AL85" s="51" t="str">
        <f ca="1">IF(OR($A85="",AL$9="",SUMIF(RelGegevens!$F$3:$M$1002,CONCATENATE("=",Uitwerking!$A85,"-",Uitwerking!AL$9),RelGegevens!$L$3:$L$1002)=0),"",SUMIF(RelGegevens!$F$3:$M$1002,CONCATENATE("=",Uitwerking!$A85,"-",Uitwerking!AL$9),RelGegevens!$L$3:$L$1002))</f>
        <v/>
      </c>
      <c r="AM85" s="51" t="str">
        <f ca="1">IF(OR($A85="",AM$9="",SUMIF(RelGegevens!$F$3:$M$1002,CONCATENATE("=",Uitwerking!$A85,"-",Uitwerking!AM$9),RelGegevens!$L$3:$L$1002)=0),"",SUMIF(RelGegevens!$F$3:$M$1002,CONCATENATE("=",Uitwerking!$A85,"-",Uitwerking!AM$9),RelGegevens!$L$3:$L$1002))</f>
        <v/>
      </c>
      <c r="AN85" s="51" t="str">
        <f ca="1">IF(OR($A85="",AN$9="",SUMIF(RelGegevens!$F$3:$M$1002,CONCATENATE("=",Uitwerking!$A85,"-",Uitwerking!AN$9),RelGegevens!$L$3:$L$1002)=0),"",SUMIF(RelGegevens!$F$3:$M$1002,CONCATENATE("=",Uitwerking!$A85,"-",Uitwerking!AN$9),RelGegevens!$L$3:$L$1002))</f>
        <v/>
      </c>
      <c r="AO85" s="51" t="str">
        <f ca="1">IF(OR($A85="",AO$9="",SUMIF(RelGegevens!$F$3:$M$1002,CONCATENATE("=",Uitwerking!$A85,"-",Uitwerking!AO$9),RelGegevens!$L$3:$L$1002)=0),"",SUMIF(RelGegevens!$F$3:$M$1002,CONCATENATE("=",Uitwerking!$A85,"-",Uitwerking!AO$9),RelGegevens!$L$3:$L$1002))</f>
        <v/>
      </c>
      <c r="AP85" s="51" t="str">
        <f ca="1">IF(OR($A85="",AP$9="",SUMIF(RelGegevens!$F$3:$M$1002,CONCATENATE("=",Uitwerking!$A85,"-",Uitwerking!AP$9),RelGegevens!$L$3:$L$1002)=0),"",SUMIF(RelGegevens!$F$3:$M$1002,CONCATENATE("=",Uitwerking!$A85,"-",Uitwerking!AP$9),RelGegevens!$L$3:$L$1002))</f>
        <v/>
      </c>
      <c r="AQ85" s="51" t="str">
        <f ca="1">IF(OR($A85="",AQ$9="",SUMIF(RelGegevens!$F$3:$M$1002,CONCATENATE("=",Uitwerking!$A85,"-",Uitwerking!AQ$9),RelGegevens!$L$3:$L$1002)=0),"",SUMIF(RelGegevens!$F$3:$M$1002,CONCATENATE("=",Uitwerking!$A85,"-",Uitwerking!AQ$9),RelGegevens!$L$3:$L$1002))</f>
        <v/>
      </c>
      <c r="AR85" s="51" t="str">
        <f ca="1">IF(OR($A85="",AR$9="",SUMIF(RelGegevens!$F$3:$M$1002,CONCATENATE("=",Uitwerking!$A85,"-",Uitwerking!AR$9),RelGegevens!$L$3:$L$1002)=0),"",SUMIF(RelGegevens!$F$3:$M$1002,CONCATENATE("=",Uitwerking!$A85,"-",Uitwerking!AR$9),RelGegevens!$L$3:$L$1002))</f>
        <v/>
      </c>
      <c r="AS85" s="51" t="str">
        <f ca="1">IF(OR($A85="",AS$9="",SUMIF(RelGegevens!$F$3:$M$1002,CONCATENATE("=",Uitwerking!$A85,"-",Uitwerking!AS$9),RelGegevens!$L$3:$L$1002)=0),"",SUMIF(RelGegevens!$F$3:$M$1002,CONCATENATE("=",Uitwerking!$A85,"-",Uitwerking!AS$9),RelGegevens!$L$3:$L$1002))</f>
        <v/>
      </c>
      <c r="AT85" s="51" t="str">
        <f ca="1">IF(OR($A85="",AT$9="",SUMIF(RelGegevens!$F$3:$M$1002,CONCATENATE("=",Uitwerking!$A85,"-",Uitwerking!AT$9),RelGegevens!$L$3:$L$1002)=0),"",SUMIF(RelGegevens!$F$3:$M$1002,CONCATENATE("=",Uitwerking!$A85,"-",Uitwerking!AT$9),RelGegevens!$L$3:$L$1002))</f>
        <v/>
      </c>
      <c r="AU85" s="51" t="str">
        <f ca="1">IF(OR($A85="",AU$9="",SUMIF(RelGegevens!$F$3:$M$1002,CONCATENATE("=",Uitwerking!$A85,"-",Uitwerking!AU$9),RelGegevens!$L$3:$L$1002)=0),"",SUMIF(RelGegevens!$F$3:$M$1002,CONCATENATE("=",Uitwerking!$A85,"-",Uitwerking!AU$9),RelGegevens!$L$3:$L$1002))</f>
        <v/>
      </c>
      <c r="AV85" s="51" t="str">
        <f ca="1">IF(OR($A85="",AV$9="",SUMIF(RelGegevens!$F$3:$M$1002,CONCATENATE("=",Uitwerking!$A85,"-",Uitwerking!AV$9),RelGegevens!$L$3:$L$1002)=0),"",SUMIF(RelGegevens!$F$3:$M$1002,CONCATENATE("=",Uitwerking!$A85,"-",Uitwerking!AV$9),RelGegevens!$L$3:$L$1002))</f>
        <v/>
      </c>
      <c r="AW85" s="51" t="str">
        <f ca="1">IF(OR($A85="",AW$9="",SUMIF(RelGegevens!$F$3:$M$1002,CONCATENATE("=",Uitwerking!$A85,"-",Uitwerking!AW$9),RelGegevens!$L$3:$L$1002)=0),"",SUMIF(RelGegevens!$F$3:$M$1002,CONCATENATE("=",Uitwerking!$A85,"-",Uitwerking!AW$9),RelGegevens!$L$3:$L$1002))</f>
        <v/>
      </c>
      <c r="AX85" s="51" t="str">
        <f ca="1">IF(OR($A85="",AX$9="",SUMIF(RelGegevens!$F$3:$M$1002,CONCATENATE("=",Uitwerking!$A85,"-",Uitwerking!AX$9),RelGegevens!$L$3:$L$1002)=0),"",SUMIF(RelGegevens!$F$3:$M$1002,CONCATENATE("=",Uitwerking!$A85,"-",Uitwerking!AX$9),RelGegevens!$L$3:$L$1002))</f>
        <v/>
      </c>
      <c r="AY85" s="51" t="str">
        <f ca="1">IF(OR($A85="",AY$9="",SUMIF(RelGegevens!$F$3:$M$1002,CONCATENATE("=",Uitwerking!$A85,"-",Uitwerking!AY$9),RelGegevens!$L$3:$L$1002)=0),"",SUMIF(RelGegevens!$F$3:$M$1002,CONCATENATE("=",Uitwerking!$A85,"-",Uitwerking!AY$9),RelGegevens!$L$3:$L$1002))</f>
        <v/>
      </c>
      <c r="AZ85" s="51" t="str">
        <f ca="1">IF(OR($A85="",AZ$9="",SUMIF(RelGegevens!$F$3:$M$1002,CONCATENATE("=",Uitwerking!$A85,"-",Uitwerking!AZ$9),RelGegevens!$L$3:$L$1002)=0),"",SUMIF(RelGegevens!$F$3:$M$1002,CONCATENATE("=",Uitwerking!$A85,"-",Uitwerking!AZ$9),RelGegevens!$L$3:$L$1002))</f>
        <v/>
      </c>
      <c r="BA85" s="51" t="str">
        <f ca="1">IF(OR($A85="",BA$9="",SUMIF(RelGegevens!$F$3:$M$1002,CONCATENATE("=",Uitwerking!$A85,"-",Uitwerking!BA$9),RelGegevens!$L$3:$L$1002)=0),"",SUMIF(RelGegevens!$F$3:$M$1002,CONCATENATE("=",Uitwerking!$A85,"-",Uitwerking!BA$9),RelGegevens!$L$3:$L$1002))</f>
        <v/>
      </c>
      <c r="BB85" s="51" t="str">
        <f ca="1">IF(OR($A85="",BB$9="",SUMIF(RelGegevens!$F$3:$M$1002,CONCATENATE("=",Uitwerking!$A85,"-",Uitwerking!BB$9),RelGegevens!$L$3:$L$1002)=0),"",SUMIF(RelGegevens!$F$3:$M$1002,CONCATENATE("=",Uitwerking!$A85,"-",Uitwerking!BB$9),RelGegevens!$L$3:$L$1002))</f>
        <v/>
      </c>
      <c r="BC85" s="52" t="str">
        <f ca="1">IF(OR($A85="",BC$9="",SUMIF(RelGegevens!$F$3:$M$1002,CONCATENATE("=",Uitwerking!$A85,"-",Uitwerking!BC$9),RelGegevens!$L$3:$L$1002)=0),"",SUMIF(RelGegevens!$F$3:$M$1002,CONCATENATE("=",Uitwerking!$A85,"-",Uitwerking!BC$9),RelGegevens!$L$3:$L$1002))</f>
        <v/>
      </c>
    </row>
    <row r="86" spans="1:55" ht="10.5" customHeight="1" x14ac:dyDescent="0.25">
      <c r="A86" s="17" t="str">
        <f>'Data LMA'!B94</f>
        <v/>
      </c>
      <c r="B86" s="29" t="str">
        <f t="shared" si="5"/>
        <v/>
      </c>
      <c r="C86" s="22" t="str">
        <f>IF(A86="","",VLOOKUP(A86,Euralcodes!$A$2:$C$840,3))</f>
        <v/>
      </c>
      <c r="D86" s="23" t="str">
        <f>IF(C86="","",VLOOKUP(A86,Euralcodes!$A$2:$C$840,2))</f>
        <v/>
      </c>
      <c r="E86" s="87" t="str">
        <f t="shared" ca="1" si="6"/>
        <v/>
      </c>
      <c r="F86" s="50" t="str">
        <f ca="1">IF(OR($A86="",F$9="",SUMIF(RelGegevens!$F$3:$M$1002,CONCATENATE("=",Uitwerking!$A86,"-",Uitwerking!F$9),RelGegevens!$L$3:$L$1002)=0),"",SUMIF(RelGegevens!$F$3:$M$1002,CONCATENATE("=",Uitwerking!$A86,"-",Uitwerking!F$9),RelGegevens!$L$3:$L$1002))</f>
        <v/>
      </c>
      <c r="G86" s="51" t="str">
        <f ca="1">IF(OR($A86="",G$9="",SUMIF(RelGegevens!$F$3:$M$1002,CONCATENATE("=",Uitwerking!$A86,"-",Uitwerking!G$9),RelGegevens!$L$3:$L$1002)=0),"",SUMIF(RelGegevens!$F$3:$M$1002,CONCATENATE("=",Uitwerking!$A86,"-",Uitwerking!G$9),RelGegevens!$L$3:$L$1002))</f>
        <v/>
      </c>
      <c r="H86" s="51" t="str">
        <f ca="1">IF(OR($A86="",H$9="",SUMIF(RelGegevens!$F$3:$M$1002,CONCATENATE("=",Uitwerking!$A86,"-",Uitwerking!H$9),RelGegevens!$L$3:$L$1002)=0),"",SUMIF(RelGegevens!$F$3:$M$1002,CONCATENATE("=",Uitwerking!$A86,"-",Uitwerking!H$9),RelGegevens!$L$3:$L$1002))</f>
        <v/>
      </c>
      <c r="I86" s="51" t="str">
        <f ca="1">IF(OR($A86="",I$9="",SUMIF(RelGegevens!$F$3:$M$1002,CONCATENATE("=",Uitwerking!$A86,"-",Uitwerking!I$9),RelGegevens!$L$3:$L$1002)=0),"",SUMIF(RelGegevens!$F$3:$M$1002,CONCATENATE("=",Uitwerking!$A86,"-",Uitwerking!I$9),RelGegevens!$L$3:$L$1002))</f>
        <v/>
      </c>
      <c r="J86" s="51" t="str">
        <f ca="1">IF(OR($A86="",J$9="",SUMIF(RelGegevens!$F$3:$M$1002,CONCATENATE("=",Uitwerking!$A86,"-",Uitwerking!J$9),RelGegevens!$L$3:$L$1002)=0),"",SUMIF(RelGegevens!$F$3:$M$1002,CONCATENATE("=",Uitwerking!$A86,"-",Uitwerking!J$9),RelGegevens!$L$3:$L$1002))</f>
        <v/>
      </c>
      <c r="K86" s="51" t="str">
        <f ca="1">IF(OR($A86="",K$9="",SUMIF(RelGegevens!$F$3:$M$1002,CONCATENATE("=",Uitwerking!$A86,"-",Uitwerking!K$9),RelGegevens!$L$3:$L$1002)=0),"",SUMIF(RelGegevens!$F$3:$M$1002,CONCATENATE("=",Uitwerking!$A86,"-",Uitwerking!K$9),RelGegevens!$L$3:$L$1002))</f>
        <v/>
      </c>
      <c r="L86" s="51" t="str">
        <f ca="1">IF(OR($A86="",L$9="",SUMIF(RelGegevens!$F$3:$M$1002,CONCATENATE("=",Uitwerking!$A86,"-",Uitwerking!L$9),RelGegevens!$L$3:$L$1002)=0),"",SUMIF(RelGegevens!$F$3:$M$1002,CONCATENATE("=",Uitwerking!$A86,"-",Uitwerking!L$9),RelGegevens!$L$3:$L$1002))</f>
        <v/>
      </c>
      <c r="M86" s="51" t="str">
        <f ca="1">IF(OR($A86="",M$9="",SUMIF(RelGegevens!$F$3:$M$1002,CONCATENATE("=",Uitwerking!$A86,"-",Uitwerking!M$9),RelGegevens!$L$3:$L$1002)=0),"",SUMIF(RelGegevens!$F$3:$M$1002,CONCATENATE("=",Uitwerking!$A86,"-",Uitwerking!M$9),RelGegevens!$L$3:$L$1002))</f>
        <v/>
      </c>
      <c r="N86" s="51" t="str">
        <f ca="1">IF(OR($A86="",N$9="",SUMIF(RelGegevens!$F$3:$M$1002,CONCATENATE("=",Uitwerking!$A86,"-",Uitwerking!N$9),RelGegevens!$L$3:$L$1002)=0),"",SUMIF(RelGegevens!$F$3:$M$1002,CONCATENATE("=",Uitwerking!$A86,"-",Uitwerking!N$9),RelGegevens!$L$3:$L$1002))</f>
        <v/>
      </c>
      <c r="O86" s="51" t="str">
        <f ca="1">IF(OR($A86="",O$9="",SUMIF(RelGegevens!$F$3:$M$1002,CONCATENATE("=",Uitwerking!$A86,"-",Uitwerking!O$9),RelGegevens!$L$3:$L$1002)=0),"",SUMIF(RelGegevens!$F$3:$M$1002,CONCATENATE("=",Uitwerking!$A86,"-",Uitwerking!O$9),RelGegevens!$L$3:$L$1002))</f>
        <v/>
      </c>
      <c r="P86" s="51" t="str">
        <f ca="1">IF(OR($A86="",P$9="",SUMIF(RelGegevens!$F$3:$M$1002,CONCATENATE("=",Uitwerking!$A86,"-",Uitwerking!P$9),RelGegevens!$L$3:$L$1002)=0),"",SUMIF(RelGegevens!$F$3:$M$1002,CONCATENATE("=",Uitwerking!$A86,"-",Uitwerking!P$9),RelGegevens!$L$3:$L$1002))</f>
        <v/>
      </c>
      <c r="Q86" s="51" t="str">
        <f ca="1">IF(OR($A86="",Q$9="",SUMIF(RelGegevens!$F$3:$M$1002,CONCATENATE("=",Uitwerking!$A86,"-",Uitwerking!Q$9),RelGegevens!$L$3:$L$1002)=0),"",SUMIF(RelGegevens!$F$3:$M$1002,CONCATENATE("=",Uitwerking!$A86,"-",Uitwerking!Q$9),RelGegevens!$L$3:$L$1002))</f>
        <v/>
      </c>
      <c r="R86" s="51" t="str">
        <f ca="1">IF(OR($A86="",R$9="",SUMIF(RelGegevens!$F$3:$M$1002,CONCATENATE("=",Uitwerking!$A86,"-",Uitwerking!R$9),RelGegevens!$L$3:$L$1002)=0),"",SUMIF(RelGegevens!$F$3:$M$1002,CONCATENATE("=",Uitwerking!$A86,"-",Uitwerking!R$9),RelGegevens!$L$3:$L$1002))</f>
        <v/>
      </c>
      <c r="S86" s="51" t="str">
        <f ca="1">IF(OR($A86="",S$9="",SUMIF(RelGegevens!$F$3:$M$1002,CONCATENATE("=",Uitwerking!$A86,"-",Uitwerking!S$9),RelGegevens!$L$3:$L$1002)=0),"",SUMIF(RelGegevens!$F$3:$M$1002,CONCATENATE("=",Uitwerking!$A86,"-",Uitwerking!S$9),RelGegevens!$L$3:$L$1002))</f>
        <v/>
      </c>
      <c r="T86" s="51" t="str">
        <f ca="1">IF(OR($A86="",T$9="",SUMIF(RelGegevens!$F$3:$M$1002,CONCATENATE("=",Uitwerking!$A86,"-",Uitwerking!T$9),RelGegevens!$L$3:$L$1002)=0),"",SUMIF(RelGegevens!$F$3:$M$1002,CONCATENATE("=",Uitwerking!$A86,"-",Uitwerking!T$9),RelGegevens!$L$3:$L$1002))</f>
        <v/>
      </c>
      <c r="U86" s="51" t="str">
        <f ca="1">IF(OR($A86="",U$9="",SUMIF(RelGegevens!$F$3:$M$1002,CONCATENATE("=",Uitwerking!$A86,"-",Uitwerking!U$9),RelGegevens!$L$3:$L$1002)=0),"",SUMIF(RelGegevens!$F$3:$M$1002,CONCATENATE("=",Uitwerking!$A86,"-",Uitwerking!U$9),RelGegevens!$L$3:$L$1002))</f>
        <v/>
      </c>
      <c r="V86" s="51" t="str">
        <f ca="1">IF(OR($A86="",V$9="",SUMIF(RelGegevens!$F$3:$M$1002,CONCATENATE("=",Uitwerking!$A86,"-",Uitwerking!V$9),RelGegevens!$L$3:$L$1002)=0),"",SUMIF(RelGegevens!$F$3:$M$1002,CONCATENATE("=",Uitwerking!$A86,"-",Uitwerking!V$9),RelGegevens!$L$3:$L$1002))</f>
        <v/>
      </c>
      <c r="W86" s="51" t="str">
        <f ca="1">IF(OR($A86="",W$9="",SUMIF(RelGegevens!$F$3:$M$1002,CONCATENATE("=",Uitwerking!$A86,"-",Uitwerking!W$9),RelGegevens!$L$3:$L$1002)=0),"",SUMIF(RelGegevens!$F$3:$M$1002,CONCATENATE("=",Uitwerking!$A86,"-",Uitwerking!W$9),RelGegevens!$L$3:$L$1002))</f>
        <v/>
      </c>
      <c r="X86" s="51" t="str">
        <f ca="1">IF(OR($A86="",X$9="",SUMIF(RelGegevens!$F$3:$M$1002,CONCATENATE("=",Uitwerking!$A86,"-",Uitwerking!X$9),RelGegevens!$L$3:$L$1002)=0),"",SUMIF(RelGegevens!$F$3:$M$1002,CONCATENATE("=",Uitwerking!$A86,"-",Uitwerking!X$9),RelGegevens!$L$3:$L$1002))</f>
        <v/>
      </c>
      <c r="Y86" s="51" t="str">
        <f ca="1">IF(OR($A86="",Y$9="",SUMIF(RelGegevens!$F$3:$M$1002,CONCATENATE("=",Uitwerking!$A86,"-",Uitwerking!Y$9),RelGegevens!$L$3:$L$1002)=0),"",SUMIF(RelGegevens!$F$3:$M$1002,CONCATENATE("=",Uitwerking!$A86,"-",Uitwerking!Y$9),RelGegevens!$L$3:$L$1002))</f>
        <v/>
      </c>
      <c r="Z86" s="50" t="str">
        <f ca="1">IF(OR($A86="",Z$9="",SUMIF(RelGegevens!$F$3:$M$1002,CONCATENATE("=",Uitwerking!$A86,"-",Uitwerking!Z$9),RelGegevens!$L$3:$L$1002)=0),"",SUMIF(RelGegevens!$F$3:$M$1002,CONCATENATE("=",Uitwerking!$A86,"-",Uitwerking!Z$9),RelGegevens!$L$3:$L$1002))</f>
        <v/>
      </c>
      <c r="AA86" s="51" t="str">
        <f ca="1">IF(OR($A86="",AA$9="",SUMIF(RelGegevens!$F$3:$M$1002,CONCATENATE("=",Uitwerking!$A86,"-",Uitwerking!AA$9),RelGegevens!$L$3:$L$1002)=0),"",SUMIF(RelGegevens!$F$3:$M$1002,CONCATENATE("=",Uitwerking!$A86,"-",Uitwerking!AA$9),RelGegevens!$L$3:$L$1002))</f>
        <v/>
      </c>
      <c r="AB86" s="51" t="str">
        <f ca="1">IF(OR($A86="",AB$9="",SUMIF(RelGegevens!$F$3:$M$1002,CONCATENATE("=",Uitwerking!$A86,"-",Uitwerking!AB$9),RelGegevens!$L$3:$L$1002)=0),"",SUMIF(RelGegevens!$F$3:$M$1002,CONCATENATE("=",Uitwerking!$A86,"-",Uitwerking!AB$9),RelGegevens!$L$3:$L$1002))</f>
        <v/>
      </c>
      <c r="AC86" s="51" t="str">
        <f ca="1">IF(OR($A86="",AC$9="",SUMIF(RelGegevens!$F$3:$M$1002,CONCATENATE("=",Uitwerking!$A86,"-",Uitwerking!AC$9),RelGegevens!$L$3:$L$1002)=0),"",SUMIF(RelGegevens!$F$3:$M$1002,CONCATENATE("=",Uitwerking!$A86,"-",Uitwerking!AC$9),RelGegevens!$L$3:$L$1002))</f>
        <v/>
      </c>
      <c r="AD86" s="51" t="str">
        <f ca="1">IF(OR($A86="",AD$9="",SUMIF(RelGegevens!$F$3:$M$1002,CONCATENATE("=",Uitwerking!$A86,"-",Uitwerking!AD$9),RelGegevens!$L$3:$L$1002)=0),"",SUMIF(RelGegevens!$F$3:$M$1002,CONCATENATE("=",Uitwerking!$A86,"-",Uitwerking!AD$9),RelGegevens!$L$3:$L$1002))</f>
        <v/>
      </c>
      <c r="AE86" s="51" t="str">
        <f ca="1">IF(OR($A86="",AE$9="",SUMIF(RelGegevens!$F$3:$M$1002,CONCATENATE("=",Uitwerking!$A86,"-",Uitwerking!AE$9),RelGegevens!$L$3:$L$1002)=0),"",SUMIF(RelGegevens!$F$3:$M$1002,CONCATENATE("=",Uitwerking!$A86,"-",Uitwerking!AE$9),RelGegevens!$L$3:$L$1002))</f>
        <v/>
      </c>
      <c r="AF86" s="51" t="str">
        <f ca="1">IF(OR($A86="",AF$9="",SUMIF(RelGegevens!$F$3:$M$1002,CONCATENATE("=",Uitwerking!$A86,"-",Uitwerking!AF$9),RelGegevens!$L$3:$L$1002)=0),"",SUMIF(RelGegevens!$F$3:$M$1002,CONCATENATE("=",Uitwerking!$A86,"-",Uitwerking!AF$9),RelGegevens!$L$3:$L$1002))</f>
        <v/>
      </c>
      <c r="AG86" s="51" t="str">
        <f ca="1">IF(OR($A86="",AG$9="",SUMIF(RelGegevens!$F$3:$M$1002,CONCATENATE("=",Uitwerking!$A86,"-",Uitwerking!AG$9),RelGegevens!$L$3:$L$1002)=0),"",SUMIF(RelGegevens!$F$3:$M$1002,CONCATENATE("=",Uitwerking!$A86,"-",Uitwerking!AG$9),RelGegevens!$L$3:$L$1002))</f>
        <v/>
      </c>
      <c r="AH86" s="51" t="str">
        <f ca="1">IF(OR($A86="",AH$9="",SUMIF(RelGegevens!$F$3:$M$1002,CONCATENATE("=",Uitwerking!$A86,"-",Uitwerking!AH$9),RelGegevens!$L$3:$L$1002)=0),"",SUMIF(RelGegevens!$F$3:$M$1002,CONCATENATE("=",Uitwerking!$A86,"-",Uitwerking!AH$9),RelGegevens!$L$3:$L$1002))</f>
        <v/>
      </c>
      <c r="AI86" s="51" t="str">
        <f ca="1">IF(OR($A86="",AI$9="",SUMIF(RelGegevens!$F$3:$M$1002,CONCATENATE("=",Uitwerking!$A86,"-",Uitwerking!AI$9),RelGegevens!$L$3:$L$1002)=0),"",SUMIF(RelGegevens!$F$3:$M$1002,CONCATENATE("=",Uitwerking!$A86,"-",Uitwerking!AI$9),RelGegevens!$L$3:$L$1002))</f>
        <v/>
      </c>
      <c r="AJ86" s="51" t="str">
        <f ca="1">IF(OR($A86="",AJ$9="",SUMIF(RelGegevens!$F$3:$M$1002,CONCATENATE("=",Uitwerking!$A86,"-",Uitwerking!AJ$9),RelGegevens!$L$3:$L$1002)=0),"",SUMIF(RelGegevens!$F$3:$M$1002,CONCATENATE("=",Uitwerking!$A86,"-",Uitwerking!AJ$9),RelGegevens!$L$3:$L$1002))</f>
        <v/>
      </c>
      <c r="AK86" s="51" t="str">
        <f ca="1">IF(OR($A86="",AK$9="",SUMIF(RelGegevens!$F$3:$M$1002,CONCATENATE("=",Uitwerking!$A86,"-",Uitwerking!AK$9),RelGegevens!$L$3:$L$1002)=0),"",SUMIF(RelGegevens!$F$3:$M$1002,CONCATENATE("=",Uitwerking!$A86,"-",Uitwerking!AK$9),RelGegevens!$L$3:$L$1002))</f>
        <v/>
      </c>
      <c r="AL86" s="51" t="str">
        <f ca="1">IF(OR($A86="",AL$9="",SUMIF(RelGegevens!$F$3:$M$1002,CONCATENATE("=",Uitwerking!$A86,"-",Uitwerking!AL$9),RelGegevens!$L$3:$L$1002)=0),"",SUMIF(RelGegevens!$F$3:$M$1002,CONCATENATE("=",Uitwerking!$A86,"-",Uitwerking!AL$9),RelGegevens!$L$3:$L$1002))</f>
        <v/>
      </c>
      <c r="AM86" s="51" t="str">
        <f ca="1">IF(OR($A86="",AM$9="",SUMIF(RelGegevens!$F$3:$M$1002,CONCATENATE("=",Uitwerking!$A86,"-",Uitwerking!AM$9),RelGegevens!$L$3:$L$1002)=0),"",SUMIF(RelGegevens!$F$3:$M$1002,CONCATENATE("=",Uitwerking!$A86,"-",Uitwerking!AM$9),RelGegevens!$L$3:$L$1002))</f>
        <v/>
      </c>
      <c r="AN86" s="51" t="str">
        <f ca="1">IF(OR($A86="",AN$9="",SUMIF(RelGegevens!$F$3:$M$1002,CONCATENATE("=",Uitwerking!$A86,"-",Uitwerking!AN$9),RelGegevens!$L$3:$L$1002)=0),"",SUMIF(RelGegevens!$F$3:$M$1002,CONCATENATE("=",Uitwerking!$A86,"-",Uitwerking!AN$9),RelGegevens!$L$3:$L$1002))</f>
        <v/>
      </c>
      <c r="AO86" s="51" t="str">
        <f ca="1">IF(OR($A86="",AO$9="",SUMIF(RelGegevens!$F$3:$M$1002,CONCATENATE("=",Uitwerking!$A86,"-",Uitwerking!AO$9),RelGegevens!$L$3:$L$1002)=0),"",SUMIF(RelGegevens!$F$3:$M$1002,CONCATENATE("=",Uitwerking!$A86,"-",Uitwerking!AO$9),RelGegevens!$L$3:$L$1002))</f>
        <v/>
      </c>
      <c r="AP86" s="51" t="str">
        <f ca="1">IF(OR($A86="",AP$9="",SUMIF(RelGegevens!$F$3:$M$1002,CONCATENATE("=",Uitwerking!$A86,"-",Uitwerking!AP$9),RelGegevens!$L$3:$L$1002)=0),"",SUMIF(RelGegevens!$F$3:$M$1002,CONCATENATE("=",Uitwerking!$A86,"-",Uitwerking!AP$9),RelGegevens!$L$3:$L$1002))</f>
        <v/>
      </c>
      <c r="AQ86" s="51" t="str">
        <f ca="1">IF(OR($A86="",AQ$9="",SUMIF(RelGegevens!$F$3:$M$1002,CONCATENATE("=",Uitwerking!$A86,"-",Uitwerking!AQ$9),RelGegevens!$L$3:$L$1002)=0),"",SUMIF(RelGegevens!$F$3:$M$1002,CONCATENATE("=",Uitwerking!$A86,"-",Uitwerking!AQ$9),RelGegevens!$L$3:$L$1002))</f>
        <v/>
      </c>
      <c r="AR86" s="51" t="str">
        <f ca="1">IF(OR($A86="",AR$9="",SUMIF(RelGegevens!$F$3:$M$1002,CONCATENATE("=",Uitwerking!$A86,"-",Uitwerking!AR$9),RelGegevens!$L$3:$L$1002)=0),"",SUMIF(RelGegevens!$F$3:$M$1002,CONCATENATE("=",Uitwerking!$A86,"-",Uitwerking!AR$9),RelGegevens!$L$3:$L$1002))</f>
        <v/>
      </c>
      <c r="AS86" s="51" t="str">
        <f ca="1">IF(OR($A86="",AS$9="",SUMIF(RelGegevens!$F$3:$M$1002,CONCATENATE("=",Uitwerking!$A86,"-",Uitwerking!AS$9),RelGegevens!$L$3:$L$1002)=0),"",SUMIF(RelGegevens!$F$3:$M$1002,CONCATENATE("=",Uitwerking!$A86,"-",Uitwerking!AS$9),RelGegevens!$L$3:$L$1002))</f>
        <v/>
      </c>
      <c r="AT86" s="51" t="str">
        <f ca="1">IF(OR($A86="",AT$9="",SUMIF(RelGegevens!$F$3:$M$1002,CONCATENATE("=",Uitwerking!$A86,"-",Uitwerking!AT$9),RelGegevens!$L$3:$L$1002)=0),"",SUMIF(RelGegevens!$F$3:$M$1002,CONCATENATE("=",Uitwerking!$A86,"-",Uitwerking!AT$9),RelGegevens!$L$3:$L$1002))</f>
        <v/>
      </c>
      <c r="AU86" s="51" t="str">
        <f ca="1">IF(OR($A86="",AU$9="",SUMIF(RelGegevens!$F$3:$M$1002,CONCATENATE("=",Uitwerking!$A86,"-",Uitwerking!AU$9),RelGegevens!$L$3:$L$1002)=0),"",SUMIF(RelGegevens!$F$3:$M$1002,CONCATENATE("=",Uitwerking!$A86,"-",Uitwerking!AU$9),RelGegevens!$L$3:$L$1002))</f>
        <v/>
      </c>
      <c r="AV86" s="51" t="str">
        <f ca="1">IF(OR($A86="",AV$9="",SUMIF(RelGegevens!$F$3:$M$1002,CONCATENATE("=",Uitwerking!$A86,"-",Uitwerking!AV$9),RelGegevens!$L$3:$L$1002)=0),"",SUMIF(RelGegevens!$F$3:$M$1002,CONCATENATE("=",Uitwerking!$A86,"-",Uitwerking!AV$9),RelGegevens!$L$3:$L$1002))</f>
        <v/>
      </c>
      <c r="AW86" s="51" t="str">
        <f ca="1">IF(OR($A86="",AW$9="",SUMIF(RelGegevens!$F$3:$M$1002,CONCATENATE("=",Uitwerking!$A86,"-",Uitwerking!AW$9),RelGegevens!$L$3:$L$1002)=0),"",SUMIF(RelGegevens!$F$3:$M$1002,CONCATENATE("=",Uitwerking!$A86,"-",Uitwerking!AW$9),RelGegevens!$L$3:$L$1002))</f>
        <v/>
      </c>
      <c r="AX86" s="51" t="str">
        <f ca="1">IF(OR($A86="",AX$9="",SUMIF(RelGegevens!$F$3:$M$1002,CONCATENATE("=",Uitwerking!$A86,"-",Uitwerking!AX$9),RelGegevens!$L$3:$L$1002)=0),"",SUMIF(RelGegevens!$F$3:$M$1002,CONCATENATE("=",Uitwerking!$A86,"-",Uitwerking!AX$9),RelGegevens!$L$3:$L$1002))</f>
        <v/>
      </c>
      <c r="AY86" s="51" t="str">
        <f ca="1">IF(OR($A86="",AY$9="",SUMIF(RelGegevens!$F$3:$M$1002,CONCATENATE("=",Uitwerking!$A86,"-",Uitwerking!AY$9),RelGegevens!$L$3:$L$1002)=0),"",SUMIF(RelGegevens!$F$3:$M$1002,CONCATENATE("=",Uitwerking!$A86,"-",Uitwerking!AY$9),RelGegevens!$L$3:$L$1002))</f>
        <v/>
      </c>
      <c r="AZ86" s="51" t="str">
        <f ca="1">IF(OR($A86="",AZ$9="",SUMIF(RelGegevens!$F$3:$M$1002,CONCATENATE("=",Uitwerking!$A86,"-",Uitwerking!AZ$9),RelGegevens!$L$3:$L$1002)=0),"",SUMIF(RelGegevens!$F$3:$M$1002,CONCATENATE("=",Uitwerking!$A86,"-",Uitwerking!AZ$9),RelGegevens!$L$3:$L$1002))</f>
        <v/>
      </c>
      <c r="BA86" s="51" t="str">
        <f ca="1">IF(OR($A86="",BA$9="",SUMIF(RelGegevens!$F$3:$M$1002,CONCATENATE("=",Uitwerking!$A86,"-",Uitwerking!BA$9),RelGegevens!$L$3:$L$1002)=0),"",SUMIF(RelGegevens!$F$3:$M$1002,CONCATENATE("=",Uitwerking!$A86,"-",Uitwerking!BA$9),RelGegevens!$L$3:$L$1002))</f>
        <v/>
      </c>
      <c r="BB86" s="51" t="str">
        <f ca="1">IF(OR($A86="",BB$9="",SUMIF(RelGegevens!$F$3:$M$1002,CONCATENATE("=",Uitwerking!$A86,"-",Uitwerking!BB$9),RelGegevens!$L$3:$L$1002)=0),"",SUMIF(RelGegevens!$F$3:$M$1002,CONCATENATE("=",Uitwerking!$A86,"-",Uitwerking!BB$9),RelGegevens!$L$3:$L$1002))</f>
        <v/>
      </c>
      <c r="BC86" s="52" t="str">
        <f ca="1">IF(OR($A86="",BC$9="",SUMIF(RelGegevens!$F$3:$M$1002,CONCATENATE("=",Uitwerking!$A86,"-",Uitwerking!BC$9),RelGegevens!$L$3:$L$1002)=0),"",SUMIF(RelGegevens!$F$3:$M$1002,CONCATENATE("=",Uitwerking!$A86,"-",Uitwerking!BC$9),RelGegevens!$L$3:$L$1002))</f>
        <v/>
      </c>
    </row>
    <row r="87" spans="1:55" ht="10.5" customHeight="1" x14ac:dyDescent="0.25">
      <c r="A87" s="17" t="str">
        <f>'Data LMA'!B95</f>
        <v/>
      </c>
      <c r="B87" s="29" t="str">
        <f t="shared" si="5"/>
        <v/>
      </c>
      <c r="C87" s="22" t="str">
        <f>IF(A87="","",VLOOKUP(A87,Euralcodes!$A$2:$C$840,3))</f>
        <v/>
      </c>
      <c r="D87" s="23" t="str">
        <f>IF(C87="","",VLOOKUP(A87,Euralcodes!$A$2:$C$840,2))</f>
        <v/>
      </c>
      <c r="E87" s="87" t="str">
        <f t="shared" ca="1" si="6"/>
        <v/>
      </c>
      <c r="F87" s="50" t="str">
        <f ca="1">IF(OR($A87="",F$9="",SUMIF(RelGegevens!$F$3:$M$1002,CONCATENATE("=",Uitwerking!$A87,"-",Uitwerking!F$9),RelGegevens!$L$3:$L$1002)=0),"",SUMIF(RelGegevens!$F$3:$M$1002,CONCATENATE("=",Uitwerking!$A87,"-",Uitwerking!F$9),RelGegevens!$L$3:$L$1002))</f>
        <v/>
      </c>
      <c r="G87" s="51" t="str">
        <f ca="1">IF(OR($A87="",G$9="",SUMIF(RelGegevens!$F$3:$M$1002,CONCATENATE("=",Uitwerking!$A87,"-",Uitwerking!G$9),RelGegevens!$L$3:$L$1002)=0),"",SUMIF(RelGegevens!$F$3:$M$1002,CONCATENATE("=",Uitwerking!$A87,"-",Uitwerking!G$9),RelGegevens!$L$3:$L$1002))</f>
        <v/>
      </c>
      <c r="H87" s="51" t="str">
        <f ca="1">IF(OR($A87="",H$9="",SUMIF(RelGegevens!$F$3:$M$1002,CONCATENATE("=",Uitwerking!$A87,"-",Uitwerking!H$9),RelGegevens!$L$3:$L$1002)=0),"",SUMIF(RelGegevens!$F$3:$M$1002,CONCATENATE("=",Uitwerking!$A87,"-",Uitwerking!H$9),RelGegevens!$L$3:$L$1002))</f>
        <v/>
      </c>
      <c r="I87" s="51" t="str">
        <f ca="1">IF(OR($A87="",I$9="",SUMIF(RelGegevens!$F$3:$M$1002,CONCATENATE("=",Uitwerking!$A87,"-",Uitwerking!I$9),RelGegevens!$L$3:$L$1002)=0),"",SUMIF(RelGegevens!$F$3:$M$1002,CONCATENATE("=",Uitwerking!$A87,"-",Uitwerking!I$9),RelGegevens!$L$3:$L$1002))</f>
        <v/>
      </c>
      <c r="J87" s="51" t="str">
        <f ca="1">IF(OR($A87="",J$9="",SUMIF(RelGegevens!$F$3:$M$1002,CONCATENATE("=",Uitwerking!$A87,"-",Uitwerking!J$9),RelGegevens!$L$3:$L$1002)=0),"",SUMIF(RelGegevens!$F$3:$M$1002,CONCATENATE("=",Uitwerking!$A87,"-",Uitwerking!J$9),RelGegevens!$L$3:$L$1002))</f>
        <v/>
      </c>
      <c r="K87" s="51" t="str">
        <f ca="1">IF(OR($A87="",K$9="",SUMIF(RelGegevens!$F$3:$M$1002,CONCATENATE("=",Uitwerking!$A87,"-",Uitwerking!K$9),RelGegevens!$L$3:$L$1002)=0),"",SUMIF(RelGegevens!$F$3:$M$1002,CONCATENATE("=",Uitwerking!$A87,"-",Uitwerking!K$9),RelGegevens!$L$3:$L$1002))</f>
        <v/>
      </c>
      <c r="L87" s="51" t="str">
        <f ca="1">IF(OR($A87="",L$9="",SUMIF(RelGegevens!$F$3:$M$1002,CONCATENATE("=",Uitwerking!$A87,"-",Uitwerking!L$9),RelGegevens!$L$3:$L$1002)=0),"",SUMIF(RelGegevens!$F$3:$M$1002,CONCATENATE("=",Uitwerking!$A87,"-",Uitwerking!L$9),RelGegevens!$L$3:$L$1002))</f>
        <v/>
      </c>
      <c r="M87" s="51" t="str">
        <f ca="1">IF(OR($A87="",M$9="",SUMIF(RelGegevens!$F$3:$M$1002,CONCATENATE("=",Uitwerking!$A87,"-",Uitwerking!M$9),RelGegevens!$L$3:$L$1002)=0),"",SUMIF(RelGegevens!$F$3:$M$1002,CONCATENATE("=",Uitwerking!$A87,"-",Uitwerking!M$9),RelGegevens!$L$3:$L$1002))</f>
        <v/>
      </c>
      <c r="N87" s="51" t="str">
        <f ca="1">IF(OR($A87="",N$9="",SUMIF(RelGegevens!$F$3:$M$1002,CONCATENATE("=",Uitwerking!$A87,"-",Uitwerking!N$9),RelGegevens!$L$3:$L$1002)=0),"",SUMIF(RelGegevens!$F$3:$M$1002,CONCATENATE("=",Uitwerking!$A87,"-",Uitwerking!N$9),RelGegevens!$L$3:$L$1002))</f>
        <v/>
      </c>
      <c r="O87" s="51" t="str">
        <f ca="1">IF(OR($A87="",O$9="",SUMIF(RelGegevens!$F$3:$M$1002,CONCATENATE("=",Uitwerking!$A87,"-",Uitwerking!O$9),RelGegevens!$L$3:$L$1002)=0),"",SUMIF(RelGegevens!$F$3:$M$1002,CONCATENATE("=",Uitwerking!$A87,"-",Uitwerking!O$9),RelGegevens!$L$3:$L$1002))</f>
        <v/>
      </c>
      <c r="P87" s="51" t="str">
        <f ca="1">IF(OR($A87="",P$9="",SUMIF(RelGegevens!$F$3:$M$1002,CONCATENATE("=",Uitwerking!$A87,"-",Uitwerking!P$9),RelGegevens!$L$3:$L$1002)=0),"",SUMIF(RelGegevens!$F$3:$M$1002,CONCATENATE("=",Uitwerking!$A87,"-",Uitwerking!P$9),RelGegevens!$L$3:$L$1002))</f>
        <v/>
      </c>
      <c r="Q87" s="51" t="str">
        <f ca="1">IF(OR($A87="",Q$9="",SUMIF(RelGegevens!$F$3:$M$1002,CONCATENATE("=",Uitwerking!$A87,"-",Uitwerking!Q$9),RelGegevens!$L$3:$L$1002)=0),"",SUMIF(RelGegevens!$F$3:$M$1002,CONCATENATE("=",Uitwerking!$A87,"-",Uitwerking!Q$9),RelGegevens!$L$3:$L$1002))</f>
        <v/>
      </c>
      <c r="R87" s="51" t="str">
        <f ca="1">IF(OR($A87="",R$9="",SUMIF(RelGegevens!$F$3:$M$1002,CONCATENATE("=",Uitwerking!$A87,"-",Uitwerking!R$9),RelGegevens!$L$3:$L$1002)=0),"",SUMIF(RelGegevens!$F$3:$M$1002,CONCATENATE("=",Uitwerking!$A87,"-",Uitwerking!R$9),RelGegevens!$L$3:$L$1002))</f>
        <v/>
      </c>
      <c r="S87" s="51" t="str">
        <f ca="1">IF(OR($A87="",S$9="",SUMIF(RelGegevens!$F$3:$M$1002,CONCATENATE("=",Uitwerking!$A87,"-",Uitwerking!S$9),RelGegevens!$L$3:$L$1002)=0),"",SUMIF(RelGegevens!$F$3:$M$1002,CONCATENATE("=",Uitwerking!$A87,"-",Uitwerking!S$9),RelGegevens!$L$3:$L$1002))</f>
        <v/>
      </c>
      <c r="T87" s="51" t="str">
        <f ca="1">IF(OR($A87="",T$9="",SUMIF(RelGegevens!$F$3:$M$1002,CONCATENATE("=",Uitwerking!$A87,"-",Uitwerking!T$9),RelGegevens!$L$3:$L$1002)=0),"",SUMIF(RelGegevens!$F$3:$M$1002,CONCATENATE("=",Uitwerking!$A87,"-",Uitwerking!T$9),RelGegevens!$L$3:$L$1002))</f>
        <v/>
      </c>
      <c r="U87" s="51" t="str">
        <f ca="1">IF(OR($A87="",U$9="",SUMIF(RelGegevens!$F$3:$M$1002,CONCATENATE("=",Uitwerking!$A87,"-",Uitwerking!U$9),RelGegevens!$L$3:$L$1002)=0),"",SUMIF(RelGegevens!$F$3:$M$1002,CONCATENATE("=",Uitwerking!$A87,"-",Uitwerking!U$9),RelGegevens!$L$3:$L$1002))</f>
        <v/>
      </c>
      <c r="V87" s="51" t="str">
        <f ca="1">IF(OR($A87="",V$9="",SUMIF(RelGegevens!$F$3:$M$1002,CONCATENATE("=",Uitwerking!$A87,"-",Uitwerking!V$9),RelGegevens!$L$3:$L$1002)=0),"",SUMIF(RelGegevens!$F$3:$M$1002,CONCATENATE("=",Uitwerking!$A87,"-",Uitwerking!V$9),RelGegevens!$L$3:$L$1002))</f>
        <v/>
      </c>
      <c r="W87" s="51" t="str">
        <f ca="1">IF(OR($A87="",W$9="",SUMIF(RelGegevens!$F$3:$M$1002,CONCATENATE("=",Uitwerking!$A87,"-",Uitwerking!W$9),RelGegevens!$L$3:$L$1002)=0),"",SUMIF(RelGegevens!$F$3:$M$1002,CONCATENATE("=",Uitwerking!$A87,"-",Uitwerking!W$9),RelGegevens!$L$3:$L$1002))</f>
        <v/>
      </c>
      <c r="X87" s="51" t="str">
        <f ca="1">IF(OR($A87="",X$9="",SUMIF(RelGegevens!$F$3:$M$1002,CONCATENATE("=",Uitwerking!$A87,"-",Uitwerking!X$9),RelGegevens!$L$3:$L$1002)=0),"",SUMIF(RelGegevens!$F$3:$M$1002,CONCATENATE("=",Uitwerking!$A87,"-",Uitwerking!X$9),RelGegevens!$L$3:$L$1002))</f>
        <v/>
      </c>
      <c r="Y87" s="51" t="str">
        <f ca="1">IF(OR($A87="",Y$9="",SUMIF(RelGegevens!$F$3:$M$1002,CONCATENATE("=",Uitwerking!$A87,"-",Uitwerking!Y$9),RelGegevens!$L$3:$L$1002)=0),"",SUMIF(RelGegevens!$F$3:$M$1002,CONCATENATE("=",Uitwerking!$A87,"-",Uitwerking!Y$9),RelGegevens!$L$3:$L$1002))</f>
        <v/>
      </c>
      <c r="Z87" s="50" t="str">
        <f ca="1">IF(OR($A87="",Z$9="",SUMIF(RelGegevens!$F$3:$M$1002,CONCATENATE("=",Uitwerking!$A87,"-",Uitwerking!Z$9),RelGegevens!$L$3:$L$1002)=0),"",SUMIF(RelGegevens!$F$3:$M$1002,CONCATENATE("=",Uitwerking!$A87,"-",Uitwerking!Z$9),RelGegevens!$L$3:$L$1002))</f>
        <v/>
      </c>
      <c r="AA87" s="51" t="str">
        <f ca="1">IF(OR($A87="",AA$9="",SUMIF(RelGegevens!$F$3:$M$1002,CONCATENATE("=",Uitwerking!$A87,"-",Uitwerking!AA$9),RelGegevens!$L$3:$L$1002)=0),"",SUMIF(RelGegevens!$F$3:$M$1002,CONCATENATE("=",Uitwerking!$A87,"-",Uitwerking!AA$9),RelGegevens!$L$3:$L$1002))</f>
        <v/>
      </c>
      <c r="AB87" s="51" t="str">
        <f ca="1">IF(OR($A87="",AB$9="",SUMIF(RelGegevens!$F$3:$M$1002,CONCATENATE("=",Uitwerking!$A87,"-",Uitwerking!AB$9),RelGegevens!$L$3:$L$1002)=0),"",SUMIF(RelGegevens!$F$3:$M$1002,CONCATENATE("=",Uitwerking!$A87,"-",Uitwerking!AB$9),RelGegevens!$L$3:$L$1002))</f>
        <v/>
      </c>
      <c r="AC87" s="51" t="str">
        <f ca="1">IF(OR($A87="",AC$9="",SUMIF(RelGegevens!$F$3:$M$1002,CONCATENATE("=",Uitwerking!$A87,"-",Uitwerking!AC$9),RelGegevens!$L$3:$L$1002)=0),"",SUMIF(RelGegevens!$F$3:$M$1002,CONCATENATE("=",Uitwerking!$A87,"-",Uitwerking!AC$9),RelGegevens!$L$3:$L$1002))</f>
        <v/>
      </c>
      <c r="AD87" s="51" t="str">
        <f ca="1">IF(OR($A87="",AD$9="",SUMIF(RelGegevens!$F$3:$M$1002,CONCATENATE("=",Uitwerking!$A87,"-",Uitwerking!AD$9),RelGegevens!$L$3:$L$1002)=0),"",SUMIF(RelGegevens!$F$3:$M$1002,CONCATENATE("=",Uitwerking!$A87,"-",Uitwerking!AD$9),RelGegevens!$L$3:$L$1002))</f>
        <v/>
      </c>
      <c r="AE87" s="51" t="str">
        <f ca="1">IF(OR($A87="",AE$9="",SUMIF(RelGegevens!$F$3:$M$1002,CONCATENATE("=",Uitwerking!$A87,"-",Uitwerking!AE$9),RelGegevens!$L$3:$L$1002)=0),"",SUMIF(RelGegevens!$F$3:$M$1002,CONCATENATE("=",Uitwerking!$A87,"-",Uitwerking!AE$9),RelGegevens!$L$3:$L$1002))</f>
        <v/>
      </c>
      <c r="AF87" s="51" t="str">
        <f ca="1">IF(OR($A87="",AF$9="",SUMIF(RelGegevens!$F$3:$M$1002,CONCATENATE("=",Uitwerking!$A87,"-",Uitwerking!AF$9),RelGegevens!$L$3:$L$1002)=0),"",SUMIF(RelGegevens!$F$3:$M$1002,CONCATENATE("=",Uitwerking!$A87,"-",Uitwerking!AF$9),RelGegevens!$L$3:$L$1002))</f>
        <v/>
      </c>
      <c r="AG87" s="51" t="str">
        <f ca="1">IF(OR($A87="",AG$9="",SUMIF(RelGegevens!$F$3:$M$1002,CONCATENATE("=",Uitwerking!$A87,"-",Uitwerking!AG$9),RelGegevens!$L$3:$L$1002)=0),"",SUMIF(RelGegevens!$F$3:$M$1002,CONCATENATE("=",Uitwerking!$A87,"-",Uitwerking!AG$9),RelGegevens!$L$3:$L$1002))</f>
        <v/>
      </c>
      <c r="AH87" s="51" t="str">
        <f ca="1">IF(OR($A87="",AH$9="",SUMIF(RelGegevens!$F$3:$M$1002,CONCATENATE("=",Uitwerking!$A87,"-",Uitwerking!AH$9),RelGegevens!$L$3:$L$1002)=0),"",SUMIF(RelGegevens!$F$3:$M$1002,CONCATENATE("=",Uitwerking!$A87,"-",Uitwerking!AH$9),RelGegevens!$L$3:$L$1002))</f>
        <v/>
      </c>
      <c r="AI87" s="51" t="str">
        <f ca="1">IF(OR($A87="",AI$9="",SUMIF(RelGegevens!$F$3:$M$1002,CONCATENATE("=",Uitwerking!$A87,"-",Uitwerking!AI$9),RelGegevens!$L$3:$L$1002)=0),"",SUMIF(RelGegevens!$F$3:$M$1002,CONCATENATE("=",Uitwerking!$A87,"-",Uitwerking!AI$9),RelGegevens!$L$3:$L$1002))</f>
        <v/>
      </c>
      <c r="AJ87" s="51" t="str">
        <f ca="1">IF(OR($A87="",AJ$9="",SUMIF(RelGegevens!$F$3:$M$1002,CONCATENATE("=",Uitwerking!$A87,"-",Uitwerking!AJ$9),RelGegevens!$L$3:$L$1002)=0),"",SUMIF(RelGegevens!$F$3:$M$1002,CONCATENATE("=",Uitwerking!$A87,"-",Uitwerking!AJ$9),RelGegevens!$L$3:$L$1002))</f>
        <v/>
      </c>
      <c r="AK87" s="51" t="str">
        <f ca="1">IF(OR($A87="",AK$9="",SUMIF(RelGegevens!$F$3:$M$1002,CONCATENATE("=",Uitwerking!$A87,"-",Uitwerking!AK$9),RelGegevens!$L$3:$L$1002)=0),"",SUMIF(RelGegevens!$F$3:$M$1002,CONCATENATE("=",Uitwerking!$A87,"-",Uitwerking!AK$9),RelGegevens!$L$3:$L$1002))</f>
        <v/>
      </c>
      <c r="AL87" s="51" t="str">
        <f ca="1">IF(OR($A87="",AL$9="",SUMIF(RelGegevens!$F$3:$M$1002,CONCATENATE("=",Uitwerking!$A87,"-",Uitwerking!AL$9),RelGegevens!$L$3:$L$1002)=0),"",SUMIF(RelGegevens!$F$3:$M$1002,CONCATENATE("=",Uitwerking!$A87,"-",Uitwerking!AL$9),RelGegevens!$L$3:$L$1002))</f>
        <v/>
      </c>
      <c r="AM87" s="51" t="str">
        <f ca="1">IF(OR($A87="",AM$9="",SUMIF(RelGegevens!$F$3:$M$1002,CONCATENATE("=",Uitwerking!$A87,"-",Uitwerking!AM$9),RelGegevens!$L$3:$L$1002)=0),"",SUMIF(RelGegevens!$F$3:$M$1002,CONCATENATE("=",Uitwerking!$A87,"-",Uitwerking!AM$9),RelGegevens!$L$3:$L$1002))</f>
        <v/>
      </c>
      <c r="AN87" s="51" t="str">
        <f ca="1">IF(OR($A87="",AN$9="",SUMIF(RelGegevens!$F$3:$M$1002,CONCATENATE("=",Uitwerking!$A87,"-",Uitwerking!AN$9),RelGegevens!$L$3:$L$1002)=0),"",SUMIF(RelGegevens!$F$3:$M$1002,CONCATENATE("=",Uitwerking!$A87,"-",Uitwerking!AN$9),RelGegevens!$L$3:$L$1002))</f>
        <v/>
      </c>
      <c r="AO87" s="51" t="str">
        <f ca="1">IF(OR($A87="",AO$9="",SUMIF(RelGegevens!$F$3:$M$1002,CONCATENATE("=",Uitwerking!$A87,"-",Uitwerking!AO$9),RelGegevens!$L$3:$L$1002)=0),"",SUMIF(RelGegevens!$F$3:$M$1002,CONCATENATE("=",Uitwerking!$A87,"-",Uitwerking!AO$9),RelGegevens!$L$3:$L$1002))</f>
        <v/>
      </c>
      <c r="AP87" s="51" t="str">
        <f ca="1">IF(OR($A87="",AP$9="",SUMIF(RelGegevens!$F$3:$M$1002,CONCATENATE("=",Uitwerking!$A87,"-",Uitwerking!AP$9),RelGegevens!$L$3:$L$1002)=0),"",SUMIF(RelGegevens!$F$3:$M$1002,CONCATENATE("=",Uitwerking!$A87,"-",Uitwerking!AP$9),RelGegevens!$L$3:$L$1002))</f>
        <v/>
      </c>
      <c r="AQ87" s="51" t="str">
        <f ca="1">IF(OR($A87="",AQ$9="",SUMIF(RelGegevens!$F$3:$M$1002,CONCATENATE("=",Uitwerking!$A87,"-",Uitwerking!AQ$9),RelGegevens!$L$3:$L$1002)=0),"",SUMIF(RelGegevens!$F$3:$M$1002,CONCATENATE("=",Uitwerking!$A87,"-",Uitwerking!AQ$9),RelGegevens!$L$3:$L$1002))</f>
        <v/>
      </c>
      <c r="AR87" s="51" t="str">
        <f ca="1">IF(OR($A87="",AR$9="",SUMIF(RelGegevens!$F$3:$M$1002,CONCATENATE("=",Uitwerking!$A87,"-",Uitwerking!AR$9),RelGegevens!$L$3:$L$1002)=0),"",SUMIF(RelGegevens!$F$3:$M$1002,CONCATENATE("=",Uitwerking!$A87,"-",Uitwerking!AR$9),RelGegevens!$L$3:$L$1002))</f>
        <v/>
      </c>
      <c r="AS87" s="51" t="str">
        <f ca="1">IF(OR($A87="",AS$9="",SUMIF(RelGegevens!$F$3:$M$1002,CONCATENATE("=",Uitwerking!$A87,"-",Uitwerking!AS$9),RelGegevens!$L$3:$L$1002)=0),"",SUMIF(RelGegevens!$F$3:$M$1002,CONCATENATE("=",Uitwerking!$A87,"-",Uitwerking!AS$9),RelGegevens!$L$3:$L$1002))</f>
        <v/>
      </c>
      <c r="AT87" s="51" t="str">
        <f ca="1">IF(OR($A87="",AT$9="",SUMIF(RelGegevens!$F$3:$M$1002,CONCATENATE("=",Uitwerking!$A87,"-",Uitwerking!AT$9),RelGegevens!$L$3:$L$1002)=0),"",SUMIF(RelGegevens!$F$3:$M$1002,CONCATENATE("=",Uitwerking!$A87,"-",Uitwerking!AT$9),RelGegevens!$L$3:$L$1002))</f>
        <v/>
      </c>
      <c r="AU87" s="51" t="str">
        <f ca="1">IF(OR($A87="",AU$9="",SUMIF(RelGegevens!$F$3:$M$1002,CONCATENATE("=",Uitwerking!$A87,"-",Uitwerking!AU$9),RelGegevens!$L$3:$L$1002)=0),"",SUMIF(RelGegevens!$F$3:$M$1002,CONCATENATE("=",Uitwerking!$A87,"-",Uitwerking!AU$9),RelGegevens!$L$3:$L$1002))</f>
        <v/>
      </c>
      <c r="AV87" s="51" t="str">
        <f ca="1">IF(OR($A87="",AV$9="",SUMIF(RelGegevens!$F$3:$M$1002,CONCATENATE("=",Uitwerking!$A87,"-",Uitwerking!AV$9),RelGegevens!$L$3:$L$1002)=0),"",SUMIF(RelGegevens!$F$3:$M$1002,CONCATENATE("=",Uitwerking!$A87,"-",Uitwerking!AV$9),RelGegevens!$L$3:$L$1002))</f>
        <v/>
      </c>
      <c r="AW87" s="51" t="str">
        <f ca="1">IF(OR($A87="",AW$9="",SUMIF(RelGegevens!$F$3:$M$1002,CONCATENATE("=",Uitwerking!$A87,"-",Uitwerking!AW$9),RelGegevens!$L$3:$L$1002)=0),"",SUMIF(RelGegevens!$F$3:$M$1002,CONCATENATE("=",Uitwerking!$A87,"-",Uitwerking!AW$9),RelGegevens!$L$3:$L$1002))</f>
        <v/>
      </c>
      <c r="AX87" s="51" t="str">
        <f ca="1">IF(OR($A87="",AX$9="",SUMIF(RelGegevens!$F$3:$M$1002,CONCATENATE("=",Uitwerking!$A87,"-",Uitwerking!AX$9),RelGegevens!$L$3:$L$1002)=0),"",SUMIF(RelGegevens!$F$3:$M$1002,CONCATENATE("=",Uitwerking!$A87,"-",Uitwerking!AX$9),RelGegevens!$L$3:$L$1002))</f>
        <v/>
      </c>
      <c r="AY87" s="51" t="str">
        <f ca="1">IF(OR($A87="",AY$9="",SUMIF(RelGegevens!$F$3:$M$1002,CONCATENATE("=",Uitwerking!$A87,"-",Uitwerking!AY$9),RelGegevens!$L$3:$L$1002)=0),"",SUMIF(RelGegevens!$F$3:$M$1002,CONCATENATE("=",Uitwerking!$A87,"-",Uitwerking!AY$9),RelGegevens!$L$3:$L$1002))</f>
        <v/>
      </c>
      <c r="AZ87" s="51" t="str">
        <f ca="1">IF(OR($A87="",AZ$9="",SUMIF(RelGegevens!$F$3:$M$1002,CONCATENATE("=",Uitwerking!$A87,"-",Uitwerking!AZ$9),RelGegevens!$L$3:$L$1002)=0),"",SUMIF(RelGegevens!$F$3:$M$1002,CONCATENATE("=",Uitwerking!$A87,"-",Uitwerking!AZ$9),RelGegevens!$L$3:$L$1002))</f>
        <v/>
      </c>
      <c r="BA87" s="51" t="str">
        <f ca="1">IF(OR($A87="",BA$9="",SUMIF(RelGegevens!$F$3:$M$1002,CONCATENATE("=",Uitwerking!$A87,"-",Uitwerking!BA$9),RelGegevens!$L$3:$L$1002)=0),"",SUMIF(RelGegevens!$F$3:$M$1002,CONCATENATE("=",Uitwerking!$A87,"-",Uitwerking!BA$9),RelGegevens!$L$3:$L$1002))</f>
        <v/>
      </c>
      <c r="BB87" s="51" t="str">
        <f ca="1">IF(OR($A87="",BB$9="",SUMIF(RelGegevens!$F$3:$M$1002,CONCATENATE("=",Uitwerking!$A87,"-",Uitwerking!BB$9),RelGegevens!$L$3:$L$1002)=0),"",SUMIF(RelGegevens!$F$3:$M$1002,CONCATENATE("=",Uitwerking!$A87,"-",Uitwerking!BB$9),RelGegevens!$L$3:$L$1002))</f>
        <v/>
      </c>
      <c r="BC87" s="52" t="str">
        <f ca="1">IF(OR($A87="",BC$9="",SUMIF(RelGegevens!$F$3:$M$1002,CONCATENATE("=",Uitwerking!$A87,"-",Uitwerking!BC$9),RelGegevens!$L$3:$L$1002)=0),"",SUMIF(RelGegevens!$F$3:$M$1002,CONCATENATE("=",Uitwerking!$A87,"-",Uitwerking!BC$9),RelGegevens!$L$3:$L$1002))</f>
        <v/>
      </c>
    </row>
    <row r="88" spans="1:55" ht="10.5" customHeight="1" x14ac:dyDescent="0.25">
      <c r="A88" s="17" t="str">
        <f>'Data LMA'!B96</f>
        <v/>
      </c>
      <c r="B88" s="29" t="str">
        <f t="shared" si="5"/>
        <v/>
      </c>
      <c r="C88" s="22" t="str">
        <f>IF(A88="","",VLOOKUP(A88,Euralcodes!$A$2:$C$840,3))</f>
        <v/>
      </c>
      <c r="D88" s="23" t="str">
        <f>IF(C88="","",VLOOKUP(A88,Euralcodes!$A$2:$C$840,2))</f>
        <v/>
      </c>
      <c r="E88" s="87" t="str">
        <f t="shared" ca="1" si="6"/>
        <v/>
      </c>
      <c r="F88" s="50" t="str">
        <f ca="1">IF(OR($A88="",F$9="",SUMIF(RelGegevens!$F$3:$M$1002,CONCATENATE("=",Uitwerking!$A88,"-",Uitwerking!F$9),RelGegevens!$L$3:$L$1002)=0),"",SUMIF(RelGegevens!$F$3:$M$1002,CONCATENATE("=",Uitwerking!$A88,"-",Uitwerking!F$9),RelGegevens!$L$3:$L$1002))</f>
        <v/>
      </c>
      <c r="G88" s="51" t="str">
        <f ca="1">IF(OR($A88="",G$9="",SUMIF(RelGegevens!$F$3:$M$1002,CONCATENATE("=",Uitwerking!$A88,"-",Uitwerking!G$9),RelGegevens!$L$3:$L$1002)=0),"",SUMIF(RelGegevens!$F$3:$M$1002,CONCATENATE("=",Uitwerking!$A88,"-",Uitwerking!G$9),RelGegevens!$L$3:$L$1002))</f>
        <v/>
      </c>
      <c r="H88" s="51" t="str">
        <f ca="1">IF(OR($A88="",H$9="",SUMIF(RelGegevens!$F$3:$M$1002,CONCATENATE("=",Uitwerking!$A88,"-",Uitwerking!H$9),RelGegevens!$L$3:$L$1002)=0),"",SUMIF(RelGegevens!$F$3:$M$1002,CONCATENATE("=",Uitwerking!$A88,"-",Uitwerking!H$9),RelGegevens!$L$3:$L$1002))</f>
        <v/>
      </c>
      <c r="I88" s="51" t="str">
        <f ca="1">IF(OR($A88="",I$9="",SUMIF(RelGegevens!$F$3:$M$1002,CONCATENATE("=",Uitwerking!$A88,"-",Uitwerking!I$9),RelGegevens!$L$3:$L$1002)=0),"",SUMIF(RelGegevens!$F$3:$M$1002,CONCATENATE("=",Uitwerking!$A88,"-",Uitwerking!I$9),RelGegevens!$L$3:$L$1002))</f>
        <v/>
      </c>
      <c r="J88" s="51" t="str">
        <f ca="1">IF(OR($A88="",J$9="",SUMIF(RelGegevens!$F$3:$M$1002,CONCATENATE("=",Uitwerking!$A88,"-",Uitwerking!J$9),RelGegevens!$L$3:$L$1002)=0),"",SUMIF(RelGegevens!$F$3:$M$1002,CONCATENATE("=",Uitwerking!$A88,"-",Uitwerking!J$9),RelGegevens!$L$3:$L$1002))</f>
        <v/>
      </c>
      <c r="K88" s="51" t="str">
        <f ca="1">IF(OR($A88="",K$9="",SUMIF(RelGegevens!$F$3:$M$1002,CONCATENATE("=",Uitwerking!$A88,"-",Uitwerking!K$9),RelGegevens!$L$3:$L$1002)=0),"",SUMIF(RelGegevens!$F$3:$M$1002,CONCATENATE("=",Uitwerking!$A88,"-",Uitwerking!K$9),RelGegevens!$L$3:$L$1002))</f>
        <v/>
      </c>
      <c r="L88" s="51" t="str">
        <f ca="1">IF(OR($A88="",L$9="",SUMIF(RelGegevens!$F$3:$M$1002,CONCATENATE("=",Uitwerking!$A88,"-",Uitwerking!L$9),RelGegevens!$L$3:$L$1002)=0),"",SUMIF(RelGegevens!$F$3:$M$1002,CONCATENATE("=",Uitwerking!$A88,"-",Uitwerking!L$9),RelGegevens!$L$3:$L$1002))</f>
        <v/>
      </c>
      <c r="M88" s="51" t="str">
        <f ca="1">IF(OR($A88="",M$9="",SUMIF(RelGegevens!$F$3:$M$1002,CONCATENATE("=",Uitwerking!$A88,"-",Uitwerking!M$9),RelGegevens!$L$3:$L$1002)=0),"",SUMIF(RelGegevens!$F$3:$M$1002,CONCATENATE("=",Uitwerking!$A88,"-",Uitwerking!M$9),RelGegevens!$L$3:$L$1002))</f>
        <v/>
      </c>
      <c r="N88" s="51" t="str">
        <f ca="1">IF(OR($A88="",N$9="",SUMIF(RelGegevens!$F$3:$M$1002,CONCATENATE("=",Uitwerking!$A88,"-",Uitwerking!N$9),RelGegevens!$L$3:$L$1002)=0),"",SUMIF(RelGegevens!$F$3:$M$1002,CONCATENATE("=",Uitwerking!$A88,"-",Uitwerking!N$9),RelGegevens!$L$3:$L$1002))</f>
        <v/>
      </c>
      <c r="O88" s="51" t="str">
        <f ca="1">IF(OR($A88="",O$9="",SUMIF(RelGegevens!$F$3:$M$1002,CONCATENATE("=",Uitwerking!$A88,"-",Uitwerking!O$9),RelGegevens!$L$3:$L$1002)=0),"",SUMIF(RelGegevens!$F$3:$M$1002,CONCATENATE("=",Uitwerking!$A88,"-",Uitwerking!O$9),RelGegevens!$L$3:$L$1002))</f>
        <v/>
      </c>
      <c r="P88" s="51" t="str">
        <f ca="1">IF(OR($A88="",P$9="",SUMIF(RelGegevens!$F$3:$M$1002,CONCATENATE("=",Uitwerking!$A88,"-",Uitwerking!P$9),RelGegevens!$L$3:$L$1002)=0),"",SUMIF(RelGegevens!$F$3:$M$1002,CONCATENATE("=",Uitwerking!$A88,"-",Uitwerking!P$9),RelGegevens!$L$3:$L$1002))</f>
        <v/>
      </c>
      <c r="Q88" s="51" t="str">
        <f ca="1">IF(OR($A88="",Q$9="",SUMIF(RelGegevens!$F$3:$M$1002,CONCATENATE("=",Uitwerking!$A88,"-",Uitwerking!Q$9),RelGegevens!$L$3:$L$1002)=0),"",SUMIF(RelGegevens!$F$3:$M$1002,CONCATENATE("=",Uitwerking!$A88,"-",Uitwerking!Q$9),RelGegevens!$L$3:$L$1002))</f>
        <v/>
      </c>
      <c r="R88" s="51" t="str">
        <f ca="1">IF(OR($A88="",R$9="",SUMIF(RelGegevens!$F$3:$M$1002,CONCATENATE("=",Uitwerking!$A88,"-",Uitwerking!R$9),RelGegevens!$L$3:$L$1002)=0),"",SUMIF(RelGegevens!$F$3:$M$1002,CONCATENATE("=",Uitwerking!$A88,"-",Uitwerking!R$9),RelGegevens!$L$3:$L$1002))</f>
        <v/>
      </c>
      <c r="S88" s="51" t="str">
        <f ca="1">IF(OR($A88="",S$9="",SUMIF(RelGegevens!$F$3:$M$1002,CONCATENATE("=",Uitwerking!$A88,"-",Uitwerking!S$9),RelGegevens!$L$3:$L$1002)=0),"",SUMIF(RelGegevens!$F$3:$M$1002,CONCATENATE("=",Uitwerking!$A88,"-",Uitwerking!S$9),RelGegevens!$L$3:$L$1002))</f>
        <v/>
      </c>
      <c r="T88" s="51" t="str">
        <f ca="1">IF(OR($A88="",T$9="",SUMIF(RelGegevens!$F$3:$M$1002,CONCATENATE("=",Uitwerking!$A88,"-",Uitwerking!T$9),RelGegevens!$L$3:$L$1002)=0),"",SUMIF(RelGegevens!$F$3:$M$1002,CONCATENATE("=",Uitwerking!$A88,"-",Uitwerking!T$9),RelGegevens!$L$3:$L$1002))</f>
        <v/>
      </c>
      <c r="U88" s="51" t="str">
        <f ca="1">IF(OR($A88="",U$9="",SUMIF(RelGegevens!$F$3:$M$1002,CONCATENATE("=",Uitwerking!$A88,"-",Uitwerking!U$9),RelGegevens!$L$3:$L$1002)=0),"",SUMIF(RelGegevens!$F$3:$M$1002,CONCATENATE("=",Uitwerking!$A88,"-",Uitwerking!U$9),RelGegevens!$L$3:$L$1002))</f>
        <v/>
      </c>
      <c r="V88" s="51" t="str">
        <f ca="1">IF(OR($A88="",V$9="",SUMIF(RelGegevens!$F$3:$M$1002,CONCATENATE("=",Uitwerking!$A88,"-",Uitwerking!V$9),RelGegevens!$L$3:$L$1002)=0),"",SUMIF(RelGegevens!$F$3:$M$1002,CONCATENATE("=",Uitwerking!$A88,"-",Uitwerking!V$9),RelGegevens!$L$3:$L$1002))</f>
        <v/>
      </c>
      <c r="W88" s="51" t="str">
        <f ca="1">IF(OR($A88="",W$9="",SUMIF(RelGegevens!$F$3:$M$1002,CONCATENATE("=",Uitwerking!$A88,"-",Uitwerking!W$9),RelGegevens!$L$3:$L$1002)=0),"",SUMIF(RelGegevens!$F$3:$M$1002,CONCATENATE("=",Uitwerking!$A88,"-",Uitwerking!W$9),RelGegevens!$L$3:$L$1002))</f>
        <v/>
      </c>
      <c r="X88" s="51" t="str">
        <f ca="1">IF(OR($A88="",X$9="",SUMIF(RelGegevens!$F$3:$M$1002,CONCATENATE("=",Uitwerking!$A88,"-",Uitwerking!X$9),RelGegevens!$L$3:$L$1002)=0),"",SUMIF(RelGegevens!$F$3:$M$1002,CONCATENATE("=",Uitwerking!$A88,"-",Uitwerking!X$9),RelGegevens!$L$3:$L$1002))</f>
        <v/>
      </c>
      <c r="Y88" s="51" t="str">
        <f ca="1">IF(OR($A88="",Y$9="",SUMIF(RelGegevens!$F$3:$M$1002,CONCATENATE("=",Uitwerking!$A88,"-",Uitwerking!Y$9),RelGegevens!$L$3:$L$1002)=0),"",SUMIF(RelGegevens!$F$3:$M$1002,CONCATENATE("=",Uitwerking!$A88,"-",Uitwerking!Y$9),RelGegevens!$L$3:$L$1002))</f>
        <v/>
      </c>
      <c r="Z88" s="50" t="str">
        <f ca="1">IF(OR($A88="",Z$9="",SUMIF(RelGegevens!$F$3:$M$1002,CONCATENATE("=",Uitwerking!$A88,"-",Uitwerking!Z$9),RelGegevens!$L$3:$L$1002)=0),"",SUMIF(RelGegevens!$F$3:$M$1002,CONCATENATE("=",Uitwerking!$A88,"-",Uitwerking!Z$9),RelGegevens!$L$3:$L$1002))</f>
        <v/>
      </c>
      <c r="AA88" s="51" t="str">
        <f ca="1">IF(OR($A88="",AA$9="",SUMIF(RelGegevens!$F$3:$M$1002,CONCATENATE("=",Uitwerking!$A88,"-",Uitwerking!AA$9),RelGegevens!$L$3:$L$1002)=0),"",SUMIF(RelGegevens!$F$3:$M$1002,CONCATENATE("=",Uitwerking!$A88,"-",Uitwerking!AA$9),RelGegevens!$L$3:$L$1002))</f>
        <v/>
      </c>
      <c r="AB88" s="51" t="str">
        <f ca="1">IF(OR($A88="",AB$9="",SUMIF(RelGegevens!$F$3:$M$1002,CONCATENATE("=",Uitwerking!$A88,"-",Uitwerking!AB$9),RelGegevens!$L$3:$L$1002)=0),"",SUMIF(RelGegevens!$F$3:$M$1002,CONCATENATE("=",Uitwerking!$A88,"-",Uitwerking!AB$9),RelGegevens!$L$3:$L$1002))</f>
        <v/>
      </c>
      <c r="AC88" s="51" t="str">
        <f ca="1">IF(OR($A88="",AC$9="",SUMIF(RelGegevens!$F$3:$M$1002,CONCATENATE("=",Uitwerking!$A88,"-",Uitwerking!AC$9),RelGegevens!$L$3:$L$1002)=0),"",SUMIF(RelGegevens!$F$3:$M$1002,CONCATENATE("=",Uitwerking!$A88,"-",Uitwerking!AC$9),RelGegevens!$L$3:$L$1002))</f>
        <v/>
      </c>
      <c r="AD88" s="51" t="str">
        <f ca="1">IF(OR($A88="",AD$9="",SUMIF(RelGegevens!$F$3:$M$1002,CONCATENATE("=",Uitwerking!$A88,"-",Uitwerking!AD$9),RelGegevens!$L$3:$L$1002)=0),"",SUMIF(RelGegevens!$F$3:$M$1002,CONCATENATE("=",Uitwerking!$A88,"-",Uitwerking!AD$9),RelGegevens!$L$3:$L$1002))</f>
        <v/>
      </c>
      <c r="AE88" s="51" t="str">
        <f ca="1">IF(OR($A88="",AE$9="",SUMIF(RelGegevens!$F$3:$M$1002,CONCATENATE("=",Uitwerking!$A88,"-",Uitwerking!AE$9),RelGegevens!$L$3:$L$1002)=0),"",SUMIF(RelGegevens!$F$3:$M$1002,CONCATENATE("=",Uitwerking!$A88,"-",Uitwerking!AE$9),RelGegevens!$L$3:$L$1002))</f>
        <v/>
      </c>
      <c r="AF88" s="51" t="str">
        <f ca="1">IF(OR($A88="",AF$9="",SUMIF(RelGegevens!$F$3:$M$1002,CONCATENATE("=",Uitwerking!$A88,"-",Uitwerking!AF$9),RelGegevens!$L$3:$L$1002)=0),"",SUMIF(RelGegevens!$F$3:$M$1002,CONCATENATE("=",Uitwerking!$A88,"-",Uitwerking!AF$9),RelGegevens!$L$3:$L$1002))</f>
        <v/>
      </c>
      <c r="AG88" s="51" t="str">
        <f ca="1">IF(OR($A88="",AG$9="",SUMIF(RelGegevens!$F$3:$M$1002,CONCATENATE("=",Uitwerking!$A88,"-",Uitwerking!AG$9),RelGegevens!$L$3:$L$1002)=0),"",SUMIF(RelGegevens!$F$3:$M$1002,CONCATENATE("=",Uitwerking!$A88,"-",Uitwerking!AG$9),RelGegevens!$L$3:$L$1002))</f>
        <v/>
      </c>
      <c r="AH88" s="51" t="str">
        <f ca="1">IF(OR($A88="",AH$9="",SUMIF(RelGegevens!$F$3:$M$1002,CONCATENATE("=",Uitwerking!$A88,"-",Uitwerking!AH$9),RelGegevens!$L$3:$L$1002)=0),"",SUMIF(RelGegevens!$F$3:$M$1002,CONCATENATE("=",Uitwerking!$A88,"-",Uitwerking!AH$9),RelGegevens!$L$3:$L$1002))</f>
        <v/>
      </c>
      <c r="AI88" s="51" t="str">
        <f ca="1">IF(OR($A88="",AI$9="",SUMIF(RelGegevens!$F$3:$M$1002,CONCATENATE("=",Uitwerking!$A88,"-",Uitwerking!AI$9),RelGegevens!$L$3:$L$1002)=0),"",SUMIF(RelGegevens!$F$3:$M$1002,CONCATENATE("=",Uitwerking!$A88,"-",Uitwerking!AI$9),RelGegevens!$L$3:$L$1002))</f>
        <v/>
      </c>
      <c r="AJ88" s="51" t="str">
        <f ca="1">IF(OR($A88="",AJ$9="",SUMIF(RelGegevens!$F$3:$M$1002,CONCATENATE("=",Uitwerking!$A88,"-",Uitwerking!AJ$9),RelGegevens!$L$3:$L$1002)=0),"",SUMIF(RelGegevens!$F$3:$M$1002,CONCATENATE("=",Uitwerking!$A88,"-",Uitwerking!AJ$9),RelGegevens!$L$3:$L$1002))</f>
        <v/>
      </c>
      <c r="AK88" s="51" t="str">
        <f ca="1">IF(OR($A88="",AK$9="",SUMIF(RelGegevens!$F$3:$M$1002,CONCATENATE("=",Uitwerking!$A88,"-",Uitwerking!AK$9),RelGegevens!$L$3:$L$1002)=0),"",SUMIF(RelGegevens!$F$3:$M$1002,CONCATENATE("=",Uitwerking!$A88,"-",Uitwerking!AK$9),RelGegevens!$L$3:$L$1002))</f>
        <v/>
      </c>
      <c r="AL88" s="51" t="str">
        <f ca="1">IF(OR($A88="",AL$9="",SUMIF(RelGegevens!$F$3:$M$1002,CONCATENATE("=",Uitwerking!$A88,"-",Uitwerking!AL$9),RelGegevens!$L$3:$L$1002)=0),"",SUMIF(RelGegevens!$F$3:$M$1002,CONCATENATE("=",Uitwerking!$A88,"-",Uitwerking!AL$9),RelGegevens!$L$3:$L$1002))</f>
        <v/>
      </c>
      <c r="AM88" s="51" t="str">
        <f ca="1">IF(OR($A88="",AM$9="",SUMIF(RelGegevens!$F$3:$M$1002,CONCATENATE("=",Uitwerking!$A88,"-",Uitwerking!AM$9),RelGegevens!$L$3:$L$1002)=0),"",SUMIF(RelGegevens!$F$3:$M$1002,CONCATENATE("=",Uitwerking!$A88,"-",Uitwerking!AM$9),RelGegevens!$L$3:$L$1002))</f>
        <v/>
      </c>
      <c r="AN88" s="51" t="str">
        <f ca="1">IF(OR($A88="",AN$9="",SUMIF(RelGegevens!$F$3:$M$1002,CONCATENATE("=",Uitwerking!$A88,"-",Uitwerking!AN$9),RelGegevens!$L$3:$L$1002)=0),"",SUMIF(RelGegevens!$F$3:$M$1002,CONCATENATE("=",Uitwerking!$A88,"-",Uitwerking!AN$9),RelGegevens!$L$3:$L$1002))</f>
        <v/>
      </c>
      <c r="AO88" s="51" t="str">
        <f ca="1">IF(OR($A88="",AO$9="",SUMIF(RelGegevens!$F$3:$M$1002,CONCATENATE("=",Uitwerking!$A88,"-",Uitwerking!AO$9),RelGegevens!$L$3:$L$1002)=0),"",SUMIF(RelGegevens!$F$3:$M$1002,CONCATENATE("=",Uitwerking!$A88,"-",Uitwerking!AO$9),RelGegevens!$L$3:$L$1002))</f>
        <v/>
      </c>
      <c r="AP88" s="51" t="str">
        <f ca="1">IF(OR($A88="",AP$9="",SUMIF(RelGegevens!$F$3:$M$1002,CONCATENATE("=",Uitwerking!$A88,"-",Uitwerking!AP$9),RelGegevens!$L$3:$L$1002)=0),"",SUMIF(RelGegevens!$F$3:$M$1002,CONCATENATE("=",Uitwerking!$A88,"-",Uitwerking!AP$9),RelGegevens!$L$3:$L$1002))</f>
        <v/>
      </c>
      <c r="AQ88" s="51" t="str">
        <f ca="1">IF(OR($A88="",AQ$9="",SUMIF(RelGegevens!$F$3:$M$1002,CONCATENATE("=",Uitwerking!$A88,"-",Uitwerking!AQ$9),RelGegevens!$L$3:$L$1002)=0),"",SUMIF(RelGegevens!$F$3:$M$1002,CONCATENATE("=",Uitwerking!$A88,"-",Uitwerking!AQ$9),RelGegevens!$L$3:$L$1002))</f>
        <v/>
      </c>
      <c r="AR88" s="51" t="str">
        <f ca="1">IF(OR($A88="",AR$9="",SUMIF(RelGegevens!$F$3:$M$1002,CONCATENATE("=",Uitwerking!$A88,"-",Uitwerking!AR$9),RelGegevens!$L$3:$L$1002)=0),"",SUMIF(RelGegevens!$F$3:$M$1002,CONCATENATE("=",Uitwerking!$A88,"-",Uitwerking!AR$9),RelGegevens!$L$3:$L$1002))</f>
        <v/>
      </c>
      <c r="AS88" s="51" t="str">
        <f ca="1">IF(OR($A88="",AS$9="",SUMIF(RelGegevens!$F$3:$M$1002,CONCATENATE("=",Uitwerking!$A88,"-",Uitwerking!AS$9),RelGegevens!$L$3:$L$1002)=0),"",SUMIF(RelGegevens!$F$3:$M$1002,CONCATENATE("=",Uitwerking!$A88,"-",Uitwerking!AS$9),RelGegevens!$L$3:$L$1002))</f>
        <v/>
      </c>
      <c r="AT88" s="51" t="str">
        <f ca="1">IF(OR($A88="",AT$9="",SUMIF(RelGegevens!$F$3:$M$1002,CONCATENATE("=",Uitwerking!$A88,"-",Uitwerking!AT$9),RelGegevens!$L$3:$L$1002)=0),"",SUMIF(RelGegevens!$F$3:$M$1002,CONCATENATE("=",Uitwerking!$A88,"-",Uitwerking!AT$9),RelGegevens!$L$3:$L$1002))</f>
        <v/>
      </c>
      <c r="AU88" s="51" t="str">
        <f ca="1">IF(OR($A88="",AU$9="",SUMIF(RelGegevens!$F$3:$M$1002,CONCATENATE("=",Uitwerking!$A88,"-",Uitwerking!AU$9),RelGegevens!$L$3:$L$1002)=0),"",SUMIF(RelGegevens!$F$3:$M$1002,CONCATENATE("=",Uitwerking!$A88,"-",Uitwerking!AU$9),RelGegevens!$L$3:$L$1002))</f>
        <v/>
      </c>
      <c r="AV88" s="51" t="str">
        <f ca="1">IF(OR($A88="",AV$9="",SUMIF(RelGegevens!$F$3:$M$1002,CONCATENATE("=",Uitwerking!$A88,"-",Uitwerking!AV$9),RelGegevens!$L$3:$L$1002)=0),"",SUMIF(RelGegevens!$F$3:$M$1002,CONCATENATE("=",Uitwerking!$A88,"-",Uitwerking!AV$9),RelGegevens!$L$3:$L$1002))</f>
        <v/>
      </c>
      <c r="AW88" s="51" t="str">
        <f ca="1">IF(OR($A88="",AW$9="",SUMIF(RelGegevens!$F$3:$M$1002,CONCATENATE("=",Uitwerking!$A88,"-",Uitwerking!AW$9),RelGegevens!$L$3:$L$1002)=0),"",SUMIF(RelGegevens!$F$3:$M$1002,CONCATENATE("=",Uitwerking!$A88,"-",Uitwerking!AW$9),RelGegevens!$L$3:$L$1002))</f>
        <v/>
      </c>
      <c r="AX88" s="51" t="str">
        <f ca="1">IF(OR($A88="",AX$9="",SUMIF(RelGegevens!$F$3:$M$1002,CONCATENATE("=",Uitwerking!$A88,"-",Uitwerking!AX$9),RelGegevens!$L$3:$L$1002)=0),"",SUMIF(RelGegevens!$F$3:$M$1002,CONCATENATE("=",Uitwerking!$A88,"-",Uitwerking!AX$9),RelGegevens!$L$3:$L$1002))</f>
        <v/>
      </c>
      <c r="AY88" s="51" t="str">
        <f ca="1">IF(OR($A88="",AY$9="",SUMIF(RelGegevens!$F$3:$M$1002,CONCATENATE("=",Uitwerking!$A88,"-",Uitwerking!AY$9),RelGegevens!$L$3:$L$1002)=0),"",SUMIF(RelGegevens!$F$3:$M$1002,CONCATENATE("=",Uitwerking!$A88,"-",Uitwerking!AY$9),RelGegevens!$L$3:$L$1002))</f>
        <v/>
      </c>
      <c r="AZ88" s="51" t="str">
        <f ca="1">IF(OR($A88="",AZ$9="",SUMIF(RelGegevens!$F$3:$M$1002,CONCATENATE("=",Uitwerking!$A88,"-",Uitwerking!AZ$9),RelGegevens!$L$3:$L$1002)=0),"",SUMIF(RelGegevens!$F$3:$M$1002,CONCATENATE("=",Uitwerking!$A88,"-",Uitwerking!AZ$9),RelGegevens!$L$3:$L$1002))</f>
        <v/>
      </c>
      <c r="BA88" s="51" t="str">
        <f ca="1">IF(OR($A88="",BA$9="",SUMIF(RelGegevens!$F$3:$M$1002,CONCATENATE("=",Uitwerking!$A88,"-",Uitwerking!BA$9),RelGegevens!$L$3:$L$1002)=0),"",SUMIF(RelGegevens!$F$3:$M$1002,CONCATENATE("=",Uitwerking!$A88,"-",Uitwerking!BA$9),RelGegevens!$L$3:$L$1002))</f>
        <v/>
      </c>
      <c r="BB88" s="51" t="str">
        <f ca="1">IF(OR($A88="",BB$9="",SUMIF(RelGegevens!$F$3:$M$1002,CONCATENATE("=",Uitwerking!$A88,"-",Uitwerking!BB$9),RelGegevens!$L$3:$L$1002)=0),"",SUMIF(RelGegevens!$F$3:$M$1002,CONCATENATE("=",Uitwerking!$A88,"-",Uitwerking!BB$9),RelGegevens!$L$3:$L$1002))</f>
        <v/>
      </c>
      <c r="BC88" s="52" t="str">
        <f ca="1">IF(OR($A88="",BC$9="",SUMIF(RelGegevens!$F$3:$M$1002,CONCATENATE("=",Uitwerking!$A88,"-",Uitwerking!BC$9),RelGegevens!$L$3:$L$1002)=0),"",SUMIF(RelGegevens!$F$3:$M$1002,CONCATENATE("=",Uitwerking!$A88,"-",Uitwerking!BC$9),RelGegevens!$L$3:$L$1002))</f>
        <v/>
      </c>
    </row>
    <row r="89" spans="1:55" ht="10.5" customHeight="1" x14ac:dyDescent="0.25">
      <c r="A89" s="17" t="str">
        <f>'Data LMA'!B97</f>
        <v/>
      </c>
      <c r="B89" s="29" t="str">
        <f t="shared" si="5"/>
        <v/>
      </c>
      <c r="C89" s="22" t="str">
        <f>IF(A89="","",VLOOKUP(A89,Euralcodes!$A$2:$C$840,3))</f>
        <v/>
      </c>
      <c r="D89" s="23" t="str">
        <f>IF(C89="","",VLOOKUP(A89,Euralcodes!$A$2:$C$840,2))</f>
        <v/>
      </c>
      <c r="E89" s="87" t="str">
        <f t="shared" ca="1" si="6"/>
        <v/>
      </c>
      <c r="F89" s="50" t="str">
        <f ca="1">IF(OR($A89="",F$9="",SUMIF(RelGegevens!$F$3:$M$1002,CONCATENATE("=",Uitwerking!$A89,"-",Uitwerking!F$9),RelGegevens!$L$3:$L$1002)=0),"",SUMIF(RelGegevens!$F$3:$M$1002,CONCATENATE("=",Uitwerking!$A89,"-",Uitwerking!F$9),RelGegevens!$L$3:$L$1002))</f>
        <v/>
      </c>
      <c r="G89" s="51" t="str">
        <f ca="1">IF(OR($A89="",G$9="",SUMIF(RelGegevens!$F$3:$M$1002,CONCATENATE("=",Uitwerking!$A89,"-",Uitwerking!G$9),RelGegevens!$L$3:$L$1002)=0),"",SUMIF(RelGegevens!$F$3:$M$1002,CONCATENATE("=",Uitwerking!$A89,"-",Uitwerking!G$9),RelGegevens!$L$3:$L$1002))</f>
        <v/>
      </c>
      <c r="H89" s="51" t="str">
        <f ca="1">IF(OR($A89="",H$9="",SUMIF(RelGegevens!$F$3:$M$1002,CONCATENATE("=",Uitwerking!$A89,"-",Uitwerking!H$9),RelGegevens!$L$3:$L$1002)=0),"",SUMIF(RelGegevens!$F$3:$M$1002,CONCATENATE("=",Uitwerking!$A89,"-",Uitwerking!H$9),RelGegevens!$L$3:$L$1002))</f>
        <v/>
      </c>
      <c r="I89" s="51" t="str">
        <f ca="1">IF(OR($A89="",I$9="",SUMIF(RelGegevens!$F$3:$M$1002,CONCATENATE("=",Uitwerking!$A89,"-",Uitwerking!I$9),RelGegevens!$L$3:$L$1002)=0),"",SUMIF(RelGegevens!$F$3:$M$1002,CONCATENATE("=",Uitwerking!$A89,"-",Uitwerking!I$9),RelGegevens!$L$3:$L$1002))</f>
        <v/>
      </c>
      <c r="J89" s="51" t="str">
        <f ca="1">IF(OR($A89="",J$9="",SUMIF(RelGegevens!$F$3:$M$1002,CONCATENATE("=",Uitwerking!$A89,"-",Uitwerking!J$9),RelGegevens!$L$3:$L$1002)=0),"",SUMIF(RelGegevens!$F$3:$M$1002,CONCATENATE("=",Uitwerking!$A89,"-",Uitwerking!J$9),RelGegevens!$L$3:$L$1002))</f>
        <v/>
      </c>
      <c r="K89" s="51" t="str">
        <f ca="1">IF(OR($A89="",K$9="",SUMIF(RelGegevens!$F$3:$M$1002,CONCATENATE("=",Uitwerking!$A89,"-",Uitwerking!K$9),RelGegevens!$L$3:$L$1002)=0),"",SUMIF(RelGegevens!$F$3:$M$1002,CONCATENATE("=",Uitwerking!$A89,"-",Uitwerking!K$9),RelGegevens!$L$3:$L$1002))</f>
        <v/>
      </c>
      <c r="L89" s="51" t="str">
        <f ca="1">IF(OR($A89="",L$9="",SUMIF(RelGegevens!$F$3:$M$1002,CONCATENATE("=",Uitwerking!$A89,"-",Uitwerking!L$9),RelGegevens!$L$3:$L$1002)=0),"",SUMIF(RelGegevens!$F$3:$M$1002,CONCATENATE("=",Uitwerking!$A89,"-",Uitwerking!L$9),RelGegevens!$L$3:$L$1002))</f>
        <v/>
      </c>
      <c r="M89" s="51" t="str">
        <f ca="1">IF(OR($A89="",M$9="",SUMIF(RelGegevens!$F$3:$M$1002,CONCATENATE("=",Uitwerking!$A89,"-",Uitwerking!M$9),RelGegevens!$L$3:$L$1002)=0),"",SUMIF(RelGegevens!$F$3:$M$1002,CONCATENATE("=",Uitwerking!$A89,"-",Uitwerking!M$9),RelGegevens!$L$3:$L$1002))</f>
        <v/>
      </c>
      <c r="N89" s="51" t="str">
        <f ca="1">IF(OR($A89="",N$9="",SUMIF(RelGegevens!$F$3:$M$1002,CONCATENATE("=",Uitwerking!$A89,"-",Uitwerking!N$9),RelGegevens!$L$3:$L$1002)=0),"",SUMIF(RelGegevens!$F$3:$M$1002,CONCATENATE("=",Uitwerking!$A89,"-",Uitwerking!N$9),RelGegevens!$L$3:$L$1002))</f>
        <v/>
      </c>
      <c r="O89" s="51" t="str">
        <f ca="1">IF(OR($A89="",O$9="",SUMIF(RelGegevens!$F$3:$M$1002,CONCATENATE("=",Uitwerking!$A89,"-",Uitwerking!O$9),RelGegevens!$L$3:$L$1002)=0),"",SUMIF(RelGegevens!$F$3:$M$1002,CONCATENATE("=",Uitwerking!$A89,"-",Uitwerking!O$9),RelGegevens!$L$3:$L$1002))</f>
        <v/>
      </c>
      <c r="P89" s="51" t="str">
        <f ca="1">IF(OR($A89="",P$9="",SUMIF(RelGegevens!$F$3:$M$1002,CONCATENATE("=",Uitwerking!$A89,"-",Uitwerking!P$9),RelGegevens!$L$3:$L$1002)=0),"",SUMIF(RelGegevens!$F$3:$M$1002,CONCATENATE("=",Uitwerking!$A89,"-",Uitwerking!P$9),RelGegevens!$L$3:$L$1002))</f>
        <v/>
      </c>
      <c r="Q89" s="51" t="str">
        <f ca="1">IF(OR($A89="",Q$9="",SUMIF(RelGegevens!$F$3:$M$1002,CONCATENATE("=",Uitwerking!$A89,"-",Uitwerking!Q$9),RelGegevens!$L$3:$L$1002)=0),"",SUMIF(RelGegevens!$F$3:$M$1002,CONCATENATE("=",Uitwerking!$A89,"-",Uitwerking!Q$9),RelGegevens!$L$3:$L$1002))</f>
        <v/>
      </c>
      <c r="R89" s="51" t="str">
        <f ca="1">IF(OR($A89="",R$9="",SUMIF(RelGegevens!$F$3:$M$1002,CONCATENATE("=",Uitwerking!$A89,"-",Uitwerking!R$9),RelGegevens!$L$3:$L$1002)=0),"",SUMIF(RelGegevens!$F$3:$M$1002,CONCATENATE("=",Uitwerking!$A89,"-",Uitwerking!R$9),RelGegevens!$L$3:$L$1002))</f>
        <v/>
      </c>
      <c r="S89" s="51" t="str">
        <f ca="1">IF(OR($A89="",S$9="",SUMIF(RelGegevens!$F$3:$M$1002,CONCATENATE("=",Uitwerking!$A89,"-",Uitwerking!S$9),RelGegevens!$L$3:$L$1002)=0),"",SUMIF(RelGegevens!$F$3:$M$1002,CONCATENATE("=",Uitwerking!$A89,"-",Uitwerking!S$9),RelGegevens!$L$3:$L$1002))</f>
        <v/>
      </c>
      <c r="T89" s="51" t="str">
        <f ca="1">IF(OR($A89="",T$9="",SUMIF(RelGegevens!$F$3:$M$1002,CONCATENATE("=",Uitwerking!$A89,"-",Uitwerking!T$9),RelGegevens!$L$3:$L$1002)=0),"",SUMIF(RelGegevens!$F$3:$M$1002,CONCATENATE("=",Uitwerking!$A89,"-",Uitwerking!T$9),RelGegevens!$L$3:$L$1002))</f>
        <v/>
      </c>
      <c r="U89" s="51" t="str">
        <f ca="1">IF(OR($A89="",U$9="",SUMIF(RelGegevens!$F$3:$M$1002,CONCATENATE("=",Uitwerking!$A89,"-",Uitwerking!U$9),RelGegevens!$L$3:$L$1002)=0),"",SUMIF(RelGegevens!$F$3:$M$1002,CONCATENATE("=",Uitwerking!$A89,"-",Uitwerking!U$9),RelGegevens!$L$3:$L$1002))</f>
        <v/>
      </c>
      <c r="V89" s="51" t="str">
        <f ca="1">IF(OR($A89="",V$9="",SUMIF(RelGegevens!$F$3:$M$1002,CONCATENATE("=",Uitwerking!$A89,"-",Uitwerking!V$9),RelGegevens!$L$3:$L$1002)=0),"",SUMIF(RelGegevens!$F$3:$M$1002,CONCATENATE("=",Uitwerking!$A89,"-",Uitwerking!V$9),RelGegevens!$L$3:$L$1002))</f>
        <v/>
      </c>
      <c r="W89" s="51" t="str">
        <f ca="1">IF(OR($A89="",W$9="",SUMIF(RelGegevens!$F$3:$M$1002,CONCATENATE("=",Uitwerking!$A89,"-",Uitwerking!W$9),RelGegevens!$L$3:$L$1002)=0),"",SUMIF(RelGegevens!$F$3:$M$1002,CONCATENATE("=",Uitwerking!$A89,"-",Uitwerking!W$9),RelGegevens!$L$3:$L$1002))</f>
        <v/>
      </c>
      <c r="X89" s="51" t="str">
        <f ca="1">IF(OR($A89="",X$9="",SUMIF(RelGegevens!$F$3:$M$1002,CONCATENATE("=",Uitwerking!$A89,"-",Uitwerking!X$9),RelGegevens!$L$3:$L$1002)=0),"",SUMIF(RelGegevens!$F$3:$M$1002,CONCATENATE("=",Uitwerking!$A89,"-",Uitwerking!X$9),RelGegevens!$L$3:$L$1002))</f>
        <v/>
      </c>
      <c r="Y89" s="51" t="str">
        <f ca="1">IF(OR($A89="",Y$9="",SUMIF(RelGegevens!$F$3:$M$1002,CONCATENATE("=",Uitwerking!$A89,"-",Uitwerking!Y$9),RelGegevens!$L$3:$L$1002)=0),"",SUMIF(RelGegevens!$F$3:$M$1002,CONCATENATE("=",Uitwerking!$A89,"-",Uitwerking!Y$9),RelGegevens!$L$3:$L$1002))</f>
        <v/>
      </c>
      <c r="Z89" s="50" t="str">
        <f ca="1">IF(OR($A89="",Z$9="",SUMIF(RelGegevens!$F$3:$M$1002,CONCATENATE("=",Uitwerking!$A89,"-",Uitwerking!Z$9),RelGegevens!$L$3:$L$1002)=0),"",SUMIF(RelGegevens!$F$3:$M$1002,CONCATENATE("=",Uitwerking!$A89,"-",Uitwerking!Z$9),RelGegevens!$L$3:$L$1002))</f>
        <v/>
      </c>
      <c r="AA89" s="51" t="str">
        <f ca="1">IF(OR($A89="",AA$9="",SUMIF(RelGegevens!$F$3:$M$1002,CONCATENATE("=",Uitwerking!$A89,"-",Uitwerking!AA$9),RelGegevens!$L$3:$L$1002)=0),"",SUMIF(RelGegevens!$F$3:$M$1002,CONCATENATE("=",Uitwerking!$A89,"-",Uitwerking!AA$9),RelGegevens!$L$3:$L$1002))</f>
        <v/>
      </c>
      <c r="AB89" s="51" t="str">
        <f ca="1">IF(OR($A89="",AB$9="",SUMIF(RelGegevens!$F$3:$M$1002,CONCATENATE("=",Uitwerking!$A89,"-",Uitwerking!AB$9),RelGegevens!$L$3:$L$1002)=0),"",SUMIF(RelGegevens!$F$3:$M$1002,CONCATENATE("=",Uitwerking!$A89,"-",Uitwerking!AB$9),RelGegevens!$L$3:$L$1002))</f>
        <v/>
      </c>
      <c r="AC89" s="51" t="str">
        <f ca="1">IF(OR($A89="",AC$9="",SUMIF(RelGegevens!$F$3:$M$1002,CONCATENATE("=",Uitwerking!$A89,"-",Uitwerking!AC$9),RelGegevens!$L$3:$L$1002)=0),"",SUMIF(RelGegevens!$F$3:$M$1002,CONCATENATE("=",Uitwerking!$A89,"-",Uitwerking!AC$9),RelGegevens!$L$3:$L$1002))</f>
        <v/>
      </c>
      <c r="AD89" s="51" t="str">
        <f ca="1">IF(OR($A89="",AD$9="",SUMIF(RelGegevens!$F$3:$M$1002,CONCATENATE("=",Uitwerking!$A89,"-",Uitwerking!AD$9),RelGegevens!$L$3:$L$1002)=0),"",SUMIF(RelGegevens!$F$3:$M$1002,CONCATENATE("=",Uitwerking!$A89,"-",Uitwerking!AD$9),RelGegevens!$L$3:$L$1002))</f>
        <v/>
      </c>
      <c r="AE89" s="51" t="str">
        <f ca="1">IF(OR($A89="",AE$9="",SUMIF(RelGegevens!$F$3:$M$1002,CONCATENATE("=",Uitwerking!$A89,"-",Uitwerking!AE$9),RelGegevens!$L$3:$L$1002)=0),"",SUMIF(RelGegevens!$F$3:$M$1002,CONCATENATE("=",Uitwerking!$A89,"-",Uitwerking!AE$9),RelGegevens!$L$3:$L$1002))</f>
        <v/>
      </c>
      <c r="AF89" s="51" t="str">
        <f ca="1">IF(OR($A89="",AF$9="",SUMIF(RelGegevens!$F$3:$M$1002,CONCATENATE("=",Uitwerking!$A89,"-",Uitwerking!AF$9),RelGegevens!$L$3:$L$1002)=0),"",SUMIF(RelGegevens!$F$3:$M$1002,CONCATENATE("=",Uitwerking!$A89,"-",Uitwerking!AF$9),RelGegevens!$L$3:$L$1002))</f>
        <v/>
      </c>
      <c r="AG89" s="51" t="str">
        <f ca="1">IF(OR($A89="",AG$9="",SUMIF(RelGegevens!$F$3:$M$1002,CONCATENATE("=",Uitwerking!$A89,"-",Uitwerking!AG$9),RelGegevens!$L$3:$L$1002)=0),"",SUMIF(RelGegevens!$F$3:$M$1002,CONCATENATE("=",Uitwerking!$A89,"-",Uitwerking!AG$9),RelGegevens!$L$3:$L$1002))</f>
        <v/>
      </c>
      <c r="AH89" s="51" t="str">
        <f ca="1">IF(OR($A89="",AH$9="",SUMIF(RelGegevens!$F$3:$M$1002,CONCATENATE("=",Uitwerking!$A89,"-",Uitwerking!AH$9),RelGegevens!$L$3:$L$1002)=0),"",SUMIF(RelGegevens!$F$3:$M$1002,CONCATENATE("=",Uitwerking!$A89,"-",Uitwerking!AH$9),RelGegevens!$L$3:$L$1002))</f>
        <v/>
      </c>
      <c r="AI89" s="51" t="str">
        <f ca="1">IF(OR($A89="",AI$9="",SUMIF(RelGegevens!$F$3:$M$1002,CONCATENATE("=",Uitwerking!$A89,"-",Uitwerking!AI$9),RelGegevens!$L$3:$L$1002)=0),"",SUMIF(RelGegevens!$F$3:$M$1002,CONCATENATE("=",Uitwerking!$A89,"-",Uitwerking!AI$9),RelGegevens!$L$3:$L$1002))</f>
        <v/>
      </c>
      <c r="AJ89" s="51" t="str">
        <f ca="1">IF(OR($A89="",AJ$9="",SUMIF(RelGegevens!$F$3:$M$1002,CONCATENATE("=",Uitwerking!$A89,"-",Uitwerking!AJ$9),RelGegevens!$L$3:$L$1002)=0),"",SUMIF(RelGegevens!$F$3:$M$1002,CONCATENATE("=",Uitwerking!$A89,"-",Uitwerking!AJ$9),RelGegevens!$L$3:$L$1002))</f>
        <v/>
      </c>
      <c r="AK89" s="51" t="str">
        <f ca="1">IF(OR($A89="",AK$9="",SUMIF(RelGegevens!$F$3:$M$1002,CONCATENATE("=",Uitwerking!$A89,"-",Uitwerking!AK$9),RelGegevens!$L$3:$L$1002)=0),"",SUMIF(RelGegevens!$F$3:$M$1002,CONCATENATE("=",Uitwerking!$A89,"-",Uitwerking!AK$9),RelGegevens!$L$3:$L$1002))</f>
        <v/>
      </c>
      <c r="AL89" s="51" t="str">
        <f ca="1">IF(OR($A89="",AL$9="",SUMIF(RelGegevens!$F$3:$M$1002,CONCATENATE("=",Uitwerking!$A89,"-",Uitwerking!AL$9),RelGegevens!$L$3:$L$1002)=0),"",SUMIF(RelGegevens!$F$3:$M$1002,CONCATENATE("=",Uitwerking!$A89,"-",Uitwerking!AL$9),RelGegevens!$L$3:$L$1002))</f>
        <v/>
      </c>
      <c r="AM89" s="51" t="str">
        <f ca="1">IF(OR($A89="",AM$9="",SUMIF(RelGegevens!$F$3:$M$1002,CONCATENATE("=",Uitwerking!$A89,"-",Uitwerking!AM$9),RelGegevens!$L$3:$L$1002)=0),"",SUMIF(RelGegevens!$F$3:$M$1002,CONCATENATE("=",Uitwerking!$A89,"-",Uitwerking!AM$9),RelGegevens!$L$3:$L$1002))</f>
        <v/>
      </c>
      <c r="AN89" s="51" t="str">
        <f ca="1">IF(OR($A89="",AN$9="",SUMIF(RelGegevens!$F$3:$M$1002,CONCATENATE("=",Uitwerking!$A89,"-",Uitwerking!AN$9),RelGegevens!$L$3:$L$1002)=0),"",SUMIF(RelGegevens!$F$3:$M$1002,CONCATENATE("=",Uitwerking!$A89,"-",Uitwerking!AN$9),RelGegevens!$L$3:$L$1002))</f>
        <v/>
      </c>
      <c r="AO89" s="51" t="str">
        <f ca="1">IF(OR($A89="",AO$9="",SUMIF(RelGegevens!$F$3:$M$1002,CONCATENATE("=",Uitwerking!$A89,"-",Uitwerking!AO$9),RelGegevens!$L$3:$L$1002)=0),"",SUMIF(RelGegevens!$F$3:$M$1002,CONCATENATE("=",Uitwerking!$A89,"-",Uitwerking!AO$9),RelGegevens!$L$3:$L$1002))</f>
        <v/>
      </c>
      <c r="AP89" s="51" t="str">
        <f ca="1">IF(OR($A89="",AP$9="",SUMIF(RelGegevens!$F$3:$M$1002,CONCATENATE("=",Uitwerking!$A89,"-",Uitwerking!AP$9),RelGegevens!$L$3:$L$1002)=0),"",SUMIF(RelGegevens!$F$3:$M$1002,CONCATENATE("=",Uitwerking!$A89,"-",Uitwerking!AP$9),RelGegevens!$L$3:$L$1002))</f>
        <v/>
      </c>
      <c r="AQ89" s="51" t="str">
        <f ca="1">IF(OR($A89="",AQ$9="",SUMIF(RelGegevens!$F$3:$M$1002,CONCATENATE("=",Uitwerking!$A89,"-",Uitwerking!AQ$9),RelGegevens!$L$3:$L$1002)=0),"",SUMIF(RelGegevens!$F$3:$M$1002,CONCATENATE("=",Uitwerking!$A89,"-",Uitwerking!AQ$9),RelGegevens!$L$3:$L$1002))</f>
        <v/>
      </c>
      <c r="AR89" s="51" t="str">
        <f ca="1">IF(OR($A89="",AR$9="",SUMIF(RelGegevens!$F$3:$M$1002,CONCATENATE("=",Uitwerking!$A89,"-",Uitwerking!AR$9),RelGegevens!$L$3:$L$1002)=0),"",SUMIF(RelGegevens!$F$3:$M$1002,CONCATENATE("=",Uitwerking!$A89,"-",Uitwerking!AR$9),RelGegevens!$L$3:$L$1002))</f>
        <v/>
      </c>
      <c r="AS89" s="51" t="str">
        <f ca="1">IF(OR($A89="",AS$9="",SUMIF(RelGegevens!$F$3:$M$1002,CONCATENATE("=",Uitwerking!$A89,"-",Uitwerking!AS$9),RelGegevens!$L$3:$L$1002)=0),"",SUMIF(RelGegevens!$F$3:$M$1002,CONCATENATE("=",Uitwerking!$A89,"-",Uitwerking!AS$9),RelGegevens!$L$3:$L$1002))</f>
        <v/>
      </c>
      <c r="AT89" s="51" t="str">
        <f ca="1">IF(OR($A89="",AT$9="",SUMIF(RelGegevens!$F$3:$M$1002,CONCATENATE("=",Uitwerking!$A89,"-",Uitwerking!AT$9),RelGegevens!$L$3:$L$1002)=0),"",SUMIF(RelGegevens!$F$3:$M$1002,CONCATENATE("=",Uitwerking!$A89,"-",Uitwerking!AT$9),RelGegevens!$L$3:$L$1002))</f>
        <v/>
      </c>
      <c r="AU89" s="51" t="str">
        <f ca="1">IF(OR($A89="",AU$9="",SUMIF(RelGegevens!$F$3:$M$1002,CONCATENATE("=",Uitwerking!$A89,"-",Uitwerking!AU$9),RelGegevens!$L$3:$L$1002)=0),"",SUMIF(RelGegevens!$F$3:$M$1002,CONCATENATE("=",Uitwerking!$A89,"-",Uitwerking!AU$9),RelGegevens!$L$3:$L$1002))</f>
        <v/>
      </c>
      <c r="AV89" s="51" t="str">
        <f ca="1">IF(OR($A89="",AV$9="",SUMIF(RelGegevens!$F$3:$M$1002,CONCATENATE("=",Uitwerking!$A89,"-",Uitwerking!AV$9),RelGegevens!$L$3:$L$1002)=0),"",SUMIF(RelGegevens!$F$3:$M$1002,CONCATENATE("=",Uitwerking!$A89,"-",Uitwerking!AV$9),RelGegevens!$L$3:$L$1002))</f>
        <v/>
      </c>
      <c r="AW89" s="51" t="str">
        <f ca="1">IF(OR($A89="",AW$9="",SUMIF(RelGegevens!$F$3:$M$1002,CONCATENATE("=",Uitwerking!$A89,"-",Uitwerking!AW$9),RelGegevens!$L$3:$L$1002)=0),"",SUMIF(RelGegevens!$F$3:$M$1002,CONCATENATE("=",Uitwerking!$A89,"-",Uitwerking!AW$9),RelGegevens!$L$3:$L$1002))</f>
        <v/>
      </c>
      <c r="AX89" s="51" t="str">
        <f ca="1">IF(OR($A89="",AX$9="",SUMIF(RelGegevens!$F$3:$M$1002,CONCATENATE("=",Uitwerking!$A89,"-",Uitwerking!AX$9),RelGegevens!$L$3:$L$1002)=0),"",SUMIF(RelGegevens!$F$3:$M$1002,CONCATENATE("=",Uitwerking!$A89,"-",Uitwerking!AX$9),RelGegevens!$L$3:$L$1002))</f>
        <v/>
      </c>
      <c r="AY89" s="51" t="str">
        <f ca="1">IF(OR($A89="",AY$9="",SUMIF(RelGegevens!$F$3:$M$1002,CONCATENATE("=",Uitwerking!$A89,"-",Uitwerking!AY$9),RelGegevens!$L$3:$L$1002)=0),"",SUMIF(RelGegevens!$F$3:$M$1002,CONCATENATE("=",Uitwerking!$A89,"-",Uitwerking!AY$9),RelGegevens!$L$3:$L$1002))</f>
        <v/>
      </c>
      <c r="AZ89" s="51" t="str">
        <f ca="1">IF(OR($A89="",AZ$9="",SUMIF(RelGegevens!$F$3:$M$1002,CONCATENATE("=",Uitwerking!$A89,"-",Uitwerking!AZ$9),RelGegevens!$L$3:$L$1002)=0),"",SUMIF(RelGegevens!$F$3:$M$1002,CONCATENATE("=",Uitwerking!$A89,"-",Uitwerking!AZ$9),RelGegevens!$L$3:$L$1002))</f>
        <v/>
      </c>
      <c r="BA89" s="51" t="str">
        <f ca="1">IF(OR($A89="",BA$9="",SUMIF(RelGegevens!$F$3:$M$1002,CONCATENATE("=",Uitwerking!$A89,"-",Uitwerking!BA$9),RelGegevens!$L$3:$L$1002)=0),"",SUMIF(RelGegevens!$F$3:$M$1002,CONCATENATE("=",Uitwerking!$A89,"-",Uitwerking!BA$9),RelGegevens!$L$3:$L$1002))</f>
        <v/>
      </c>
      <c r="BB89" s="51" t="str">
        <f ca="1">IF(OR($A89="",BB$9="",SUMIF(RelGegevens!$F$3:$M$1002,CONCATENATE("=",Uitwerking!$A89,"-",Uitwerking!BB$9),RelGegevens!$L$3:$L$1002)=0),"",SUMIF(RelGegevens!$F$3:$M$1002,CONCATENATE("=",Uitwerking!$A89,"-",Uitwerking!BB$9),RelGegevens!$L$3:$L$1002))</f>
        <v/>
      </c>
      <c r="BC89" s="52" t="str">
        <f ca="1">IF(OR($A89="",BC$9="",SUMIF(RelGegevens!$F$3:$M$1002,CONCATENATE("=",Uitwerking!$A89,"-",Uitwerking!BC$9),RelGegevens!$L$3:$L$1002)=0),"",SUMIF(RelGegevens!$F$3:$M$1002,CONCATENATE("=",Uitwerking!$A89,"-",Uitwerking!BC$9),RelGegevens!$L$3:$L$1002))</f>
        <v/>
      </c>
    </row>
    <row r="90" spans="1:55" ht="10.5" customHeight="1" x14ac:dyDescent="0.25">
      <c r="A90" s="17" t="str">
        <f>'Data LMA'!B98</f>
        <v/>
      </c>
      <c r="B90" s="29" t="str">
        <f t="shared" si="5"/>
        <v/>
      </c>
      <c r="C90" s="22" t="str">
        <f>IF(A90="","",VLOOKUP(A90,Euralcodes!$A$2:$C$840,3))</f>
        <v/>
      </c>
      <c r="D90" s="23" t="str">
        <f>IF(C90="","",VLOOKUP(A90,Euralcodes!$A$2:$C$840,2))</f>
        <v/>
      </c>
      <c r="E90" s="87" t="str">
        <f t="shared" ca="1" si="6"/>
        <v/>
      </c>
      <c r="F90" s="50" t="str">
        <f ca="1">IF(OR($A90="",F$9="",SUMIF(RelGegevens!$F$3:$M$1002,CONCATENATE("=",Uitwerking!$A90,"-",Uitwerking!F$9),RelGegevens!$L$3:$L$1002)=0),"",SUMIF(RelGegevens!$F$3:$M$1002,CONCATENATE("=",Uitwerking!$A90,"-",Uitwerking!F$9),RelGegevens!$L$3:$L$1002))</f>
        <v/>
      </c>
      <c r="G90" s="51" t="str">
        <f ca="1">IF(OR($A90="",G$9="",SUMIF(RelGegevens!$F$3:$M$1002,CONCATENATE("=",Uitwerking!$A90,"-",Uitwerking!G$9),RelGegevens!$L$3:$L$1002)=0),"",SUMIF(RelGegevens!$F$3:$M$1002,CONCATENATE("=",Uitwerking!$A90,"-",Uitwerking!G$9),RelGegevens!$L$3:$L$1002))</f>
        <v/>
      </c>
      <c r="H90" s="51" t="str">
        <f ca="1">IF(OR($A90="",H$9="",SUMIF(RelGegevens!$F$3:$M$1002,CONCATENATE("=",Uitwerking!$A90,"-",Uitwerking!H$9),RelGegevens!$L$3:$L$1002)=0),"",SUMIF(RelGegevens!$F$3:$M$1002,CONCATENATE("=",Uitwerking!$A90,"-",Uitwerking!H$9),RelGegevens!$L$3:$L$1002))</f>
        <v/>
      </c>
      <c r="I90" s="51" t="str">
        <f ca="1">IF(OR($A90="",I$9="",SUMIF(RelGegevens!$F$3:$M$1002,CONCATENATE("=",Uitwerking!$A90,"-",Uitwerking!I$9),RelGegevens!$L$3:$L$1002)=0),"",SUMIF(RelGegevens!$F$3:$M$1002,CONCATENATE("=",Uitwerking!$A90,"-",Uitwerking!I$9),RelGegevens!$L$3:$L$1002))</f>
        <v/>
      </c>
      <c r="J90" s="51" t="str">
        <f ca="1">IF(OR($A90="",J$9="",SUMIF(RelGegevens!$F$3:$M$1002,CONCATENATE("=",Uitwerking!$A90,"-",Uitwerking!J$9),RelGegevens!$L$3:$L$1002)=0),"",SUMIF(RelGegevens!$F$3:$M$1002,CONCATENATE("=",Uitwerking!$A90,"-",Uitwerking!J$9),RelGegevens!$L$3:$L$1002))</f>
        <v/>
      </c>
      <c r="K90" s="51" t="str">
        <f ca="1">IF(OR($A90="",K$9="",SUMIF(RelGegevens!$F$3:$M$1002,CONCATENATE("=",Uitwerking!$A90,"-",Uitwerking!K$9),RelGegevens!$L$3:$L$1002)=0),"",SUMIF(RelGegevens!$F$3:$M$1002,CONCATENATE("=",Uitwerking!$A90,"-",Uitwerking!K$9),RelGegevens!$L$3:$L$1002))</f>
        <v/>
      </c>
      <c r="L90" s="51" t="str">
        <f ca="1">IF(OR($A90="",L$9="",SUMIF(RelGegevens!$F$3:$M$1002,CONCATENATE("=",Uitwerking!$A90,"-",Uitwerking!L$9),RelGegevens!$L$3:$L$1002)=0),"",SUMIF(RelGegevens!$F$3:$M$1002,CONCATENATE("=",Uitwerking!$A90,"-",Uitwerking!L$9),RelGegevens!$L$3:$L$1002))</f>
        <v/>
      </c>
      <c r="M90" s="51" t="str">
        <f ca="1">IF(OR($A90="",M$9="",SUMIF(RelGegevens!$F$3:$M$1002,CONCATENATE("=",Uitwerking!$A90,"-",Uitwerking!M$9),RelGegevens!$L$3:$L$1002)=0),"",SUMIF(RelGegevens!$F$3:$M$1002,CONCATENATE("=",Uitwerking!$A90,"-",Uitwerking!M$9),RelGegevens!$L$3:$L$1002))</f>
        <v/>
      </c>
      <c r="N90" s="51" t="str">
        <f ca="1">IF(OR($A90="",N$9="",SUMIF(RelGegevens!$F$3:$M$1002,CONCATENATE("=",Uitwerking!$A90,"-",Uitwerking!N$9),RelGegevens!$L$3:$L$1002)=0),"",SUMIF(RelGegevens!$F$3:$M$1002,CONCATENATE("=",Uitwerking!$A90,"-",Uitwerking!N$9),RelGegevens!$L$3:$L$1002))</f>
        <v/>
      </c>
      <c r="O90" s="51" t="str">
        <f ca="1">IF(OR($A90="",O$9="",SUMIF(RelGegevens!$F$3:$M$1002,CONCATENATE("=",Uitwerking!$A90,"-",Uitwerking!O$9),RelGegevens!$L$3:$L$1002)=0),"",SUMIF(RelGegevens!$F$3:$M$1002,CONCATENATE("=",Uitwerking!$A90,"-",Uitwerking!O$9),RelGegevens!$L$3:$L$1002))</f>
        <v/>
      </c>
      <c r="P90" s="51" t="str">
        <f ca="1">IF(OR($A90="",P$9="",SUMIF(RelGegevens!$F$3:$M$1002,CONCATENATE("=",Uitwerking!$A90,"-",Uitwerking!P$9),RelGegevens!$L$3:$L$1002)=0),"",SUMIF(RelGegevens!$F$3:$M$1002,CONCATENATE("=",Uitwerking!$A90,"-",Uitwerking!P$9),RelGegevens!$L$3:$L$1002))</f>
        <v/>
      </c>
      <c r="Q90" s="51" t="str">
        <f ca="1">IF(OR($A90="",Q$9="",SUMIF(RelGegevens!$F$3:$M$1002,CONCATENATE("=",Uitwerking!$A90,"-",Uitwerking!Q$9),RelGegevens!$L$3:$L$1002)=0),"",SUMIF(RelGegevens!$F$3:$M$1002,CONCATENATE("=",Uitwerking!$A90,"-",Uitwerking!Q$9),RelGegevens!$L$3:$L$1002))</f>
        <v/>
      </c>
      <c r="R90" s="51" t="str">
        <f ca="1">IF(OR($A90="",R$9="",SUMIF(RelGegevens!$F$3:$M$1002,CONCATENATE("=",Uitwerking!$A90,"-",Uitwerking!R$9),RelGegevens!$L$3:$L$1002)=0),"",SUMIF(RelGegevens!$F$3:$M$1002,CONCATENATE("=",Uitwerking!$A90,"-",Uitwerking!R$9),RelGegevens!$L$3:$L$1002))</f>
        <v/>
      </c>
      <c r="S90" s="51" t="str">
        <f ca="1">IF(OR($A90="",S$9="",SUMIF(RelGegevens!$F$3:$M$1002,CONCATENATE("=",Uitwerking!$A90,"-",Uitwerking!S$9),RelGegevens!$L$3:$L$1002)=0),"",SUMIF(RelGegevens!$F$3:$M$1002,CONCATENATE("=",Uitwerking!$A90,"-",Uitwerking!S$9),RelGegevens!$L$3:$L$1002))</f>
        <v/>
      </c>
      <c r="T90" s="51" t="str">
        <f ca="1">IF(OR($A90="",T$9="",SUMIF(RelGegevens!$F$3:$M$1002,CONCATENATE("=",Uitwerking!$A90,"-",Uitwerking!T$9),RelGegevens!$L$3:$L$1002)=0),"",SUMIF(RelGegevens!$F$3:$M$1002,CONCATENATE("=",Uitwerking!$A90,"-",Uitwerking!T$9),RelGegevens!$L$3:$L$1002))</f>
        <v/>
      </c>
      <c r="U90" s="51" t="str">
        <f ca="1">IF(OR($A90="",U$9="",SUMIF(RelGegevens!$F$3:$M$1002,CONCATENATE("=",Uitwerking!$A90,"-",Uitwerking!U$9),RelGegevens!$L$3:$L$1002)=0),"",SUMIF(RelGegevens!$F$3:$M$1002,CONCATENATE("=",Uitwerking!$A90,"-",Uitwerking!U$9),RelGegevens!$L$3:$L$1002))</f>
        <v/>
      </c>
      <c r="V90" s="51" t="str">
        <f ca="1">IF(OR($A90="",V$9="",SUMIF(RelGegevens!$F$3:$M$1002,CONCATENATE("=",Uitwerking!$A90,"-",Uitwerking!V$9),RelGegevens!$L$3:$L$1002)=0),"",SUMIF(RelGegevens!$F$3:$M$1002,CONCATENATE("=",Uitwerking!$A90,"-",Uitwerking!V$9),RelGegevens!$L$3:$L$1002))</f>
        <v/>
      </c>
      <c r="W90" s="51" t="str">
        <f ca="1">IF(OR($A90="",W$9="",SUMIF(RelGegevens!$F$3:$M$1002,CONCATENATE("=",Uitwerking!$A90,"-",Uitwerking!W$9),RelGegevens!$L$3:$L$1002)=0),"",SUMIF(RelGegevens!$F$3:$M$1002,CONCATENATE("=",Uitwerking!$A90,"-",Uitwerking!W$9),RelGegevens!$L$3:$L$1002))</f>
        <v/>
      </c>
      <c r="X90" s="51" t="str">
        <f ca="1">IF(OR($A90="",X$9="",SUMIF(RelGegevens!$F$3:$M$1002,CONCATENATE("=",Uitwerking!$A90,"-",Uitwerking!X$9),RelGegevens!$L$3:$L$1002)=0),"",SUMIF(RelGegevens!$F$3:$M$1002,CONCATENATE("=",Uitwerking!$A90,"-",Uitwerking!X$9),RelGegevens!$L$3:$L$1002))</f>
        <v/>
      </c>
      <c r="Y90" s="51" t="str">
        <f ca="1">IF(OR($A90="",Y$9="",SUMIF(RelGegevens!$F$3:$M$1002,CONCATENATE("=",Uitwerking!$A90,"-",Uitwerking!Y$9),RelGegevens!$L$3:$L$1002)=0),"",SUMIF(RelGegevens!$F$3:$M$1002,CONCATENATE("=",Uitwerking!$A90,"-",Uitwerking!Y$9),RelGegevens!$L$3:$L$1002))</f>
        <v/>
      </c>
      <c r="Z90" s="50" t="str">
        <f ca="1">IF(OR($A90="",Z$9="",SUMIF(RelGegevens!$F$3:$M$1002,CONCATENATE("=",Uitwerking!$A90,"-",Uitwerking!Z$9),RelGegevens!$L$3:$L$1002)=0),"",SUMIF(RelGegevens!$F$3:$M$1002,CONCATENATE("=",Uitwerking!$A90,"-",Uitwerking!Z$9),RelGegevens!$L$3:$L$1002))</f>
        <v/>
      </c>
      <c r="AA90" s="51" t="str">
        <f ca="1">IF(OR($A90="",AA$9="",SUMIF(RelGegevens!$F$3:$M$1002,CONCATENATE("=",Uitwerking!$A90,"-",Uitwerking!AA$9),RelGegevens!$L$3:$L$1002)=0),"",SUMIF(RelGegevens!$F$3:$M$1002,CONCATENATE("=",Uitwerking!$A90,"-",Uitwerking!AA$9),RelGegevens!$L$3:$L$1002))</f>
        <v/>
      </c>
      <c r="AB90" s="51" t="str">
        <f ca="1">IF(OR($A90="",AB$9="",SUMIF(RelGegevens!$F$3:$M$1002,CONCATENATE("=",Uitwerking!$A90,"-",Uitwerking!AB$9),RelGegevens!$L$3:$L$1002)=0),"",SUMIF(RelGegevens!$F$3:$M$1002,CONCATENATE("=",Uitwerking!$A90,"-",Uitwerking!AB$9),RelGegevens!$L$3:$L$1002))</f>
        <v/>
      </c>
      <c r="AC90" s="51" t="str">
        <f ca="1">IF(OR($A90="",AC$9="",SUMIF(RelGegevens!$F$3:$M$1002,CONCATENATE("=",Uitwerking!$A90,"-",Uitwerking!AC$9),RelGegevens!$L$3:$L$1002)=0),"",SUMIF(RelGegevens!$F$3:$M$1002,CONCATENATE("=",Uitwerking!$A90,"-",Uitwerking!AC$9),RelGegevens!$L$3:$L$1002))</f>
        <v/>
      </c>
      <c r="AD90" s="51" t="str">
        <f ca="1">IF(OR($A90="",AD$9="",SUMIF(RelGegevens!$F$3:$M$1002,CONCATENATE("=",Uitwerking!$A90,"-",Uitwerking!AD$9),RelGegevens!$L$3:$L$1002)=0),"",SUMIF(RelGegevens!$F$3:$M$1002,CONCATENATE("=",Uitwerking!$A90,"-",Uitwerking!AD$9),RelGegevens!$L$3:$L$1002))</f>
        <v/>
      </c>
      <c r="AE90" s="51" t="str">
        <f ca="1">IF(OR($A90="",AE$9="",SUMIF(RelGegevens!$F$3:$M$1002,CONCATENATE("=",Uitwerking!$A90,"-",Uitwerking!AE$9),RelGegevens!$L$3:$L$1002)=0),"",SUMIF(RelGegevens!$F$3:$M$1002,CONCATENATE("=",Uitwerking!$A90,"-",Uitwerking!AE$9),RelGegevens!$L$3:$L$1002))</f>
        <v/>
      </c>
      <c r="AF90" s="51" t="str">
        <f ca="1">IF(OR($A90="",AF$9="",SUMIF(RelGegevens!$F$3:$M$1002,CONCATENATE("=",Uitwerking!$A90,"-",Uitwerking!AF$9),RelGegevens!$L$3:$L$1002)=0),"",SUMIF(RelGegevens!$F$3:$M$1002,CONCATENATE("=",Uitwerking!$A90,"-",Uitwerking!AF$9),RelGegevens!$L$3:$L$1002))</f>
        <v/>
      </c>
      <c r="AG90" s="51" t="str">
        <f ca="1">IF(OR($A90="",AG$9="",SUMIF(RelGegevens!$F$3:$M$1002,CONCATENATE("=",Uitwerking!$A90,"-",Uitwerking!AG$9),RelGegevens!$L$3:$L$1002)=0),"",SUMIF(RelGegevens!$F$3:$M$1002,CONCATENATE("=",Uitwerking!$A90,"-",Uitwerking!AG$9),RelGegevens!$L$3:$L$1002))</f>
        <v/>
      </c>
      <c r="AH90" s="51" t="str">
        <f ca="1">IF(OR($A90="",AH$9="",SUMIF(RelGegevens!$F$3:$M$1002,CONCATENATE("=",Uitwerking!$A90,"-",Uitwerking!AH$9),RelGegevens!$L$3:$L$1002)=0),"",SUMIF(RelGegevens!$F$3:$M$1002,CONCATENATE("=",Uitwerking!$A90,"-",Uitwerking!AH$9),RelGegevens!$L$3:$L$1002))</f>
        <v/>
      </c>
      <c r="AI90" s="51" t="str">
        <f ca="1">IF(OR($A90="",AI$9="",SUMIF(RelGegevens!$F$3:$M$1002,CONCATENATE("=",Uitwerking!$A90,"-",Uitwerking!AI$9),RelGegevens!$L$3:$L$1002)=0),"",SUMIF(RelGegevens!$F$3:$M$1002,CONCATENATE("=",Uitwerking!$A90,"-",Uitwerking!AI$9),RelGegevens!$L$3:$L$1002))</f>
        <v/>
      </c>
      <c r="AJ90" s="51" t="str">
        <f ca="1">IF(OR($A90="",AJ$9="",SUMIF(RelGegevens!$F$3:$M$1002,CONCATENATE("=",Uitwerking!$A90,"-",Uitwerking!AJ$9),RelGegevens!$L$3:$L$1002)=0),"",SUMIF(RelGegevens!$F$3:$M$1002,CONCATENATE("=",Uitwerking!$A90,"-",Uitwerking!AJ$9),RelGegevens!$L$3:$L$1002))</f>
        <v/>
      </c>
      <c r="AK90" s="51" t="str">
        <f ca="1">IF(OR($A90="",AK$9="",SUMIF(RelGegevens!$F$3:$M$1002,CONCATENATE("=",Uitwerking!$A90,"-",Uitwerking!AK$9),RelGegevens!$L$3:$L$1002)=0),"",SUMIF(RelGegevens!$F$3:$M$1002,CONCATENATE("=",Uitwerking!$A90,"-",Uitwerking!AK$9),RelGegevens!$L$3:$L$1002))</f>
        <v/>
      </c>
      <c r="AL90" s="51" t="str">
        <f ca="1">IF(OR($A90="",AL$9="",SUMIF(RelGegevens!$F$3:$M$1002,CONCATENATE("=",Uitwerking!$A90,"-",Uitwerking!AL$9),RelGegevens!$L$3:$L$1002)=0),"",SUMIF(RelGegevens!$F$3:$M$1002,CONCATENATE("=",Uitwerking!$A90,"-",Uitwerking!AL$9),RelGegevens!$L$3:$L$1002))</f>
        <v/>
      </c>
      <c r="AM90" s="51" t="str">
        <f ca="1">IF(OR($A90="",AM$9="",SUMIF(RelGegevens!$F$3:$M$1002,CONCATENATE("=",Uitwerking!$A90,"-",Uitwerking!AM$9),RelGegevens!$L$3:$L$1002)=0),"",SUMIF(RelGegevens!$F$3:$M$1002,CONCATENATE("=",Uitwerking!$A90,"-",Uitwerking!AM$9),RelGegevens!$L$3:$L$1002))</f>
        <v/>
      </c>
      <c r="AN90" s="51" t="str">
        <f ca="1">IF(OR($A90="",AN$9="",SUMIF(RelGegevens!$F$3:$M$1002,CONCATENATE("=",Uitwerking!$A90,"-",Uitwerking!AN$9),RelGegevens!$L$3:$L$1002)=0),"",SUMIF(RelGegevens!$F$3:$M$1002,CONCATENATE("=",Uitwerking!$A90,"-",Uitwerking!AN$9),RelGegevens!$L$3:$L$1002))</f>
        <v/>
      </c>
      <c r="AO90" s="51" t="str">
        <f ca="1">IF(OR($A90="",AO$9="",SUMIF(RelGegevens!$F$3:$M$1002,CONCATENATE("=",Uitwerking!$A90,"-",Uitwerking!AO$9),RelGegevens!$L$3:$L$1002)=0),"",SUMIF(RelGegevens!$F$3:$M$1002,CONCATENATE("=",Uitwerking!$A90,"-",Uitwerking!AO$9),RelGegevens!$L$3:$L$1002))</f>
        <v/>
      </c>
      <c r="AP90" s="51" t="str">
        <f ca="1">IF(OR($A90="",AP$9="",SUMIF(RelGegevens!$F$3:$M$1002,CONCATENATE("=",Uitwerking!$A90,"-",Uitwerking!AP$9),RelGegevens!$L$3:$L$1002)=0),"",SUMIF(RelGegevens!$F$3:$M$1002,CONCATENATE("=",Uitwerking!$A90,"-",Uitwerking!AP$9),RelGegevens!$L$3:$L$1002))</f>
        <v/>
      </c>
      <c r="AQ90" s="51" t="str">
        <f ca="1">IF(OR($A90="",AQ$9="",SUMIF(RelGegevens!$F$3:$M$1002,CONCATENATE("=",Uitwerking!$A90,"-",Uitwerking!AQ$9),RelGegevens!$L$3:$L$1002)=0),"",SUMIF(RelGegevens!$F$3:$M$1002,CONCATENATE("=",Uitwerking!$A90,"-",Uitwerking!AQ$9),RelGegevens!$L$3:$L$1002))</f>
        <v/>
      </c>
      <c r="AR90" s="51" t="str">
        <f ca="1">IF(OR($A90="",AR$9="",SUMIF(RelGegevens!$F$3:$M$1002,CONCATENATE("=",Uitwerking!$A90,"-",Uitwerking!AR$9),RelGegevens!$L$3:$L$1002)=0),"",SUMIF(RelGegevens!$F$3:$M$1002,CONCATENATE("=",Uitwerking!$A90,"-",Uitwerking!AR$9),RelGegevens!$L$3:$L$1002))</f>
        <v/>
      </c>
      <c r="AS90" s="51" t="str">
        <f ca="1">IF(OR($A90="",AS$9="",SUMIF(RelGegevens!$F$3:$M$1002,CONCATENATE("=",Uitwerking!$A90,"-",Uitwerking!AS$9),RelGegevens!$L$3:$L$1002)=0),"",SUMIF(RelGegevens!$F$3:$M$1002,CONCATENATE("=",Uitwerking!$A90,"-",Uitwerking!AS$9),RelGegevens!$L$3:$L$1002))</f>
        <v/>
      </c>
      <c r="AT90" s="51" t="str">
        <f ca="1">IF(OR($A90="",AT$9="",SUMIF(RelGegevens!$F$3:$M$1002,CONCATENATE("=",Uitwerking!$A90,"-",Uitwerking!AT$9),RelGegevens!$L$3:$L$1002)=0),"",SUMIF(RelGegevens!$F$3:$M$1002,CONCATENATE("=",Uitwerking!$A90,"-",Uitwerking!AT$9),RelGegevens!$L$3:$L$1002))</f>
        <v/>
      </c>
      <c r="AU90" s="51" t="str">
        <f ca="1">IF(OR($A90="",AU$9="",SUMIF(RelGegevens!$F$3:$M$1002,CONCATENATE("=",Uitwerking!$A90,"-",Uitwerking!AU$9),RelGegevens!$L$3:$L$1002)=0),"",SUMIF(RelGegevens!$F$3:$M$1002,CONCATENATE("=",Uitwerking!$A90,"-",Uitwerking!AU$9),RelGegevens!$L$3:$L$1002))</f>
        <v/>
      </c>
      <c r="AV90" s="51" t="str">
        <f ca="1">IF(OR($A90="",AV$9="",SUMIF(RelGegevens!$F$3:$M$1002,CONCATENATE("=",Uitwerking!$A90,"-",Uitwerking!AV$9),RelGegevens!$L$3:$L$1002)=0),"",SUMIF(RelGegevens!$F$3:$M$1002,CONCATENATE("=",Uitwerking!$A90,"-",Uitwerking!AV$9),RelGegevens!$L$3:$L$1002))</f>
        <v/>
      </c>
      <c r="AW90" s="51" t="str">
        <f ca="1">IF(OR($A90="",AW$9="",SUMIF(RelGegevens!$F$3:$M$1002,CONCATENATE("=",Uitwerking!$A90,"-",Uitwerking!AW$9),RelGegevens!$L$3:$L$1002)=0),"",SUMIF(RelGegevens!$F$3:$M$1002,CONCATENATE("=",Uitwerking!$A90,"-",Uitwerking!AW$9),RelGegevens!$L$3:$L$1002))</f>
        <v/>
      </c>
      <c r="AX90" s="51" t="str">
        <f ca="1">IF(OR($A90="",AX$9="",SUMIF(RelGegevens!$F$3:$M$1002,CONCATENATE("=",Uitwerking!$A90,"-",Uitwerking!AX$9),RelGegevens!$L$3:$L$1002)=0),"",SUMIF(RelGegevens!$F$3:$M$1002,CONCATENATE("=",Uitwerking!$A90,"-",Uitwerking!AX$9),RelGegevens!$L$3:$L$1002))</f>
        <v/>
      </c>
      <c r="AY90" s="51" t="str">
        <f ca="1">IF(OR($A90="",AY$9="",SUMIF(RelGegevens!$F$3:$M$1002,CONCATENATE("=",Uitwerking!$A90,"-",Uitwerking!AY$9),RelGegevens!$L$3:$L$1002)=0),"",SUMIF(RelGegevens!$F$3:$M$1002,CONCATENATE("=",Uitwerking!$A90,"-",Uitwerking!AY$9),RelGegevens!$L$3:$L$1002))</f>
        <v/>
      </c>
      <c r="AZ90" s="51" t="str">
        <f ca="1">IF(OR($A90="",AZ$9="",SUMIF(RelGegevens!$F$3:$M$1002,CONCATENATE("=",Uitwerking!$A90,"-",Uitwerking!AZ$9),RelGegevens!$L$3:$L$1002)=0),"",SUMIF(RelGegevens!$F$3:$M$1002,CONCATENATE("=",Uitwerking!$A90,"-",Uitwerking!AZ$9),RelGegevens!$L$3:$L$1002))</f>
        <v/>
      </c>
      <c r="BA90" s="51" t="str">
        <f ca="1">IF(OR($A90="",BA$9="",SUMIF(RelGegevens!$F$3:$M$1002,CONCATENATE("=",Uitwerking!$A90,"-",Uitwerking!BA$9),RelGegevens!$L$3:$L$1002)=0),"",SUMIF(RelGegevens!$F$3:$M$1002,CONCATENATE("=",Uitwerking!$A90,"-",Uitwerking!BA$9),RelGegevens!$L$3:$L$1002))</f>
        <v/>
      </c>
      <c r="BB90" s="51" t="str">
        <f ca="1">IF(OR($A90="",BB$9="",SUMIF(RelGegevens!$F$3:$M$1002,CONCATENATE("=",Uitwerking!$A90,"-",Uitwerking!BB$9),RelGegevens!$L$3:$L$1002)=0),"",SUMIF(RelGegevens!$F$3:$M$1002,CONCATENATE("=",Uitwerking!$A90,"-",Uitwerking!BB$9),RelGegevens!$L$3:$L$1002))</f>
        <v/>
      </c>
      <c r="BC90" s="52" t="str">
        <f ca="1">IF(OR($A90="",BC$9="",SUMIF(RelGegevens!$F$3:$M$1002,CONCATENATE("=",Uitwerking!$A90,"-",Uitwerking!BC$9),RelGegevens!$L$3:$L$1002)=0),"",SUMIF(RelGegevens!$F$3:$M$1002,CONCATENATE("=",Uitwerking!$A90,"-",Uitwerking!BC$9),RelGegevens!$L$3:$L$1002))</f>
        <v/>
      </c>
    </row>
    <row r="91" spans="1:55" ht="10.5" customHeight="1" x14ac:dyDescent="0.25">
      <c r="A91" s="17" t="str">
        <f>'Data LMA'!B99</f>
        <v/>
      </c>
      <c r="B91" s="29" t="str">
        <f t="shared" si="5"/>
        <v/>
      </c>
      <c r="C91" s="22" t="str">
        <f>IF(A91="","",VLOOKUP(A91,Euralcodes!$A$2:$C$840,3))</f>
        <v/>
      </c>
      <c r="D91" s="23" t="str">
        <f>IF(C91="","",VLOOKUP(A91,Euralcodes!$A$2:$C$840,2))</f>
        <v/>
      </c>
      <c r="E91" s="87" t="str">
        <f t="shared" ca="1" si="6"/>
        <v/>
      </c>
      <c r="F91" s="50" t="str">
        <f ca="1">IF(OR($A91="",F$9="",SUMIF(RelGegevens!$F$3:$M$1002,CONCATENATE("=",Uitwerking!$A91,"-",Uitwerking!F$9),RelGegevens!$L$3:$L$1002)=0),"",SUMIF(RelGegevens!$F$3:$M$1002,CONCATENATE("=",Uitwerking!$A91,"-",Uitwerking!F$9),RelGegevens!$L$3:$L$1002))</f>
        <v/>
      </c>
      <c r="G91" s="51" t="str">
        <f ca="1">IF(OR($A91="",G$9="",SUMIF(RelGegevens!$F$3:$M$1002,CONCATENATE("=",Uitwerking!$A91,"-",Uitwerking!G$9),RelGegevens!$L$3:$L$1002)=0),"",SUMIF(RelGegevens!$F$3:$M$1002,CONCATENATE("=",Uitwerking!$A91,"-",Uitwerking!G$9),RelGegevens!$L$3:$L$1002))</f>
        <v/>
      </c>
      <c r="H91" s="51" t="str">
        <f ca="1">IF(OR($A91="",H$9="",SUMIF(RelGegevens!$F$3:$M$1002,CONCATENATE("=",Uitwerking!$A91,"-",Uitwerking!H$9),RelGegevens!$L$3:$L$1002)=0),"",SUMIF(RelGegevens!$F$3:$M$1002,CONCATENATE("=",Uitwerking!$A91,"-",Uitwerking!H$9),RelGegevens!$L$3:$L$1002))</f>
        <v/>
      </c>
      <c r="I91" s="51" t="str">
        <f ca="1">IF(OR($A91="",I$9="",SUMIF(RelGegevens!$F$3:$M$1002,CONCATENATE("=",Uitwerking!$A91,"-",Uitwerking!I$9),RelGegevens!$L$3:$L$1002)=0),"",SUMIF(RelGegevens!$F$3:$M$1002,CONCATENATE("=",Uitwerking!$A91,"-",Uitwerking!I$9),RelGegevens!$L$3:$L$1002))</f>
        <v/>
      </c>
      <c r="J91" s="51" t="str">
        <f ca="1">IF(OR($A91="",J$9="",SUMIF(RelGegevens!$F$3:$M$1002,CONCATENATE("=",Uitwerking!$A91,"-",Uitwerking!J$9),RelGegevens!$L$3:$L$1002)=0),"",SUMIF(RelGegevens!$F$3:$M$1002,CONCATENATE("=",Uitwerking!$A91,"-",Uitwerking!J$9),RelGegevens!$L$3:$L$1002))</f>
        <v/>
      </c>
      <c r="K91" s="51" t="str">
        <f ca="1">IF(OR($A91="",K$9="",SUMIF(RelGegevens!$F$3:$M$1002,CONCATENATE("=",Uitwerking!$A91,"-",Uitwerking!K$9),RelGegevens!$L$3:$L$1002)=0),"",SUMIF(RelGegevens!$F$3:$M$1002,CONCATENATE("=",Uitwerking!$A91,"-",Uitwerking!K$9),RelGegevens!$L$3:$L$1002))</f>
        <v/>
      </c>
      <c r="L91" s="51" t="str">
        <f ca="1">IF(OR($A91="",L$9="",SUMIF(RelGegevens!$F$3:$M$1002,CONCATENATE("=",Uitwerking!$A91,"-",Uitwerking!L$9),RelGegevens!$L$3:$L$1002)=0),"",SUMIF(RelGegevens!$F$3:$M$1002,CONCATENATE("=",Uitwerking!$A91,"-",Uitwerking!L$9),RelGegevens!$L$3:$L$1002))</f>
        <v/>
      </c>
      <c r="M91" s="51" t="str">
        <f ca="1">IF(OR($A91="",M$9="",SUMIF(RelGegevens!$F$3:$M$1002,CONCATENATE("=",Uitwerking!$A91,"-",Uitwerking!M$9),RelGegevens!$L$3:$L$1002)=0),"",SUMIF(RelGegevens!$F$3:$M$1002,CONCATENATE("=",Uitwerking!$A91,"-",Uitwerking!M$9),RelGegevens!$L$3:$L$1002))</f>
        <v/>
      </c>
      <c r="N91" s="51" t="str">
        <f ca="1">IF(OR($A91="",N$9="",SUMIF(RelGegevens!$F$3:$M$1002,CONCATENATE("=",Uitwerking!$A91,"-",Uitwerking!N$9),RelGegevens!$L$3:$L$1002)=0),"",SUMIF(RelGegevens!$F$3:$M$1002,CONCATENATE("=",Uitwerking!$A91,"-",Uitwerking!N$9),RelGegevens!$L$3:$L$1002))</f>
        <v/>
      </c>
      <c r="O91" s="51" t="str">
        <f ca="1">IF(OR($A91="",O$9="",SUMIF(RelGegevens!$F$3:$M$1002,CONCATENATE("=",Uitwerking!$A91,"-",Uitwerking!O$9),RelGegevens!$L$3:$L$1002)=0),"",SUMIF(RelGegevens!$F$3:$M$1002,CONCATENATE("=",Uitwerking!$A91,"-",Uitwerking!O$9),RelGegevens!$L$3:$L$1002))</f>
        <v/>
      </c>
      <c r="P91" s="51" t="str">
        <f ca="1">IF(OR($A91="",P$9="",SUMIF(RelGegevens!$F$3:$M$1002,CONCATENATE("=",Uitwerking!$A91,"-",Uitwerking!P$9),RelGegevens!$L$3:$L$1002)=0),"",SUMIF(RelGegevens!$F$3:$M$1002,CONCATENATE("=",Uitwerking!$A91,"-",Uitwerking!P$9),RelGegevens!$L$3:$L$1002))</f>
        <v/>
      </c>
      <c r="Q91" s="51" t="str">
        <f ca="1">IF(OR($A91="",Q$9="",SUMIF(RelGegevens!$F$3:$M$1002,CONCATENATE("=",Uitwerking!$A91,"-",Uitwerking!Q$9),RelGegevens!$L$3:$L$1002)=0),"",SUMIF(RelGegevens!$F$3:$M$1002,CONCATENATE("=",Uitwerking!$A91,"-",Uitwerking!Q$9),RelGegevens!$L$3:$L$1002))</f>
        <v/>
      </c>
      <c r="R91" s="51" t="str">
        <f ca="1">IF(OR($A91="",R$9="",SUMIF(RelGegevens!$F$3:$M$1002,CONCATENATE("=",Uitwerking!$A91,"-",Uitwerking!R$9),RelGegevens!$L$3:$L$1002)=0),"",SUMIF(RelGegevens!$F$3:$M$1002,CONCATENATE("=",Uitwerking!$A91,"-",Uitwerking!R$9),RelGegevens!$L$3:$L$1002))</f>
        <v/>
      </c>
      <c r="S91" s="51" t="str">
        <f ca="1">IF(OR($A91="",S$9="",SUMIF(RelGegevens!$F$3:$M$1002,CONCATENATE("=",Uitwerking!$A91,"-",Uitwerking!S$9),RelGegevens!$L$3:$L$1002)=0),"",SUMIF(RelGegevens!$F$3:$M$1002,CONCATENATE("=",Uitwerking!$A91,"-",Uitwerking!S$9),RelGegevens!$L$3:$L$1002))</f>
        <v/>
      </c>
      <c r="T91" s="51" t="str">
        <f ca="1">IF(OR($A91="",T$9="",SUMIF(RelGegevens!$F$3:$M$1002,CONCATENATE("=",Uitwerking!$A91,"-",Uitwerking!T$9),RelGegevens!$L$3:$L$1002)=0),"",SUMIF(RelGegevens!$F$3:$M$1002,CONCATENATE("=",Uitwerking!$A91,"-",Uitwerking!T$9),RelGegevens!$L$3:$L$1002))</f>
        <v/>
      </c>
      <c r="U91" s="51" t="str">
        <f ca="1">IF(OR($A91="",U$9="",SUMIF(RelGegevens!$F$3:$M$1002,CONCATENATE("=",Uitwerking!$A91,"-",Uitwerking!U$9),RelGegevens!$L$3:$L$1002)=0),"",SUMIF(RelGegevens!$F$3:$M$1002,CONCATENATE("=",Uitwerking!$A91,"-",Uitwerking!U$9),RelGegevens!$L$3:$L$1002))</f>
        <v/>
      </c>
      <c r="V91" s="51" t="str">
        <f ca="1">IF(OR($A91="",V$9="",SUMIF(RelGegevens!$F$3:$M$1002,CONCATENATE("=",Uitwerking!$A91,"-",Uitwerking!V$9),RelGegevens!$L$3:$L$1002)=0),"",SUMIF(RelGegevens!$F$3:$M$1002,CONCATENATE("=",Uitwerking!$A91,"-",Uitwerking!V$9),RelGegevens!$L$3:$L$1002))</f>
        <v/>
      </c>
      <c r="W91" s="51" t="str">
        <f ca="1">IF(OR($A91="",W$9="",SUMIF(RelGegevens!$F$3:$M$1002,CONCATENATE("=",Uitwerking!$A91,"-",Uitwerking!W$9),RelGegevens!$L$3:$L$1002)=0),"",SUMIF(RelGegevens!$F$3:$M$1002,CONCATENATE("=",Uitwerking!$A91,"-",Uitwerking!W$9),RelGegevens!$L$3:$L$1002))</f>
        <v/>
      </c>
      <c r="X91" s="51" t="str">
        <f ca="1">IF(OR($A91="",X$9="",SUMIF(RelGegevens!$F$3:$M$1002,CONCATENATE("=",Uitwerking!$A91,"-",Uitwerking!X$9),RelGegevens!$L$3:$L$1002)=0),"",SUMIF(RelGegevens!$F$3:$M$1002,CONCATENATE("=",Uitwerking!$A91,"-",Uitwerking!X$9),RelGegevens!$L$3:$L$1002))</f>
        <v/>
      </c>
      <c r="Y91" s="51" t="str">
        <f ca="1">IF(OR($A91="",Y$9="",SUMIF(RelGegevens!$F$3:$M$1002,CONCATENATE("=",Uitwerking!$A91,"-",Uitwerking!Y$9),RelGegevens!$L$3:$L$1002)=0),"",SUMIF(RelGegevens!$F$3:$M$1002,CONCATENATE("=",Uitwerking!$A91,"-",Uitwerking!Y$9),RelGegevens!$L$3:$L$1002))</f>
        <v/>
      </c>
      <c r="Z91" s="50" t="str">
        <f ca="1">IF(OR($A91="",Z$9="",SUMIF(RelGegevens!$F$3:$M$1002,CONCATENATE("=",Uitwerking!$A91,"-",Uitwerking!Z$9),RelGegevens!$L$3:$L$1002)=0),"",SUMIF(RelGegevens!$F$3:$M$1002,CONCATENATE("=",Uitwerking!$A91,"-",Uitwerking!Z$9),RelGegevens!$L$3:$L$1002))</f>
        <v/>
      </c>
      <c r="AA91" s="51" t="str">
        <f ca="1">IF(OR($A91="",AA$9="",SUMIF(RelGegevens!$F$3:$M$1002,CONCATENATE("=",Uitwerking!$A91,"-",Uitwerking!AA$9),RelGegevens!$L$3:$L$1002)=0),"",SUMIF(RelGegevens!$F$3:$M$1002,CONCATENATE("=",Uitwerking!$A91,"-",Uitwerking!AA$9),RelGegevens!$L$3:$L$1002))</f>
        <v/>
      </c>
      <c r="AB91" s="51" t="str">
        <f ca="1">IF(OR($A91="",AB$9="",SUMIF(RelGegevens!$F$3:$M$1002,CONCATENATE("=",Uitwerking!$A91,"-",Uitwerking!AB$9),RelGegevens!$L$3:$L$1002)=0),"",SUMIF(RelGegevens!$F$3:$M$1002,CONCATENATE("=",Uitwerking!$A91,"-",Uitwerking!AB$9),RelGegevens!$L$3:$L$1002))</f>
        <v/>
      </c>
      <c r="AC91" s="51" t="str">
        <f ca="1">IF(OR($A91="",AC$9="",SUMIF(RelGegevens!$F$3:$M$1002,CONCATENATE("=",Uitwerking!$A91,"-",Uitwerking!AC$9),RelGegevens!$L$3:$L$1002)=0),"",SUMIF(RelGegevens!$F$3:$M$1002,CONCATENATE("=",Uitwerking!$A91,"-",Uitwerking!AC$9),RelGegevens!$L$3:$L$1002))</f>
        <v/>
      </c>
      <c r="AD91" s="51" t="str">
        <f ca="1">IF(OR($A91="",AD$9="",SUMIF(RelGegevens!$F$3:$M$1002,CONCATENATE("=",Uitwerking!$A91,"-",Uitwerking!AD$9),RelGegevens!$L$3:$L$1002)=0),"",SUMIF(RelGegevens!$F$3:$M$1002,CONCATENATE("=",Uitwerking!$A91,"-",Uitwerking!AD$9),RelGegevens!$L$3:$L$1002))</f>
        <v/>
      </c>
      <c r="AE91" s="51" t="str">
        <f ca="1">IF(OR($A91="",AE$9="",SUMIF(RelGegevens!$F$3:$M$1002,CONCATENATE("=",Uitwerking!$A91,"-",Uitwerking!AE$9),RelGegevens!$L$3:$L$1002)=0),"",SUMIF(RelGegevens!$F$3:$M$1002,CONCATENATE("=",Uitwerking!$A91,"-",Uitwerking!AE$9),RelGegevens!$L$3:$L$1002))</f>
        <v/>
      </c>
      <c r="AF91" s="51" t="str">
        <f ca="1">IF(OR($A91="",AF$9="",SUMIF(RelGegevens!$F$3:$M$1002,CONCATENATE("=",Uitwerking!$A91,"-",Uitwerking!AF$9),RelGegevens!$L$3:$L$1002)=0),"",SUMIF(RelGegevens!$F$3:$M$1002,CONCATENATE("=",Uitwerking!$A91,"-",Uitwerking!AF$9),RelGegevens!$L$3:$L$1002))</f>
        <v/>
      </c>
      <c r="AG91" s="51" t="str">
        <f ca="1">IF(OR($A91="",AG$9="",SUMIF(RelGegevens!$F$3:$M$1002,CONCATENATE("=",Uitwerking!$A91,"-",Uitwerking!AG$9),RelGegevens!$L$3:$L$1002)=0),"",SUMIF(RelGegevens!$F$3:$M$1002,CONCATENATE("=",Uitwerking!$A91,"-",Uitwerking!AG$9),RelGegevens!$L$3:$L$1002))</f>
        <v/>
      </c>
      <c r="AH91" s="51" t="str">
        <f ca="1">IF(OR($A91="",AH$9="",SUMIF(RelGegevens!$F$3:$M$1002,CONCATENATE("=",Uitwerking!$A91,"-",Uitwerking!AH$9),RelGegevens!$L$3:$L$1002)=0),"",SUMIF(RelGegevens!$F$3:$M$1002,CONCATENATE("=",Uitwerking!$A91,"-",Uitwerking!AH$9),RelGegevens!$L$3:$L$1002))</f>
        <v/>
      </c>
      <c r="AI91" s="51" t="str">
        <f ca="1">IF(OR($A91="",AI$9="",SUMIF(RelGegevens!$F$3:$M$1002,CONCATENATE("=",Uitwerking!$A91,"-",Uitwerking!AI$9),RelGegevens!$L$3:$L$1002)=0),"",SUMIF(RelGegevens!$F$3:$M$1002,CONCATENATE("=",Uitwerking!$A91,"-",Uitwerking!AI$9),RelGegevens!$L$3:$L$1002))</f>
        <v/>
      </c>
      <c r="AJ91" s="51" t="str">
        <f ca="1">IF(OR($A91="",AJ$9="",SUMIF(RelGegevens!$F$3:$M$1002,CONCATENATE("=",Uitwerking!$A91,"-",Uitwerking!AJ$9),RelGegevens!$L$3:$L$1002)=0),"",SUMIF(RelGegevens!$F$3:$M$1002,CONCATENATE("=",Uitwerking!$A91,"-",Uitwerking!AJ$9),RelGegevens!$L$3:$L$1002))</f>
        <v/>
      </c>
      <c r="AK91" s="51" t="str">
        <f ca="1">IF(OR($A91="",AK$9="",SUMIF(RelGegevens!$F$3:$M$1002,CONCATENATE("=",Uitwerking!$A91,"-",Uitwerking!AK$9),RelGegevens!$L$3:$L$1002)=0),"",SUMIF(RelGegevens!$F$3:$M$1002,CONCATENATE("=",Uitwerking!$A91,"-",Uitwerking!AK$9),RelGegevens!$L$3:$L$1002))</f>
        <v/>
      </c>
      <c r="AL91" s="51" t="str">
        <f ca="1">IF(OR($A91="",AL$9="",SUMIF(RelGegevens!$F$3:$M$1002,CONCATENATE("=",Uitwerking!$A91,"-",Uitwerking!AL$9),RelGegevens!$L$3:$L$1002)=0),"",SUMIF(RelGegevens!$F$3:$M$1002,CONCATENATE("=",Uitwerking!$A91,"-",Uitwerking!AL$9),RelGegevens!$L$3:$L$1002))</f>
        <v/>
      </c>
      <c r="AM91" s="51" t="str">
        <f ca="1">IF(OR($A91="",AM$9="",SUMIF(RelGegevens!$F$3:$M$1002,CONCATENATE("=",Uitwerking!$A91,"-",Uitwerking!AM$9),RelGegevens!$L$3:$L$1002)=0),"",SUMIF(RelGegevens!$F$3:$M$1002,CONCATENATE("=",Uitwerking!$A91,"-",Uitwerking!AM$9),RelGegevens!$L$3:$L$1002))</f>
        <v/>
      </c>
      <c r="AN91" s="51" t="str">
        <f ca="1">IF(OR($A91="",AN$9="",SUMIF(RelGegevens!$F$3:$M$1002,CONCATENATE("=",Uitwerking!$A91,"-",Uitwerking!AN$9),RelGegevens!$L$3:$L$1002)=0),"",SUMIF(RelGegevens!$F$3:$M$1002,CONCATENATE("=",Uitwerking!$A91,"-",Uitwerking!AN$9),RelGegevens!$L$3:$L$1002))</f>
        <v/>
      </c>
      <c r="AO91" s="51" t="str">
        <f ca="1">IF(OR($A91="",AO$9="",SUMIF(RelGegevens!$F$3:$M$1002,CONCATENATE("=",Uitwerking!$A91,"-",Uitwerking!AO$9),RelGegevens!$L$3:$L$1002)=0),"",SUMIF(RelGegevens!$F$3:$M$1002,CONCATENATE("=",Uitwerking!$A91,"-",Uitwerking!AO$9),RelGegevens!$L$3:$L$1002))</f>
        <v/>
      </c>
      <c r="AP91" s="51" t="str">
        <f ca="1">IF(OR($A91="",AP$9="",SUMIF(RelGegevens!$F$3:$M$1002,CONCATENATE("=",Uitwerking!$A91,"-",Uitwerking!AP$9),RelGegevens!$L$3:$L$1002)=0),"",SUMIF(RelGegevens!$F$3:$M$1002,CONCATENATE("=",Uitwerking!$A91,"-",Uitwerking!AP$9),RelGegevens!$L$3:$L$1002))</f>
        <v/>
      </c>
      <c r="AQ91" s="51" t="str">
        <f ca="1">IF(OR($A91="",AQ$9="",SUMIF(RelGegevens!$F$3:$M$1002,CONCATENATE("=",Uitwerking!$A91,"-",Uitwerking!AQ$9),RelGegevens!$L$3:$L$1002)=0),"",SUMIF(RelGegevens!$F$3:$M$1002,CONCATENATE("=",Uitwerking!$A91,"-",Uitwerking!AQ$9),RelGegevens!$L$3:$L$1002))</f>
        <v/>
      </c>
      <c r="AR91" s="51" t="str">
        <f ca="1">IF(OR($A91="",AR$9="",SUMIF(RelGegevens!$F$3:$M$1002,CONCATENATE("=",Uitwerking!$A91,"-",Uitwerking!AR$9),RelGegevens!$L$3:$L$1002)=0),"",SUMIF(RelGegevens!$F$3:$M$1002,CONCATENATE("=",Uitwerking!$A91,"-",Uitwerking!AR$9),RelGegevens!$L$3:$L$1002))</f>
        <v/>
      </c>
      <c r="AS91" s="51" t="str">
        <f ca="1">IF(OR($A91="",AS$9="",SUMIF(RelGegevens!$F$3:$M$1002,CONCATENATE("=",Uitwerking!$A91,"-",Uitwerking!AS$9),RelGegevens!$L$3:$L$1002)=0),"",SUMIF(RelGegevens!$F$3:$M$1002,CONCATENATE("=",Uitwerking!$A91,"-",Uitwerking!AS$9),RelGegevens!$L$3:$L$1002))</f>
        <v/>
      </c>
      <c r="AT91" s="51" t="str">
        <f ca="1">IF(OR($A91="",AT$9="",SUMIF(RelGegevens!$F$3:$M$1002,CONCATENATE("=",Uitwerking!$A91,"-",Uitwerking!AT$9),RelGegevens!$L$3:$L$1002)=0),"",SUMIF(RelGegevens!$F$3:$M$1002,CONCATENATE("=",Uitwerking!$A91,"-",Uitwerking!AT$9),RelGegevens!$L$3:$L$1002))</f>
        <v/>
      </c>
      <c r="AU91" s="51" t="str">
        <f ca="1">IF(OR($A91="",AU$9="",SUMIF(RelGegevens!$F$3:$M$1002,CONCATENATE("=",Uitwerking!$A91,"-",Uitwerking!AU$9),RelGegevens!$L$3:$L$1002)=0),"",SUMIF(RelGegevens!$F$3:$M$1002,CONCATENATE("=",Uitwerking!$A91,"-",Uitwerking!AU$9),RelGegevens!$L$3:$L$1002))</f>
        <v/>
      </c>
      <c r="AV91" s="51" t="str">
        <f ca="1">IF(OR($A91="",AV$9="",SUMIF(RelGegevens!$F$3:$M$1002,CONCATENATE("=",Uitwerking!$A91,"-",Uitwerking!AV$9),RelGegevens!$L$3:$L$1002)=0),"",SUMIF(RelGegevens!$F$3:$M$1002,CONCATENATE("=",Uitwerking!$A91,"-",Uitwerking!AV$9),RelGegevens!$L$3:$L$1002))</f>
        <v/>
      </c>
      <c r="AW91" s="51" t="str">
        <f ca="1">IF(OR($A91="",AW$9="",SUMIF(RelGegevens!$F$3:$M$1002,CONCATENATE("=",Uitwerking!$A91,"-",Uitwerking!AW$9),RelGegevens!$L$3:$L$1002)=0),"",SUMIF(RelGegevens!$F$3:$M$1002,CONCATENATE("=",Uitwerking!$A91,"-",Uitwerking!AW$9),RelGegevens!$L$3:$L$1002))</f>
        <v/>
      </c>
      <c r="AX91" s="51" t="str">
        <f ca="1">IF(OR($A91="",AX$9="",SUMIF(RelGegevens!$F$3:$M$1002,CONCATENATE("=",Uitwerking!$A91,"-",Uitwerking!AX$9),RelGegevens!$L$3:$L$1002)=0),"",SUMIF(RelGegevens!$F$3:$M$1002,CONCATENATE("=",Uitwerking!$A91,"-",Uitwerking!AX$9),RelGegevens!$L$3:$L$1002))</f>
        <v/>
      </c>
      <c r="AY91" s="51" t="str">
        <f ca="1">IF(OR($A91="",AY$9="",SUMIF(RelGegevens!$F$3:$M$1002,CONCATENATE("=",Uitwerking!$A91,"-",Uitwerking!AY$9),RelGegevens!$L$3:$L$1002)=0),"",SUMIF(RelGegevens!$F$3:$M$1002,CONCATENATE("=",Uitwerking!$A91,"-",Uitwerking!AY$9),RelGegevens!$L$3:$L$1002))</f>
        <v/>
      </c>
      <c r="AZ91" s="51" t="str">
        <f ca="1">IF(OR($A91="",AZ$9="",SUMIF(RelGegevens!$F$3:$M$1002,CONCATENATE("=",Uitwerking!$A91,"-",Uitwerking!AZ$9),RelGegevens!$L$3:$L$1002)=0),"",SUMIF(RelGegevens!$F$3:$M$1002,CONCATENATE("=",Uitwerking!$A91,"-",Uitwerking!AZ$9),RelGegevens!$L$3:$L$1002))</f>
        <v/>
      </c>
      <c r="BA91" s="51" t="str">
        <f ca="1">IF(OR($A91="",BA$9="",SUMIF(RelGegevens!$F$3:$M$1002,CONCATENATE("=",Uitwerking!$A91,"-",Uitwerking!BA$9),RelGegevens!$L$3:$L$1002)=0),"",SUMIF(RelGegevens!$F$3:$M$1002,CONCATENATE("=",Uitwerking!$A91,"-",Uitwerking!BA$9),RelGegevens!$L$3:$L$1002))</f>
        <v/>
      </c>
      <c r="BB91" s="51" t="str">
        <f ca="1">IF(OR($A91="",BB$9="",SUMIF(RelGegevens!$F$3:$M$1002,CONCATENATE("=",Uitwerking!$A91,"-",Uitwerking!BB$9),RelGegevens!$L$3:$L$1002)=0),"",SUMIF(RelGegevens!$F$3:$M$1002,CONCATENATE("=",Uitwerking!$A91,"-",Uitwerking!BB$9),RelGegevens!$L$3:$L$1002))</f>
        <v/>
      </c>
      <c r="BC91" s="52" t="str">
        <f ca="1">IF(OR($A91="",BC$9="",SUMIF(RelGegevens!$F$3:$M$1002,CONCATENATE("=",Uitwerking!$A91,"-",Uitwerking!BC$9),RelGegevens!$L$3:$L$1002)=0),"",SUMIF(RelGegevens!$F$3:$M$1002,CONCATENATE("=",Uitwerking!$A91,"-",Uitwerking!BC$9),RelGegevens!$L$3:$L$1002))</f>
        <v/>
      </c>
    </row>
    <row r="92" spans="1:55" ht="10.5" customHeight="1" x14ac:dyDescent="0.25">
      <c r="A92" s="17" t="str">
        <f>'Data LMA'!B100</f>
        <v/>
      </c>
      <c r="B92" s="29" t="str">
        <f t="shared" si="5"/>
        <v/>
      </c>
      <c r="C92" s="22" t="str">
        <f>IF(A92="","",VLOOKUP(A92,Euralcodes!$A$2:$C$840,3))</f>
        <v/>
      </c>
      <c r="D92" s="23" t="str">
        <f>IF(C92="","",VLOOKUP(A92,Euralcodes!$A$2:$C$840,2))</f>
        <v/>
      </c>
      <c r="E92" s="87" t="str">
        <f t="shared" ca="1" si="6"/>
        <v/>
      </c>
      <c r="F92" s="50" t="str">
        <f ca="1">IF(OR($A92="",F$9="",SUMIF(RelGegevens!$F$3:$M$1002,CONCATENATE("=",Uitwerking!$A92,"-",Uitwerking!F$9),RelGegevens!$L$3:$L$1002)=0),"",SUMIF(RelGegevens!$F$3:$M$1002,CONCATENATE("=",Uitwerking!$A92,"-",Uitwerking!F$9),RelGegevens!$L$3:$L$1002))</f>
        <v/>
      </c>
      <c r="G92" s="51" t="str">
        <f ca="1">IF(OR($A92="",G$9="",SUMIF(RelGegevens!$F$3:$M$1002,CONCATENATE("=",Uitwerking!$A92,"-",Uitwerking!G$9),RelGegevens!$L$3:$L$1002)=0),"",SUMIF(RelGegevens!$F$3:$M$1002,CONCATENATE("=",Uitwerking!$A92,"-",Uitwerking!G$9),RelGegevens!$L$3:$L$1002))</f>
        <v/>
      </c>
      <c r="H92" s="51" t="str">
        <f ca="1">IF(OR($A92="",H$9="",SUMIF(RelGegevens!$F$3:$M$1002,CONCATENATE("=",Uitwerking!$A92,"-",Uitwerking!H$9),RelGegevens!$L$3:$L$1002)=0),"",SUMIF(RelGegevens!$F$3:$M$1002,CONCATENATE("=",Uitwerking!$A92,"-",Uitwerking!H$9),RelGegevens!$L$3:$L$1002))</f>
        <v/>
      </c>
      <c r="I92" s="51" t="str">
        <f ca="1">IF(OR($A92="",I$9="",SUMIF(RelGegevens!$F$3:$M$1002,CONCATENATE("=",Uitwerking!$A92,"-",Uitwerking!I$9),RelGegevens!$L$3:$L$1002)=0),"",SUMIF(RelGegevens!$F$3:$M$1002,CONCATENATE("=",Uitwerking!$A92,"-",Uitwerking!I$9),RelGegevens!$L$3:$L$1002))</f>
        <v/>
      </c>
      <c r="J92" s="51" t="str">
        <f ca="1">IF(OR($A92="",J$9="",SUMIF(RelGegevens!$F$3:$M$1002,CONCATENATE("=",Uitwerking!$A92,"-",Uitwerking!J$9),RelGegevens!$L$3:$L$1002)=0),"",SUMIF(RelGegevens!$F$3:$M$1002,CONCATENATE("=",Uitwerking!$A92,"-",Uitwerking!J$9),RelGegevens!$L$3:$L$1002))</f>
        <v/>
      </c>
      <c r="K92" s="51" t="str">
        <f ca="1">IF(OR($A92="",K$9="",SUMIF(RelGegevens!$F$3:$M$1002,CONCATENATE("=",Uitwerking!$A92,"-",Uitwerking!K$9),RelGegevens!$L$3:$L$1002)=0),"",SUMIF(RelGegevens!$F$3:$M$1002,CONCATENATE("=",Uitwerking!$A92,"-",Uitwerking!K$9),RelGegevens!$L$3:$L$1002))</f>
        <v/>
      </c>
      <c r="L92" s="51" t="str">
        <f ca="1">IF(OR($A92="",L$9="",SUMIF(RelGegevens!$F$3:$M$1002,CONCATENATE("=",Uitwerking!$A92,"-",Uitwerking!L$9),RelGegevens!$L$3:$L$1002)=0),"",SUMIF(RelGegevens!$F$3:$M$1002,CONCATENATE("=",Uitwerking!$A92,"-",Uitwerking!L$9),RelGegevens!$L$3:$L$1002))</f>
        <v/>
      </c>
      <c r="M92" s="51" t="str">
        <f ca="1">IF(OR($A92="",M$9="",SUMIF(RelGegevens!$F$3:$M$1002,CONCATENATE("=",Uitwerking!$A92,"-",Uitwerking!M$9),RelGegevens!$L$3:$L$1002)=0),"",SUMIF(RelGegevens!$F$3:$M$1002,CONCATENATE("=",Uitwerking!$A92,"-",Uitwerking!M$9),RelGegevens!$L$3:$L$1002))</f>
        <v/>
      </c>
      <c r="N92" s="51" t="str">
        <f ca="1">IF(OR($A92="",N$9="",SUMIF(RelGegevens!$F$3:$M$1002,CONCATENATE("=",Uitwerking!$A92,"-",Uitwerking!N$9),RelGegevens!$L$3:$L$1002)=0),"",SUMIF(RelGegevens!$F$3:$M$1002,CONCATENATE("=",Uitwerking!$A92,"-",Uitwerking!N$9),RelGegevens!$L$3:$L$1002))</f>
        <v/>
      </c>
      <c r="O92" s="51" t="str">
        <f ca="1">IF(OR($A92="",O$9="",SUMIF(RelGegevens!$F$3:$M$1002,CONCATENATE("=",Uitwerking!$A92,"-",Uitwerking!O$9),RelGegevens!$L$3:$L$1002)=0),"",SUMIF(RelGegevens!$F$3:$M$1002,CONCATENATE("=",Uitwerking!$A92,"-",Uitwerking!O$9),RelGegevens!$L$3:$L$1002))</f>
        <v/>
      </c>
      <c r="P92" s="51" t="str">
        <f ca="1">IF(OR($A92="",P$9="",SUMIF(RelGegevens!$F$3:$M$1002,CONCATENATE("=",Uitwerking!$A92,"-",Uitwerking!P$9),RelGegevens!$L$3:$L$1002)=0),"",SUMIF(RelGegevens!$F$3:$M$1002,CONCATENATE("=",Uitwerking!$A92,"-",Uitwerking!P$9),RelGegevens!$L$3:$L$1002))</f>
        <v/>
      </c>
      <c r="Q92" s="51" t="str">
        <f ca="1">IF(OR($A92="",Q$9="",SUMIF(RelGegevens!$F$3:$M$1002,CONCATENATE("=",Uitwerking!$A92,"-",Uitwerking!Q$9),RelGegevens!$L$3:$L$1002)=0),"",SUMIF(RelGegevens!$F$3:$M$1002,CONCATENATE("=",Uitwerking!$A92,"-",Uitwerking!Q$9),RelGegevens!$L$3:$L$1002))</f>
        <v/>
      </c>
      <c r="R92" s="51" t="str">
        <f ca="1">IF(OR($A92="",R$9="",SUMIF(RelGegevens!$F$3:$M$1002,CONCATENATE("=",Uitwerking!$A92,"-",Uitwerking!R$9),RelGegevens!$L$3:$L$1002)=0),"",SUMIF(RelGegevens!$F$3:$M$1002,CONCATENATE("=",Uitwerking!$A92,"-",Uitwerking!R$9),RelGegevens!$L$3:$L$1002))</f>
        <v/>
      </c>
      <c r="S92" s="51" t="str">
        <f ca="1">IF(OR($A92="",S$9="",SUMIF(RelGegevens!$F$3:$M$1002,CONCATENATE("=",Uitwerking!$A92,"-",Uitwerking!S$9),RelGegevens!$L$3:$L$1002)=0),"",SUMIF(RelGegevens!$F$3:$M$1002,CONCATENATE("=",Uitwerking!$A92,"-",Uitwerking!S$9),RelGegevens!$L$3:$L$1002))</f>
        <v/>
      </c>
      <c r="T92" s="51" t="str">
        <f ca="1">IF(OR($A92="",T$9="",SUMIF(RelGegevens!$F$3:$M$1002,CONCATENATE("=",Uitwerking!$A92,"-",Uitwerking!T$9),RelGegevens!$L$3:$L$1002)=0),"",SUMIF(RelGegevens!$F$3:$M$1002,CONCATENATE("=",Uitwerking!$A92,"-",Uitwerking!T$9),RelGegevens!$L$3:$L$1002))</f>
        <v/>
      </c>
      <c r="U92" s="51" t="str">
        <f ca="1">IF(OR($A92="",U$9="",SUMIF(RelGegevens!$F$3:$M$1002,CONCATENATE("=",Uitwerking!$A92,"-",Uitwerking!U$9),RelGegevens!$L$3:$L$1002)=0),"",SUMIF(RelGegevens!$F$3:$M$1002,CONCATENATE("=",Uitwerking!$A92,"-",Uitwerking!U$9),RelGegevens!$L$3:$L$1002))</f>
        <v/>
      </c>
      <c r="V92" s="51" t="str">
        <f ca="1">IF(OR($A92="",V$9="",SUMIF(RelGegevens!$F$3:$M$1002,CONCATENATE("=",Uitwerking!$A92,"-",Uitwerking!V$9),RelGegevens!$L$3:$L$1002)=0),"",SUMIF(RelGegevens!$F$3:$M$1002,CONCATENATE("=",Uitwerking!$A92,"-",Uitwerking!V$9),RelGegevens!$L$3:$L$1002))</f>
        <v/>
      </c>
      <c r="W92" s="51" t="str">
        <f ca="1">IF(OR($A92="",W$9="",SUMIF(RelGegevens!$F$3:$M$1002,CONCATENATE("=",Uitwerking!$A92,"-",Uitwerking!W$9),RelGegevens!$L$3:$L$1002)=0),"",SUMIF(RelGegevens!$F$3:$M$1002,CONCATENATE("=",Uitwerking!$A92,"-",Uitwerking!W$9),RelGegevens!$L$3:$L$1002))</f>
        <v/>
      </c>
      <c r="X92" s="51" t="str">
        <f ca="1">IF(OR($A92="",X$9="",SUMIF(RelGegevens!$F$3:$M$1002,CONCATENATE("=",Uitwerking!$A92,"-",Uitwerking!X$9),RelGegevens!$L$3:$L$1002)=0),"",SUMIF(RelGegevens!$F$3:$M$1002,CONCATENATE("=",Uitwerking!$A92,"-",Uitwerking!X$9),RelGegevens!$L$3:$L$1002))</f>
        <v/>
      </c>
      <c r="Y92" s="51" t="str">
        <f ca="1">IF(OR($A92="",Y$9="",SUMIF(RelGegevens!$F$3:$M$1002,CONCATENATE("=",Uitwerking!$A92,"-",Uitwerking!Y$9),RelGegevens!$L$3:$L$1002)=0),"",SUMIF(RelGegevens!$F$3:$M$1002,CONCATENATE("=",Uitwerking!$A92,"-",Uitwerking!Y$9),RelGegevens!$L$3:$L$1002))</f>
        <v/>
      </c>
      <c r="Z92" s="50" t="str">
        <f ca="1">IF(OR($A92="",Z$9="",SUMIF(RelGegevens!$F$3:$M$1002,CONCATENATE("=",Uitwerking!$A92,"-",Uitwerking!Z$9),RelGegevens!$L$3:$L$1002)=0),"",SUMIF(RelGegevens!$F$3:$M$1002,CONCATENATE("=",Uitwerking!$A92,"-",Uitwerking!Z$9),RelGegevens!$L$3:$L$1002))</f>
        <v/>
      </c>
      <c r="AA92" s="51" t="str">
        <f ca="1">IF(OR($A92="",AA$9="",SUMIF(RelGegevens!$F$3:$M$1002,CONCATENATE("=",Uitwerking!$A92,"-",Uitwerking!AA$9),RelGegevens!$L$3:$L$1002)=0),"",SUMIF(RelGegevens!$F$3:$M$1002,CONCATENATE("=",Uitwerking!$A92,"-",Uitwerking!AA$9),RelGegevens!$L$3:$L$1002))</f>
        <v/>
      </c>
      <c r="AB92" s="51" t="str">
        <f ca="1">IF(OR($A92="",AB$9="",SUMIF(RelGegevens!$F$3:$M$1002,CONCATENATE("=",Uitwerking!$A92,"-",Uitwerking!AB$9),RelGegevens!$L$3:$L$1002)=0),"",SUMIF(RelGegevens!$F$3:$M$1002,CONCATENATE("=",Uitwerking!$A92,"-",Uitwerking!AB$9),RelGegevens!$L$3:$L$1002))</f>
        <v/>
      </c>
      <c r="AC92" s="51" t="str">
        <f ca="1">IF(OR($A92="",AC$9="",SUMIF(RelGegevens!$F$3:$M$1002,CONCATENATE("=",Uitwerking!$A92,"-",Uitwerking!AC$9),RelGegevens!$L$3:$L$1002)=0),"",SUMIF(RelGegevens!$F$3:$M$1002,CONCATENATE("=",Uitwerking!$A92,"-",Uitwerking!AC$9),RelGegevens!$L$3:$L$1002))</f>
        <v/>
      </c>
      <c r="AD92" s="51" t="str">
        <f ca="1">IF(OR($A92="",AD$9="",SUMIF(RelGegevens!$F$3:$M$1002,CONCATENATE("=",Uitwerking!$A92,"-",Uitwerking!AD$9),RelGegevens!$L$3:$L$1002)=0),"",SUMIF(RelGegevens!$F$3:$M$1002,CONCATENATE("=",Uitwerking!$A92,"-",Uitwerking!AD$9),RelGegevens!$L$3:$L$1002))</f>
        <v/>
      </c>
      <c r="AE92" s="51" t="str">
        <f ca="1">IF(OR($A92="",AE$9="",SUMIF(RelGegevens!$F$3:$M$1002,CONCATENATE("=",Uitwerking!$A92,"-",Uitwerking!AE$9),RelGegevens!$L$3:$L$1002)=0),"",SUMIF(RelGegevens!$F$3:$M$1002,CONCATENATE("=",Uitwerking!$A92,"-",Uitwerking!AE$9),RelGegevens!$L$3:$L$1002))</f>
        <v/>
      </c>
      <c r="AF92" s="51" t="str">
        <f ca="1">IF(OR($A92="",AF$9="",SUMIF(RelGegevens!$F$3:$M$1002,CONCATENATE("=",Uitwerking!$A92,"-",Uitwerking!AF$9),RelGegevens!$L$3:$L$1002)=0),"",SUMIF(RelGegevens!$F$3:$M$1002,CONCATENATE("=",Uitwerking!$A92,"-",Uitwerking!AF$9),RelGegevens!$L$3:$L$1002))</f>
        <v/>
      </c>
      <c r="AG92" s="51" t="str">
        <f ca="1">IF(OR($A92="",AG$9="",SUMIF(RelGegevens!$F$3:$M$1002,CONCATENATE("=",Uitwerking!$A92,"-",Uitwerking!AG$9),RelGegevens!$L$3:$L$1002)=0),"",SUMIF(RelGegevens!$F$3:$M$1002,CONCATENATE("=",Uitwerking!$A92,"-",Uitwerking!AG$9),RelGegevens!$L$3:$L$1002))</f>
        <v/>
      </c>
      <c r="AH92" s="51" t="str">
        <f ca="1">IF(OR($A92="",AH$9="",SUMIF(RelGegevens!$F$3:$M$1002,CONCATENATE("=",Uitwerking!$A92,"-",Uitwerking!AH$9),RelGegevens!$L$3:$L$1002)=0),"",SUMIF(RelGegevens!$F$3:$M$1002,CONCATENATE("=",Uitwerking!$A92,"-",Uitwerking!AH$9),RelGegevens!$L$3:$L$1002))</f>
        <v/>
      </c>
      <c r="AI92" s="51" t="str">
        <f ca="1">IF(OR($A92="",AI$9="",SUMIF(RelGegevens!$F$3:$M$1002,CONCATENATE("=",Uitwerking!$A92,"-",Uitwerking!AI$9),RelGegevens!$L$3:$L$1002)=0),"",SUMIF(RelGegevens!$F$3:$M$1002,CONCATENATE("=",Uitwerking!$A92,"-",Uitwerking!AI$9),RelGegevens!$L$3:$L$1002))</f>
        <v/>
      </c>
      <c r="AJ92" s="51" t="str">
        <f ca="1">IF(OR($A92="",AJ$9="",SUMIF(RelGegevens!$F$3:$M$1002,CONCATENATE("=",Uitwerking!$A92,"-",Uitwerking!AJ$9),RelGegevens!$L$3:$L$1002)=0),"",SUMIF(RelGegevens!$F$3:$M$1002,CONCATENATE("=",Uitwerking!$A92,"-",Uitwerking!AJ$9),RelGegevens!$L$3:$L$1002))</f>
        <v/>
      </c>
      <c r="AK92" s="51" t="str">
        <f ca="1">IF(OR($A92="",AK$9="",SUMIF(RelGegevens!$F$3:$M$1002,CONCATENATE("=",Uitwerking!$A92,"-",Uitwerking!AK$9),RelGegevens!$L$3:$L$1002)=0),"",SUMIF(RelGegevens!$F$3:$M$1002,CONCATENATE("=",Uitwerking!$A92,"-",Uitwerking!AK$9),RelGegevens!$L$3:$L$1002))</f>
        <v/>
      </c>
      <c r="AL92" s="51" t="str">
        <f ca="1">IF(OR($A92="",AL$9="",SUMIF(RelGegevens!$F$3:$M$1002,CONCATENATE("=",Uitwerking!$A92,"-",Uitwerking!AL$9),RelGegevens!$L$3:$L$1002)=0),"",SUMIF(RelGegevens!$F$3:$M$1002,CONCATENATE("=",Uitwerking!$A92,"-",Uitwerking!AL$9),RelGegevens!$L$3:$L$1002))</f>
        <v/>
      </c>
      <c r="AM92" s="51" t="str">
        <f ca="1">IF(OR($A92="",AM$9="",SUMIF(RelGegevens!$F$3:$M$1002,CONCATENATE("=",Uitwerking!$A92,"-",Uitwerking!AM$9),RelGegevens!$L$3:$L$1002)=0),"",SUMIF(RelGegevens!$F$3:$M$1002,CONCATENATE("=",Uitwerking!$A92,"-",Uitwerking!AM$9),RelGegevens!$L$3:$L$1002))</f>
        <v/>
      </c>
      <c r="AN92" s="51" t="str">
        <f ca="1">IF(OR($A92="",AN$9="",SUMIF(RelGegevens!$F$3:$M$1002,CONCATENATE("=",Uitwerking!$A92,"-",Uitwerking!AN$9),RelGegevens!$L$3:$L$1002)=0),"",SUMIF(RelGegevens!$F$3:$M$1002,CONCATENATE("=",Uitwerking!$A92,"-",Uitwerking!AN$9),RelGegevens!$L$3:$L$1002))</f>
        <v/>
      </c>
      <c r="AO92" s="51" t="str">
        <f ca="1">IF(OR($A92="",AO$9="",SUMIF(RelGegevens!$F$3:$M$1002,CONCATENATE("=",Uitwerking!$A92,"-",Uitwerking!AO$9),RelGegevens!$L$3:$L$1002)=0),"",SUMIF(RelGegevens!$F$3:$M$1002,CONCATENATE("=",Uitwerking!$A92,"-",Uitwerking!AO$9),RelGegevens!$L$3:$L$1002))</f>
        <v/>
      </c>
      <c r="AP92" s="51" t="str">
        <f ca="1">IF(OR($A92="",AP$9="",SUMIF(RelGegevens!$F$3:$M$1002,CONCATENATE("=",Uitwerking!$A92,"-",Uitwerking!AP$9),RelGegevens!$L$3:$L$1002)=0),"",SUMIF(RelGegevens!$F$3:$M$1002,CONCATENATE("=",Uitwerking!$A92,"-",Uitwerking!AP$9),RelGegevens!$L$3:$L$1002))</f>
        <v/>
      </c>
      <c r="AQ92" s="51" t="str">
        <f ca="1">IF(OR($A92="",AQ$9="",SUMIF(RelGegevens!$F$3:$M$1002,CONCATENATE("=",Uitwerking!$A92,"-",Uitwerking!AQ$9),RelGegevens!$L$3:$L$1002)=0),"",SUMIF(RelGegevens!$F$3:$M$1002,CONCATENATE("=",Uitwerking!$A92,"-",Uitwerking!AQ$9),RelGegevens!$L$3:$L$1002))</f>
        <v/>
      </c>
      <c r="AR92" s="51" t="str">
        <f ca="1">IF(OR($A92="",AR$9="",SUMIF(RelGegevens!$F$3:$M$1002,CONCATENATE("=",Uitwerking!$A92,"-",Uitwerking!AR$9),RelGegevens!$L$3:$L$1002)=0),"",SUMIF(RelGegevens!$F$3:$M$1002,CONCATENATE("=",Uitwerking!$A92,"-",Uitwerking!AR$9),RelGegevens!$L$3:$L$1002))</f>
        <v/>
      </c>
      <c r="AS92" s="51" t="str">
        <f ca="1">IF(OR($A92="",AS$9="",SUMIF(RelGegevens!$F$3:$M$1002,CONCATENATE("=",Uitwerking!$A92,"-",Uitwerking!AS$9),RelGegevens!$L$3:$L$1002)=0),"",SUMIF(RelGegevens!$F$3:$M$1002,CONCATENATE("=",Uitwerking!$A92,"-",Uitwerking!AS$9),RelGegevens!$L$3:$L$1002))</f>
        <v/>
      </c>
      <c r="AT92" s="51" t="str">
        <f ca="1">IF(OR($A92="",AT$9="",SUMIF(RelGegevens!$F$3:$M$1002,CONCATENATE("=",Uitwerking!$A92,"-",Uitwerking!AT$9),RelGegevens!$L$3:$L$1002)=0),"",SUMIF(RelGegevens!$F$3:$M$1002,CONCATENATE("=",Uitwerking!$A92,"-",Uitwerking!AT$9),RelGegevens!$L$3:$L$1002))</f>
        <v/>
      </c>
      <c r="AU92" s="51" t="str">
        <f ca="1">IF(OR($A92="",AU$9="",SUMIF(RelGegevens!$F$3:$M$1002,CONCATENATE("=",Uitwerking!$A92,"-",Uitwerking!AU$9),RelGegevens!$L$3:$L$1002)=0),"",SUMIF(RelGegevens!$F$3:$M$1002,CONCATENATE("=",Uitwerking!$A92,"-",Uitwerking!AU$9),RelGegevens!$L$3:$L$1002))</f>
        <v/>
      </c>
      <c r="AV92" s="51" t="str">
        <f ca="1">IF(OR($A92="",AV$9="",SUMIF(RelGegevens!$F$3:$M$1002,CONCATENATE("=",Uitwerking!$A92,"-",Uitwerking!AV$9),RelGegevens!$L$3:$L$1002)=0),"",SUMIF(RelGegevens!$F$3:$M$1002,CONCATENATE("=",Uitwerking!$A92,"-",Uitwerking!AV$9),RelGegevens!$L$3:$L$1002))</f>
        <v/>
      </c>
      <c r="AW92" s="51" t="str">
        <f ca="1">IF(OR($A92="",AW$9="",SUMIF(RelGegevens!$F$3:$M$1002,CONCATENATE("=",Uitwerking!$A92,"-",Uitwerking!AW$9),RelGegevens!$L$3:$L$1002)=0),"",SUMIF(RelGegevens!$F$3:$M$1002,CONCATENATE("=",Uitwerking!$A92,"-",Uitwerking!AW$9),RelGegevens!$L$3:$L$1002))</f>
        <v/>
      </c>
      <c r="AX92" s="51" t="str">
        <f ca="1">IF(OR($A92="",AX$9="",SUMIF(RelGegevens!$F$3:$M$1002,CONCATENATE("=",Uitwerking!$A92,"-",Uitwerking!AX$9),RelGegevens!$L$3:$L$1002)=0),"",SUMIF(RelGegevens!$F$3:$M$1002,CONCATENATE("=",Uitwerking!$A92,"-",Uitwerking!AX$9),RelGegevens!$L$3:$L$1002))</f>
        <v/>
      </c>
      <c r="AY92" s="51" t="str">
        <f ca="1">IF(OR($A92="",AY$9="",SUMIF(RelGegevens!$F$3:$M$1002,CONCATENATE("=",Uitwerking!$A92,"-",Uitwerking!AY$9),RelGegevens!$L$3:$L$1002)=0),"",SUMIF(RelGegevens!$F$3:$M$1002,CONCATENATE("=",Uitwerking!$A92,"-",Uitwerking!AY$9),RelGegevens!$L$3:$L$1002))</f>
        <v/>
      </c>
      <c r="AZ92" s="51" t="str">
        <f ca="1">IF(OR($A92="",AZ$9="",SUMIF(RelGegevens!$F$3:$M$1002,CONCATENATE("=",Uitwerking!$A92,"-",Uitwerking!AZ$9),RelGegevens!$L$3:$L$1002)=0),"",SUMIF(RelGegevens!$F$3:$M$1002,CONCATENATE("=",Uitwerking!$A92,"-",Uitwerking!AZ$9),RelGegevens!$L$3:$L$1002))</f>
        <v/>
      </c>
      <c r="BA92" s="51" t="str">
        <f ca="1">IF(OR($A92="",BA$9="",SUMIF(RelGegevens!$F$3:$M$1002,CONCATENATE("=",Uitwerking!$A92,"-",Uitwerking!BA$9),RelGegevens!$L$3:$L$1002)=0),"",SUMIF(RelGegevens!$F$3:$M$1002,CONCATENATE("=",Uitwerking!$A92,"-",Uitwerking!BA$9),RelGegevens!$L$3:$L$1002))</f>
        <v/>
      </c>
      <c r="BB92" s="51" t="str">
        <f ca="1">IF(OR($A92="",BB$9="",SUMIF(RelGegevens!$F$3:$M$1002,CONCATENATE("=",Uitwerking!$A92,"-",Uitwerking!BB$9),RelGegevens!$L$3:$L$1002)=0),"",SUMIF(RelGegevens!$F$3:$M$1002,CONCATENATE("=",Uitwerking!$A92,"-",Uitwerking!BB$9),RelGegevens!$L$3:$L$1002))</f>
        <v/>
      </c>
      <c r="BC92" s="52" t="str">
        <f ca="1">IF(OR($A92="",BC$9="",SUMIF(RelGegevens!$F$3:$M$1002,CONCATENATE("=",Uitwerking!$A92,"-",Uitwerking!BC$9),RelGegevens!$L$3:$L$1002)=0),"",SUMIF(RelGegevens!$F$3:$M$1002,CONCATENATE("=",Uitwerking!$A92,"-",Uitwerking!BC$9),RelGegevens!$L$3:$L$1002))</f>
        <v/>
      </c>
    </row>
    <row r="93" spans="1:55" ht="10.5" customHeight="1" x14ac:dyDescent="0.25">
      <c r="A93" s="17" t="str">
        <f>'Data LMA'!B101</f>
        <v/>
      </c>
      <c r="B93" s="29" t="str">
        <f t="shared" si="5"/>
        <v/>
      </c>
      <c r="C93" s="22" t="str">
        <f>IF(A93="","",VLOOKUP(A93,Euralcodes!$A$2:$C$840,3))</f>
        <v/>
      </c>
      <c r="D93" s="23" t="str">
        <f>IF(C93="","",VLOOKUP(A93,Euralcodes!$A$2:$C$840,2))</f>
        <v/>
      </c>
      <c r="E93" s="87" t="str">
        <f t="shared" ca="1" si="6"/>
        <v/>
      </c>
      <c r="F93" s="50" t="str">
        <f ca="1">IF(OR($A93="",F$9="",SUMIF(RelGegevens!$F$3:$M$1002,CONCATENATE("=",Uitwerking!$A93,"-",Uitwerking!F$9),RelGegevens!$L$3:$L$1002)=0),"",SUMIF(RelGegevens!$F$3:$M$1002,CONCATENATE("=",Uitwerking!$A93,"-",Uitwerking!F$9),RelGegevens!$L$3:$L$1002))</f>
        <v/>
      </c>
      <c r="G93" s="51" t="str">
        <f ca="1">IF(OR($A93="",G$9="",SUMIF(RelGegevens!$F$3:$M$1002,CONCATENATE("=",Uitwerking!$A93,"-",Uitwerking!G$9),RelGegevens!$L$3:$L$1002)=0),"",SUMIF(RelGegevens!$F$3:$M$1002,CONCATENATE("=",Uitwerking!$A93,"-",Uitwerking!G$9),RelGegevens!$L$3:$L$1002))</f>
        <v/>
      </c>
      <c r="H93" s="51" t="str">
        <f ca="1">IF(OR($A93="",H$9="",SUMIF(RelGegevens!$F$3:$M$1002,CONCATENATE("=",Uitwerking!$A93,"-",Uitwerking!H$9),RelGegevens!$L$3:$L$1002)=0),"",SUMIF(RelGegevens!$F$3:$M$1002,CONCATENATE("=",Uitwerking!$A93,"-",Uitwerking!H$9),RelGegevens!$L$3:$L$1002))</f>
        <v/>
      </c>
      <c r="I93" s="51" t="str">
        <f ca="1">IF(OR($A93="",I$9="",SUMIF(RelGegevens!$F$3:$M$1002,CONCATENATE("=",Uitwerking!$A93,"-",Uitwerking!I$9),RelGegevens!$L$3:$L$1002)=0),"",SUMIF(RelGegevens!$F$3:$M$1002,CONCATENATE("=",Uitwerking!$A93,"-",Uitwerking!I$9),RelGegevens!$L$3:$L$1002))</f>
        <v/>
      </c>
      <c r="J93" s="51" t="str">
        <f ca="1">IF(OR($A93="",J$9="",SUMIF(RelGegevens!$F$3:$M$1002,CONCATENATE("=",Uitwerking!$A93,"-",Uitwerking!J$9),RelGegevens!$L$3:$L$1002)=0),"",SUMIF(RelGegevens!$F$3:$M$1002,CONCATENATE("=",Uitwerking!$A93,"-",Uitwerking!J$9),RelGegevens!$L$3:$L$1002))</f>
        <v/>
      </c>
      <c r="K93" s="51" t="str">
        <f ca="1">IF(OR($A93="",K$9="",SUMIF(RelGegevens!$F$3:$M$1002,CONCATENATE("=",Uitwerking!$A93,"-",Uitwerking!K$9),RelGegevens!$L$3:$L$1002)=0),"",SUMIF(RelGegevens!$F$3:$M$1002,CONCATENATE("=",Uitwerking!$A93,"-",Uitwerking!K$9),RelGegevens!$L$3:$L$1002))</f>
        <v/>
      </c>
      <c r="L93" s="51" t="str">
        <f ca="1">IF(OR($A93="",L$9="",SUMIF(RelGegevens!$F$3:$M$1002,CONCATENATE("=",Uitwerking!$A93,"-",Uitwerking!L$9),RelGegevens!$L$3:$L$1002)=0),"",SUMIF(RelGegevens!$F$3:$M$1002,CONCATENATE("=",Uitwerking!$A93,"-",Uitwerking!L$9),RelGegevens!$L$3:$L$1002))</f>
        <v/>
      </c>
      <c r="M93" s="51" t="str">
        <f ca="1">IF(OR($A93="",M$9="",SUMIF(RelGegevens!$F$3:$M$1002,CONCATENATE("=",Uitwerking!$A93,"-",Uitwerking!M$9),RelGegevens!$L$3:$L$1002)=0),"",SUMIF(RelGegevens!$F$3:$M$1002,CONCATENATE("=",Uitwerking!$A93,"-",Uitwerking!M$9),RelGegevens!$L$3:$L$1002))</f>
        <v/>
      </c>
      <c r="N93" s="51" t="str">
        <f ca="1">IF(OR($A93="",N$9="",SUMIF(RelGegevens!$F$3:$M$1002,CONCATENATE("=",Uitwerking!$A93,"-",Uitwerking!N$9),RelGegevens!$L$3:$L$1002)=0),"",SUMIF(RelGegevens!$F$3:$M$1002,CONCATENATE("=",Uitwerking!$A93,"-",Uitwerking!N$9),RelGegevens!$L$3:$L$1002))</f>
        <v/>
      </c>
      <c r="O93" s="51" t="str">
        <f ca="1">IF(OR($A93="",O$9="",SUMIF(RelGegevens!$F$3:$M$1002,CONCATENATE("=",Uitwerking!$A93,"-",Uitwerking!O$9),RelGegevens!$L$3:$L$1002)=0),"",SUMIF(RelGegevens!$F$3:$M$1002,CONCATENATE("=",Uitwerking!$A93,"-",Uitwerking!O$9),RelGegevens!$L$3:$L$1002))</f>
        <v/>
      </c>
      <c r="P93" s="51" t="str">
        <f ca="1">IF(OR($A93="",P$9="",SUMIF(RelGegevens!$F$3:$M$1002,CONCATENATE("=",Uitwerking!$A93,"-",Uitwerking!P$9),RelGegevens!$L$3:$L$1002)=0),"",SUMIF(RelGegevens!$F$3:$M$1002,CONCATENATE("=",Uitwerking!$A93,"-",Uitwerking!P$9),RelGegevens!$L$3:$L$1002))</f>
        <v/>
      </c>
      <c r="Q93" s="51" t="str">
        <f ca="1">IF(OR($A93="",Q$9="",SUMIF(RelGegevens!$F$3:$M$1002,CONCATENATE("=",Uitwerking!$A93,"-",Uitwerking!Q$9),RelGegevens!$L$3:$L$1002)=0),"",SUMIF(RelGegevens!$F$3:$M$1002,CONCATENATE("=",Uitwerking!$A93,"-",Uitwerking!Q$9),RelGegevens!$L$3:$L$1002))</f>
        <v/>
      </c>
      <c r="R93" s="51" t="str">
        <f ca="1">IF(OR($A93="",R$9="",SUMIF(RelGegevens!$F$3:$M$1002,CONCATENATE("=",Uitwerking!$A93,"-",Uitwerking!R$9),RelGegevens!$L$3:$L$1002)=0),"",SUMIF(RelGegevens!$F$3:$M$1002,CONCATENATE("=",Uitwerking!$A93,"-",Uitwerking!R$9),RelGegevens!$L$3:$L$1002))</f>
        <v/>
      </c>
      <c r="S93" s="51" t="str">
        <f ca="1">IF(OR($A93="",S$9="",SUMIF(RelGegevens!$F$3:$M$1002,CONCATENATE("=",Uitwerking!$A93,"-",Uitwerking!S$9),RelGegevens!$L$3:$L$1002)=0),"",SUMIF(RelGegevens!$F$3:$M$1002,CONCATENATE("=",Uitwerking!$A93,"-",Uitwerking!S$9),RelGegevens!$L$3:$L$1002))</f>
        <v/>
      </c>
      <c r="T93" s="51" t="str">
        <f ca="1">IF(OR($A93="",T$9="",SUMIF(RelGegevens!$F$3:$M$1002,CONCATENATE("=",Uitwerking!$A93,"-",Uitwerking!T$9),RelGegevens!$L$3:$L$1002)=0),"",SUMIF(RelGegevens!$F$3:$M$1002,CONCATENATE("=",Uitwerking!$A93,"-",Uitwerking!T$9),RelGegevens!$L$3:$L$1002))</f>
        <v/>
      </c>
      <c r="U93" s="51" t="str">
        <f ca="1">IF(OR($A93="",U$9="",SUMIF(RelGegevens!$F$3:$M$1002,CONCATENATE("=",Uitwerking!$A93,"-",Uitwerking!U$9),RelGegevens!$L$3:$L$1002)=0),"",SUMIF(RelGegevens!$F$3:$M$1002,CONCATENATE("=",Uitwerking!$A93,"-",Uitwerking!U$9),RelGegevens!$L$3:$L$1002))</f>
        <v/>
      </c>
      <c r="V93" s="51" t="str">
        <f ca="1">IF(OR($A93="",V$9="",SUMIF(RelGegevens!$F$3:$M$1002,CONCATENATE("=",Uitwerking!$A93,"-",Uitwerking!V$9),RelGegevens!$L$3:$L$1002)=0),"",SUMIF(RelGegevens!$F$3:$M$1002,CONCATENATE("=",Uitwerking!$A93,"-",Uitwerking!V$9),RelGegevens!$L$3:$L$1002))</f>
        <v/>
      </c>
      <c r="W93" s="51" t="str">
        <f ca="1">IF(OR($A93="",W$9="",SUMIF(RelGegevens!$F$3:$M$1002,CONCATENATE("=",Uitwerking!$A93,"-",Uitwerking!W$9),RelGegevens!$L$3:$L$1002)=0),"",SUMIF(RelGegevens!$F$3:$M$1002,CONCATENATE("=",Uitwerking!$A93,"-",Uitwerking!W$9),RelGegevens!$L$3:$L$1002))</f>
        <v/>
      </c>
      <c r="X93" s="51" t="str">
        <f ca="1">IF(OR($A93="",X$9="",SUMIF(RelGegevens!$F$3:$M$1002,CONCATENATE("=",Uitwerking!$A93,"-",Uitwerking!X$9),RelGegevens!$L$3:$L$1002)=0),"",SUMIF(RelGegevens!$F$3:$M$1002,CONCATENATE("=",Uitwerking!$A93,"-",Uitwerking!X$9),RelGegevens!$L$3:$L$1002))</f>
        <v/>
      </c>
      <c r="Y93" s="51" t="str">
        <f ca="1">IF(OR($A93="",Y$9="",SUMIF(RelGegevens!$F$3:$M$1002,CONCATENATE("=",Uitwerking!$A93,"-",Uitwerking!Y$9),RelGegevens!$L$3:$L$1002)=0),"",SUMIF(RelGegevens!$F$3:$M$1002,CONCATENATE("=",Uitwerking!$A93,"-",Uitwerking!Y$9),RelGegevens!$L$3:$L$1002))</f>
        <v/>
      </c>
      <c r="Z93" s="50" t="str">
        <f ca="1">IF(OR($A93="",Z$9="",SUMIF(RelGegevens!$F$3:$M$1002,CONCATENATE("=",Uitwerking!$A93,"-",Uitwerking!Z$9),RelGegevens!$L$3:$L$1002)=0),"",SUMIF(RelGegevens!$F$3:$M$1002,CONCATENATE("=",Uitwerking!$A93,"-",Uitwerking!Z$9),RelGegevens!$L$3:$L$1002))</f>
        <v/>
      </c>
      <c r="AA93" s="51" t="str">
        <f ca="1">IF(OR($A93="",AA$9="",SUMIF(RelGegevens!$F$3:$M$1002,CONCATENATE("=",Uitwerking!$A93,"-",Uitwerking!AA$9),RelGegevens!$L$3:$L$1002)=0),"",SUMIF(RelGegevens!$F$3:$M$1002,CONCATENATE("=",Uitwerking!$A93,"-",Uitwerking!AA$9),RelGegevens!$L$3:$L$1002))</f>
        <v/>
      </c>
      <c r="AB93" s="51" t="str">
        <f ca="1">IF(OR($A93="",AB$9="",SUMIF(RelGegevens!$F$3:$M$1002,CONCATENATE("=",Uitwerking!$A93,"-",Uitwerking!AB$9),RelGegevens!$L$3:$L$1002)=0),"",SUMIF(RelGegevens!$F$3:$M$1002,CONCATENATE("=",Uitwerking!$A93,"-",Uitwerking!AB$9),RelGegevens!$L$3:$L$1002))</f>
        <v/>
      </c>
      <c r="AC93" s="51" t="str">
        <f ca="1">IF(OR($A93="",AC$9="",SUMIF(RelGegevens!$F$3:$M$1002,CONCATENATE("=",Uitwerking!$A93,"-",Uitwerking!AC$9),RelGegevens!$L$3:$L$1002)=0),"",SUMIF(RelGegevens!$F$3:$M$1002,CONCATENATE("=",Uitwerking!$A93,"-",Uitwerking!AC$9),RelGegevens!$L$3:$L$1002))</f>
        <v/>
      </c>
      <c r="AD93" s="51" t="str">
        <f ca="1">IF(OR($A93="",AD$9="",SUMIF(RelGegevens!$F$3:$M$1002,CONCATENATE("=",Uitwerking!$A93,"-",Uitwerking!AD$9),RelGegevens!$L$3:$L$1002)=0),"",SUMIF(RelGegevens!$F$3:$M$1002,CONCATENATE("=",Uitwerking!$A93,"-",Uitwerking!AD$9),RelGegevens!$L$3:$L$1002))</f>
        <v/>
      </c>
      <c r="AE93" s="51" t="str">
        <f ca="1">IF(OR($A93="",AE$9="",SUMIF(RelGegevens!$F$3:$M$1002,CONCATENATE("=",Uitwerking!$A93,"-",Uitwerking!AE$9),RelGegevens!$L$3:$L$1002)=0),"",SUMIF(RelGegevens!$F$3:$M$1002,CONCATENATE("=",Uitwerking!$A93,"-",Uitwerking!AE$9),RelGegevens!$L$3:$L$1002))</f>
        <v/>
      </c>
      <c r="AF93" s="51" t="str">
        <f ca="1">IF(OR($A93="",AF$9="",SUMIF(RelGegevens!$F$3:$M$1002,CONCATENATE("=",Uitwerking!$A93,"-",Uitwerking!AF$9),RelGegevens!$L$3:$L$1002)=0),"",SUMIF(RelGegevens!$F$3:$M$1002,CONCATENATE("=",Uitwerking!$A93,"-",Uitwerking!AF$9),RelGegevens!$L$3:$L$1002))</f>
        <v/>
      </c>
      <c r="AG93" s="51" t="str">
        <f ca="1">IF(OR($A93="",AG$9="",SUMIF(RelGegevens!$F$3:$M$1002,CONCATENATE("=",Uitwerking!$A93,"-",Uitwerking!AG$9),RelGegevens!$L$3:$L$1002)=0),"",SUMIF(RelGegevens!$F$3:$M$1002,CONCATENATE("=",Uitwerking!$A93,"-",Uitwerking!AG$9),RelGegevens!$L$3:$L$1002))</f>
        <v/>
      </c>
      <c r="AH93" s="51" t="str">
        <f ca="1">IF(OR($A93="",AH$9="",SUMIF(RelGegevens!$F$3:$M$1002,CONCATENATE("=",Uitwerking!$A93,"-",Uitwerking!AH$9),RelGegevens!$L$3:$L$1002)=0),"",SUMIF(RelGegevens!$F$3:$M$1002,CONCATENATE("=",Uitwerking!$A93,"-",Uitwerking!AH$9),RelGegevens!$L$3:$L$1002))</f>
        <v/>
      </c>
      <c r="AI93" s="51" t="str">
        <f ca="1">IF(OR($A93="",AI$9="",SUMIF(RelGegevens!$F$3:$M$1002,CONCATENATE("=",Uitwerking!$A93,"-",Uitwerking!AI$9),RelGegevens!$L$3:$L$1002)=0),"",SUMIF(RelGegevens!$F$3:$M$1002,CONCATENATE("=",Uitwerking!$A93,"-",Uitwerking!AI$9),RelGegevens!$L$3:$L$1002))</f>
        <v/>
      </c>
      <c r="AJ93" s="51" t="str">
        <f ca="1">IF(OR($A93="",AJ$9="",SUMIF(RelGegevens!$F$3:$M$1002,CONCATENATE("=",Uitwerking!$A93,"-",Uitwerking!AJ$9),RelGegevens!$L$3:$L$1002)=0),"",SUMIF(RelGegevens!$F$3:$M$1002,CONCATENATE("=",Uitwerking!$A93,"-",Uitwerking!AJ$9),RelGegevens!$L$3:$L$1002))</f>
        <v/>
      </c>
      <c r="AK93" s="51" t="str">
        <f ca="1">IF(OR($A93="",AK$9="",SUMIF(RelGegevens!$F$3:$M$1002,CONCATENATE("=",Uitwerking!$A93,"-",Uitwerking!AK$9),RelGegevens!$L$3:$L$1002)=0),"",SUMIF(RelGegevens!$F$3:$M$1002,CONCATENATE("=",Uitwerking!$A93,"-",Uitwerking!AK$9),RelGegevens!$L$3:$L$1002))</f>
        <v/>
      </c>
      <c r="AL93" s="51" t="str">
        <f ca="1">IF(OR($A93="",AL$9="",SUMIF(RelGegevens!$F$3:$M$1002,CONCATENATE("=",Uitwerking!$A93,"-",Uitwerking!AL$9),RelGegevens!$L$3:$L$1002)=0),"",SUMIF(RelGegevens!$F$3:$M$1002,CONCATENATE("=",Uitwerking!$A93,"-",Uitwerking!AL$9),RelGegevens!$L$3:$L$1002))</f>
        <v/>
      </c>
      <c r="AM93" s="51" t="str">
        <f ca="1">IF(OR($A93="",AM$9="",SUMIF(RelGegevens!$F$3:$M$1002,CONCATENATE("=",Uitwerking!$A93,"-",Uitwerking!AM$9),RelGegevens!$L$3:$L$1002)=0),"",SUMIF(RelGegevens!$F$3:$M$1002,CONCATENATE("=",Uitwerking!$A93,"-",Uitwerking!AM$9),RelGegevens!$L$3:$L$1002))</f>
        <v/>
      </c>
      <c r="AN93" s="51" t="str">
        <f ca="1">IF(OR($A93="",AN$9="",SUMIF(RelGegevens!$F$3:$M$1002,CONCATENATE("=",Uitwerking!$A93,"-",Uitwerking!AN$9),RelGegevens!$L$3:$L$1002)=0),"",SUMIF(RelGegevens!$F$3:$M$1002,CONCATENATE("=",Uitwerking!$A93,"-",Uitwerking!AN$9),RelGegevens!$L$3:$L$1002))</f>
        <v/>
      </c>
      <c r="AO93" s="51" t="str">
        <f ca="1">IF(OR($A93="",AO$9="",SUMIF(RelGegevens!$F$3:$M$1002,CONCATENATE("=",Uitwerking!$A93,"-",Uitwerking!AO$9),RelGegevens!$L$3:$L$1002)=0),"",SUMIF(RelGegevens!$F$3:$M$1002,CONCATENATE("=",Uitwerking!$A93,"-",Uitwerking!AO$9),RelGegevens!$L$3:$L$1002))</f>
        <v/>
      </c>
      <c r="AP93" s="51" t="str">
        <f ca="1">IF(OR($A93="",AP$9="",SUMIF(RelGegevens!$F$3:$M$1002,CONCATENATE("=",Uitwerking!$A93,"-",Uitwerking!AP$9),RelGegevens!$L$3:$L$1002)=0),"",SUMIF(RelGegevens!$F$3:$M$1002,CONCATENATE("=",Uitwerking!$A93,"-",Uitwerking!AP$9),RelGegevens!$L$3:$L$1002))</f>
        <v/>
      </c>
      <c r="AQ93" s="51" t="str">
        <f ca="1">IF(OR($A93="",AQ$9="",SUMIF(RelGegevens!$F$3:$M$1002,CONCATENATE("=",Uitwerking!$A93,"-",Uitwerking!AQ$9),RelGegevens!$L$3:$L$1002)=0),"",SUMIF(RelGegevens!$F$3:$M$1002,CONCATENATE("=",Uitwerking!$A93,"-",Uitwerking!AQ$9),RelGegevens!$L$3:$L$1002))</f>
        <v/>
      </c>
      <c r="AR93" s="51" t="str">
        <f ca="1">IF(OR($A93="",AR$9="",SUMIF(RelGegevens!$F$3:$M$1002,CONCATENATE("=",Uitwerking!$A93,"-",Uitwerking!AR$9),RelGegevens!$L$3:$L$1002)=0),"",SUMIF(RelGegevens!$F$3:$M$1002,CONCATENATE("=",Uitwerking!$A93,"-",Uitwerking!AR$9),RelGegevens!$L$3:$L$1002))</f>
        <v/>
      </c>
      <c r="AS93" s="51" t="str">
        <f ca="1">IF(OR($A93="",AS$9="",SUMIF(RelGegevens!$F$3:$M$1002,CONCATENATE("=",Uitwerking!$A93,"-",Uitwerking!AS$9),RelGegevens!$L$3:$L$1002)=0),"",SUMIF(RelGegevens!$F$3:$M$1002,CONCATENATE("=",Uitwerking!$A93,"-",Uitwerking!AS$9),RelGegevens!$L$3:$L$1002))</f>
        <v/>
      </c>
      <c r="AT93" s="51" t="str">
        <f ca="1">IF(OR($A93="",AT$9="",SUMIF(RelGegevens!$F$3:$M$1002,CONCATENATE("=",Uitwerking!$A93,"-",Uitwerking!AT$9),RelGegevens!$L$3:$L$1002)=0),"",SUMIF(RelGegevens!$F$3:$M$1002,CONCATENATE("=",Uitwerking!$A93,"-",Uitwerking!AT$9),RelGegevens!$L$3:$L$1002))</f>
        <v/>
      </c>
      <c r="AU93" s="51" t="str">
        <f ca="1">IF(OR($A93="",AU$9="",SUMIF(RelGegevens!$F$3:$M$1002,CONCATENATE("=",Uitwerking!$A93,"-",Uitwerking!AU$9),RelGegevens!$L$3:$L$1002)=0),"",SUMIF(RelGegevens!$F$3:$M$1002,CONCATENATE("=",Uitwerking!$A93,"-",Uitwerking!AU$9),RelGegevens!$L$3:$L$1002))</f>
        <v/>
      </c>
      <c r="AV93" s="51" t="str">
        <f ca="1">IF(OR($A93="",AV$9="",SUMIF(RelGegevens!$F$3:$M$1002,CONCATENATE("=",Uitwerking!$A93,"-",Uitwerking!AV$9),RelGegevens!$L$3:$L$1002)=0),"",SUMIF(RelGegevens!$F$3:$M$1002,CONCATENATE("=",Uitwerking!$A93,"-",Uitwerking!AV$9),RelGegevens!$L$3:$L$1002))</f>
        <v/>
      </c>
      <c r="AW93" s="51" t="str">
        <f ca="1">IF(OR($A93="",AW$9="",SUMIF(RelGegevens!$F$3:$M$1002,CONCATENATE("=",Uitwerking!$A93,"-",Uitwerking!AW$9),RelGegevens!$L$3:$L$1002)=0),"",SUMIF(RelGegevens!$F$3:$M$1002,CONCATENATE("=",Uitwerking!$A93,"-",Uitwerking!AW$9),RelGegevens!$L$3:$L$1002))</f>
        <v/>
      </c>
      <c r="AX93" s="51" t="str">
        <f ca="1">IF(OR($A93="",AX$9="",SUMIF(RelGegevens!$F$3:$M$1002,CONCATENATE("=",Uitwerking!$A93,"-",Uitwerking!AX$9),RelGegevens!$L$3:$L$1002)=0),"",SUMIF(RelGegevens!$F$3:$M$1002,CONCATENATE("=",Uitwerking!$A93,"-",Uitwerking!AX$9),RelGegevens!$L$3:$L$1002))</f>
        <v/>
      </c>
      <c r="AY93" s="51" t="str">
        <f ca="1">IF(OR($A93="",AY$9="",SUMIF(RelGegevens!$F$3:$M$1002,CONCATENATE("=",Uitwerking!$A93,"-",Uitwerking!AY$9),RelGegevens!$L$3:$L$1002)=0),"",SUMIF(RelGegevens!$F$3:$M$1002,CONCATENATE("=",Uitwerking!$A93,"-",Uitwerking!AY$9),RelGegevens!$L$3:$L$1002))</f>
        <v/>
      </c>
      <c r="AZ93" s="51" t="str">
        <f ca="1">IF(OR($A93="",AZ$9="",SUMIF(RelGegevens!$F$3:$M$1002,CONCATENATE("=",Uitwerking!$A93,"-",Uitwerking!AZ$9),RelGegevens!$L$3:$L$1002)=0),"",SUMIF(RelGegevens!$F$3:$M$1002,CONCATENATE("=",Uitwerking!$A93,"-",Uitwerking!AZ$9),RelGegevens!$L$3:$L$1002))</f>
        <v/>
      </c>
      <c r="BA93" s="51" t="str">
        <f ca="1">IF(OR($A93="",BA$9="",SUMIF(RelGegevens!$F$3:$M$1002,CONCATENATE("=",Uitwerking!$A93,"-",Uitwerking!BA$9),RelGegevens!$L$3:$L$1002)=0),"",SUMIF(RelGegevens!$F$3:$M$1002,CONCATENATE("=",Uitwerking!$A93,"-",Uitwerking!BA$9),RelGegevens!$L$3:$L$1002))</f>
        <v/>
      </c>
      <c r="BB93" s="51" t="str">
        <f ca="1">IF(OR($A93="",BB$9="",SUMIF(RelGegevens!$F$3:$M$1002,CONCATENATE("=",Uitwerking!$A93,"-",Uitwerking!BB$9),RelGegevens!$L$3:$L$1002)=0),"",SUMIF(RelGegevens!$F$3:$M$1002,CONCATENATE("=",Uitwerking!$A93,"-",Uitwerking!BB$9),RelGegevens!$L$3:$L$1002))</f>
        <v/>
      </c>
      <c r="BC93" s="52" t="str">
        <f ca="1">IF(OR($A93="",BC$9="",SUMIF(RelGegevens!$F$3:$M$1002,CONCATENATE("=",Uitwerking!$A93,"-",Uitwerking!BC$9),RelGegevens!$L$3:$L$1002)=0),"",SUMIF(RelGegevens!$F$3:$M$1002,CONCATENATE("=",Uitwerking!$A93,"-",Uitwerking!BC$9),RelGegevens!$L$3:$L$1002))</f>
        <v/>
      </c>
    </row>
    <row r="94" spans="1:55" ht="10.5" customHeight="1" x14ac:dyDescent="0.25">
      <c r="A94" s="17" t="str">
        <f>'Data LMA'!B102</f>
        <v/>
      </c>
      <c r="B94" s="29" t="str">
        <f t="shared" si="5"/>
        <v/>
      </c>
      <c r="C94" s="22" t="str">
        <f>IF(A94="","",VLOOKUP(A94,Euralcodes!$A$2:$C$840,3))</f>
        <v/>
      </c>
      <c r="D94" s="23" t="str">
        <f>IF(C94="","",VLOOKUP(A94,Euralcodes!$A$2:$C$840,2))</f>
        <v/>
      </c>
      <c r="E94" s="87" t="str">
        <f t="shared" ca="1" si="6"/>
        <v/>
      </c>
      <c r="F94" s="50" t="str">
        <f ca="1">IF(OR($A94="",F$9="",SUMIF(RelGegevens!$F$3:$M$1002,CONCATENATE("=",Uitwerking!$A94,"-",Uitwerking!F$9),RelGegevens!$L$3:$L$1002)=0),"",SUMIF(RelGegevens!$F$3:$M$1002,CONCATENATE("=",Uitwerking!$A94,"-",Uitwerking!F$9),RelGegevens!$L$3:$L$1002))</f>
        <v/>
      </c>
      <c r="G94" s="51" t="str">
        <f ca="1">IF(OR($A94="",G$9="",SUMIF(RelGegevens!$F$3:$M$1002,CONCATENATE("=",Uitwerking!$A94,"-",Uitwerking!G$9),RelGegevens!$L$3:$L$1002)=0),"",SUMIF(RelGegevens!$F$3:$M$1002,CONCATENATE("=",Uitwerking!$A94,"-",Uitwerking!G$9),RelGegevens!$L$3:$L$1002))</f>
        <v/>
      </c>
      <c r="H94" s="51" t="str">
        <f ca="1">IF(OR($A94="",H$9="",SUMIF(RelGegevens!$F$3:$M$1002,CONCATENATE("=",Uitwerking!$A94,"-",Uitwerking!H$9),RelGegevens!$L$3:$L$1002)=0),"",SUMIF(RelGegevens!$F$3:$M$1002,CONCATENATE("=",Uitwerking!$A94,"-",Uitwerking!H$9),RelGegevens!$L$3:$L$1002))</f>
        <v/>
      </c>
      <c r="I94" s="51" t="str">
        <f ca="1">IF(OR($A94="",I$9="",SUMIF(RelGegevens!$F$3:$M$1002,CONCATENATE("=",Uitwerking!$A94,"-",Uitwerking!I$9),RelGegevens!$L$3:$L$1002)=0),"",SUMIF(RelGegevens!$F$3:$M$1002,CONCATENATE("=",Uitwerking!$A94,"-",Uitwerking!I$9),RelGegevens!$L$3:$L$1002))</f>
        <v/>
      </c>
      <c r="J94" s="51" t="str">
        <f ca="1">IF(OR($A94="",J$9="",SUMIF(RelGegevens!$F$3:$M$1002,CONCATENATE("=",Uitwerking!$A94,"-",Uitwerking!J$9),RelGegevens!$L$3:$L$1002)=0),"",SUMIF(RelGegevens!$F$3:$M$1002,CONCATENATE("=",Uitwerking!$A94,"-",Uitwerking!J$9),RelGegevens!$L$3:$L$1002))</f>
        <v/>
      </c>
      <c r="K94" s="51" t="str">
        <f ca="1">IF(OR($A94="",K$9="",SUMIF(RelGegevens!$F$3:$M$1002,CONCATENATE("=",Uitwerking!$A94,"-",Uitwerking!K$9),RelGegevens!$L$3:$L$1002)=0),"",SUMIF(RelGegevens!$F$3:$M$1002,CONCATENATE("=",Uitwerking!$A94,"-",Uitwerking!K$9),RelGegevens!$L$3:$L$1002))</f>
        <v/>
      </c>
      <c r="L94" s="51" t="str">
        <f ca="1">IF(OR($A94="",L$9="",SUMIF(RelGegevens!$F$3:$M$1002,CONCATENATE("=",Uitwerking!$A94,"-",Uitwerking!L$9),RelGegevens!$L$3:$L$1002)=0),"",SUMIF(RelGegevens!$F$3:$M$1002,CONCATENATE("=",Uitwerking!$A94,"-",Uitwerking!L$9),RelGegevens!$L$3:$L$1002))</f>
        <v/>
      </c>
      <c r="M94" s="51" t="str">
        <f ca="1">IF(OR($A94="",M$9="",SUMIF(RelGegevens!$F$3:$M$1002,CONCATENATE("=",Uitwerking!$A94,"-",Uitwerking!M$9),RelGegevens!$L$3:$L$1002)=0),"",SUMIF(RelGegevens!$F$3:$M$1002,CONCATENATE("=",Uitwerking!$A94,"-",Uitwerking!M$9),RelGegevens!$L$3:$L$1002))</f>
        <v/>
      </c>
      <c r="N94" s="51" t="str">
        <f ca="1">IF(OR($A94="",N$9="",SUMIF(RelGegevens!$F$3:$M$1002,CONCATENATE("=",Uitwerking!$A94,"-",Uitwerking!N$9),RelGegevens!$L$3:$L$1002)=0),"",SUMIF(RelGegevens!$F$3:$M$1002,CONCATENATE("=",Uitwerking!$A94,"-",Uitwerking!N$9),RelGegevens!$L$3:$L$1002))</f>
        <v/>
      </c>
      <c r="O94" s="51" t="str">
        <f ca="1">IF(OR($A94="",O$9="",SUMIF(RelGegevens!$F$3:$M$1002,CONCATENATE("=",Uitwerking!$A94,"-",Uitwerking!O$9),RelGegevens!$L$3:$L$1002)=0),"",SUMIF(RelGegevens!$F$3:$M$1002,CONCATENATE("=",Uitwerking!$A94,"-",Uitwerking!O$9),RelGegevens!$L$3:$L$1002))</f>
        <v/>
      </c>
      <c r="P94" s="51" t="str">
        <f ca="1">IF(OR($A94="",P$9="",SUMIF(RelGegevens!$F$3:$M$1002,CONCATENATE("=",Uitwerking!$A94,"-",Uitwerking!P$9),RelGegevens!$L$3:$L$1002)=0),"",SUMIF(RelGegevens!$F$3:$M$1002,CONCATENATE("=",Uitwerking!$A94,"-",Uitwerking!P$9),RelGegevens!$L$3:$L$1002))</f>
        <v/>
      </c>
      <c r="Q94" s="51" t="str">
        <f ca="1">IF(OR($A94="",Q$9="",SUMIF(RelGegevens!$F$3:$M$1002,CONCATENATE("=",Uitwerking!$A94,"-",Uitwerking!Q$9),RelGegevens!$L$3:$L$1002)=0),"",SUMIF(RelGegevens!$F$3:$M$1002,CONCATENATE("=",Uitwerking!$A94,"-",Uitwerking!Q$9),RelGegevens!$L$3:$L$1002))</f>
        <v/>
      </c>
      <c r="R94" s="51" t="str">
        <f ca="1">IF(OR($A94="",R$9="",SUMIF(RelGegevens!$F$3:$M$1002,CONCATENATE("=",Uitwerking!$A94,"-",Uitwerking!R$9),RelGegevens!$L$3:$L$1002)=0),"",SUMIF(RelGegevens!$F$3:$M$1002,CONCATENATE("=",Uitwerking!$A94,"-",Uitwerking!R$9),RelGegevens!$L$3:$L$1002))</f>
        <v/>
      </c>
      <c r="S94" s="51" t="str">
        <f ca="1">IF(OR($A94="",S$9="",SUMIF(RelGegevens!$F$3:$M$1002,CONCATENATE("=",Uitwerking!$A94,"-",Uitwerking!S$9),RelGegevens!$L$3:$L$1002)=0),"",SUMIF(RelGegevens!$F$3:$M$1002,CONCATENATE("=",Uitwerking!$A94,"-",Uitwerking!S$9),RelGegevens!$L$3:$L$1002))</f>
        <v/>
      </c>
      <c r="T94" s="51" t="str">
        <f ca="1">IF(OR($A94="",T$9="",SUMIF(RelGegevens!$F$3:$M$1002,CONCATENATE("=",Uitwerking!$A94,"-",Uitwerking!T$9),RelGegevens!$L$3:$L$1002)=0),"",SUMIF(RelGegevens!$F$3:$M$1002,CONCATENATE("=",Uitwerking!$A94,"-",Uitwerking!T$9),RelGegevens!$L$3:$L$1002))</f>
        <v/>
      </c>
      <c r="U94" s="51" t="str">
        <f ca="1">IF(OR($A94="",U$9="",SUMIF(RelGegevens!$F$3:$M$1002,CONCATENATE("=",Uitwerking!$A94,"-",Uitwerking!U$9),RelGegevens!$L$3:$L$1002)=0),"",SUMIF(RelGegevens!$F$3:$M$1002,CONCATENATE("=",Uitwerking!$A94,"-",Uitwerking!U$9),RelGegevens!$L$3:$L$1002))</f>
        <v/>
      </c>
      <c r="V94" s="51" t="str">
        <f ca="1">IF(OR($A94="",V$9="",SUMIF(RelGegevens!$F$3:$M$1002,CONCATENATE("=",Uitwerking!$A94,"-",Uitwerking!V$9),RelGegevens!$L$3:$L$1002)=0),"",SUMIF(RelGegevens!$F$3:$M$1002,CONCATENATE("=",Uitwerking!$A94,"-",Uitwerking!V$9),RelGegevens!$L$3:$L$1002))</f>
        <v/>
      </c>
      <c r="W94" s="51" t="str">
        <f ca="1">IF(OR($A94="",W$9="",SUMIF(RelGegevens!$F$3:$M$1002,CONCATENATE("=",Uitwerking!$A94,"-",Uitwerking!W$9),RelGegevens!$L$3:$L$1002)=0),"",SUMIF(RelGegevens!$F$3:$M$1002,CONCATENATE("=",Uitwerking!$A94,"-",Uitwerking!W$9),RelGegevens!$L$3:$L$1002))</f>
        <v/>
      </c>
      <c r="X94" s="51" t="str">
        <f ca="1">IF(OR($A94="",X$9="",SUMIF(RelGegevens!$F$3:$M$1002,CONCATENATE("=",Uitwerking!$A94,"-",Uitwerking!X$9),RelGegevens!$L$3:$L$1002)=0),"",SUMIF(RelGegevens!$F$3:$M$1002,CONCATENATE("=",Uitwerking!$A94,"-",Uitwerking!X$9),RelGegevens!$L$3:$L$1002))</f>
        <v/>
      </c>
      <c r="Y94" s="51" t="str">
        <f ca="1">IF(OR($A94="",Y$9="",SUMIF(RelGegevens!$F$3:$M$1002,CONCATENATE("=",Uitwerking!$A94,"-",Uitwerking!Y$9),RelGegevens!$L$3:$L$1002)=0),"",SUMIF(RelGegevens!$F$3:$M$1002,CONCATENATE("=",Uitwerking!$A94,"-",Uitwerking!Y$9),RelGegevens!$L$3:$L$1002))</f>
        <v/>
      </c>
      <c r="Z94" s="50" t="str">
        <f ca="1">IF(OR($A94="",Z$9="",SUMIF(RelGegevens!$F$3:$M$1002,CONCATENATE("=",Uitwerking!$A94,"-",Uitwerking!Z$9),RelGegevens!$L$3:$L$1002)=0),"",SUMIF(RelGegevens!$F$3:$M$1002,CONCATENATE("=",Uitwerking!$A94,"-",Uitwerking!Z$9),RelGegevens!$L$3:$L$1002))</f>
        <v/>
      </c>
      <c r="AA94" s="51" t="str">
        <f ca="1">IF(OR($A94="",AA$9="",SUMIF(RelGegevens!$F$3:$M$1002,CONCATENATE("=",Uitwerking!$A94,"-",Uitwerking!AA$9),RelGegevens!$L$3:$L$1002)=0),"",SUMIF(RelGegevens!$F$3:$M$1002,CONCATENATE("=",Uitwerking!$A94,"-",Uitwerking!AA$9),RelGegevens!$L$3:$L$1002))</f>
        <v/>
      </c>
      <c r="AB94" s="51" t="str">
        <f ca="1">IF(OR($A94="",AB$9="",SUMIF(RelGegevens!$F$3:$M$1002,CONCATENATE("=",Uitwerking!$A94,"-",Uitwerking!AB$9),RelGegevens!$L$3:$L$1002)=0),"",SUMIF(RelGegevens!$F$3:$M$1002,CONCATENATE("=",Uitwerking!$A94,"-",Uitwerking!AB$9),RelGegevens!$L$3:$L$1002))</f>
        <v/>
      </c>
      <c r="AC94" s="51" t="str">
        <f ca="1">IF(OR($A94="",AC$9="",SUMIF(RelGegevens!$F$3:$M$1002,CONCATENATE("=",Uitwerking!$A94,"-",Uitwerking!AC$9),RelGegevens!$L$3:$L$1002)=0),"",SUMIF(RelGegevens!$F$3:$M$1002,CONCATENATE("=",Uitwerking!$A94,"-",Uitwerking!AC$9),RelGegevens!$L$3:$L$1002))</f>
        <v/>
      </c>
      <c r="AD94" s="51" t="str">
        <f ca="1">IF(OR($A94="",AD$9="",SUMIF(RelGegevens!$F$3:$M$1002,CONCATENATE("=",Uitwerking!$A94,"-",Uitwerking!AD$9),RelGegevens!$L$3:$L$1002)=0),"",SUMIF(RelGegevens!$F$3:$M$1002,CONCATENATE("=",Uitwerking!$A94,"-",Uitwerking!AD$9),RelGegevens!$L$3:$L$1002))</f>
        <v/>
      </c>
      <c r="AE94" s="51" t="str">
        <f ca="1">IF(OR($A94="",AE$9="",SUMIF(RelGegevens!$F$3:$M$1002,CONCATENATE("=",Uitwerking!$A94,"-",Uitwerking!AE$9),RelGegevens!$L$3:$L$1002)=0),"",SUMIF(RelGegevens!$F$3:$M$1002,CONCATENATE("=",Uitwerking!$A94,"-",Uitwerking!AE$9),RelGegevens!$L$3:$L$1002))</f>
        <v/>
      </c>
      <c r="AF94" s="51" t="str">
        <f ca="1">IF(OR($A94="",AF$9="",SUMIF(RelGegevens!$F$3:$M$1002,CONCATENATE("=",Uitwerking!$A94,"-",Uitwerking!AF$9),RelGegevens!$L$3:$L$1002)=0),"",SUMIF(RelGegevens!$F$3:$M$1002,CONCATENATE("=",Uitwerking!$A94,"-",Uitwerking!AF$9),RelGegevens!$L$3:$L$1002))</f>
        <v/>
      </c>
      <c r="AG94" s="51" t="str">
        <f ca="1">IF(OR($A94="",AG$9="",SUMIF(RelGegevens!$F$3:$M$1002,CONCATENATE("=",Uitwerking!$A94,"-",Uitwerking!AG$9),RelGegevens!$L$3:$L$1002)=0),"",SUMIF(RelGegevens!$F$3:$M$1002,CONCATENATE("=",Uitwerking!$A94,"-",Uitwerking!AG$9),RelGegevens!$L$3:$L$1002))</f>
        <v/>
      </c>
      <c r="AH94" s="51" t="str">
        <f ca="1">IF(OR($A94="",AH$9="",SUMIF(RelGegevens!$F$3:$M$1002,CONCATENATE("=",Uitwerking!$A94,"-",Uitwerking!AH$9),RelGegevens!$L$3:$L$1002)=0),"",SUMIF(RelGegevens!$F$3:$M$1002,CONCATENATE("=",Uitwerking!$A94,"-",Uitwerking!AH$9),RelGegevens!$L$3:$L$1002))</f>
        <v/>
      </c>
      <c r="AI94" s="51" t="str">
        <f ca="1">IF(OR($A94="",AI$9="",SUMIF(RelGegevens!$F$3:$M$1002,CONCATENATE("=",Uitwerking!$A94,"-",Uitwerking!AI$9),RelGegevens!$L$3:$L$1002)=0),"",SUMIF(RelGegevens!$F$3:$M$1002,CONCATENATE("=",Uitwerking!$A94,"-",Uitwerking!AI$9),RelGegevens!$L$3:$L$1002))</f>
        <v/>
      </c>
      <c r="AJ94" s="51" t="str">
        <f ca="1">IF(OR($A94="",AJ$9="",SUMIF(RelGegevens!$F$3:$M$1002,CONCATENATE("=",Uitwerking!$A94,"-",Uitwerking!AJ$9),RelGegevens!$L$3:$L$1002)=0),"",SUMIF(RelGegevens!$F$3:$M$1002,CONCATENATE("=",Uitwerking!$A94,"-",Uitwerking!AJ$9),RelGegevens!$L$3:$L$1002))</f>
        <v/>
      </c>
      <c r="AK94" s="51" t="str">
        <f ca="1">IF(OR($A94="",AK$9="",SUMIF(RelGegevens!$F$3:$M$1002,CONCATENATE("=",Uitwerking!$A94,"-",Uitwerking!AK$9),RelGegevens!$L$3:$L$1002)=0),"",SUMIF(RelGegevens!$F$3:$M$1002,CONCATENATE("=",Uitwerking!$A94,"-",Uitwerking!AK$9),RelGegevens!$L$3:$L$1002))</f>
        <v/>
      </c>
      <c r="AL94" s="51" t="str">
        <f ca="1">IF(OR($A94="",AL$9="",SUMIF(RelGegevens!$F$3:$M$1002,CONCATENATE("=",Uitwerking!$A94,"-",Uitwerking!AL$9),RelGegevens!$L$3:$L$1002)=0),"",SUMIF(RelGegevens!$F$3:$M$1002,CONCATENATE("=",Uitwerking!$A94,"-",Uitwerking!AL$9),RelGegevens!$L$3:$L$1002))</f>
        <v/>
      </c>
      <c r="AM94" s="51" t="str">
        <f ca="1">IF(OR($A94="",AM$9="",SUMIF(RelGegevens!$F$3:$M$1002,CONCATENATE("=",Uitwerking!$A94,"-",Uitwerking!AM$9),RelGegevens!$L$3:$L$1002)=0),"",SUMIF(RelGegevens!$F$3:$M$1002,CONCATENATE("=",Uitwerking!$A94,"-",Uitwerking!AM$9),RelGegevens!$L$3:$L$1002))</f>
        <v/>
      </c>
      <c r="AN94" s="51" t="str">
        <f ca="1">IF(OR($A94="",AN$9="",SUMIF(RelGegevens!$F$3:$M$1002,CONCATENATE("=",Uitwerking!$A94,"-",Uitwerking!AN$9),RelGegevens!$L$3:$L$1002)=0),"",SUMIF(RelGegevens!$F$3:$M$1002,CONCATENATE("=",Uitwerking!$A94,"-",Uitwerking!AN$9),RelGegevens!$L$3:$L$1002))</f>
        <v/>
      </c>
      <c r="AO94" s="51" t="str">
        <f ca="1">IF(OR($A94="",AO$9="",SUMIF(RelGegevens!$F$3:$M$1002,CONCATENATE("=",Uitwerking!$A94,"-",Uitwerking!AO$9),RelGegevens!$L$3:$L$1002)=0),"",SUMIF(RelGegevens!$F$3:$M$1002,CONCATENATE("=",Uitwerking!$A94,"-",Uitwerking!AO$9),RelGegevens!$L$3:$L$1002))</f>
        <v/>
      </c>
      <c r="AP94" s="51" t="str">
        <f ca="1">IF(OR($A94="",AP$9="",SUMIF(RelGegevens!$F$3:$M$1002,CONCATENATE("=",Uitwerking!$A94,"-",Uitwerking!AP$9),RelGegevens!$L$3:$L$1002)=0),"",SUMIF(RelGegevens!$F$3:$M$1002,CONCATENATE("=",Uitwerking!$A94,"-",Uitwerking!AP$9),RelGegevens!$L$3:$L$1002))</f>
        <v/>
      </c>
      <c r="AQ94" s="51" t="str">
        <f ca="1">IF(OR($A94="",AQ$9="",SUMIF(RelGegevens!$F$3:$M$1002,CONCATENATE("=",Uitwerking!$A94,"-",Uitwerking!AQ$9),RelGegevens!$L$3:$L$1002)=0),"",SUMIF(RelGegevens!$F$3:$M$1002,CONCATENATE("=",Uitwerking!$A94,"-",Uitwerking!AQ$9),RelGegevens!$L$3:$L$1002))</f>
        <v/>
      </c>
      <c r="AR94" s="51" t="str">
        <f ca="1">IF(OR($A94="",AR$9="",SUMIF(RelGegevens!$F$3:$M$1002,CONCATENATE("=",Uitwerking!$A94,"-",Uitwerking!AR$9),RelGegevens!$L$3:$L$1002)=0),"",SUMIF(RelGegevens!$F$3:$M$1002,CONCATENATE("=",Uitwerking!$A94,"-",Uitwerking!AR$9),RelGegevens!$L$3:$L$1002))</f>
        <v/>
      </c>
      <c r="AS94" s="51" t="str">
        <f ca="1">IF(OR($A94="",AS$9="",SUMIF(RelGegevens!$F$3:$M$1002,CONCATENATE("=",Uitwerking!$A94,"-",Uitwerking!AS$9),RelGegevens!$L$3:$L$1002)=0),"",SUMIF(RelGegevens!$F$3:$M$1002,CONCATENATE("=",Uitwerking!$A94,"-",Uitwerking!AS$9),RelGegevens!$L$3:$L$1002))</f>
        <v/>
      </c>
      <c r="AT94" s="51" t="str">
        <f ca="1">IF(OR($A94="",AT$9="",SUMIF(RelGegevens!$F$3:$M$1002,CONCATENATE("=",Uitwerking!$A94,"-",Uitwerking!AT$9),RelGegevens!$L$3:$L$1002)=0),"",SUMIF(RelGegevens!$F$3:$M$1002,CONCATENATE("=",Uitwerking!$A94,"-",Uitwerking!AT$9),RelGegevens!$L$3:$L$1002))</f>
        <v/>
      </c>
      <c r="AU94" s="51" t="str">
        <f ca="1">IF(OR($A94="",AU$9="",SUMIF(RelGegevens!$F$3:$M$1002,CONCATENATE("=",Uitwerking!$A94,"-",Uitwerking!AU$9),RelGegevens!$L$3:$L$1002)=0),"",SUMIF(RelGegevens!$F$3:$M$1002,CONCATENATE("=",Uitwerking!$A94,"-",Uitwerking!AU$9),RelGegevens!$L$3:$L$1002))</f>
        <v/>
      </c>
      <c r="AV94" s="51" t="str">
        <f ca="1">IF(OR($A94="",AV$9="",SUMIF(RelGegevens!$F$3:$M$1002,CONCATENATE("=",Uitwerking!$A94,"-",Uitwerking!AV$9),RelGegevens!$L$3:$L$1002)=0),"",SUMIF(RelGegevens!$F$3:$M$1002,CONCATENATE("=",Uitwerking!$A94,"-",Uitwerking!AV$9),RelGegevens!$L$3:$L$1002))</f>
        <v/>
      </c>
      <c r="AW94" s="51" t="str">
        <f ca="1">IF(OR($A94="",AW$9="",SUMIF(RelGegevens!$F$3:$M$1002,CONCATENATE("=",Uitwerking!$A94,"-",Uitwerking!AW$9),RelGegevens!$L$3:$L$1002)=0),"",SUMIF(RelGegevens!$F$3:$M$1002,CONCATENATE("=",Uitwerking!$A94,"-",Uitwerking!AW$9),RelGegevens!$L$3:$L$1002))</f>
        <v/>
      </c>
      <c r="AX94" s="51" t="str">
        <f ca="1">IF(OR($A94="",AX$9="",SUMIF(RelGegevens!$F$3:$M$1002,CONCATENATE("=",Uitwerking!$A94,"-",Uitwerking!AX$9),RelGegevens!$L$3:$L$1002)=0),"",SUMIF(RelGegevens!$F$3:$M$1002,CONCATENATE("=",Uitwerking!$A94,"-",Uitwerking!AX$9),RelGegevens!$L$3:$L$1002))</f>
        <v/>
      </c>
      <c r="AY94" s="51" t="str">
        <f ca="1">IF(OR($A94="",AY$9="",SUMIF(RelGegevens!$F$3:$M$1002,CONCATENATE("=",Uitwerking!$A94,"-",Uitwerking!AY$9),RelGegevens!$L$3:$L$1002)=0),"",SUMIF(RelGegevens!$F$3:$M$1002,CONCATENATE("=",Uitwerking!$A94,"-",Uitwerking!AY$9),RelGegevens!$L$3:$L$1002))</f>
        <v/>
      </c>
      <c r="AZ94" s="51" t="str">
        <f ca="1">IF(OR($A94="",AZ$9="",SUMIF(RelGegevens!$F$3:$M$1002,CONCATENATE("=",Uitwerking!$A94,"-",Uitwerking!AZ$9),RelGegevens!$L$3:$L$1002)=0),"",SUMIF(RelGegevens!$F$3:$M$1002,CONCATENATE("=",Uitwerking!$A94,"-",Uitwerking!AZ$9),RelGegevens!$L$3:$L$1002))</f>
        <v/>
      </c>
      <c r="BA94" s="51" t="str">
        <f ca="1">IF(OR($A94="",BA$9="",SUMIF(RelGegevens!$F$3:$M$1002,CONCATENATE("=",Uitwerking!$A94,"-",Uitwerking!BA$9),RelGegevens!$L$3:$L$1002)=0),"",SUMIF(RelGegevens!$F$3:$M$1002,CONCATENATE("=",Uitwerking!$A94,"-",Uitwerking!BA$9),RelGegevens!$L$3:$L$1002))</f>
        <v/>
      </c>
      <c r="BB94" s="51" t="str">
        <f ca="1">IF(OR($A94="",BB$9="",SUMIF(RelGegevens!$F$3:$M$1002,CONCATENATE("=",Uitwerking!$A94,"-",Uitwerking!BB$9),RelGegevens!$L$3:$L$1002)=0),"",SUMIF(RelGegevens!$F$3:$M$1002,CONCATENATE("=",Uitwerking!$A94,"-",Uitwerking!BB$9),RelGegevens!$L$3:$L$1002))</f>
        <v/>
      </c>
      <c r="BC94" s="52" t="str">
        <f ca="1">IF(OR($A94="",BC$9="",SUMIF(RelGegevens!$F$3:$M$1002,CONCATENATE("=",Uitwerking!$A94,"-",Uitwerking!BC$9),RelGegevens!$L$3:$L$1002)=0),"",SUMIF(RelGegevens!$F$3:$M$1002,CONCATENATE("=",Uitwerking!$A94,"-",Uitwerking!BC$9),RelGegevens!$L$3:$L$1002))</f>
        <v/>
      </c>
    </row>
    <row r="95" spans="1:55" ht="10.5" customHeight="1" x14ac:dyDescent="0.25">
      <c r="A95" s="17" t="str">
        <f>'Data LMA'!B103</f>
        <v/>
      </c>
      <c r="B95" s="29" t="str">
        <f t="shared" si="5"/>
        <v/>
      </c>
      <c r="C95" s="22" t="str">
        <f>IF(A95="","",VLOOKUP(A95,Euralcodes!$A$2:$C$840,3))</f>
        <v/>
      </c>
      <c r="D95" s="23" t="str">
        <f>IF(C95="","",VLOOKUP(A95,Euralcodes!$A$2:$C$840,2))</f>
        <v/>
      </c>
      <c r="E95" s="87" t="str">
        <f t="shared" ca="1" si="6"/>
        <v/>
      </c>
      <c r="F95" s="50" t="str">
        <f ca="1">IF(OR($A95="",F$9="",SUMIF(RelGegevens!$F$3:$M$1002,CONCATENATE("=",Uitwerking!$A95,"-",Uitwerking!F$9),RelGegevens!$L$3:$L$1002)=0),"",SUMIF(RelGegevens!$F$3:$M$1002,CONCATENATE("=",Uitwerking!$A95,"-",Uitwerking!F$9),RelGegevens!$L$3:$L$1002))</f>
        <v/>
      </c>
      <c r="G95" s="51" t="str">
        <f ca="1">IF(OR($A95="",G$9="",SUMIF(RelGegevens!$F$3:$M$1002,CONCATENATE("=",Uitwerking!$A95,"-",Uitwerking!G$9),RelGegevens!$L$3:$L$1002)=0),"",SUMIF(RelGegevens!$F$3:$M$1002,CONCATENATE("=",Uitwerking!$A95,"-",Uitwerking!G$9),RelGegevens!$L$3:$L$1002))</f>
        <v/>
      </c>
      <c r="H95" s="51" t="str">
        <f ca="1">IF(OR($A95="",H$9="",SUMIF(RelGegevens!$F$3:$M$1002,CONCATENATE("=",Uitwerking!$A95,"-",Uitwerking!H$9),RelGegevens!$L$3:$L$1002)=0),"",SUMIF(RelGegevens!$F$3:$M$1002,CONCATENATE("=",Uitwerking!$A95,"-",Uitwerking!H$9),RelGegevens!$L$3:$L$1002))</f>
        <v/>
      </c>
      <c r="I95" s="51" t="str">
        <f ca="1">IF(OR($A95="",I$9="",SUMIF(RelGegevens!$F$3:$M$1002,CONCATENATE("=",Uitwerking!$A95,"-",Uitwerking!I$9),RelGegevens!$L$3:$L$1002)=0),"",SUMIF(RelGegevens!$F$3:$M$1002,CONCATENATE("=",Uitwerking!$A95,"-",Uitwerking!I$9),RelGegevens!$L$3:$L$1002))</f>
        <v/>
      </c>
      <c r="J95" s="51" t="str">
        <f ca="1">IF(OR($A95="",J$9="",SUMIF(RelGegevens!$F$3:$M$1002,CONCATENATE("=",Uitwerking!$A95,"-",Uitwerking!J$9),RelGegevens!$L$3:$L$1002)=0),"",SUMIF(RelGegevens!$F$3:$M$1002,CONCATENATE("=",Uitwerking!$A95,"-",Uitwerking!J$9),RelGegevens!$L$3:$L$1002))</f>
        <v/>
      </c>
      <c r="K95" s="51" t="str">
        <f ca="1">IF(OR($A95="",K$9="",SUMIF(RelGegevens!$F$3:$M$1002,CONCATENATE("=",Uitwerking!$A95,"-",Uitwerking!K$9),RelGegevens!$L$3:$L$1002)=0),"",SUMIF(RelGegevens!$F$3:$M$1002,CONCATENATE("=",Uitwerking!$A95,"-",Uitwerking!K$9),RelGegevens!$L$3:$L$1002))</f>
        <v/>
      </c>
      <c r="L95" s="51" t="str">
        <f ca="1">IF(OR($A95="",L$9="",SUMIF(RelGegevens!$F$3:$M$1002,CONCATENATE("=",Uitwerking!$A95,"-",Uitwerking!L$9),RelGegevens!$L$3:$L$1002)=0),"",SUMIF(RelGegevens!$F$3:$M$1002,CONCATENATE("=",Uitwerking!$A95,"-",Uitwerking!L$9),RelGegevens!$L$3:$L$1002))</f>
        <v/>
      </c>
      <c r="M95" s="51" t="str">
        <f ca="1">IF(OR($A95="",M$9="",SUMIF(RelGegevens!$F$3:$M$1002,CONCATENATE("=",Uitwerking!$A95,"-",Uitwerking!M$9),RelGegevens!$L$3:$L$1002)=0),"",SUMIF(RelGegevens!$F$3:$M$1002,CONCATENATE("=",Uitwerking!$A95,"-",Uitwerking!M$9),RelGegevens!$L$3:$L$1002))</f>
        <v/>
      </c>
      <c r="N95" s="51" t="str">
        <f ca="1">IF(OR($A95="",N$9="",SUMIF(RelGegevens!$F$3:$M$1002,CONCATENATE("=",Uitwerking!$A95,"-",Uitwerking!N$9),RelGegevens!$L$3:$L$1002)=0),"",SUMIF(RelGegevens!$F$3:$M$1002,CONCATENATE("=",Uitwerking!$A95,"-",Uitwerking!N$9),RelGegevens!$L$3:$L$1002))</f>
        <v/>
      </c>
      <c r="O95" s="51" t="str">
        <f ca="1">IF(OR($A95="",O$9="",SUMIF(RelGegevens!$F$3:$M$1002,CONCATENATE("=",Uitwerking!$A95,"-",Uitwerking!O$9),RelGegevens!$L$3:$L$1002)=0),"",SUMIF(RelGegevens!$F$3:$M$1002,CONCATENATE("=",Uitwerking!$A95,"-",Uitwerking!O$9),RelGegevens!$L$3:$L$1002))</f>
        <v/>
      </c>
      <c r="P95" s="51" t="str">
        <f ca="1">IF(OR($A95="",P$9="",SUMIF(RelGegevens!$F$3:$M$1002,CONCATENATE("=",Uitwerking!$A95,"-",Uitwerking!P$9),RelGegevens!$L$3:$L$1002)=0),"",SUMIF(RelGegevens!$F$3:$M$1002,CONCATENATE("=",Uitwerking!$A95,"-",Uitwerking!P$9),RelGegevens!$L$3:$L$1002))</f>
        <v/>
      </c>
      <c r="Q95" s="51" t="str">
        <f ca="1">IF(OR($A95="",Q$9="",SUMIF(RelGegevens!$F$3:$M$1002,CONCATENATE("=",Uitwerking!$A95,"-",Uitwerking!Q$9),RelGegevens!$L$3:$L$1002)=0),"",SUMIF(RelGegevens!$F$3:$M$1002,CONCATENATE("=",Uitwerking!$A95,"-",Uitwerking!Q$9),RelGegevens!$L$3:$L$1002))</f>
        <v/>
      </c>
      <c r="R95" s="51" t="str">
        <f ca="1">IF(OR($A95="",R$9="",SUMIF(RelGegevens!$F$3:$M$1002,CONCATENATE("=",Uitwerking!$A95,"-",Uitwerking!R$9),RelGegevens!$L$3:$L$1002)=0),"",SUMIF(RelGegevens!$F$3:$M$1002,CONCATENATE("=",Uitwerking!$A95,"-",Uitwerking!R$9),RelGegevens!$L$3:$L$1002))</f>
        <v/>
      </c>
      <c r="S95" s="51" t="str">
        <f ca="1">IF(OR($A95="",S$9="",SUMIF(RelGegevens!$F$3:$M$1002,CONCATENATE("=",Uitwerking!$A95,"-",Uitwerking!S$9),RelGegevens!$L$3:$L$1002)=0),"",SUMIF(RelGegevens!$F$3:$M$1002,CONCATENATE("=",Uitwerking!$A95,"-",Uitwerking!S$9),RelGegevens!$L$3:$L$1002))</f>
        <v/>
      </c>
      <c r="T95" s="51" t="str">
        <f ca="1">IF(OR($A95="",T$9="",SUMIF(RelGegevens!$F$3:$M$1002,CONCATENATE("=",Uitwerking!$A95,"-",Uitwerking!T$9),RelGegevens!$L$3:$L$1002)=0),"",SUMIF(RelGegevens!$F$3:$M$1002,CONCATENATE("=",Uitwerking!$A95,"-",Uitwerking!T$9),RelGegevens!$L$3:$L$1002))</f>
        <v/>
      </c>
      <c r="U95" s="51" t="str">
        <f ca="1">IF(OR($A95="",U$9="",SUMIF(RelGegevens!$F$3:$M$1002,CONCATENATE("=",Uitwerking!$A95,"-",Uitwerking!U$9),RelGegevens!$L$3:$L$1002)=0),"",SUMIF(RelGegevens!$F$3:$M$1002,CONCATENATE("=",Uitwerking!$A95,"-",Uitwerking!U$9),RelGegevens!$L$3:$L$1002))</f>
        <v/>
      </c>
      <c r="V95" s="51" t="str">
        <f ca="1">IF(OR($A95="",V$9="",SUMIF(RelGegevens!$F$3:$M$1002,CONCATENATE("=",Uitwerking!$A95,"-",Uitwerking!V$9),RelGegevens!$L$3:$L$1002)=0),"",SUMIF(RelGegevens!$F$3:$M$1002,CONCATENATE("=",Uitwerking!$A95,"-",Uitwerking!V$9),RelGegevens!$L$3:$L$1002))</f>
        <v/>
      </c>
      <c r="W95" s="51" t="str">
        <f ca="1">IF(OR($A95="",W$9="",SUMIF(RelGegevens!$F$3:$M$1002,CONCATENATE("=",Uitwerking!$A95,"-",Uitwerking!W$9),RelGegevens!$L$3:$L$1002)=0),"",SUMIF(RelGegevens!$F$3:$M$1002,CONCATENATE("=",Uitwerking!$A95,"-",Uitwerking!W$9),RelGegevens!$L$3:$L$1002))</f>
        <v/>
      </c>
      <c r="X95" s="51" t="str">
        <f ca="1">IF(OR($A95="",X$9="",SUMIF(RelGegevens!$F$3:$M$1002,CONCATENATE("=",Uitwerking!$A95,"-",Uitwerking!X$9),RelGegevens!$L$3:$L$1002)=0),"",SUMIF(RelGegevens!$F$3:$M$1002,CONCATENATE("=",Uitwerking!$A95,"-",Uitwerking!X$9),RelGegevens!$L$3:$L$1002))</f>
        <v/>
      </c>
      <c r="Y95" s="51" t="str">
        <f ca="1">IF(OR($A95="",Y$9="",SUMIF(RelGegevens!$F$3:$M$1002,CONCATENATE("=",Uitwerking!$A95,"-",Uitwerking!Y$9),RelGegevens!$L$3:$L$1002)=0),"",SUMIF(RelGegevens!$F$3:$M$1002,CONCATENATE("=",Uitwerking!$A95,"-",Uitwerking!Y$9),RelGegevens!$L$3:$L$1002))</f>
        <v/>
      </c>
      <c r="Z95" s="50" t="str">
        <f ca="1">IF(OR($A95="",Z$9="",SUMIF(RelGegevens!$F$3:$M$1002,CONCATENATE("=",Uitwerking!$A95,"-",Uitwerking!Z$9),RelGegevens!$L$3:$L$1002)=0),"",SUMIF(RelGegevens!$F$3:$M$1002,CONCATENATE("=",Uitwerking!$A95,"-",Uitwerking!Z$9),RelGegevens!$L$3:$L$1002))</f>
        <v/>
      </c>
      <c r="AA95" s="51" t="str">
        <f ca="1">IF(OR($A95="",AA$9="",SUMIF(RelGegevens!$F$3:$M$1002,CONCATENATE("=",Uitwerking!$A95,"-",Uitwerking!AA$9),RelGegevens!$L$3:$L$1002)=0),"",SUMIF(RelGegevens!$F$3:$M$1002,CONCATENATE("=",Uitwerking!$A95,"-",Uitwerking!AA$9),RelGegevens!$L$3:$L$1002))</f>
        <v/>
      </c>
      <c r="AB95" s="51" t="str">
        <f ca="1">IF(OR($A95="",AB$9="",SUMIF(RelGegevens!$F$3:$M$1002,CONCATENATE("=",Uitwerking!$A95,"-",Uitwerking!AB$9),RelGegevens!$L$3:$L$1002)=0),"",SUMIF(RelGegevens!$F$3:$M$1002,CONCATENATE("=",Uitwerking!$A95,"-",Uitwerking!AB$9),RelGegevens!$L$3:$L$1002))</f>
        <v/>
      </c>
      <c r="AC95" s="51" t="str">
        <f ca="1">IF(OR($A95="",AC$9="",SUMIF(RelGegevens!$F$3:$M$1002,CONCATENATE("=",Uitwerking!$A95,"-",Uitwerking!AC$9),RelGegevens!$L$3:$L$1002)=0),"",SUMIF(RelGegevens!$F$3:$M$1002,CONCATENATE("=",Uitwerking!$A95,"-",Uitwerking!AC$9),RelGegevens!$L$3:$L$1002))</f>
        <v/>
      </c>
      <c r="AD95" s="51" t="str">
        <f ca="1">IF(OR($A95="",AD$9="",SUMIF(RelGegevens!$F$3:$M$1002,CONCATENATE("=",Uitwerking!$A95,"-",Uitwerking!AD$9),RelGegevens!$L$3:$L$1002)=0),"",SUMIF(RelGegevens!$F$3:$M$1002,CONCATENATE("=",Uitwerking!$A95,"-",Uitwerking!AD$9),RelGegevens!$L$3:$L$1002))</f>
        <v/>
      </c>
      <c r="AE95" s="51" t="str">
        <f ca="1">IF(OR($A95="",AE$9="",SUMIF(RelGegevens!$F$3:$M$1002,CONCATENATE("=",Uitwerking!$A95,"-",Uitwerking!AE$9),RelGegevens!$L$3:$L$1002)=0),"",SUMIF(RelGegevens!$F$3:$M$1002,CONCATENATE("=",Uitwerking!$A95,"-",Uitwerking!AE$9),RelGegevens!$L$3:$L$1002))</f>
        <v/>
      </c>
      <c r="AF95" s="51" t="str">
        <f ca="1">IF(OR($A95="",AF$9="",SUMIF(RelGegevens!$F$3:$M$1002,CONCATENATE("=",Uitwerking!$A95,"-",Uitwerking!AF$9),RelGegevens!$L$3:$L$1002)=0),"",SUMIF(RelGegevens!$F$3:$M$1002,CONCATENATE("=",Uitwerking!$A95,"-",Uitwerking!AF$9),RelGegevens!$L$3:$L$1002))</f>
        <v/>
      </c>
      <c r="AG95" s="51" t="str">
        <f ca="1">IF(OR($A95="",AG$9="",SUMIF(RelGegevens!$F$3:$M$1002,CONCATENATE("=",Uitwerking!$A95,"-",Uitwerking!AG$9),RelGegevens!$L$3:$L$1002)=0),"",SUMIF(RelGegevens!$F$3:$M$1002,CONCATENATE("=",Uitwerking!$A95,"-",Uitwerking!AG$9),RelGegevens!$L$3:$L$1002))</f>
        <v/>
      </c>
      <c r="AH95" s="51" t="str">
        <f ca="1">IF(OR($A95="",AH$9="",SUMIF(RelGegevens!$F$3:$M$1002,CONCATENATE("=",Uitwerking!$A95,"-",Uitwerking!AH$9),RelGegevens!$L$3:$L$1002)=0),"",SUMIF(RelGegevens!$F$3:$M$1002,CONCATENATE("=",Uitwerking!$A95,"-",Uitwerking!AH$9),RelGegevens!$L$3:$L$1002))</f>
        <v/>
      </c>
      <c r="AI95" s="51" t="str">
        <f ca="1">IF(OR($A95="",AI$9="",SUMIF(RelGegevens!$F$3:$M$1002,CONCATENATE("=",Uitwerking!$A95,"-",Uitwerking!AI$9),RelGegevens!$L$3:$L$1002)=0),"",SUMIF(RelGegevens!$F$3:$M$1002,CONCATENATE("=",Uitwerking!$A95,"-",Uitwerking!AI$9),RelGegevens!$L$3:$L$1002))</f>
        <v/>
      </c>
      <c r="AJ95" s="51" t="str">
        <f ca="1">IF(OR($A95="",AJ$9="",SUMIF(RelGegevens!$F$3:$M$1002,CONCATENATE("=",Uitwerking!$A95,"-",Uitwerking!AJ$9),RelGegevens!$L$3:$L$1002)=0),"",SUMIF(RelGegevens!$F$3:$M$1002,CONCATENATE("=",Uitwerking!$A95,"-",Uitwerking!AJ$9),RelGegevens!$L$3:$L$1002))</f>
        <v/>
      </c>
      <c r="AK95" s="51" t="str">
        <f ca="1">IF(OR($A95="",AK$9="",SUMIF(RelGegevens!$F$3:$M$1002,CONCATENATE("=",Uitwerking!$A95,"-",Uitwerking!AK$9),RelGegevens!$L$3:$L$1002)=0),"",SUMIF(RelGegevens!$F$3:$M$1002,CONCATENATE("=",Uitwerking!$A95,"-",Uitwerking!AK$9),RelGegevens!$L$3:$L$1002))</f>
        <v/>
      </c>
      <c r="AL95" s="51" t="str">
        <f ca="1">IF(OR($A95="",AL$9="",SUMIF(RelGegevens!$F$3:$M$1002,CONCATENATE("=",Uitwerking!$A95,"-",Uitwerking!AL$9),RelGegevens!$L$3:$L$1002)=0),"",SUMIF(RelGegevens!$F$3:$M$1002,CONCATENATE("=",Uitwerking!$A95,"-",Uitwerking!AL$9),RelGegevens!$L$3:$L$1002))</f>
        <v/>
      </c>
      <c r="AM95" s="51" t="str">
        <f ca="1">IF(OR($A95="",AM$9="",SUMIF(RelGegevens!$F$3:$M$1002,CONCATENATE("=",Uitwerking!$A95,"-",Uitwerking!AM$9),RelGegevens!$L$3:$L$1002)=0),"",SUMIF(RelGegevens!$F$3:$M$1002,CONCATENATE("=",Uitwerking!$A95,"-",Uitwerking!AM$9),RelGegevens!$L$3:$L$1002))</f>
        <v/>
      </c>
      <c r="AN95" s="51" t="str">
        <f ca="1">IF(OR($A95="",AN$9="",SUMIF(RelGegevens!$F$3:$M$1002,CONCATENATE("=",Uitwerking!$A95,"-",Uitwerking!AN$9),RelGegevens!$L$3:$L$1002)=0),"",SUMIF(RelGegevens!$F$3:$M$1002,CONCATENATE("=",Uitwerking!$A95,"-",Uitwerking!AN$9),RelGegevens!$L$3:$L$1002))</f>
        <v/>
      </c>
      <c r="AO95" s="51" t="str">
        <f ca="1">IF(OR($A95="",AO$9="",SUMIF(RelGegevens!$F$3:$M$1002,CONCATENATE("=",Uitwerking!$A95,"-",Uitwerking!AO$9),RelGegevens!$L$3:$L$1002)=0),"",SUMIF(RelGegevens!$F$3:$M$1002,CONCATENATE("=",Uitwerking!$A95,"-",Uitwerking!AO$9),RelGegevens!$L$3:$L$1002))</f>
        <v/>
      </c>
      <c r="AP95" s="51" t="str">
        <f ca="1">IF(OR($A95="",AP$9="",SUMIF(RelGegevens!$F$3:$M$1002,CONCATENATE("=",Uitwerking!$A95,"-",Uitwerking!AP$9),RelGegevens!$L$3:$L$1002)=0),"",SUMIF(RelGegevens!$F$3:$M$1002,CONCATENATE("=",Uitwerking!$A95,"-",Uitwerking!AP$9),RelGegevens!$L$3:$L$1002))</f>
        <v/>
      </c>
      <c r="AQ95" s="51" t="str">
        <f ca="1">IF(OR($A95="",AQ$9="",SUMIF(RelGegevens!$F$3:$M$1002,CONCATENATE("=",Uitwerking!$A95,"-",Uitwerking!AQ$9),RelGegevens!$L$3:$L$1002)=0),"",SUMIF(RelGegevens!$F$3:$M$1002,CONCATENATE("=",Uitwerking!$A95,"-",Uitwerking!AQ$9),RelGegevens!$L$3:$L$1002))</f>
        <v/>
      </c>
      <c r="AR95" s="51" t="str">
        <f ca="1">IF(OR($A95="",AR$9="",SUMIF(RelGegevens!$F$3:$M$1002,CONCATENATE("=",Uitwerking!$A95,"-",Uitwerking!AR$9),RelGegevens!$L$3:$L$1002)=0),"",SUMIF(RelGegevens!$F$3:$M$1002,CONCATENATE("=",Uitwerking!$A95,"-",Uitwerking!AR$9),RelGegevens!$L$3:$L$1002))</f>
        <v/>
      </c>
      <c r="AS95" s="51" t="str">
        <f ca="1">IF(OR($A95="",AS$9="",SUMIF(RelGegevens!$F$3:$M$1002,CONCATENATE("=",Uitwerking!$A95,"-",Uitwerking!AS$9),RelGegevens!$L$3:$L$1002)=0),"",SUMIF(RelGegevens!$F$3:$M$1002,CONCATENATE("=",Uitwerking!$A95,"-",Uitwerking!AS$9),RelGegevens!$L$3:$L$1002))</f>
        <v/>
      </c>
      <c r="AT95" s="51" t="str">
        <f ca="1">IF(OR($A95="",AT$9="",SUMIF(RelGegevens!$F$3:$M$1002,CONCATENATE("=",Uitwerking!$A95,"-",Uitwerking!AT$9),RelGegevens!$L$3:$L$1002)=0),"",SUMIF(RelGegevens!$F$3:$M$1002,CONCATENATE("=",Uitwerking!$A95,"-",Uitwerking!AT$9),RelGegevens!$L$3:$L$1002))</f>
        <v/>
      </c>
      <c r="AU95" s="51" t="str">
        <f ca="1">IF(OR($A95="",AU$9="",SUMIF(RelGegevens!$F$3:$M$1002,CONCATENATE("=",Uitwerking!$A95,"-",Uitwerking!AU$9),RelGegevens!$L$3:$L$1002)=0),"",SUMIF(RelGegevens!$F$3:$M$1002,CONCATENATE("=",Uitwerking!$A95,"-",Uitwerking!AU$9),RelGegevens!$L$3:$L$1002))</f>
        <v/>
      </c>
      <c r="AV95" s="51" t="str">
        <f ca="1">IF(OR($A95="",AV$9="",SUMIF(RelGegevens!$F$3:$M$1002,CONCATENATE("=",Uitwerking!$A95,"-",Uitwerking!AV$9),RelGegevens!$L$3:$L$1002)=0),"",SUMIF(RelGegevens!$F$3:$M$1002,CONCATENATE("=",Uitwerking!$A95,"-",Uitwerking!AV$9),RelGegevens!$L$3:$L$1002))</f>
        <v/>
      </c>
      <c r="AW95" s="51" t="str">
        <f ca="1">IF(OR($A95="",AW$9="",SUMIF(RelGegevens!$F$3:$M$1002,CONCATENATE("=",Uitwerking!$A95,"-",Uitwerking!AW$9),RelGegevens!$L$3:$L$1002)=0),"",SUMIF(RelGegevens!$F$3:$M$1002,CONCATENATE("=",Uitwerking!$A95,"-",Uitwerking!AW$9),RelGegevens!$L$3:$L$1002))</f>
        <v/>
      </c>
      <c r="AX95" s="51" t="str">
        <f ca="1">IF(OR($A95="",AX$9="",SUMIF(RelGegevens!$F$3:$M$1002,CONCATENATE("=",Uitwerking!$A95,"-",Uitwerking!AX$9),RelGegevens!$L$3:$L$1002)=0),"",SUMIF(RelGegevens!$F$3:$M$1002,CONCATENATE("=",Uitwerking!$A95,"-",Uitwerking!AX$9),RelGegevens!$L$3:$L$1002))</f>
        <v/>
      </c>
      <c r="AY95" s="51" t="str">
        <f ca="1">IF(OR($A95="",AY$9="",SUMIF(RelGegevens!$F$3:$M$1002,CONCATENATE("=",Uitwerking!$A95,"-",Uitwerking!AY$9),RelGegevens!$L$3:$L$1002)=0),"",SUMIF(RelGegevens!$F$3:$M$1002,CONCATENATE("=",Uitwerking!$A95,"-",Uitwerking!AY$9),RelGegevens!$L$3:$L$1002))</f>
        <v/>
      </c>
      <c r="AZ95" s="51" t="str">
        <f ca="1">IF(OR($A95="",AZ$9="",SUMIF(RelGegevens!$F$3:$M$1002,CONCATENATE("=",Uitwerking!$A95,"-",Uitwerking!AZ$9),RelGegevens!$L$3:$L$1002)=0),"",SUMIF(RelGegevens!$F$3:$M$1002,CONCATENATE("=",Uitwerking!$A95,"-",Uitwerking!AZ$9),RelGegevens!$L$3:$L$1002))</f>
        <v/>
      </c>
      <c r="BA95" s="51" t="str">
        <f ca="1">IF(OR($A95="",BA$9="",SUMIF(RelGegevens!$F$3:$M$1002,CONCATENATE("=",Uitwerking!$A95,"-",Uitwerking!BA$9),RelGegevens!$L$3:$L$1002)=0),"",SUMIF(RelGegevens!$F$3:$M$1002,CONCATENATE("=",Uitwerking!$A95,"-",Uitwerking!BA$9),RelGegevens!$L$3:$L$1002))</f>
        <v/>
      </c>
      <c r="BB95" s="51" t="str">
        <f ca="1">IF(OR($A95="",BB$9="",SUMIF(RelGegevens!$F$3:$M$1002,CONCATENATE("=",Uitwerking!$A95,"-",Uitwerking!BB$9),RelGegevens!$L$3:$L$1002)=0),"",SUMIF(RelGegevens!$F$3:$M$1002,CONCATENATE("=",Uitwerking!$A95,"-",Uitwerking!BB$9),RelGegevens!$L$3:$L$1002))</f>
        <v/>
      </c>
      <c r="BC95" s="52" t="str">
        <f ca="1">IF(OR($A95="",BC$9="",SUMIF(RelGegevens!$F$3:$M$1002,CONCATENATE("=",Uitwerking!$A95,"-",Uitwerking!BC$9),RelGegevens!$L$3:$L$1002)=0),"",SUMIF(RelGegevens!$F$3:$M$1002,CONCATENATE("=",Uitwerking!$A95,"-",Uitwerking!BC$9),RelGegevens!$L$3:$L$1002))</f>
        <v/>
      </c>
    </row>
    <row r="96" spans="1:55" ht="10.5" customHeight="1" x14ac:dyDescent="0.25">
      <c r="A96" s="17" t="str">
        <f>'Data LMA'!B104</f>
        <v/>
      </c>
      <c r="B96" s="29" t="str">
        <f t="shared" si="5"/>
        <v/>
      </c>
      <c r="C96" s="22" t="str">
        <f>IF(A96="","",VLOOKUP(A96,Euralcodes!$A$2:$C$840,3))</f>
        <v/>
      </c>
      <c r="D96" s="23" t="str">
        <f>IF(C96="","",VLOOKUP(A96,Euralcodes!$A$2:$C$840,2))</f>
        <v/>
      </c>
      <c r="E96" s="87" t="str">
        <f t="shared" ca="1" si="6"/>
        <v/>
      </c>
      <c r="F96" s="50" t="str">
        <f ca="1">IF(OR($A96="",F$9="",SUMIF(RelGegevens!$F$3:$M$1002,CONCATENATE("=",Uitwerking!$A96,"-",Uitwerking!F$9),RelGegevens!$L$3:$L$1002)=0),"",SUMIF(RelGegevens!$F$3:$M$1002,CONCATENATE("=",Uitwerking!$A96,"-",Uitwerking!F$9),RelGegevens!$L$3:$L$1002))</f>
        <v/>
      </c>
      <c r="G96" s="51" t="str">
        <f ca="1">IF(OR($A96="",G$9="",SUMIF(RelGegevens!$F$3:$M$1002,CONCATENATE("=",Uitwerking!$A96,"-",Uitwerking!G$9),RelGegevens!$L$3:$L$1002)=0),"",SUMIF(RelGegevens!$F$3:$M$1002,CONCATENATE("=",Uitwerking!$A96,"-",Uitwerking!G$9),RelGegevens!$L$3:$L$1002))</f>
        <v/>
      </c>
      <c r="H96" s="51" t="str">
        <f ca="1">IF(OR($A96="",H$9="",SUMIF(RelGegevens!$F$3:$M$1002,CONCATENATE("=",Uitwerking!$A96,"-",Uitwerking!H$9),RelGegevens!$L$3:$L$1002)=0),"",SUMIF(RelGegevens!$F$3:$M$1002,CONCATENATE("=",Uitwerking!$A96,"-",Uitwerking!H$9),RelGegevens!$L$3:$L$1002))</f>
        <v/>
      </c>
      <c r="I96" s="51" t="str">
        <f ca="1">IF(OR($A96="",I$9="",SUMIF(RelGegevens!$F$3:$M$1002,CONCATENATE("=",Uitwerking!$A96,"-",Uitwerking!I$9),RelGegevens!$L$3:$L$1002)=0),"",SUMIF(RelGegevens!$F$3:$M$1002,CONCATENATE("=",Uitwerking!$A96,"-",Uitwerking!I$9),RelGegevens!$L$3:$L$1002))</f>
        <v/>
      </c>
      <c r="J96" s="51" t="str">
        <f ca="1">IF(OR($A96="",J$9="",SUMIF(RelGegevens!$F$3:$M$1002,CONCATENATE("=",Uitwerking!$A96,"-",Uitwerking!J$9),RelGegevens!$L$3:$L$1002)=0),"",SUMIF(RelGegevens!$F$3:$M$1002,CONCATENATE("=",Uitwerking!$A96,"-",Uitwerking!J$9),RelGegevens!$L$3:$L$1002))</f>
        <v/>
      </c>
      <c r="K96" s="51" t="str">
        <f ca="1">IF(OR($A96="",K$9="",SUMIF(RelGegevens!$F$3:$M$1002,CONCATENATE("=",Uitwerking!$A96,"-",Uitwerking!K$9),RelGegevens!$L$3:$L$1002)=0),"",SUMIF(RelGegevens!$F$3:$M$1002,CONCATENATE("=",Uitwerking!$A96,"-",Uitwerking!K$9),RelGegevens!$L$3:$L$1002))</f>
        <v/>
      </c>
      <c r="L96" s="51" t="str">
        <f ca="1">IF(OR($A96="",L$9="",SUMIF(RelGegevens!$F$3:$M$1002,CONCATENATE("=",Uitwerking!$A96,"-",Uitwerking!L$9),RelGegevens!$L$3:$L$1002)=0),"",SUMIF(RelGegevens!$F$3:$M$1002,CONCATENATE("=",Uitwerking!$A96,"-",Uitwerking!L$9),RelGegevens!$L$3:$L$1002))</f>
        <v/>
      </c>
      <c r="M96" s="51" t="str">
        <f ca="1">IF(OR($A96="",M$9="",SUMIF(RelGegevens!$F$3:$M$1002,CONCATENATE("=",Uitwerking!$A96,"-",Uitwerking!M$9),RelGegevens!$L$3:$L$1002)=0),"",SUMIF(RelGegevens!$F$3:$M$1002,CONCATENATE("=",Uitwerking!$A96,"-",Uitwerking!M$9),RelGegevens!$L$3:$L$1002))</f>
        <v/>
      </c>
      <c r="N96" s="51" t="str">
        <f ca="1">IF(OR($A96="",N$9="",SUMIF(RelGegevens!$F$3:$M$1002,CONCATENATE("=",Uitwerking!$A96,"-",Uitwerking!N$9),RelGegevens!$L$3:$L$1002)=0),"",SUMIF(RelGegevens!$F$3:$M$1002,CONCATENATE("=",Uitwerking!$A96,"-",Uitwerking!N$9),RelGegevens!$L$3:$L$1002))</f>
        <v/>
      </c>
      <c r="O96" s="51" t="str">
        <f ca="1">IF(OR($A96="",O$9="",SUMIF(RelGegevens!$F$3:$M$1002,CONCATENATE("=",Uitwerking!$A96,"-",Uitwerking!O$9),RelGegevens!$L$3:$L$1002)=0),"",SUMIF(RelGegevens!$F$3:$M$1002,CONCATENATE("=",Uitwerking!$A96,"-",Uitwerking!O$9),RelGegevens!$L$3:$L$1002))</f>
        <v/>
      </c>
      <c r="P96" s="51" t="str">
        <f ca="1">IF(OR($A96="",P$9="",SUMIF(RelGegevens!$F$3:$M$1002,CONCATENATE("=",Uitwerking!$A96,"-",Uitwerking!P$9),RelGegevens!$L$3:$L$1002)=0),"",SUMIF(RelGegevens!$F$3:$M$1002,CONCATENATE("=",Uitwerking!$A96,"-",Uitwerking!P$9),RelGegevens!$L$3:$L$1002))</f>
        <v/>
      </c>
      <c r="Q96" s="51" t="str">
        <f ca="1">IF(OR($A96="",Q$9="",SUMIF(RelGegevens!$F$3:$M$1002,CONCATENATE("=",Uitwerking!$A96,"-",Uitwerking!Q$9),RelGegevens!$L$3:$L$1002)=0),"",SUMIF(RelGegevens!$F$3:$M$1002,CONCATENATE("=",Uitwerking!$A96,"-",Uitwerking!Q$9),RelGegevens!$L$3:$L$1002))</f>
        <v/>
      </c>
      <c r="R96" s="51" t="str">
        <f ca="1">IF(OR($A96="",R$9="",SUMIF(RelGegevens!$F$3:$M$1002,CONCATENATE("=",Uitwerking!$A96,"-",Uitwerking!R$9),RelGegevens!$L$3:$L$1002)=0),"",SUMIF(RelGegevens!$F$3:$M$1002,CONCATENATE("=",Uitwerking!$A96,"-",Uitwerking!R$9),RelGegevens!$L$3:$L$1002))</f>
        <v/>
      </c>
      <c r="S96" s="51" t="str">
        <f ca="1">IF(OR($A96="",S$9="",SUMIF(RelGegevens!$F$3:$M$1002,CONCATENATE("=",Uitwerking!$A96,"-",Uitwerking!S$9),RelGegevens!$L$3:$L$1002)=0),"",SUMIF(RelGegevens!$F$3:$M$1002,CONCATENATE("=",Uitwerking!$A96,"-",Uitwerking!S$9),RelGegevens!$L$3:$L$1002))</f>
        <v/>
      </c>
      <c r="T96" s="51" t="str">
        <f ca="1">IF(OR($A96="",T$9="",SUMIF(RelGegevens!$F$3:$M$1002,CONCATENATE("=",Uitwerking!$A96,"-",Uitwerking!T$9),RelGegevens!$L$3:$L$1002)=0),"",SUMIF(RelGegevens!$F$3:$M$1002,CONCATENATE("=",Uitwerking!$A96,"-",Uitwerking!T$9),RelGegevens!$L$3:$L$1002))</f>
        <v/>
      </c>
      <c r="U96" s="51" t="str">
        <f ca="1">IF(OR($A96="",U$9="",SUMIF(RelGegevens!$F$3:$M$1002,CONCATENATE("=",Uitwerking!$A96,"-",Uitwerking!U$9),RelGegevens!$L$3:$L$1002)=0),"",SUMIF(RelGegevens!$F$3:$M$1002,CONCATENATE("=",Uitwerking!$A96,"-",Uitwerking!U$9),RelGegevens!$L$3:$L$1002))</f>
        <v/>
      </c>
      <c r="V96" s="51" t="str">
        <f ca="1">IF(OR($A96="",V$9="",SUMIF(RelGegevens!$F$3:$M$1002,CONCATENATE("=",Uitwerking!$A96,"-",Uitwerking!V$9),RelGegevens!$L$3:$L$1002)=0),"",SUMIF(RelGegevens!$F$3:$M$1002,CONCATENATE("=",Uitwerking!$A96,"-",Uitwerking!V$9),RelGegevens!$L$3:$L$1002))</f>
        <v/>
      </c>
      <c r="W96" s="51" t="str">
        <f ca="1">IF(OR($A96="",W$9="",SUMIF(RelGegevens!$F$3:$M$1002,CONCATENATE("=",Uitwerking!$A96,"-",Uitwerking!W$9),RelGegevens!$L$3:$L$1002)=0),"",SUMIF(RelGegevens!$F$3:$M$1002,CONCATENATE("=",Uitwerking!$A96,"-",Uitwerking!W$9),RelGegevens!$L$3:$L$1002))</f>
        <v/>
      </c>
      <c r="X96" s="51" t="str">
        <f ca="1">IF(OR($A96="",X$9="",SUMIF(RelGegevens!$F$3:$M$1002,CONCATENATE("=",Uitwerking!$A96,"-",Uitwerking!X$9),RelGegevens!$L$3:$L$1002)=0),"",SUMIF(RelGegevens!$F$3:$M$1002,CONCATENATE("=",Uitwerking!$A96,"-",Uitwerking!X$9),RelGegevens!$L$3:$L$1002))</f>
        <v/>
      </c>
      <c r="Y96" s="51" t="str">
        <f ca="1">IF(OR($A96="",Y$9="",SUMIF(RelGegevens!$F$3:$M$1002,CONCATENATE("=",Uitwerking!$A96,"-",Uitwerking!Y$9),RelGegevens!$L$3:$L$1002)=0),"",SUMIF(RelGegevens!$F$3:$M$1002,CONCATENATE("=",Uitwerking!$A96,"-",Uitwerking!Y$9),RelGegevens!$L$3:$L$1002))</f>
        <v/>
      </c>
      <c r="Z96" s="50" t="str">
        <f ca="1">IF(OR($A96="",Z$9="",SUMIF(RelGegevens!$F$3:$M$1002,CONCATENATE("=",Uitwerking!$A96,"-",Uitwerking!Z$9),RelGegevens!$L$3:$L$1002)=0),"",SUMIF(RelGegevens!$F$3:$M$1002,CONCATENATE("=",Uitwerking!$A96,"-",Uitwerking!Z$9),RelGegevens!$L$3:$L$1002))</f>
        <v/>
      </c>
      <c r="AA96" s="51" t="str">
        <f ca="1">IF(OR($A96="",AA$9="",SUMIF(RelGegevens!$F$3:$M$1002,CONCATENATE("=",Uitwerking!$A96,"-",Uitwerking!AA$9),RelGegevens!$L$3:$L$1002)=0),"",SUMIF(RelGegevens!$F$3:$M$1002,CONCATENATE("=",Uitwerking!$A96,"-",Uitwerking!AA$9),RelGegevens!$L$3:$L$1002))</f>
        <v/>
      </c>
      <c r="AB96" s="51" t="str">
        <f ca="1">IF(OR($A96="",AB$9="",SUMIF(RelGegevens!$F$3:$M$1002,CONCATENATE("=",Uitwerking!$A96,"-",Uitwerking!AB$9),RelGegevens!$L$3:$L$1002)=0),"",SUMIF(RelGegevens!$F$3:$M$1002,CONCATENATE("=",Uitwerking!$A96,"-",Uitwerking!AB$9),RelGegevens!$L$3:$L$1002))</f>
        <v/>
      </c>
      <c r="AC96" s="51" t="str">
        <f ca="1">IF(OR($A96="",AC$9="",SUMIF(RelGegevens!$F$3:$M$1002,CONCATENATE("=",Uitwerking!$A96,"-",Uitwerking!AC$9),RelGegevens!$L$3:$L$1002)=0),"",SUMIF(RelGegevens!$F$3:$M$1002,CONCATENATE("=",Uitwerking!$A96,"-",Uitwerking!AC$9),RelGegevens!$L$3:$L$1002))</f>
        <v/>
      </c>
      <c r="AD96" s="51" t="str">
        <f ca="1">IF(OR($A96="",AD$9="",SUMIF(RelGegevens!$F$3:$M$1002,CONCATENATE("=",Uitwerking!$A96,"-",Uitwerking!AD$9),RelGegevens!$L$3:$L$1002)=0),"",SUMIF(RelGegevens!$F$3:$M$1002,CONCATENATE("=",Uitwerking!$A96,"-",Uitwerking!AD$9),RelGegevens!$L$3:$L$1002))</f>
        <v/>
      </c>
      <c r="AE96" s="51" t="str">
        <f ca="1">IF(OR($A96="",AE$9="",SUMIF(RelGegevens!$F$3:$M$1002,CONCATENATE("=",Uitwerking!$A96,"-",Uitwerking!AE$9),RelGegevens!$L$3:$L$1002)=0),"",SUMIF(RelGegevens!$F$3:$M$1002,CONCATENATE("=",Uitwerking!$A96,"-",Uitwerking!AE$9),RelGegevens!$L$3:$L$1002))</f>
        <v/>
      </c>
      <c r="AF96" s="51" t="str">
        <f ca="1">IF(OR($A96="",AF$9="",SUMIF(RelGegevens!$F$3:$M$1002,CONCATENATE("=",Uitwerking!$A96,"-",Uitwerking!AF$9),RelGegevens!$L$3:$L$1002)=0),"",SUMIF(RelGegevens!$F$3:$M$1002,CONCATENATE("=",Uitwerking!$A96,"-",Uitwerking!AF$9),RelGegevens!$L$3:$L$1002))</f>
        <v/>
      </c>
      <c r="AG96" s="51" t="str">
        <f ca="1">IF(OR($A96="",AG$9="",SUMIF(RelGegevens!$F$3:$M$1002,CONCATENATE("=",Uitwerking!$A96,"-",Uitwerking!AG$9),RelGegevens!$L$3:$L$1002)=0),"",SUMIF(RelGegevens!$F$3:$M$1002,CONCATENATE("=",Uitwerking!$A96,"-",Uitwerking!AG$9),RelGegevens!$L$3:$L$1002))</f>
        <v/>
      </c>
      <c r="AH96" s="51" t="str">
        <f ca="1">IF(OR($A96="",AH$9="",SUMIF(RelGegevens!$F$3:$M$1002,CONCATENATE("=",Uitwerking!$A96,"-",Uitwerking!AH$9),RelGegevens!$L$3:$L$1002)=0),"",SUMIF(RelGegevens!$F$3:$M$1002,CONCATENATE("=",Uitwerking!$A96,"-",Uitwerking!AH$9),RelGegevens!$L$3:$L$1002))</f>
        <v/>
      </c>
      <c r="AI96" s="51" t="str">
        <f ca="1">IF(OR($A96="",AI$9="",SUMIF(RelGegevens!$F$3:$M$1002,CONCATENATE("=",Uitwerking!$A96,"-",Uitwerking!AI$9),RelGegevens!$L$3:$L$1002)=0),"",SUMIF(RelGegevens!$F$3:$M$1002,CONCATENATE("=",Uitwerking!$A96,"-",Uitwerking!AI$9),RelGegevens!$L$3:$L$1002))</f>
        <v/>
      </c>
      <c r="AJ96" s="51" t="str">
        <f ca="1">IF(OR($A96="",AJ$9="",SUMIF(RelGegevens!$F$3:$M$1002,CONCATENATE("=",Uitwerking!$A96,"-",Uitwerking!AJ$9),RelGegevens!$L$3:$L$1002)=0),"",SUMIF(RelGegevens!$F$3:$M$1002,CONCATENATE("=",Uitwerking!$A96,"-",Uitwerking!AJ$9),RelGegevens!$L$3:$L$1002))</f>
        <v/>
      </c>
      <c r="AK96" s="51" t="str">
        <f ca="1">IF(OR($A96="",AK$9="",SUMIF(RelGegevens!$F$3:$M$1002,CONCATENATE("=",Uitwerking!$A96,"-",Uitwerking!AK$9),RelGegevens!$L$3:$L$1002)=0),"",SUMIF(RelGegevens!$F$3:$M$1002,CONCATENATE("=",Uitwerking!$A96,"-",Uitwerking!AK$9),RelGegevens!$L$3:$L$1002))</f>
        <v/>
      </c>
      <c r="AL96" s="51" t="str">
        <f ca="1">IF(OR($A96="",AL$9="",SUMIF(RelGegevens!$F$3:$M$1002,CONCATENATE("=",Uitwerking!$A96,"-",Uitwerking!AL$9),RelGegevens!$L$3:$L$1002)=0),"",SUMIF(RelGegevens!$F$3:$M$1002,CONCATENATE("=",Uitwerking!$A96,"-",Uitwerking!AL$9),RelGegevens!$L$3:$L$1002))</f>
        <v/>
      </c>
      <c r="AM96" s="51" t="str">
        <f ca="1">IF(OR($A96="",AM$9="",SUMIF(RelGegevens!$F$3:$M$1002,CONCATENATE("=",Uitwerking!$A96,"-",Uitwerking!AM$9),RelGegevens!$L$3:$L$1002)=0),"",SUMIF(RelGegevens!$F$3:$M$1002,CONCATENATE("=",Uitwerking!$A96,"-",Uitwerking!AM$9),RelGegevens!$L$3:$L$1002))</f>
        <v/>
      </c>
      <c r="AN96" s="51" t="str">
        <f ca="1">IF(OR($A96="",AN$9="",SUMIF(RelGegevens!$F$3:$M$1002,CONCATENATE("=",Uitwerking!$A96,"-",Uitwerking!AN$9),RelGegevens!$L$3:$L$1002)=0),"",SUMIF(RelGegevens!$F$3:$M$1002,CONCATENATE("=",Uitwerking!$A96,"-",Uitwerking!AN$9),RelGegevens!$L$3:$L$1002))</f>
        <v/>
      </c>
      <c r="AO96" s="51" t="str">
        <f ca="1">IF(OR($A96="",AO$9="",SUMIF(RelGegevens!$F$3:$M$1002,CONCATENATE("=",Uitwerking!$A96,"-",Uitwerking!AO$9),RelGegevens!$L$3:$L$1002)=0),"",SUMIF(RelGegevens!$F$3:$M$1002,CONCATENATE("=",Uitwerking!$A96,"-",Uitwerking!AO$9),RelGegevens!$L$3:$L$1002))</f>
        <v/>
      </c>
      <c r="AP96" s="51" t="str">
        <f ca="1">IF(OR($A96="",AP$9="",SUMIF(RelGegevens!$F$3:$M$1002,CONCATENATE("=",Uitwerking!$A96,"-",Uitwerking!AP$9),RelGegevens!$L$3:$L$1002)=0),"",SUMIF(RelGegevens!$F$3:$M$1002,CONCATENATE("=",Uitwerking!$A96,"-",Uitwerking!AP$9),RelGegevens!$L$3:$L$1002))</f>
        <v/>
      </c>
      <c r="AQ96" s="51" t="str">
        <f ca="1">IF(OR($A96="",AQ$9="",SUMIF(RelGegevens!$F$3:$M$1002,CONCATENATE("=",Uitwerking!$A96,"-",Uitwerking!AQ$9),RelGegevens!$L$3:$L$1002)=0),"",SUMIF(RelGegevens!$F$3:$M$1002,CONCATENATE("=",Uitwerking!$A96,"-",Uitwerking!AQ$9),RelGegevens!$L$3:$L$1002))</f>
        <v/>
      </c>
      <c r="AR96" s="51" t="str">
        <f ca="1">IF(OR($A96="",AR$9="",SUMIF(RelGegevens!$F$3:$M$1002,CONCATENATE("=",Uitwerking!$A96,"-",Uitwerking!AR$9),RelGegevens!$L$3:$L$1002)=0),"",SUMIF(RelGegevens!$F$3:$M$1002,CONCATENATE("=",Uitwerking!$A96,"-",Uitwerking!AR$9),RelGegevens!$L$3:$L$1002))</f>
        <v/>
      </c>
      <c r="AS96" s="51" t="str">
        <f ca="1">IF(OR($A96="",AS$9="",SUMIF(RelGegevens!$F$3:$M$1002,CONCATENATE("=",Uitwerking!$A96,"-",Uitwerking!AS$9),RelGegevens!$L$3:$L$1002)=0),"",SUMIF(RelGegevens!$F$3:$M$1002,CONCATENATE("=",Uitwerking!$A96,"-",Uitwerking!AS$9),RelGegevens!$L$3:$L$1002))</f>
        <v/>
      </c>
      <c r="AT96" s="51" t="str">
        <f ca="1">IF(OR($A96="",AT$9="",SUMIF(RelGegevens!$F$3:$M$1002,CONCATENATE("=",Uitwerking!$A96,"-",Uitwerking!AT$9),RelGegevens!$L$3:$L$1002)=0),"",SUMIF(RelGegevens!$F$3:$M$1002,CONCATENATE("=",Uitwerking!$A96,"-",Uitwerking!AT$9),RelGegevens!$L$3:$L$1002))</f>
        <v/>
      </c>
      <c r="AU96" s="51" t="str">
        <f ca="1">IF(OR($A96="",AU$9="",SUMIF(RelGegevens!$F$3:$M$1002,CONCATENATE("=",Uitwerking!$A96,"-",Uitwerking!AU$9),RelGegevens!$L$3:$L$1002)=0),"",SUMIF(RelGegevens!$F$3:$M$1002,CONCATENATE("=",Uitwerking!$A96,"-",Uitwerking!AU$9),RelGegevens!$L$3:$L$1002))</f>
        <v/>
      </c>
      <c r="AV96" s="51" t="str">
        <f ca="1">IF(OR($A96="",AV$9="",SUMIF(RelGegevens!$F$3:$M$1002,CONCATENATE("=",Uitwerking!$A96,"-",Uitwerking!AV$9),RelGegevens!$L$3:$L$1002)=0),"",SUMIF(RelGegevens!$F$3:$M$1002,CONCATENATE("=",Uitwerking!$A96,"-",Uitwerking!AV$9),RelGegevens!$L$3:$L$1002))</f>
        <v/>
      </c>
      <c r="AW96" s="51" t="str">
        <f ca="1">IF(OR($A96="",AW$9="",SUMIF(RelGegevens!$F$3:$M$1002,CONCATENATE("=",Uitwerking!$A96,"-",Uitwerking!AW$9),RelGegevens!$L$3:$L$1002)=0),"",SUMIF(RelGegevens!$F$3:$M$1002,CONCATENATE("=",Uitwerking!$A96,"-",Uitwerking!AW$9),RelGegevens!$L$3:$L$1002))</f>
        <v/>
      </c>
      <c r="AX96" s="51" t="str">
        <f ca="1">IF(OR($A96="",AX$9="",SUMIF(RelGegevens!$F$3:$M$1002,CONCATENATE("=",Uitwerking!$A96,"-",Uitwerking!AX$9),RelGegevens!$L$3:$L$1002)=0),"",SUMIF(RelGegevens!$F$3:$M$1002,CONCATENATE("=",Uitwerking!$A96,"-",Uitwerking!AX$9),RelGegevens!$L$3:$L$1002))</f>
        <v/>
      </c>
      <c r="AY96" s="51" t="str">
        <f ca="1">IF(OR($A96="",AY$9="",SUMIF(RelGegevens!$F$3:$M$1002,CONCATENATE("=",Uitwerking!$A96,"-",Uitwerking!AY$9),RelGegevens!$L$3:$L$1002)=0),"",SUMIF(RelGegevens!$F$3:$M$1002,CONCATENATE("=",Uitwerking!$A96,"-",Uitwerking!AY$9),RelGegevens!$L$3:$L$1002))</f>
        <v/>
      </c>
      <c r="AZ96" s="51" t="str">
        <f ca="1">IF(OR($A96="",AZ$9="",SUMIF(RelGegevens!$F$3:$M$1002,CONCATENATE("=",Uitwerking!$A96,"-",Uitwerking!AZ$9),RelGegevens!$L$3:$L$1002)=0),"",SUMIF(RelGegevens!$F$3:$M$1002,CONCATENATE("=",Uitwerking!$A96,"-",Uitwerking!AZ$9),RelGegevens!$L$3:$L$1002))</f>
        <v/>
      </c>
      <c r="BA96" s="51" t="str">
        <f ca="1">IF(OR($A96="",BA$9="",SUMIF(RelGegevens!$F$3:$M$1002,CONCATENATE("=",Uitwerking!$A96,"-",Uitwerking!BA$9),RelGegevens!$L$3:$L$1002)=0),"",SUMIF(RelGegevens!$F$3:$M$1002,CONCATENATE("=",Uitwerking!$A96,"-",Uitwerking!BA$9),RelGegevens!$L$3:$L$1002))</f>
        <v/>
      </c>
      <c r="BB96" s="51" t="str">
        <f ca="1">IF(OR($A96="",BB$9="",SUMIF(RelGegevens!$F$3:$M$1002,CONCATENATE("=",Uitwerking!$A96,"-",Uitwerking!BB$9),RelGegevens!$L$3:$L$1002)=0),"",SUMIF(RelGegevens!$F$3:$M$1002,CONCATENATE("=",Uitwerking!$A96,"-",Uitwerking!BB$9),RelGegevens!$L$3:$L$1002))</f>
        <v/>
      </c>
      <c r="BC96" s="52" t="str">
        <f ca="1">IF(OR($A96="",BC$9="",SUMIF(RelGegevens!$F$3:$M$1002,CONCATENATE("=",Uitwerking!$A96,"-",Uitwerking!BC$9),RelGegevens!$L$3:$L$1002)=0),"",SUMIF(RelGegevens!$F$3:$M$1002,CONCATENATE("=",Uitwerking!$A96,"-",Uitwerking!BC$9),RelGegevens!$L$3:$L$1002))</f>
        <v/>
      </c>
    </row>
    <row r="97" spans="1:55" ht="10.5" customHeight="1" x14ac:dyDescent="0.25">
      <c r="A97" s="17" t="str">
        <f>'Data LMA'!B105</f>
        <v/>
      </c>
      <c r="B97" s="29" t="str">
        <f t="shared" si="5"/>
        <v/>
      </c>
      <c r="C97" s="22" t="str">
        <f>IF(A97="","",VLOOKUP(A97,Euralcodes!$A$2:$C$840,3))</f>
        <v/>
      </c>
      <c r="D97" s="23" t="str">
        <f>IF(C97="","",VLOOKUP(A97,Euralcodes!$A$2:$C$840,2))</f>
        <v/>
      </c>
      <c r="E97" s="87" t="str">
        <f t="shared" ca="1" si="6"/>
        <v/>
      </c>
      <c r="F97" s="50" t="str">
        <f ca="1">IF(OR($A97="",F$9="",SUMIF(RelGegevens!$F$3:$M$1002,CONCATENATE("=",Uitwerking!$A97,"-",Uitwerking!F$9),RelGegevens!$L$3:$L$1002)=0),"",SUMIF(RelGegevens!$F$3:$M$1002,CONCATENATE("=",Uitwerking!$A97,"-",Uitwerking!F$9),RelGegevens!$L$3:$L$1002))</f>
        <v/>
      </c>
      <c r="G97" s="51" t="str">
        <f ca="1">IF(OR($A97="",G$9="",SUMIF(RelGegevens!$F$3:$M$1002,CONCATENATE("=",Uitwerking!$A97,"-",Uitwerking!G$9),RelGegevens!$L$3:$L$1002)=0),"",SUMIF(RelGegevens!$F$3:$M$1002,CONCATENATE("=",Uitwerking!$A97,"-",Uitwerking!G$9),RelGegevens!$L$3:$L$1002))</f>
        <v/>
      </c>
      <c r="H97" s="51" t="str">
        <f ca="1">IF(OR($A97="",H$9="",SUMIF(RelGegevens!$F$3:$M$1002,CONCATENATE("=",Uitwerking!$A97,"-",Uitwerking!H$9),RelGegevens!$L$3:$L$1002)=0),"",SUMIF(RelGegevens!$F$3:$M$1002,CONCATENATE("=",Uitwerking!$A97,"-",Uitwerking!H$9),RelGegevens!$L$3:$L$1002))</f>
        <v/>
      </c>
      <c r="I97" s="51" t="str">
        <f ca="1">IF(OR($A97="",I$9="",SUMIF(RelGegevens!$F$3:$M$1002,CONCATENATE("=",Uitwerking!$A97,"-",Uitwerking!I$9),RelGegevens!$L$3:$L$1002)=0),"",SUMIF(RelGegevens!$F$3:$M$1002,CONCATENATE("=",Uitwerking!$A97,"-",Uitwerking!I$9),RelGegevens!$L$3:$L$1002))</f>
        <v/>
      </c>
      <c r="J97" s="51" t="str">
        <f ca="1">IF(OR($A97="",J$9="",SUMIF(RelGegevens!$F$3:$M$1002,CONCATENATE("=",Uitwerking!$A97,"-",Uitwerking!J$9),RelGegevens!$L$3:$L$1002)=0),"",SUMIF(RelGegevens!$F$3:$M$1002,CONCATENATE("=",Uitwerking!$A97,"-",Uitwerking!J$9),RelGegevens!$L$3:$L$1002))</f>
        <v/>
      </c>
      <c r="K97" s="51" t="str">
        <f ca="1">IF(OR($A97="",K$9="",SUMIF(RelGegevens!$F$3:$M$1002,CONCATENATE("=",Uitwerking!$A97,"-",Uitwerking!K$9),RelGegevens!$L$3:$L$1002)=0),"",SUMIF(RelGegevens!$F$3:$M$1002,CONCATENATE("=",Uitwerking!$A97,"-",Uitwerking!K$9),RelGegevens!$L$3:$L$1002))</f>
        <v/>
      </c>
      <c r="L97" s="51" t="str">
        <f ca="1">IF(OR($A97="",L$9="",SUMIF(RelGegevens!$F$3:$M$1002,CONCATENATE("=",Uitwerking!$A97,"-",Uitwerking!L$9),RelGegevens!$L$3:$L$1002)=0),"",SUMIF(RelGegevens!$F$3:$M$1002,CONCATENATE("=",Uitwerking!$A97,"-",Uitwerking!L$9),RelGegevens!$L$3:$L$1002))</f>
        <v/>
      </c>
      <c r="M97" s="51" t="str">
        <f ca="1">IF(OR($A97="",M$9="",SUMIF(RelGegevens!$F$3:$M$1002,CONCATENATE("=",Uitwerking!$A97,"-",Uitwerking!M$9),RelGegevens!$L$3:$L$1002)=0),"",SUMIF(RelGegevens!$F$3:$M$1002,CONCATENATE("=",Uitwerking!$A97,"-",Uitwerking!M$9),RelGegevens!$L$3:$L$1002))</f>
        <v/>
      </c>
      <c r="N97" s="51" t="str">
        <f ca="1">IF(OR($A97="",N$9="",SUMIF(RelGegevens!$F$3:$M$1002,CONCATENATE("=",Uitwerking!$A97,"-",Uitwerking!N$9),RelGegevens!$L$3:$L$1002)=0),"",SUMIF(RelGegevens!$F$3:$M$1002,CONCATENATE("=",Uitwerking!$A97,"-",Uitwerking!N$9),RelGegevens!$L$3:$L$1002))</f>
        <v/>
      </c>
      <c r="O97" s="51" t="str">
        <f ca="1">IF(OR($A97="",O$9="",SUMIF(RelGegevens!$F$3:$M$1002,CONCATENATE("=",Uitwerking!$A97,"-",Uitwerking!O$9),RelGegevens!$L$3:$L$1002)=0),"",SUMIF(RelGegevens!$F$3:$M$1002,CONCATENATE("=",Uitwerking!$A97,"-",Uitwerking!O$9),RelGegevens!$L$3:$L$1002))</f>
        <v/>
      </c>
      <c r="P97" s="51" t="str">
        <f ca="1">IF(OR($A97="",P$9="",SUMIF(RelGegevens!$F$3:$M$1002,CONCATENATE("=",Uitwerking!$A97,"-",Uitwerking!P$9),RelGegevens!$L$3:$L$1002)=0),"",SUMIF(RelGegevens!$F$3:$M$1002,CONCATENATE("=",Uitwerking!$A97,"-",Uitwerking!P$9),RelGegevens!$L$3:$L$1002))</f>
        <v/>
      </c>
      <c r="Q97" s="51" t="str">
        <f ca="1">IF(OR($A97="",Q$9="",SUMIF(RelGegevens!$F$3:$M$1002,CONCATENATE("=",Uitwerking!$A97,"-",Uitwerking!Q$9),RelGegevens!$L$3:$L$1002)=0),"",SUMIF(RelGegevens!$F$3:$M$1002,CONCATENATE("=",Uitwerking!$A97,"-",Uitwerking!Q$9),RelGegevens!$L$3:$L$1002))</f>
        <v/>
      </c>
      <c r="R97" s="51" t="str">
        <f ca="1">IF(OR($A97="",R$9="",SUMIF(RelGegevens!$F$3:$M$1002,CONCATENATE("=",Uitwerking!$A97,"-",Uitwerking!R$9),RelGegevens!$L$3:$L$1002)=0),"",SUMIF(RelGegevens!$F$3:$M$1002,CONCATENATE("=",Uitwerking!$A97,"-",Uitwerking!R$9),RelGegevens!$L$3:$L$1002))</f>
        <v/>
      </c>
      <c r="S97" s="51" t="str">
        <f ca="1">IF(OR($A97="",S$9="",SUMIF(RelGegevens!$F$3:$M$1002,CONCATENATE("=",Uitwerking!$A97,"-",Uitwerking!S$9),RelGegevens!$L$3:$L$1002)=0),"",SUMIF(RelGegevens!$F$3:$M$1002,CONCATENATE("=",Uitwerking!$A97,"-",Uitwerking!S$9),RelGegevens!$L$3:$L$1002))</f>
        <v/>
      </c>
      <c r="T97" s="51" t="str">
        <f ca="1">IF(OR($A97="",T$9="",SUMIF(RelGegevens!$F$3:$M$1002,CONCATENATE("=",Uitwerking!$A97,"-",Uitwerking!T$9),RelGegevens!$L$3:$L$1002)=0),"",SUMIF(RelGegevens!$F$3:$M$1002,CONCATENATE("=",Uitwerking!$A97,"-",Uitwerking!T$9),RelGegevens!$L$3:$L$1002))</f>
        <v/>
      </c>
      <c r="U97" s="51" t="str">
        <f ca="1">IF(OR($A97="",U$9="",SUMIF(RelGegevens!$F$3:$M$1002,CONCATENATE("=",Uitwerking!$A97,"-",Uitwerking!U$9),RelGegevens!$L$3:$L$1002)=0),"",SUMIF(RelGegevens!$F$3:$M$1002,CONCATENATE("=",Uitwerking!$A97,"-",Uitwerking!U$9),RelGegevens!$L$3:$L$1002))</f>
        <v/>
      </c>
      <c r="V97" s="51" t="str">
        <f ca="1">IF(OR($A97="",V$9="",SUMIF(RelGegevens!$F$3:$M$1002,CONCATENATE("=",Uitwerking!$A97,"-",Uitwerking!V$9),RelGegevens!$L$3:$L$1002)=0),"",SUMIF(RelGegevens!$F$3:$M$1002,CONCATENATE("=",Uitwerking!$A97,"-",Uitwerking!V$9),RelGegevens!$L$3:$L$1002))</f>
        <v/>
      </c>
      <c r="W97" s="51" t="str">
        <f ca="1">IF(OR($A97="",W$9="",SUMIF(RelGegevens!$F$3:$M$1002,CONCATENATE("=",Uitwerking!$A97,"-",Uitwerking!W$9),RelGegevens!$L$3:$L$1002)=0),"",SUMIF(RelGegevens!$F$3:$M$1002,CONCATENATE("=",Uitwerking!$A97,"-",Uitwerking!W$9),RelGegevens!$L$3:$L$1002))</f>
        <v/>
      </c>
      <c r="X97" s="51" t="str">
        <f ca="1">IF(OR($A97="",X$9="",SUMIF(RelGegevens!$F$3:$M$1002,CONCATENATE("=",Uitwerking!$A97,"-",Uitwerking!X$9),RelGegevens!$L$3:$L$1002)=0),"",SUMIF(RelGegevens!$F$3:$M$1002,CONCATENATE("=",Uitwerking!$A97,"-",Uitwerking!X$9),RelGegevens!$L$3:$L$1002))</f>
        <v/>
      </c>
      <c r="Y97" s="51" t="str">
        <f ca="1">IF(OR($A97="",Y$9="",SUMIF(RelGegevens!$F$3:$M$1002,CONCATENATE("=",Uitwerking!$A97,"-",Uitwerking!Y$9),RelGegevens!$L$3:$L$1002)=0),"",SUMIF(RelGegevens!$F$3:$M$1002,CONCATENATE("=",Uitwerking!$A97,"-",Uitwerking!Y$9),RelGegevens!$L$3:$L$1002))</f>
        <v/>
      </c>
      <c r="Z97" s="50" t="str">
        <f ca="1">IF(OR($A97="",Z$9="",SUMIF(RelGegevens!$F$3:$M$1002,CONCATENATE("=",Uitwerking!$A97,"-",Uitwerking!Z$9),RelGegevens!$L$3:$L$1002)=0),"",SUMIF(RelGegevens!$F$3:$M$1002,CONCATENATE("=",Uitwerking!$A97,"-",Uitwerking!Z$9),RelGegevens!$L$3:$L$1002))</f>
        <v/>
      </c>
      <c r="AA97" s="51" t="str">
        <f ca="1">IF(OR($A97="",AA$9="",SUMIF(RelGegevens!$F$3:$M$1002,CONCATENATE("=",Uitwerking!$A97,"-",Uitwerking!AA$9),RelGegevens!$L$3:$L$1002)=0),"",SUMIF(RelGegevens!$F$3:$M$1002,CONCATENATE("=",Uitwerking!$A97,"-",Uitwerking!AA$9),RelGegevens!$L$3:$L$1002))</f>
        <v/>
      </c>
      <c r="AB97" s="51" t="str">
        <f ca="1">IF(OR($A97="",AB$9="",SUMIF(RelGegevens!$F$3:$M$1002,CONCATENATE("=",Uitwerking!$A97,"-",Uitwerking!AB$9),RelGegevens!$L$3:$L$1002)=0),"",SUMIF(RelGegevens!$F$3:$M$1002,CONCATENATE("=",Uitwerking!$A97,"-",Uitwerking!AB$9),RelGegevens!$L$3:$L$1002))</f>
        <v/>
      </c>
      <c r="AC97" s="51" t="str">
        <f ca="1">IF(OR($A97="",AC$9="",SUMIF(RelGegevens!$F$3:$M$1002,CONCATENATE("=",Uitwerking!$A97,"-",Uitwerking!AC$9),RelGegevens!$L$3:$L$1002)=0),"",SUMIF(RelGegevens!$F$3:$M$1002,CONCATENATE("=",Uitwerking!$A97,"-",Uitwerking!AC$9),RelGegevens!$L$3:$L$1002))</f>
        <v/>
      </c>
      <c r="AD97" s="51" t="str">
        <f ca="1">IF(OR($A97="",AD$9="",SUMIF(RelGegevens!$F$3:$M$1002,CONCATENATE("=",Uitwerking!$A97,"-",Uitwerking!AD$9),RelGegevens!$L$3:$L$1002)=0),"",SUMIF(RelGegevens!$F$3:$M$1002,CONCATENATE("=",Uitwerking!$A97,"-",Uitwerking!AD$9),RelGegevens!$L$3:$L$1002))</f>
        <v/>
      </c>
      <c r="AE97" s="51" t="str">
        <f ca="1">IF(OR($A97="",AE$9="",SUMIF(RelGegevens!$F$3:$M$1002,CONCATENATE("=",Uitwerking!$A97,"-",Uitwerking!AE$9),RelGegevens!$L$3:$L$1002)=0),"",SUMIF(RelGegevens!$F$3:$M$1002,CONCATENATE("=",Uitwerking!$A97,"-",Uitwerking!AE$9),RelGegevens!$L$3:$L$1002))</f>
        <v/>
      </c>
      <c r="AF97" s="51" t="str">
        <f ca="1">IF(OR($A97="",AF$9="",SUMIF(RelGegevens!$F$3:$M$1002,CONCATENATE("=",Uitwerking!$A97,"-",Uitwerking!AF$9),RelGegevens!$L$3:$L$1002)=0),"",SUMIF(RelGegevens!$F$3:$M$1002,CONCATENATE("=",Uitwerking!$A97,"-",Uitwerking!AF$9),RelGegevens!$L$3:$L$1002))</f>
        <v/>
      </c>
      <c r="AG97" s="51" t="str">
        <f ca="1">IF(OR($A97="",AG$9="",SUMIF(RelGegevens!$F$3:$M$1002,CONCATENATE("=",Uitwerking!$A97,"-",Uitwerking!AG$9),RelGegevens!$L$3:$L$1002)=0),"",SUMIF(RelGegevens!$F$3:$M$1002,CONCATENATE("=",Uitwerking!$A97,"-",Uitwerking!AG$9),RelGegevens!$L$3:$L$1002))</f>
        <v/>
      </c>
      <c r="AH97" s="51" t="str">
        <f ca="1">IF(OR($A97="",AH$9="",SUMIF(RelGegevens!$F$3:$M$1002,CONCATENATE("=",Uitwerking!$A97,"-",Uitwerking!AH$9),RelGegevens!$L$3:$L$1002)=0),"",SUMIF(RelGegevens!$F$3:$M$1002,CONCATENATE("=",Uitwerking!$A97,"-",Uitwerking!AH$9),RelGegevens!$L$3:$L$1002))</f>
        <v/>
      </c>
      <c r="AI97" s="51" t="str">
        <f ca="1">IF(OR($A97="",AI$9="",SUMIF(RelGegevens!$F$3:$M$1002,CONCATENATE("=",Uitwerking!$A97,"-",Uitwerking!AI$9),RelGegevens!$L$3:$L$1002)=0),"",SUMIF(RelGegevens!$F$3:$M$1002,CONCATENATE("=",Uitwerking!$A97,"-",Uitwerking!AI$9),RelGegevens!$L$3:$L$1002))</f>
        <v/>
      </c>
      <c r="AJ97" s="51" t="str">
        <f ca="1">IF(OR($A97="",AJ$9="",SUMIF(RelGegevens!$F$3:$M$1002,CONCATENATE("=",Uitwerking!$A97,"-",Uitwerking!AJ$9),RelGegevens!$L$3:$L$1002)=0),"",SUMIF(RelGegevens!$F$3:$M$1002,CONCATENATE("=",Uitwerking!$A97,"-",Uitwerking!AJ$9),RelGegevens!$L$3:$L$1002))</f>
        <v/>
      </c>
      <c r="AK97" s="51" t="str">
        <f ca="1">IF(OR($A97="",AK$9="",SUMIF(RelGegevens!$F$3:$M$1002,CONCATENATE("=",Uitwerking!$A97,"-",Uitwerking!AK$9),RelGegevens!$L$3:$L$1002)=0),"",SUMIF(RelGegevens!$F$3:$M$1002,CONCATENATE("=",Uitwerking!$A97,"-",Uitwerking!AK$9),RelGegevens!$L$3:$L$1002))</f>
        <v/>
      </c>
      <c r="AL97" s="51" t="str">
        <f ca="1">IF(OR($A97="",AL$9="",SUMIF(RelGegevens!$F$3:$M$1002,CONCATENATE("=",Uitwerking!$A97,"-",Uitwerking!AL$9),RelGegevens!$L$3:$L$1002)=0),"",SUMIF(RelGegevens!$F$3:$M$1002,CONCATENATE("=",Uitwerking!$A97,"-",Uitwerking!AL$9),RelGegevens!$L$3:$L$1002))</f>
        <v/>
      </c>
      <c r="AM97" s="51" t="str">
        <f ca="1">IF(OR($A97="",AM$9="",SUMIF(RelGegevens!$F$3:$M$1002,CONCATENATE("=",Uitwerking!$A97,"-",Uitwerking!AM$9),RelGegevens!$L$3:$L$1002)=0),"",SUMIF(RelGegevens!$F$3:$M$1002,CONCATENATE("=",Uitwerking!$A97,"-",Uitwerking!AM$9),RelGegevens!$L$3:$L$1002))</f>
        <v/>
      </c>
      <c r="AN97" s="51" t="str">
        <f ca="1">IF(OR($A97="",AN$9="",SUMIF(RelGegevens!$F$3:$M$1002,CONCATENATE("=",Uitwerking!$A97,"-",Uitwerking!AN$9),RelGegevens!$L$3:$L$1002)=0),"",SUMIF(RelGegevens!$F$3:$M$1002,CONCATENATE("=",Uitwerking!$A97,"-",Uitwerking!AN$9),RelGegevens!$L$3:$L$1002))</f>
        <v/>
      </c>
      <c r="AO97" s="51" t="str">
        <f ca="1">IF(OR($A97="",AO$9="",SUMIF(RelGegevens!$F$3:$M$1002,CONCATENATE("=",Uitwerking!$A97,"-",Uitwerking!AO$9),RelGegevens!$L$3:$L$1002)=0),"",SUMIF(RelGegevens!$F$3:$M$1002,CONCATENATE("=",Uitwerking!$A97,"-",Uitwerking!AO$9),RelGegevens!$L$3:$L$1002))</f>
        <v/>
      </c>
      <c r="AP97" s="51" t="str">
        <f ca="1">IF(OR($A97="",AP$9="",SUMIF(RelGegevens!$F$3:$M$1002,CONCATENATE("=",Uitwerking!$A97,"-",Uitwerking!AP$9),RelGegevens!$L$3:$L$1002)=0),"",SUMIF(RelGegevens!$F$3:$M$1002,CONCATENATE("=",Uitwerking!$A97,"-",Uitwerking!AP$9),RelGegevens!$L$3:$L$1002))</f>
        <v/>
      </c>
      <c r="AQ97" s="51" t="str">
        <f ca="1">IF(OR($A97="",AQ$9="",SUMIF(RelGegevens!$F$3:$M$1002,CONCATENATE("=",Uitwerking!$A97,"-",Uitwerking!AQ$9),RelGegevens!$L$3:$L$1002)=0),"",SUMIF(RelGegevens!$F$3:$M$1002,CONCATENATE("=",Uitwerking!$A97,"-",Uitwerking!AQ$9),RelGegevens!$L$3:$L$1002))</f>
        <v/>
      </c>
      <c r="AR97" s="51" t="str">
        <f ca="1">IF(OR($A97="",AR$9="",SUMIF(RelGegevens!$F$3:$M$1002,CONCATENATE("=",Uitwerking!$A97,"-",Uitwerking!AR$9),RelGegevens!$L$3:$L$1002)=0),"",SUMIF(RelGegevens!$F$3:$M$1002,CONCATENATE("=",Uitwerking!$A97,"-",Uitwerking!AR$9),RelGegevens!$L$3:$L$1002))</f>
        <v/>
      </c>
      <c r="AS97" s="51" t="str">
        <f ca="1">IF(OR($A97="",AS$9="",SUMIF(RelGegevens!$F$3:$M$1002,CONCATENATE("=",Uitwerking!$A97,"-",Uitwerking!AS$9),RelGegevens!$L$3:$L$1002)=0),"",SUMIF(RelGegevens!$F$3:$M$1002,CONCATENATE("=",Uitwerking!$A97,"-",Uitwerking!AS$9),RelGegevens!$L$3:$L$1002))</f>
        <v/>
      </c>
      <c r="AT97" s="51" t="str">
        <f ca="1">IF(OR($A97="",AT$9="",SUMIF(RelGegevens!$F$3:$M$1002,CONCATENATE("=",Uitwerking!$A97,"-",Uitwerking!AT$9),RelGegevens!$L$3:$L$1002)=0),"",SUMIF(RelGegevens!$F$3:$M$1002,CONCATENATE("=",Uitwerking!$A97,"-",Uitwerking!AT$9),RelGegevens!$L$3:$L$1002))</f>
        <v/>
      </c>
      <c r="AU97" s="51" t="str">
        <f ca="1">IF(OR($A97="",AU$9="",SUMIF(RelGegevens!$F$3:$M$1002,CONCATENATE("=",Uitwerking!$A97,"-",Uitwerking!AU$9),RelGegevens!$L$3:$L$1002)=0),"",SUMIF(RelGegevens!$F$3:$M$1002,CONCATENATE("=",Uitwerking!$A97,"-",Uitwerking!AU$9),RelGegevens!$L$3:$L$1002))</f>
        <v/>
      </c>
      <c r="AV97" s="51" t="str">
        <f ca="1">IF(OR($A97="",AV$9="",SUMIF(RelGegevens!$F$3:$M$1002,CONCATENATE("=",Uitwerking!$A97,"-",Uitwerking!AV$9),RelGegevens!$L$3:$L$1002)=0),"",SUMIF(RelGegevens!$F$3:$M$1002,CONCATENATE("=",Uitwerking!$A97,"-",Uitwerking!AV$9),RelGegevens!$L$3:$L$1002))</f>
        <v/>
      </c>
      <c r="AW97" s="51" t="str">
        <f ca="1">IF(OR($A97="",AW$9="",SUMIF(RelGegevens!$F$3:$M$1002,CONCATENATE("=",Uitwerking!$A97,"-",Uitwerking!AW$9),RelGegevens!$L$3:$L$1002)=0),"",SUMIF(RelGegevens!$F$3:$M$1002,CONCATENATE("=",Uitwerking!$A97,"-",Uitwerking!AW$9),RelGegevens!$L$3:$L$1002))</f>
        <v/>
      </c>
      <c r="AX97" s="51" t="str">
        <f ca="1">IF(OR($A97="",AX$9="",SUMIF(RelGegevens!$F$3:$M$1002,CONCATENATE("=",Uitwerking!$A97,"-",Uitwerking!AX$9),RelGegevens!$L$3:$L$1002)=0),"",SUMIF(RelGegevens!$F$3:$M$1002,CONCATENATE("=",Uitwerking!$A97,"-",Uitwerking!AX$9),RelGegevens!$L$3:$L$1002))</f>
        <v/>
      </c>
      <c r="AY97" s="51" t="str">
        <f ca="1">IF(OR($A97="",AY$9="",SUMIF(RelGegevens!$F$3:$M$1002,CONCATENATE("=",Uitwerking!$A97,"-",Uitwerking!AY$9),RelGegevens!$L$3:$L$1002)=0),"",SUMIF(RelGegevens!$F$3:$M$1002,CONCATENATE("=",Uitwerking!$A97,"-",Uitwerking!AY$9),RelGegevens!$L$3:$L$1002))</f>
        <v/>
      </c>
      <c r="AZ97" s="51" t="str">
        <f ca="1">IF(OR($A97="",AZ$9="",SUMIF(RelGegevens!$F$3:$M$1002,CONCATENATE("=",Uitwerking!$A97,"-",Uitwerking!AZ$9),RelGegevens!$L$3:$L$1002)=0),"",SUMIF(RelGegevens!$F$3:$M$1002,CONCATENATE("=",Uitwerking!$A97,"-",Uitwerking!AZ$9),RelGegevens!$L$3:$L$1002))</f>
        <v/>
      </c>
      <c r="BA97" s="51" t="str">
        <f ca="1">IF(OR($A97="",BA$9="",SUMIF(RelGegevens!$F$3:$M$1002,CONCATENATE("=",Uitwerking!$A97,"-",Uitwerking!BA$9),RelGegevens!$L$3:$L$1002)=0),"",SUMIF(RelGegevens!$F$3:$M$1002,CONCATENATE("=",Uitwerking!$A97,"-",Uitwerking!BA$9),RelGegevens!$L$3:$L$1002))</f>
        <v/>
      </c>
      <c r="BB97" s="51" t="str">
        <f ca="1">IF(OR($A97="",BB$9="",SUMIF(RelGegevens!$F$3:$M$1002,CONCATENATE("=",Uitwerking!$A97,"-",Uitwerking!BB$9),RelGegevens!$L$3:$L$1002)=0),"",SUMIF(RelGegevens!$F$3:$M$1002,CONCATENATE("=",Uitwerking!$A97,"-",Uitwerking!BB$9),RelGegevens!$L$3:$L$1002))</f>
        <v/>
      </c>
      <c r="BC97" s="52" t="str">
        <f ca="1">IF(OR($A97="",BC$9="",SUMIF(RelGegevens!$F$3:$M$1002,CONCATENATE("=",Uitwerking!$A97,"-",Uitwerking!BC$9),RelGegevens!$L$3:$L$1002)=0),"",SUMIF(RelGegevens!$F$3:$M$1002,CONCATENATE("=",Uitwerking!$A97,"-",Uitwerking!BC$9),RelGegevens!$L$3:$L$1002))</f>
        <v/>
      </c>
    </row>
    <row r="98" spans="1:55" ht="10.5" customHeight="1" x14ac:dyDescent="0.25">
      <c r="A98" s="17" t="str">
        <f>'Data LMA'!B106</f>
        <v/>
      </c>
      <c r="B98" s="29" t="str">
        <f t="shared" si="5"/>
        <v/>
      </c>
      <c r="C98" s="22" t="str">
        <f>IF(A98="","",VLOOKUP(A98,Euralcodes!$A$2:$C$840,3))</f>
        <v/>
      </c>
      <c r="D98" s="23" t="str">
        <f>IF(C98="","",VLOOKUP(A98,Euralcodes!$A$2:$C$840,2))</f>
        <v/>
      </c>
      <c r="E98" s="87" t="str">
        <f t="shared" ca="1" si="6"/>
        <v/>
      </c>
      <c r="F98" s="50" t="str">
        <f ca="1">IF(OR($A98="",F$9="",SUMIF(RelGegevens!$F$3:$M$1002,CONCATENATE("=",Uitwerking!$A98,"-",Uitwerking!F$9),RelGegevens!$L$3:$L$1002)=0),"",SUMIF(RelGegevens!$F$3:$M$1002,CONCATENATE("=",Uitwerking!$A98,"-",Uitwerking!F$9),RelGegevens!$L$3:$L$1002))</f>
        <v/>
      </c>
      <c r="G98" s="51" t="str">
        <f ca="1">IF(OR($A98="",G$9="",SUMIF(RelGegevens!$F$3:$M$1002,CONCATENATE("=",Uitwerking!$A98,"-",Uitwerking!G$9),RelGegevens!$L$3:$L$1002)=0),"",SUMIF(RelGegevens!$F$3:$M$1002,CONCATENATE("=",Uitwerking!$A98,"-",Uitwerking!G$9),RelGegevens!$L$3:$L$1002))</f>
        <v/>
      </c>
      <c r="H98" s="51" t="str">
        <f ca="1">IF(OR($A98="",H$9="",SUMIF(RelGegevens!$F$3:$M$1002,CONCATENATE("=",Uitwerking!$A98,"-",Uitwerking!H$9),RelGegevens!$L$3:$L$1002)=0),"",SUMIF(RelGegevens!$F$3:$M$1002,CONCATENATE("=",Uitwerking!$A98,"-",Uitwerking!H$9),RelGegevens!$L$3:$L$1002))</f>
        <v/>
      </c>
      <c r="I98" s="51" t="str">
        <f ca="1">IF(OR($A98="",I$9="",SUMIF(RelGegevens!$F$3:$M$1002,CONCATENATE("=",Uitwerking!$A98,"-",Uitwerking!I$9),RelGegevens!$L$3:$L$1002)=0),"",SUMIF(RelGegevens!$F$3:$M$1002,CONCATENATE("=",Uitwerking!$A98,"-",Uitwerking!I$9),RelGegevens!$L$3:$L$1002))</f>
        <v/>
      </c>
      <c r="J98" s="51" t="str">
        <f ca="1">IF(OR($A98="",J$9="",SUMIF(RelGegevens!$F$3:$M$1002,CONCATENATE("=",Uitwerking!$A98,"-",Uitwerking!J$9),RelGegevens!$L$3:$L$1002)=0),"",SUMIF(RelGegevens!$F$3:$M$1002,CONCATENATE("=",Uitwerking!$A98,"-",Uitwerking!J$9),RelGegevens!$L$3:$L$1002))</f>
        <v/>
      </c>
      <c r="K98" s="51" t="str">
        <f ca="1">IF(OR($A98="",K$9="",SUMIF(RelGegevens!$F$3:$M$1002,CONCATENATE("=",Uitwerking!$A98,"-",Uitwerking!K$9),RelGegevens!$L$3:$L$1002)=0),"",SUMIF(RelGegevens!$F$3:$M$1002,CONCATENATE("=",Uitwerking!$A98,"-",Uitwerking!K$9),RelGegevens!$L$3:$L$1002))</f>
        <v/>
      </c>
      <c r="L98" s="51" t="str">
        <f ca="1">IF(OR($A98="",L$9="",SUMIF(RelGegevens!$F$3:$M$1002,CONCATENATE("=",Uitwerking!$A98,"-",Uitwerking!L$9),RelGegevens!$L$3:$L$1002)=0),"",SUMIF(RelGegevens!$F$3:$M$1002,CONCATENATE("=",Uitwerking!$A98,"-",Uitwerking!L$9),RelGegevens!$L$3:$L$1002))</f>
        <v/>
      </c>
      <c r="M98" s="51" t="str">
        <f ca="1">IF(OR($A98="",M$9="",SUMIF(RelGegevens!$F$3:$M$1002,CONCATENATE("=",Uitwerking!$A98,"-",Uitwerking!M$9),RelGegevens!$L$3:$L$1002)=0),"",SUMIF(RelGegevens!$F$3:$M$1002,CONCATENATE("=",Uitwerking!$A98,"-",Uitwerking!M$9),RelGegevens!$L$3:$L$1002))</f>
        <v/>
      </c>
      <c r="N98" s="51" t="str">
        <f ca="1">IF(OR($A98="",N$9="",SUMIF(RelGegevens!$F$3:$M$1002,CONCATENATE("=",Uitwerking!$A98,"-",Uitwerking!N$9),RelGegevens!$L$3:$L$1002)=0),"",SUMIF(RelGegevens!$F$3:$M$1002,CONCATENATE("=",Uitwerking!$A98,"-",Uitwerking!N$9),RelGegevens!$L$3:$L$1002))</f>
        <v/>
      </c>
      <c r="O98" s="51" t="str">
        <f ca="1">IF(OR($A98="",O$9="",SUMIF(RelGegevens!$F$3:$M$1002,CONCATENATE("=",Uitwerking!$A98,"-",Uitwerking!O$9),RelGegevens!$L$3:$L$1002)=0),"",SUMIF(RelGegevens!$F$3:$M$1002,CONCATENATE("=",Uitwerking!$A98,"-",Uitwerking!O$9),RelGegevens!$L$3:$L$1002))</f>
        <v/>
      </c>
      <c r="P98" s="51" t="str">
        <f ca="1">IF(OR($A98="",P$9="",SUMIF(RelGegevens!$F$3:$M$1002,CONCATENATE("=",Uitwerking!$A98,"-",Uitwerking!P$9),RelGegevens!$L$3:$L$1002)=0),"",SUMIF(RelGegevens!$F$3:$M$1002,CONCATENATE("=",Uitwerking!$A98,"-",Uitwerking!P$9),RelGegevens!$L$3:$L$1002))</f>
        <v/>
      </c>
      <c r="Q98" s="51" t="str">
        <f ca="1">IF(OR($A98="",Q$9="",SUMIF(RelGegevens!$F$3:$M$1002,CONCATENATE("=",Uitwerking!$A98,"-",Uitwerking!Q$9),RelGegevens!$L$3:$L$1002)=0),"",SUMIF(RelGegevens!$F$3:$M$1002,CONCATENATE("=",Uitwerking!$A98,"-",Uitwerking!Q$9),RelGegevens!$L$3:$L$1002))</f>
        <v/>
      </c>
      <c r="R98" s="51" t="str">
        <f ca="1">IF(OR($A98="",R$9="",SUMIF(RelGegevens!$F$3:$M$1002,CONCATENATE("=",Uitwerking!$A98,"-",Uitwerking!R$9),RelGegevens!$L$3:$L$1002)=0),"",SUMIF(RelGegevens!$F$3:$M$1002,CONCATENATE("=",Uitwerking!$A98,"-",Uitwerking!R$9),RelGegevens!$L$3:$L$1002))</f>
        <v/>
      </c>
      <c r="S98" s="51" t="str">
        <f ca="1">IF(OR($A98="",S$9="",SUMIF(RelGegevens!$F$3:$M$1002,CONCATENATE("=",Uitwerking!$A98,"-",Uitwerking!S$9),RelGegevens!$L$3:$L$1002)=0),"",SUMIF(RelGegevens!$F$3:$M$1002,CONCATENATE("=",Uitwerking!$A98,"-",Uitwerking!S$9),RelGegevens!$L$3:$L$1002))</f>
        <v/>
      </c>
      <c r="T98" s="51" t="str">
        <f ca="1">IF(OR($A98="",T$9="",SUMIF(RelGegevens!$F$3:$M$1002,CONCATENATE("=",Uitwerking!$A98,"-",Uitwerking!T$9),RelGegevens!$L$3:$L$1002)=0),"",SUMIF(RelGegevens!$F$3:$M$1002,CONCATENATE("=",Uitwerking!$A98,"-",Uitwerking!T$9),RelGegevens!$L$3:$L$1002))</f>
        <v/>
      </c>
      <c r="U98" s="51" t="str">
        <f ca="1">IF(OR($A98="",U$9="",SUMIF(RelGegevens!$F$3:$M$1002,CONCATENATE("=",Uitwerking!$A98,"-",Uitwerking!U$9),RelGegevens!$L$3:$L$1002)=0),"",SUMIF(RelGegevens!$F$3:$M$1002,CONCATENATE("=",Uitwerking!$A98,"-",Uitwerking!U$9),RelGegevens!$L$3:$L$1002))</f>
        <v/>
      </c>
      <c r="V98" s="51" t="str">
        <f ca="1">IF(OR($A98="",V$9="",SUMIF(RelGegevens!$F$3:$M$1002,CONCATENATE("=",Uitwerking!$A98,"-",Uitwerking!V$9),RelGegevens!$L$3:$L$1002)=0),"",SUMIF(RelGegevens!$F$3:$M$1002,CONCATENATE("=",Uitwerking!$A98,"-",Uitwerking!V$9),RelGegevens!$L$3:$L$1002))</f>
        <v/>
      </c>
      <c r="W98" s="51" t="str">
        <f ca="1">IF(OR($A98="",W$9="",SUMIF(RelGegevens!$F$3:$M$1002,CONCATENATE("=",Uitwerking!$A98,"-",Uitwerking!W$9),RelGegevens!$L$3:$L$1002)=0),"",SUMIF(RelGegevens!$F$3:$M$1002,CONCATENATE("=",Uitwerking!$A98,"-",Uitwerking!W$9),RelGegevens!$L$3:$L$1002))</f>
        <v/>
      </c>
      <c r="X98" s="51" t="str">
        <f ca="1">IF(OR($A98="",X$9="",SUMIF(RelGegevens!$F$3:$M$1002,CONCATENATE("=",Uitwerking!$A98,"-",Uitwerking!X$9),RelGegevens!$L$3:$L$1002)=0),"",SUMIF(RelGegevens!$F$3:$M$1002,CONCATENATE("=",Uitwerking!$A98,"-",Uitwerking!X$9),RelGegevens!$L$3:$L$1002))</f>
        <v/>
      </c>
      <c r="Y98" s="51" t="str">
        <f ca="1">IF(OR($A98="",Y$9="",SUMIF(RelGegevens!$F$3:$M$1002,CONCATENATE("=",Uitwerking!$A98,"-",Uitwerking!Y$9),RelGegevens!$L$3:$L$1002)=0),"",SUMIF(RelGegevens!$F$3:$M$1002,CONCATENATE("=",Uitwerking!$A98,"-",Uitwerking!Y$9),RelGegevens!$L$3:$L$1002))</f>
        <v/>
      </c>
      <c r="Z98" s="50" t="str">
        <f ca="1">IF(OR($A98="",Z$9="",SUMIF(RelGegevens!$F$3:$M$1002,CONCATENATE("=",Uitwerking!$A98,"-",Uitwerking!Z$9),RelGegevens!$L$3:$L$1002)=0),"",SUMIF(RelGegevens!$F$3:$M$1002,CONCATENATE("=",Uitwerking!$A98,"-",Uitwerking!Z$9),RelGegevens!$L$3:$L$1002))</f>
        <v/>
      </c>
      <c r="AA98" s="51" t="str">
        <f ca="1">IF(OR($A98="",AA$9="",SUMIF(RelGegevens!$F$3:$M$1002,CONCATENATE("=",Uitwerking!$A98,"-",Uitwerking!AA$9),RelGegevens!$L$3:$L$1002)=0),"",SUMIF(RelGegevens!$F$3:$M$1002,CONCATENATE("=",Uitwerking!$A98,"-",Uitwerking!AA$9),RelGegevens!$L$3:$L$1002))</f>
        <v/>
      </c>
      <c r="AB98" s="51" t="str">
        <f ca="1">IF(OR($A98="",AB$9="",SUMIF(RelGegevens!$F$3:$M$1002,CONCATENATE("=",Uitwerking!$A98,"-",Uitwerking!AB$9),RelGegevens!$L$3:$L$1002)=0),"",SUMIF(RelGegevens!$F$3:$M$1002,CONCATENATE("=",Uitwerking!$A98,"-",Uitwerking!AB$9),RelGegevens!$L$3:$L$1002))</f>
        <v/>
      </c>
      <c r="AC98" s="51" t="str">
        <f ca="1">IF(OR($A98="",AC$9="",SUMIF(RelGegevens!$F$3:$M$1002,CONCATENATE("=",Uitwerking!$A98,"-",Uitwerking!AC$9),RelGegevens!$L$3:$L$1002)=0),"",SUMIF(RelGegevens!$F$3:$M$1002,CONCATENATE("=",Uitwerking!$A98,"-",Uitwerking!AC$9),RelGegevens!$L$3:$L$1002))</f>
        <v/>
      </c>
      <c r="AD98" s="51" t="str">
        <f ca="1">IF(OR($A98="",AD$9="",SUMIF(RelGegevens!$F$3:$M$1002,CONCATENATE("=",Uitwerking!$A98,"-",Uitwerking!AD$9),RelGegevens!$L$3:$L$1002)=0),"",SUMIF(RelGegevens!$F$3:$M$1002,CONCATENATE("=",Uitwerking!$A98,"-",Uitwerking!AD$9),RelGegevens!$L$3:$L$1002))</f>
        <v/>
      </c>
      <c r="AE98" s="51" t="str">
        <f ca="1">IF(OR($A98="",AE$9="",SUMIF(RelGegevens!$F$3:$M$1002,CONCATENATE("=",Uitwerking!$A98,"-",Uitwerking!AE$9),RelGegevens!$L$3:$L$1002)=0),"",SUMIF(RelGegevens!$F$3:$M$1002,CONCATENATE("=",Uitwerking!$A98,"-",Uitwerking!AE$9),RelGegevens!$L$3:$L$1002))</f>
        <v/>
      </c>
      <c r="AF98" s="51" t="str">
        <f ca="1">IF(OR($A98="",AF$9="",SUMIF(RelGegevens!$F$3:$M$1002,CONCATENATE("=",Uitwerking!$A98,"-",Uitwerking!AF$9),RelGegevens!$L$3:$L$1002)=0),"",SUMIF(RelGegevens!$F$3:$M$1002,CONCATENATE("=",Uitwerking!$A98,"-",Uitwerking!AF$9),RelGegevens!$L$3:$L$1002))</f>
        <v/>
      </c>
      <c r="AG98" s="51" t="str">
        <f ca="1">IF(OR($A98="",AG$9="",SUMIF(RelGegevens!$F$3:$M$1002,CONCATENATE("=",Uitwerking!$A98,"-",Uitwerking!AG$9),RelGegevens!$L$3:$L$1002)=0),"",SUMIF(RelGegevens!$F$3:$M$1002,CONCATENATE("=",Uitwerking!$A98,"-",Uitwerking!AG$9),RelGegevens!$L$3:$L$1002))</f>
        <v/>
      </c>
      <c r="AH98" s="51" t="str">
        <f ca="1">IF(OR($A98="",AH$9="",SUMIF(RelGegevens!$F$3:$M$1002,CONCATENATE("=",Uitwerking!$A98,"-",Uitwerking!AH$9),RelGegevens!$L$3:$L$1002)=0),"",SUMIF(RelGegevens!$F$3:$M$1002,CONCATENATE("=",Uitwerking!$A98,"-",Uitwerking!AH$9),RelGegevens!$L$3:$L$1002))</f>
        <v/>
      </c>
      <c r="AI98" s="51" t="str">
        <f ca="1">IF(OR($A98="",AI$9="",SUMIF(RelGegevens!$F$3:$M$1002,CONCATENATE("=",Uitwerking!$A98,"-",Uitwerking!AI$9),RelGegevens!$L$3:$L$1002)=0),"",SUMIF(RelGegevens!$F$3:$M$1002,CONCATENATE("=",Uitwerking!$A98,"-",Uitwerking!AI$9),RelGegevens!$L$3:$L$1002))</f>
        <v/>
      </c>
      <c r="AJ98" s="51" t="str">
        <f ca="1">IF(OR($A98="",AJ$9="",SUMIF(RelGegevens!$F$3:$M$1002,CONCATENATE("=",Uitwerking!$A98,"-",Uitwerking!AJ$9),RelGegevens!$L$3:$L$1002)=0),"",SUMIF(RelGegevens!$F$3:$M$1002,CONCATENATE("=",Uitwerking!$A98,"-",Uitwerking!AJ$9),RelGegevens!$L$3:$L$1002))</f>
        <v/>
      </c>
      <c r="AK98" s="51" t="str">
        <f ca="1">IF(OR($A98="",AK$9="",SUMIF(RelGegevens!$F$3:$M$1002,CONCATENATE("=",Uitwerking!$A98,"-",Uitwerking!AK$9),RelGegevens!$L$3:$L$1002)=0),"",SUMIF(RelGegevens!$F$3:$M$1002,CONCATENATE("=",Uitwerking!$A98,"-",Uitwerking!AK$9),RelGegevens!$L$3:$L$1002))</f>
        <v/>
      </c>
      <c r="AL98" s="51" t="str">
        <f ca="1">IF(OR($A98="",AL$9="",SUMIF(RelGegevens!$F$3:$M$1002,CONCATENATE("=",Uitwerking!$A98,"-",Uitwerking!AL$9),RelGegevens!$L$3:$L$1002)=0),"",SUMIF(RelGegevens!$F$3:$M$1002,CONCATENATE("=",Uitwerking!$A98,"-",Uitwerking!AL$9),RelGegevens!$L$3:$L$1002))</f>
        <v/>
      </c>
      <c r="AM98" s="51" t="str">
        <f ca="1">IF(OR($A98="",AM$9="",SUMIF(RelGegevens!$F$3:$M$1002,CONCATENATE("=",Uitwerking!$A98,"-",Uitwerking!AM$9),RelGegevens!$L$3:$L$1002)=0),"",SUMIF(RelGegevens!$F$3:$M$1002,CONCATENATE("=",Uitwerking!$A98,"-",Uitwerking!AM$9),RelGegevens!$L$3:$L$1002))</f>
        <v/>
      </c>
      <c r="AN98" s="51" t="str">
        <f ca="1">IF(OR($A98="",AN$9="",SUMIF(RelGegevens!$F$3:$M$1002,CONCATENATE("=",Uitwerking!$A98,"-",Uitwerking!AN$9),RelGegevens!$L$3:$L$1002)=0),"",SUMIF(RelGegevens!$F$3:$M$1002,CONCATENATE("=",Uitwerking!$A98,"-",Uitwerking!AN$9),RelGegevens!$L$3:$L$1002))</f>
        <v/>
      </c>
      <c r="AO98" s="51" t="str">
        <f ca="1">IF(OR($A98="",AO$9="",SUMIF(RelGegevens!$F$3:$M$1002,CONCATENATE("=",Uitwerking!$A98,"-",Uitwerking!AO$9),RelGegevens!$L$3:$L$1002)=0),"",SUMIF(RelGegevens!$F$3:$M$1002,CONCATENATE("=",Uitwerking!$A98,"-",Uitwerking!AO$9),RelGegevens!$L$3:$L$1002))</f>
        <v/>
      </c>
      <c r="AP98" s="51" t="str">
        <f ca="1">IF(OR($A98="",AP$9="",SUMIF(RelGegevens!$F$3:$M$1002,CONCATENATE("=",Uitwerking!$A98,"-",Uitwerking!AP$9),RelGegevens!$L$3:$L$1002)=0),"",SUMIF(RelGegevens!$F$3:$M$1002,CONCATENATE("=",Uitwerking!$A98,"-",Uitwerking!AP$9),RelGegevens!$L$3:$L$1002))</f>
        <v/>
      </c>
      <c r="AQ98" s="51" t="str">
        <f ca="1">IF(OR($A98="",AQ$9="",SUMIF(RelGegevens!$F$3:$M$1002,CONCATENATE("=",Uitwerking!$A98,"-",Uitwerking!AQ$9),RelGegevens!$L$3:$L$1002)=0),"",SUMIF(RelGegevens!$F$3:$M$1002,CONCATENATE("=",Uitwerking!$A98,"-",Uitwerking!AQ$9),RelGegevens!$L$3:$L$1002))</f>
        <v/>
      </c>
      <c r="AR98" s="51" t="str">
        <f ca="1">IF(OR($A98="",AR$9="",SUMIF(RelGegevens!$F$3:$M$1002,CONCATENATE("=",Uitwerking!$A98,"-",Uitwerking!AR$9),RelGegevens!$L$3:$L$1002)=0),"",SUMIF(RelGegevens!$F$3:$M$1002,CONCATENATE("=",Uitwerking!$A98,"-",Uitwerking!AR$9),RelGegevens!$L$3:$L$1002))</f>
        <v/>
      </c>
      <c r="AS98" s="51" t="str">
        <f ca="1">IF(OR($A98="",AS$9="",SUMIF(RelGegevens!$F$3:$M$1002,CONCATENATE("=",Uitwerking!$A98,"-",Uitwerking!AS$9),RelGegevens!$L$3:$L$1002)=0),"",SUMIF(RelGegevens!$F$3:$M$1002,CONCATENATE("=",Uitwerking!$A98,"-",Uitwerking!AS$9),RelGegevens!$L$3:$L$1002))</f>
        <v/>
      </c>
      <c r="AT98" s="51" t="str">
        <f ca="1">IF(OR($A98="",AT$9="",SUMIF(RelGegevens!$F$3:$M$1002,CONCATENATE("=",Uitwerking!$A98,"-",Uitwerking!AT$9),RelGegevens!$L$3:$L$1002)=0),"",SUMIF(RelGegevens!$F$3:$M$1002,CONCATENATE("=",Uitwerking!$A98,"-",Uitwerking!AT$9),RelGegevens!$L$3:$L$1002))</f>
        <v/>
      </c>
      <c r="AU98" s="51" t="str">
        <f ca="1">IF(OR($A98="",AU$9="",SUMIF(RelGegevens!$F$3:$M$1002,CONCATENATE("=",Uitwerking!$A98,"-",Uitwerking!AU$9),RelGegevens!$L$3:$L$1002)=0),"",SUMIF(RelGegevens!$F$3:$M$1002,CONCATENATE("=",Uitwerking!$A98,"-",Uitwerking!AU$9),RelGegevens!$L$3:$L$1002))</f>
        <v/>
      </c>
      <c r="AV98" s="51" t="str">
        <f ca="1">IF(OR($A98="",AV$9="",SUMIF(RelGegevens!$F$3:$M$1002,CONCATENATE("=",Uitwerking!$A98,"-",Uitwerking!AV$9),RelGegevens!$L$3:$L$1002)=0),"",SUMIF(RelGegevens!$F$3:$M$1002,CONCATENATE("=",Uitwerking!$A98,"-",Uitwerking!AV$9),RelGegevens!$L$3:$L$1002))</f>
        <v/>
      </c>
      <c r="AW98" s="51" t="str">
        <f ca="1">IF(OR($A98="",AW$9="",SUMIF(RelGegevens!$F$3:$M$1002,CONCATENATE("=",Uitwerking!$A98,"-",Uitwerking!AW$9),RelGegevens!$L$3:$L$1002)=0),"",SUMIF(RelGegevens!$F$3:$M$1002,CONCATENATE("=",Uitwerking!$A98,"-",Uitwerking!AW$9),RelGegevens!$L$3:$L$1002))</f>
        <v/>
      </c>
      <c r="AX98" s="51" t="str">
        <f ca="1">IF(OR($A98="",AX$9="",SUMIF(RelGegevens!$F$3:$M$1002,CONCATENATE("=",Uitwerking!$A98,"-",Uitwerking!AX$9),RelGegevens!$L$3:$L$1002)=0),"",SUMIF(RelGegevens!$F$3:$M$1002,CONCATENATE("=",Uitwerking!$A98,"-",Uitwerking!AX$9),RelGegevens!$L$3:$L$1002))</f>
        <v/>
      </c>
      <c r="AY98" s="51" t="str">
        <f ca="1">IF(OR($A98="",AY$9="",SUMIF(RelGegevens!$F$3:$M$1002,CONCATENATE("=",Uitwerking!$A98,"-",Uitwerking!AY$9),RelGegevens!$L$3:$L$1002)=0),"",SUMIF(RelGegevens!$F$3:$M$1002,CONCATENATE("=",Uitwerking!$A98,"-",Uitwerking!AY$9),RelGegevens!$L$3:$L$1002))</f>
        <v/>
      </c>
      <c r="AZ98" s="51" t="str">
        <f ca="1">IF(OR($A98="",AZ$9="",SUMIF(RelGegevens!$F$3:$M$1002,CONCATENATE("=",Uitwerking!$A98,"-",Uitwerking!AZ$9),RelGegevens!$L$3:$L$1002)=0),"",SUMIF(RelGegevens!$F$3:$M$1002,CONCATENATE("=",Uitwerking!$A98,"-",Uitwerking!AZ$9),RelGegevens!$L$3:$L$1002))</f>
        <v/>
      </c>
      <c r="BA98" s="51" t="str">
        <f ca="1">IF(OR($A98="",BA$9="",SUMIF(RelGegevens!$F$3:$M$1002,CONCATENATE("=",Uitwerking!$A98,"-",Uitwerking!BA$9),RelGegevens!$L$3:$L$1002)=0),"",SUMIF(RelGegevens!$F$3:$M$1002,CONCATENATE("=",Uitwerking!$A98,"-",Uitwerking!BA$9),RelGegevens!$L$3:$L$1002))</f>
        <v/>
      </c>
      <c r="BB98" s="51" t="str">
        <f ca="1">IF(OR($A98="",BB$9="",SUMIF(RelGegevens!$F$3:$M$1002,CONCATENATE("=",Uitwerking!$A98,"-",Uitwerking!BB$9),RelGegevens!$L$3:$L$1002)=0),"",SUMIF(RelGegevens!$F$3:$M$1002,CONCATENATE("=",Uitwerking!$A98,"-",Uitwerking!BB$9),RelGegevens!$L$3:$L$1002))</f>
        <v/>
      </c>
      <c r="BC98" s="52" t="str">
        <f ca="1">IF(OR($A98="",BC$9="",SUMIF(RelGegevens!$F$3:$M$1002,CONCATENATE("=",Uitwerking!$A98,"-",Uitwerking!BC$9),RelGegevens!$L$3:$L$1002)=0),"",SUMIF(RelGegevens!$F$3:$M$1002,CONCATENATE("=",Uitwerking!$A98,"-",Uitwerking!BC$9),RelGegevens!$L$3:$L$1002))</f>
        <v/>
      </c>
    </row>
    <row r="99" spans="1:55" ht="10.5" customHeight="1" x14ac:dyDescent="0.25">
      <c r="A99" s="17" t="str">
        <f>'Data LMA'!B107</f>
        <v/>
      </c>
      <c r="B99" s="29" t="str">
        <f t="shared" si="5"/>
        <v/>
      </c>
      <c r="C99" s="22" t="str">
        <f>IF(A99="","",VLOOKUP(A99,Euralcodes!$A$2:$C$840,3))</f>
        <v/>
      </c>
      <c r="D99" s="23" t="str">
        <f>IF(C99="","",VLOOKUP(A99,Euralcodes!$A$2:$C$840,2))</f>
        <v/>
      </c>
      <c r="E99" s="87" t="str">
        <f t="shared" ca="1" si="6"/>
        <v/>
      </c>
      <c r="F99" s="50" t="str">
        <f ca="1">IF(OR($A99="",F$9="",SUMIF(RelGegevens!$F$3:$M$1002,CONCATENATE("=",Uitwerking!$A99,"-",Uitwerking!F$9),RelGegevens!$L$3:$L$1002)=0),"",SUMIF(RelGegevens!$F$3:$M$1002,CONCATENATE("=",Uitwerking!$A99,"-",Uitwerking!F$9),RelGegevens!$L$3:$L$1002))</f>
        <v/>
      </c>
      <c r="G99" s="51" t="str">
        <f ca="1">IF(OR($A99="",G$9="",SUMIF(RelGegevens!$F$3:$M$1002,CONCATENATE("=",Uitwerking!$A99,"-",Uitwerking!G$9),RelGegevens!$L$3:$L$1002)=0),"",SUMIF(RelGegevens!$F$3:$M$1002,CONCATENATE("=",Uitwerking!$A99,"-",Uitwerking!G$9),RelGegevens!$L$3:$L$1002))</f>
        <v/>
      </c>
      <c r="H99" s="51" t="str">
        <f ca="1">IF(OR($A99="",H$9="",SUMIF(RelGegevens!$F$3:$M$1002,CONCATENATE("=",Uitwerking!$A99,"-",Uitwerking!H$9),RelGegevens!$L$3:$L$1002)=0),"",SUMIF(RelGegevens!$F$3:$M$1002,CONCATENATE("=",Uitwerking!$A99,"-",Uitwerking!H$9),RelGegevens!$L$3:$L$1002))</f>
        <v/>
      </c>
      <c r="I99" s="51" t="str">
        <f ca="1">IF(OR($A99="",I$9="",SUMIF(RelGegevens!$F$3:$M$1002,CONCATENATE("=",Uitwerking!$A99,"-",Uitwerking!I$9),RelGegevens!$L$3:$L$1002)=0),"",SUMIF(RelGegevens!$F$3:$M$1002,CONCATENATE("=",Uitwerking!$A99,"-",Uitwerking!I$9),RelGegevens!$L$3:$L$1002))</f>
        <v/>
      </c>
      <c r="J99" s="51" t="str">
        <f ca="1">IF(OR($A99="",J$9="",SUMIF(RelGegevens!$F$3:$M$1002,CONCATENATE("=",Uitwerking!$A99,"-",Uitwerking!J$9),RelGegevens!$L$3:$L$1002)=0),"",SUMIF(RelGegevens!$F$3:$M$1002,CONCATENATE("=",Uitwerking!$A99,"-",Uitwerking!J$9),RelGegevens!$L$3:$L$1002))</f>
        <v/>
      </c>
      <c r="K99" s="51" t="str">
        <f ca="1">IF(OR($A99="",K$9="",SUMIF(RelGegevens!$F$3:$M$1002,CONCATENATE("=",Uitwerking!$A99,"-",Uitwerking!K$9),RelGegevens!$L$3:$L$1002)=0),"",SUMIF(RelGegevens!$F$3:$M$1002,CONCATENATE("=",Uitwerking!$A99,"-",Uitwerking!K$9),RelGegevens!$L$3:$L$1002))</f>
        <v/>
      </c>
      <c r="L99" s="51" t="str">
        <f ca="1">IF(OR($A99="",L$9="",SUMIF(RelGegevens!$F$3:$M$1002,CONCATENATE("=",Uitwerking!$A99,"-",Uitwerking!L$9),RelGegevens!$L$3:$L$1002)=0),"",SUMIF(RelGegevens!$F$3:$M$1002,CONCATENATE("=",Uitwerking!$A99,"-",Uitwerking!L$9),RelGegevens!$L$3:$L$1002))</f>
        <v/>
      </c>
      <c r="M99" s="51" t="str">
        <f ca="1">IF(OR($A99="",M$9="",SUMIF(RelGegevens!$F$3:$M$1002,CONCATENATE("=",Uitwerking!$A99,"-",Uitwerking!M$9),RelGegevens!$L$3:$L$1002)=0),"",SUMIF(RelGegevens!$F$3:$M$1002,CONCATENATE("=",Uitwerking!$A99,"-",Uitwerking!M$9),RelGegevens!$L$3:$L$1002))</f>
        <v/>
      </c>
      <c r="N99" s="51" t="str">
        <f ca="1">IF(OR($A99="",N$9="",SUMIF(RelGegevens!$F$3:$M$1002,CONCATENATE("=",Uitwerking!$A99,"-",Uitwerking!N$9),RelGegevens!$L$3:$L$1002)=0),"",SUMIF(RelGegevens!$F$3:$M$1002,CONCATENATE("=",Uitwerking!$A99,"-",Uitwerking!N$9),RelGegevens!$L$3:$L$1002))</f>
        <v/>
      </c>
      <c r="O99" s="51" t="str">
        <f ca="1">IF(OR($A99="",O$9="",SUMIF(RelGegevens!$F$3:$M$1002,CONCATENATE("=",Uitwerking!$A99,"-",Uitwerking!O$9),RelGegevens!$L$3:$L$1002)=0),"",SUMIF(RelGegevens!$F$3:$M$1002,CONCATENATE("=",Uitwerking!$A99,"-",Uitwerking!O$9),RelGegevens!$L$3:$L$1002))</f>
        <v/>
      </c>
      <c r="P99" s="51" t="str">
        <f ca="1">IF(OR($A99="",P$9="",SUMIF(RelGegevens!$F$3:$M$1002,CONCATENATE("=",Uitwerking!$A99,"-",Uitwerking!P$9),RelGegevens!$L$3:$L$1002)=0),"",SUMIF(RelGegevens!$F$3:$M$1002,CONCATENATE("=",Uitwerking!$A99,"-",Uitwerking!P$9),RelGegevens!$L$3:$L$1002))</f>
        <v/>
      </c>
      <c r="Q99" s="51" t="str">
        <f ca="1">IF(OR($A99="",Q$9="",SUMIF(RelGegevens!$F$3:$M$1002,CONCATENATE("=",Uitwerking!$A99,"-",Uitwerking!Q$9),RelGegevens!$L$3:$L$1002)=0),"",SUMIF(RelGegevens!$F$3:$M$1002,CONCATENATE("=",Uitwerking!$A99,"-",Uitwerking!Q$9),RelGegevens!$L$3:$L$1002))</f>
        <v/>
      </c>
      <c r="R99" s="51" t="str">
        <f ca="1">IF(OR($A99="",R$9="",SUMIF(RelGegevens!$F$3:$M$1002,CONCATENATE("=",Uitwerking!$A99,"-",Uitwerking!R$9),RelGegevens!$L$3:$L$1002)=0),"",SUMIF(RelGegevens!$F$3:$M$1002,CONCATENATE("=",Uitwerking!$A99,"-",Uitwerking!R$9),RelGegevens!$L$3:$L$1002))</f>
        <v/>
      </c>
      <c r="S99" s="51" t="str">
        <f ca="1">IF(OR($A99="",S$9="",SUMIF(RelGegevens!$F$3:$M$1002,CONCATENATE("=",Uitwerking!$A99,"-",Uitwerking!S$9),RelGegevens!$L$3:$L$1002)=0),"",SUMIF(RelGegevens!$F$3:$M$1002,CONCATENATE("=",Uitwerking!$A99,"-",Uitwerking!S$9),RelGegevens!$L$3:$L$1002))</f>
        <v/>
      </c>
      <c r="T99" s="51" t="str">
        <f ca="1">IF(OR($A99="",T$9="",SUMIF(RelGegevens!$F$3:$M$1002,CONCATENATE("=",Uitwerking!$A99,"-",Uitwerking!T$9),RelGegevens!$L$3:$L$1002)=0),"",SUMIF(RelGegevens!$F$3:$M$1002,CONCATENATE("=",Uitwerking!$A99,"-",Uitwerking!T$9),RelGegevens!$L$3:$L$1002))</f>
        <v/>
      </c>
      <c r="U99" s="51" t="str">
        <f ca="1">IF(OR($A99="",U$9="",SUMIF(RelGegevens!$F$3:$M$1002,CONCATENATE("=",Uitwerking!$A99,"-",Uitwerking!U$9),RelGegevens!$L$3:$L$1002)=0),"",SUMIF(RelGegevens!$F$3:$M$1002,CONCATENATE("=",Uitwerking!$A99,"-",Uitwerking!U$9),RelGegevens!$L$3:$L$1002))</f>
        <v/>
      </c>
      <c r="V99" s="51" t="str">
        <f ca="1">IF(OR($A99="",V$9="",SUMIF(RelGegevens!$F$3:$M$1002,CONCATENATE("=",Uitwerking!$A99,"-",Uitwerking!V$9),RelGegevens!$L$3:$L$1002)=0),"",SUMIF(RelGegevens!$F$3:$M$1002,CONCATENATE("=",Uitwerking!$A99,"-",Uitwerking!V$9),RelGegevens!$L$3:$L$1002))</f>
        <v/>
      </c>
      <c r="W99" s="51" t="str">
        <f ca="1">IF(OR($A99="",W$9="",SUMIF(RelGegevens!$F$3:$M$1002,CONCATENATE("=",Uitwerking!$A99,"-",Uitwerking!W$9),RelGegevens!$L$3:$L$1002)=0),"",SUMIF(RelGegevens!$F$3:$M$1002,CONCATENATE("=",Uitwerking!$A99,"-",Uitwerking!W$9),RelGegevens!$L$3:$L$1002))</f>
        <v/>
      </c>
      <c r="X99" s="51" t="str">
        <f ca="1">IF(OR($A99="",X$9="",SUMIF(RelGegevens!$F$3:$M$1002,CONCATENATE("=",Uitwerking!$A99,"-",Uitwerking!X$9),RelGegevens!$L$3:$L$1002)=0),"",SUMIF(RelGegevens!$F$3:$M$1002,CONCATENATE("=",Uitwerking!$A99,"-",Uitwerking!X$9),RelGegevens!$L$3:$L$1002))</f>
        <v/>
      </c>
      <c r="Y99" s="51" t="str">
        <f ca="1">IF(OR($A99="",Y$9="",SUMIF(RelGegevens!$F$3:$M$1002,CONCATENATE("=",Uitwerking!$A99,"-",Uitwerking!Y$9),RelGegevens!$L$3:$L$1002)=0),"",SUMIF(RelGegevens!$F$3:$M$1002,CONCATENATE("=",Uitwerking!$A99,"-",Uitwerking!Y$9),RelGegevens!$L$3:$L$1002))</f>
        <v/>
      </c>
      <c r="Z99" s="50" t="str">
        <f ca="1">IF(OR($A99="",Z$9="",SUMIF(RelGegevens!$F$3:$M$1002,CONCATENATE("=",Uitwerking!$A99,"-",Uitwerking!Z$9),RelGegevens!$L$3:$L$1002)=0),"",SUMIF(RelGegevens!$F$3:$M$1002,CONCATENATE("=",Uitwerking!$A99,"-",Uitwerking!Z$9),RelGegevens!$L$3:$L$1002))</f>
        <v/>
      </c>
      <c r="AA99" s="51" t="str">
        <f ca="1">IF(OR($A99="",AA$9="",SUMIF(RelGegevens!$F$3:$M$1002,CONCATENATE("=",Uitwerking!$A99,"-",Uitwerking!AA$9),RelGegevens!$L$3:$L$1002)=0),"",SUMIF(RelGegevens!$F$3:$M$1002,CONCATENATE("=",Uitwerking!$A99,"-",Uitwerking!AA$9),RelGegevens!$L$3:$L$1002))</f>
        <v/>
      </c>
      <c r="AB99" s="51" t="str">
        <f ca="1">IF(OR($A99="",AB$9="",SUMIF(RelGegevens!$F$3:$M$1002,CONCATENATE("=",Uitwerking!$A99,"-",Uitwerking!AB$9),RelGegevens!$L$3:$L$1002)=0),"",SUMIF(RelGegevens!$F$3:$M$1002,CONCATENATE("=",Uitwerking!$A99,"-",Uitwerking!AB$9),RelGegevens!$L$3:$L$1002))</f>
        <v/>
      </c>
      <c r="AC99" s="51" t="str">
        <f ca="1">IF(OR($A99="",AC$9="",SUMIF(RelGegevens!$F$3:$M$1002,CONCATENATE("=",Uitwerking!$A99,"-",Uitwerking!AC$9),RelGegevens!$L$3:$L$1002)=0),"",SUMIF(RelGegevens!$F$3:$M$1002,CONCATENATE("=",Uitwerking!$A99,"-",Uitwerking!AC$9),RelGegevens!$L$3:$L$1002))</f>
        <v/>
      </c>
      <c r="AD99" s="51" t="str">
        <f ca="1">IF(OR($A99="",AD$9="",SUMIF(RelGegevens!$F$3:$M$1002,CONCATENATE("=",Uitwerking!$A99,"-",Uitwerking!AD$9),RelGegevens!$L$3:$L$1002)=0),"",SUMIF(RelGegevens!$F$3:$M$1002,CONCATENATE("=",Uitwerking!$A99,"-",Uitwerking!AD$9),RelGegevens!$L$3:$L$1002))</f>
        <v/>
      </c>
      <c r="AE99" s="51" t="str">
        <f ca="1">IF(OR($A99="",AE$9="",SUMIF(RelGegevens!$F$3:$M$1002,CONCATENATE("=",Uitwerking!$A99,"-",Uitwerking!AE$9),RelGegevens!$L$3:$L$1002)=0),"",SUMIF(RelGegevens!$F$3:$M$1002,CONCATENATE("=",Uitwerking!$A99,"-",Uitwerking!AE$9),RelGegevens!$L$3:$L$1002))</f>
        <v/>
      </c>
      <c r="AF99" s="51" t="str">
        <f ca="1">IF(OR($A99="",AF$9="",SUMIF(RelGegevens!$F$3:$M$1002,CONCATENATE("=",Uitwerking!$A99,"-",Uitwerking!AF$9),RelGegevens!$L$3:$L$1002)=0),"",SUMIF(RelGegevens!$F$3:$M$1002,CONCATENATE("=",Uitwerking!$A99,"-",Uitwerking!AF$9),RelGegevens!$L$3:$L$1002))</f>
        <v/>
      </c>
      <c r="AG99" s="51" t="str">
        <f ca="1">IF(OR($A99="",AG$9="",SUMIF(RelGegevens!$F$3:$M$1002,CONCATENATE("=",Uitwerking!$A99,"-",Uitwerking!AG$9),RelGegevens!$L$3:$L$1002)=0),"",SUMIF(RelGegevens!$F$3:$M$1002,CONCATENATE("=",Uitwerking!$A99,"-",Uitwerking!AG$9),RelGegevens!$L$3:$L$1002))</f>
        <v/>
      </c>
      <c r="AH99" s="51" t="str">
        <f ca="1">IF(OR($A99="",AH$9="",SUMIF(RelGegevens!$F$3:$M$1002,CONCATENATE("=",Uitwerking!$A99,"-",Uitwerking!AH$9),RelGegevens!$L$3:$L$1002)=0),"",SUMIF(RelGegevens!$F$3:$M$1002,CONCATENATE("=",Uitwerking!$A99,"-",Uitwerking!AH$9),RelGegevens!$L$3:$L$1002))</f>
        <v/>
      </c>
      <c r="AI99" s="51" t="str">
        <f ca="1">IF(OR($A99="",AI$9="",SUMIF(RelGegevens!$F$3:$M$1002,CONCATENATE("=",Uitwerking!$A99,"-",Uitwerking!AI$9),RelGegevens!$L$3:$L$1002)=0),"",SUMIF(RelGegevens!$F$3:$M$1002,CONCATENATE("=",Uitwerking!$A99,"-",Uitwerking!AI$9),RelGegevens!$L$3:$L$1002))</f>
        <v/>
      </c>
      <c r="AJ99" s="51" t="str">
        <f ca="1">IF(OR($A99="",AJ$9="",SUMIF(RelGegevens!$F$3:$M$1002,CONCATENATE("=",Uitwerking!$A99,"-",Uitwerking!AJ$9),RelGegevens!$L$3:$L$1002)=0),"",SUMIF(RelGegevens!$F$3:$M$1002,CONCATENATE("=",Uitwerking!$A99,"-",Uitwerking!AJ$9),RelGegevens!$L$3:$L$1002))</f>
        <v/>
      </c>
      <c r="AK99" s="51" t="str">
        <f ca="1">IF(OR($A99="",AK$9="",SUMIF(RelGegevens!$F$3:$M$1002,CONCATENATE("=",Uitwerking!$A99,"-",Uitwerking!AK$9),RelGegevens!$L$3:$L$1002)=0),"",SUMIF(RelGegevens!$F$3:$M$1002,CONCATENATE("=",Uitwerking!$A99,"-",Uitwerking!AK$9),RelGegevens!$L$3:$L$1002))</f>
        <v/>
      </c>
      <c r="AL99" s="51" t="str">
        <f ca="1">IF(OR($A99="",AL$9="",SUMIF(RelGegevens!$F$3:$M$1002,CONCATENATE("=",Uitwerking!$A99,"-",Uitwerking!AL$9),RelGegevens!$L$3:$L$1002)=0),"",SUMIF(RelGegevens!$F$3:$M$1002,CONCATENATE("=",Uitwerking!$A99,"-",Uitwerking!AL$9),RelGegevens!$L$3:$L$1002))</f>
        <v/>
      </c>
      <c r="AM99" s="51" t="str">
        <f ca="1">IF(OR($A99="",AM$9="",SUMIF(RelGegevens!$F$3:$M$1002,CONCATENATE("=",Uitwerking!$A99,"-",Uitwerking!AM$9),RelGegevens!$L$3:$L$1002)=0),"",SUMIF(RelGegevens!$F$3:$M$1002,CONCATENATE("=",Uitwerking!$A99,"-",Uitwerking!AM$9),RelGegevens!$L$3:$L$1002))</f>
        <v/>
      </c>
      <c r="AN99" s="51" t="str">
        <f ca="1">IF(OR($A99="",AN$9="",SUMIF(RelGegevens!$F$3:$M$1002,CONCATENATE("=",Uitwerking!$A99,"-",Uitwerking!AN$9),RelGegevens!$L$3:$L$1002)=0),"",SUMIF(RelGegevens!$F$3:$M$1002,CONCATENATE("=",Uitwerking!$A99,"-",Uitwerking!AN$9),RelGegevens!$L$3:$L$1002))</f>
        <v/>
      </c>
      <c r="AO99" s="51" t="str">
        <f ca="1">IF(OR($A99="",AO$9="",SUMIF(RelGegevens!$F$3:$M$1002,CONCATENATE("=",Uitwerking!$A99,"-",Uitwerking!AO$9),RelGegevens!$L$3:$L$1002)=0),"",SUMIF(RelGegevens!$F$3:$M$1002,CONCATENATE("=",Uitwerking!$A99,"-",Uitwerking!AO$9),RelGegevens!$L$3:$L$1002))</f>
        <v/>
      </c>
      <c r="AP99" s="51" t="str">
        <f ca="1">IF(OR($A99="",AP$9="",SUMIF(RelGegevens!$F$3:$M$1002,CONCATENATE("=",Uitwerking!$A99,"-",Uitwerking!AP$9),RelGegevens!$L$3:$L$1002)=0),"",SUMIF(RelGegevens!$F$3:$M$1002,CONCATENATE("=",Uitwerking!$A99,"-",Uitwerking!AP$9),RelGegevens!$L$3:$L$1002))</f>
        <v/>
      </c>
      <c r="AQ99" s="51" t="str">
        <f ca="1">IF(OR($A99="",AQ$9="",SUMIF(RelGegevens!$F$3:$M$1002,CONCATENATE("=",Uitwerking!$A99,"-",Uitwerking!AQ$9),RelGegevens!$L$3:$L$1002)=0),"",SUMIF(RelGegevens!$F$3:$M$1002,CONCATENATE("=",Uitwerking!$A99,"-",Uitwerking!AQ$9),RelGegevens!$L$3:$L$1002))</f>
        <v/>
      </c>
      <c r="AR99" s="51" t="str">
        <f ca="1">IF(OR($A99="",AR$9="",SUMIF(RelGegevens!$F$3:$M$1002,CONCATENATE("=",Uitwerking!$A99,"-",Uitwerking!AR$9),RelGegevens!$L$3:$L$1002)=0),"",SUMIF(RelGegevens!$F$3:$M$1002,CONCATENATE("=",Uitwerking!$A99,"-",Uitwerking!AR$9),RelGegevens!$L$3:$L$1002))</f>
        <v/>
      </c>
      <c r="AS99" s="51" t="str">
        <f ca="1">IF(OR($A99="",AS$9="",SUMIF(RelGegevens!$F$3:$M$1002,CONCATENATE("=",Uitwerking!$A99,"-",Uitwerking!AS$9),RelGegevens!$L$3:$L$1002)=0),"",SUMIF(RelGegevens!$F$3:$M$1002,CONCATENATE("=",Uitwerking!$A99,"-",Uitwerking!AS$9),RelGegevens!$L$3:$L$1002))</f>
        <v/>
      </c>
      <c r="AT99" s="51" t="str">
        <f ca="1">IF(OR($A99="",AT$9="",SUMIF(RelGegevens!$F$3:$M$1002,CONCATENATE("=",Uitwerking!$A99,"-",Uitwerking!AT$9),RelGegevens!$L$3:$L$1002)=0),"",SUMIF(RelGegevens!$F$3:$M$1002,CONCATENATE("=",Uitwerking!$A99,"-",Uitwerking!AT$9),RelGegevens!$L$3:$L$1002))</f>
        <v/>
      </c>
      <c r="AU99" s="51" t="str">
        <f ca="1">IF(OR($A99="",AU$9="",SUMIF(RelGegevens!$F$3:$M$1002,CONCATENATE("=",Uitwerking!$A99,"-",Uitwerking!AU$9),RelGegevens!$L$3:$L$1002)=0),"",SUMIF(RelGegevens!$F$3:$M$1002,CONCATENATE("=",Uitwerking!$A99,"-",Uitwerking!AU$9),RelGegevens!$L$3:$L$1002))</f>
        <v/>
      </c>
      <c r="AV99" s="51" t="str">
        <f ca="1">IF(OR($A99="",AV$9="",SUMIF(RelGegevens!$F$3:$M$1002,CONCATENATE("=",Uitwerking!$A99,"-",Uitwerking!AV$9),RelGegevens!$L$3:$L$1002)=0),"",SUMIF(RelGegevens!$F$3:$M$1002,CONCATENATE("=",Uitwerking!$A99,"-",Uitwerking!AV$9),RelGegevens!$L$3:$L$1002))</f>
        <v/>
      </c>
      <c r="AW99" s="51" t="str">
        <f ca="1">IF(OR($A99="",AW$9="",SUMIF(RelGegevens!$F$3:$M$1002,CONCATENATE("=",Uitwerking!$A99,"-",Uitwerking!AW$9),RelGegevens!$L$3:$L$1002)=0),"",SUMIF(RelGegevens!$F$3:$M$1002,CONCATENATE("=",Uitwerking!$A99,"-",Uitwerking!AW$9),RelGegevens!$L$3:$L$1002))</f>
        <v/>
      </c>
      <c r="AX99" s="51" t="str">
        <f ca="1">IF(OR($A99="",AX$9="",SUMIF(RelGegevens!$F$3:$M$1002,CONCATENATE("=",Uitwerking!$A99,"-",Uitwerking!AX$9),RelGegevens!$L$3:$L$1002)=0),"",SUMIF(RelGegevens!$F$3:$M$1002,CONCATENATE("=",Uitwerking!$A99,"-",Uitwerking!AX$9),RelGegevens!$L$3:$L$1002))</f>
        <v/>
      </c>
      <c r="AY99" s="51" t="str">
        <f ca="1">IF(OR($A99="",AY$9="",SUMIF(RelGegevens!$F$3:$M$1002,CONCATENATE("=",Uitwerking!$A99,"-",Uitwerking!AY$9),RelGegevens!$L$3:$L$1002)=0),"",SUMIF(RelGegevens!$F$3:$M$1002,CONCATENATE("=",Uitwerking!$A99,"-",Uitwerking!AY$9),RelGegevens!$L$3:$L$1002))</f>
        <v/>
      </c>
      <c r="AZ99" s="51" t="str">
        <f ca="1">IF(OR($A99="",AZ$9="",SUMIF(RelGegevens!$F$3:$M$1002,CONCATENATE("=",Uitwerking!$A99,"-",Uitwerking!AZ$9),RelGegevens!$L$3:$L$1002)=0),"",SUMIF(RelGegevens!$F$3:$M$1002,CONCATENATE("=",Uitwerking!$A99,"-",Uitwerking!AZ$9),RelGegevens!$L$3:$L$1002))</f>
        <v/>
      </c>
      <c r="BA99" s="51" t="str">
        <f ca="1">IF(OR($A99="",BA$9="",SUMIF(RelGegevens!$F$3:$M$1002,CONCATENATE("=",Uitwerking!$A99,"-",Uitwerking!BA$9),RelGegevens!$L$3:$L$1002)=0),"",SUMIF(RelGegevens!$F$3:$M$1002,CONCATENATE("=",Uitwerking!$A99,"-",Uitwerking!BA$9),RelGegevens!$L$3:$L$1002))</f>
        <v/>
      </c>
      <c r="BB99" s="51" t="str">
        <f ca="1">IF(OR($A99="",BB$9="",SUMIF(RelGegevens!$F$3:$M$1002,CONCATENATE("=",Uitwerking!$A99,"-",Uitwerking!BB$9),RelGegevens!$L$3:$L$1002)=0),"",SUMIF(RelGegevens!$F$3:$M$1002,CONCATENATE("=",Uitwerking!$A99,"-",Uitwerking!BB$9),RelGegevens!$L$3:$L$1002))</f>
        <v/>
      </c>
      <c r="BC99" s="52" t="str">
        <f ca="1">IF(OR($A99="",BC$9="",SUMIF(RelGegevens!$F$3:$M$1002,CONCATENATE("=",Uitwerking!$A99,"-",Uitwerking!BC$9),RelGegevens!$L$3:$L$1002)=0),"",SUMIF(RelGegevens!$F$3:$M$1002,CONCATENATE("=",Uitwerking!$A99,"-",Uitwerking!BC$9),RelGegevens!$L$3:$L$1002))</f>
        <v/>
      </c>
    </row>
    <row r="100" spans="1:55" ht="10.5" customHeight="1" x14ac:dyDescent="0.25">
      <c r="A100" s="17" t="str">
        <f>'Data LMA'!B108</f>
        <v/>
      </c>
      <c r="B100" s="29" t="str">
        <f t="shared" si="5"/>
        <v/>
      </c>
      <c r="C100" s="22" t="str">
        <f>IF(A100="","",VLOOKUP(A100,Euralcodes!$A$2:$C$840,3))</f>
        <v/>
      </c>
      <c r="D100" s="23" t="str">
        <f>IF(C100="","",VLOOKUP(A100,Euralcodes!$A$2:$C$840,2))</f>
        <v/>
      </c>
      <c r="E100" s="87" t="str">
        <f t="shared" ca="1" si="6"/>
        <v/>
      </c>
      <c r="F100" s="50" t="str">
        <f ca="1">IF(OR($A100="",F$9="",SUMIF(RelGegevens!$F$3:$M$1002,CONCATENATE("=",Uitwerking!$A100,"-",Uitwerking!F$9),RelGegevens!$L$3:$L$1002)=0),"",SUMIF(RelGegevens!$F$3:$M$1002,CONCATENATE("=",Uitwerking!$A100,"-",Uitwerking!F$9),RelGegevens!$L$3:$L$1002))</f>
        <v/>
      </c>
      <c r="G100" s="51" t="str">
        <f ca="1">IF(OR($A100="",G$9="",SUMIF(RelGegevens!$F$3:$M$1002,CONCATENATE("=",Uitwerking!$A100,"-",Uitwerking!G$9),RelGegevens!$L$3:$L$1002)=0),"",SUMIF(RelGegevens!$F$3:$M$1002,CONCATENATE("=",Uitwerking!$A100,"-",Uitwerking!G$9),RelGegevens!$L$3:$L$1002))</f>
        <v/>
      </c>
      <c r="H100" s="51" t="str">
        <f ca="1">IF(OR($A100="",H$9="",SUMIF(RelGegevens!$F$3:$M$1002,CONCATENATE("=",Uitwerking!$A100,"-",Uitwerking!H$9),RelGegevens!$L$3:$L$1002)=0),"",SUMIF(RelGegevens!$F$3:$M$1002,CONCATENATE("=",Uitwerking!$A100,"-",Uitwerking!H$9),RelGegevens!$L$3:$L$1002))</f>
        <v/>
      </c>
      <c r="I100" s="51" t="str">
        <f ca="1">IF(OR($A100="",I$9="",SUMIF(RelGegevens!$F$3:$M$1002,CONCATENATE("=",Uitwerking!$A100,"-",Uitwerking!I$9),RelGegevens!$L$3:$L$1002)=0),"",SUMIF(RelGegevens!$F$3:$M$1002,CONCATENATE("=",Uitwerking!$A100,"-",Uitwerking!I$9),RelGegevens!$L$3:$L$1002))</f>
        <v/>
      </c>
      <c r="J100" s="51" t="str">
        <f ca="1">IF(OR($A100="",J$9="",SUMIF(RelGegevens!$F$3:$M$1002,CONCATENATE("=",Uitwerking!$A100,"-",Uitwerking!J$9),RelGegevens!$L$3:$L$1002)=0),"",SUMIF(RelGegevens!$F$3:$M$1002,CONCATENATE("=",Uitwerking!$A100,"-",Uitwerking!J$9),RelGegevens!$L$3:$L$1002))</f>
        <v/>
      </c>
      <c r="K100" s="51" t="str">
        <f ca="1">IF(OR($A100="",K$9="",SUMIF(RelGegevens!$F$3:$M$1002,CONCATENATE("=",Uitwerking!$A100,"-",Uitwerking!K$9),RelGegevens!$L$3:$L$1002)=0),"",SUMIF(RelGegevens!$F$3:$M$1002,CONCATENATE("=",Uitwerking!$A100,"-",Uitwerking!K$9),RelGegevens!$L$3:$L$1002))</f>
        <v/>
      </c>
      <c r="L100" s="51" t="str">
        <f ca="1">IF(OR($A100="",L$9="",SUMIF(RelGegevens!$F$3:$M$1002,CONCATENATE("=",Uitwerking!$A100,"-",Uitwerking!L$9),RelGegevens!$L$3:$L$1002)=0),"",SUMIF(RelGegevens!$F$3:$M$1002,CONCATENATE("=",Uitwerking!$A100,"-",Uitwerking!L$9),RelGegevens!$L$3:$L$1002))</f>
        <v/>
      </c>
      <c r="M100" s="51" t="str">
        <f ca="1">IF(OR($A100="",M$9="",SUMIF(RelGegevens!$F$3:$M$1002,CONCATENATE("=",Uitwerking!$A100,"-",Uitwerking!M$9),RelGegevens!$L$3:$L$1002)=0),"",SUMIF(RelGegevens!$F$3:$M$1002,CONCATENATE("=",Uitwerking!$A100,"-",Uitwerking!M$9),RelGegevens!$L$3:$L$1002))</f>
        <v/>
      </c>
      <c r="N100" s="51" t="str">
        <f ca="1">IF(OR($A100="",N$9="",SUMIF(RelGegevens!$F$3:$M$1002,CONCATENATE("=",Uitwerking!$A100,"-",Uitwerking!N$9),RelGegevens!$L$3:$L$1002)=0),"",SUMIF(RelGegevens!$F$3:$M$1002,CONCATENATE("=",Uitwerking!$A100,"-",Uitwerking!N$9),RelGegevens!$L$3:$L$1002))</f>
        <v/>
      </c>
      <c r="O100" s="51" t="str">
        <f ca="1">IF(OR($A100="",O$9="",SUMIF(RelGegevens!$F$3:$M$1002,CONCATENATE("=",Uitwerking!$A100,"-",Uitwerking!O$9),RelGegevens!$L$3:$L$1002)=0),"",SUMIF(RelGegevens!$F$3:$M$1002,CONCATENATE("=",Uitwerking!$A100,"-",Uitwerking!O$9),RelGegevens!$L$3:$L$1002))</f>
        <v/>
      </c>
      <c r="P100" s="51" t="str">
        <f ca="1">IF(OR($A100="",P$9="",SUMIF(RelGegevens!$F$3:$M$1002,CONCATENATE("=",Uitwerking!$A100,"-",Uitwerking!P$9),RelGegevens!$L$3:$L$1002)=0),"",SUMIF(RelGegevens!$F$3:$M$1002,CONCATENATE("=",Uitwerking!$A100,"-",Uitwerking!P$9),RelGegevens!$L$3:$L$1002))</f>
        <v/>
      </c>
      <c r="Q100" s="51" t="str">
        <f ca="1">IF(OR($A100="",Q$9="",SUMIF(RelGegevens!$F$3:$M$1002,CONCATENATE("=",Uitwerking!$A100,"-",Uitwerking!Q$9),RelGegevens!$L$3:$L$1002)=0),"",SUMIF(RelGegevens!$F$3:$M$1002,CONCATENATE("=",Uitwerking!$A100,"-",Uitwerking!Q$9),RelGegevens!$L$3:$L$1002))</f>
        <v/>
      </c>
      <c r="R100" s="51" t="str">
        <f ca="1">IF(OR($A100="",R$9="",SUMIF(RelGegevens!$F$3:$M$1002,CONCATENATE("=",Uitwerking!$A100,"-",Uitwerking!R$9),RelGegevens!$L$3:$L$1002)=0),"",SUMIF(RelGegevens!$F$3:$M$1002,CONCATENATE("=",Uitwerking!$A100,"-",Uitwerking!R$9),RelGegevens!$L$3:$L$1002))</f>
        <v/>
      </c>
      <c r="S100" s="51" t="str">
        <f ca="1">IF(OR($A100="",S$9="",SUMIF(RelGegevens!$F$3:$M$1002,CONCATENATE("=",Uitwerking!$A100,"-",Uitwerking!S$9),RelGegevens!$L$3:$L$1002)=0),"",SUMIF(RelGegevens!$F$3:$M$1002,CONCATENATE("=",Uitwerking!$A100,"-",Uitwerking!S$9),RelGegevens!$L$3:$L$1002))</f>
        <v/>
      </c>
      <c r="T100" s="51" t="str">
        <f ca="1">IF(OR($A100="",T$9="",SUMIF(RelGegevens!$F$3:$M$1002,CONCATENATE("=",Uitwerking!$A100,"-",Uitwerking!T$9),RelGegevens!$L$3:$L$1002)=0),"",SUMIF(RelGegevens!$F$3:$M$1002,CONCATENATE("=",Uitwerking!$A100,"-",Uitwerking!T$9),RelGegevens!$L$3:$L$1002))</f>
        <v/>
      </c>
      <c r="U100" s="51" t="str">
        <f ca="1">IF(OR($A100="",U$9="",SUMIF(RelGegevens!$F$3:$M$1002,CONCATENATE("=",Uitwerking!$A100,"-",Uitwerking!U$9),RelGegevens!$L$3:$L$1002)=0),"",SUMIF(RelGegevens!$F$3:$M$1002,CONCATENATE("=",Uitwerking!$A100,"-",Uitwerking!U$9),RelGegevens!$L$3:$L$1002))</f>
        <v/>
      </c>
      <c r="V100" s="51" t="str">
        <f ca="1">IF(OR($A100="",V$9="",SUMIF(RelGegevens!$F$3:$M$1002,CONCATENATE("=",Uitwerking!$A100,"-",Uitwerking!V$9),RelGegevens!$L$3:$L$1002)=0),"",SUMIF(RelGegevens!$F$3:$M$1002,CONCATENATE("=",Uitwerking!$A100,"-",Uitwerking!V$9),RelGegevens!$L$3:$L$1002))</f>
        <v/>
      </c>
      <c r="W100" s="51" t="str">
        <f ca="1">IF(OR($A100="",W$9="",SUMIF(RelGegevens!$F$3:$M$1002,CONCATENATE("=",Uitwerking!$A100,"-",Uitwerking!W$9),RelGegevens!$L$3:$L$1002)=0),"",SUMIF(RelGegevens!$F$3:$M$1002,CONCATENATE("=",Uitwerking!$A100,"-",Uitwerking!W$9),RelGegevens!$L$3:$L$1002))</f>
        <v/>
      </c>
      <c r="X100" s="51" t="str">
        <f ca="1">IF(OR($A100="",X$9="",SUMIF(RelGegevens!$F$3:$M$1002,CONCATENATE("=",Uitwerking!$A100,"-",Uitwerking!X$9),RelGegevens!$L$3:$L$1002)=0),"",SUMIF(RelGegevens!$F$3:$M$1002,CONCATENATE("=",Uitwerking!$A100,"-",Uitwerking!X$9),RelGegevens!$L$3:$L$1002))</f>
        <v/>
      </c>
      <c r="Y100" s="51" t="str">
        <f ca="1">IF(OR($A100="",Y$9="",SUMIF(RelGegevens!$F$3:$M$1002,CONCATENATE("=",Uitwerking!$A100,"-",Uitwerking!Y$9),RelGegevens!$L$3:$L$1002)=0),"",SUMIF(RelGegevens!$F$3:$M$1002,CONCATENATE("=",Uitwerking!$A100,"-",Uitwerking!Y$9),RelGegevens!$L$3:$L$1002))</f>
        <v/>
      </c>
      <c r="Z100" s="50" t="str">
        <f ca="1">IF(OR($A100="",Z$9="",SUMIF(RelGegevens!$F$3:$M$1002,CONCATENATE("=",Uitwerking!$A100,"-",Uitwerking!Z$9),RelGegevens!$L$3:$L$1002)=0),"",SUMIF(RelGegevens!$F$3:$M$1002,CONCATENATE("=",Uitwerking!$A100,"-",Uitwerking!Z$9),RelGegevens!$L$3:$L$1002))</f>
        <v/>
      </c>
      <c r="AA100" s="51" t="str">
        <f ca="1">IF(OR($A100="",AA$9="",SUMIF(RelGegevens!$F$3:$M$1002,CONCATENATE("=",Uitwerking!$A100,"-",Uitwerking!AA$9),RelGegevens!$L$3:$L$1002)=0),"",SUMIF(RelGegevens!$F$3:$M$1002,CONCATENATE("=",Uitwerking!$A100,"-",Uitwerking!AA$9),RelGegevens!$L$3:$L$1002))</f>
        <v/>
      </c>
      <c r="AB100" s="51" t="str">
        <f ca="1">IF(OR($A100="",AB$9="",SUMIF(RelGegevens!$F$3:$M$1002,CONCATENATE("=",Uitwerking!$A100,"-",Uitwerking!AB$9),RelGegevens!$L$3:$L$1002)=0),"",SUMIF(RelGegevens!$F$3:$M$1002,CONCATENATE("=",Uitwerking!$A100,"-",Uitwerking!AB$9),RelGegevens!$L$3:$L$1002))</f>
        <v/>
      </c>
      <c r="AC100" s="51" t="str">
        <f ca="1">IF(OR($A100="",AC$9="",SUMIF(RelGegevens!$F$3:$M$1002,CONCATENATE("=",Uitwerking!$A100,"-",Uitwerking!AC$9),RelGegevens!$L$3:$L$1002)=0),"",SUMIF(RelGegevens!$F$3:$M$1002,CONCATENATE("=",Uitwerking!$A100,"-",Uitwerking!AC$9),RelGegevens!$L$3:$L$1002))</f>
        <v/>
      </c>
      <c r="AD100" s="51" t="str">
        <f ca="1">IF(OR($A100="",AD$9="",SUMIF(RelGegevens!$F$3:$M$1002,CONCATENATE("=",Uitwerking!$A100,"-",Uitwerking!AD$9),RelGegevens!$L$3:$L$1002)=0),"",SUMIF(RelGegevens!$F$3:$M$1002,CONCATENATE("=",Uitwerking!$A100,"-",Uitwerking!AD$9),RelGegevens!$L$3:$L$1002))</f>
        <v/>
      </c>
      <c r="AE100" s="51" t="str">
        <f ca="1">IF(OR($A100="",AE$9="",SUMIF(RelGegevens!$F$3:$M$1002,CONCATENATE("=",Uitwerking!$A100,"-",Uitwerking!AE$9),RelGegevens!$L$3:$L$1002)=0),"",SUMIF(RelGegevens!$F$3:$M$1002,CONCATENATE("=",Uitwerking!$A100,"-",Uitwerking!AE$9),RelGegevens!$L$3:$L$1002))</f>
        <v/>
      </c>
      <c r="AF100" s="51" t="str">
        <f ca="1">IF(OR($A100="",AF$9="",SUMIF(RelGegevens!$F$3:$M$1002,CONCATENATE("=",Uitwerking!$A100,"-",Uitwerking!AF$9),RelGegevens!$L$3:$L$1002)=0),"",SUMIF(RelGegevens!$F$3:$M$1002,CONCATENATE("=",Uitwerking!$A100,"-",Uitwerking!AF$9),RelGegevens!$L$3:$L$1002))</f>
        <v/>
      </c>
      <c r="AG100" s="51" t="str">
        <f ca="1">IF(OR($A100="",AG$9="",SUMIF(RelGegevens!$F$3:$M$1002,CONCATENATE("=",Uitwerking!$A100,"-",Uitwerking!AG$9),RelGegevens!$L$3:$L$1002)=0),"",SUMIF(RelGegevens!$F$3:$M$1002,CONCATENATE("=",Uitwerking!$A100,"-",Uitwerking!AG$9),RelGegevens!$L$3:$L$1002))</f>
        <v/>
      </c>
      <c r="AH100" s="51" t="str">
        <f ca="1">IF(OR($A100="",AH$9="",SUMIF(RelGegevens!$F$3:$M$1002,CONCATENATE("=",Uitwerking!$A100,"-",Uitwerking!AH$9),RelGegevens!$L$3:$L$1002)=0),"",SUMIF(RelGegevens!$F$3:$M$1002,CONCATENATE("=",Uitwerking!$A100,"-",Uitwerking!AH$9),RelGegevens!$L$3:$L$1002))</f>
        <v/>
      </c>
      <c r="AI100" s="51" t="str">
        <f ca="1">IF(OR($A100="",AI$9="",SUMIF(RelGegevens!$F$3:$M$1002,CONCATENATE("=",Uitwerking!$A100,"-",Uitwerking!AI$9),RelGegevens!$L$3:$L$1002)=0),"",SUMIF(RelGegevens!$F$3:$M$1002,CONCATENATE("=",Uitwerking!$A100,"-",Uitwerking!AI$9),RelGegevens!$L$3:$L$1002))</f>
        <v/>
      </c>
      <c r="AJ100" s="51" t="str">
        <f ca="1">IF(OR($A100="",AJ$9="",SUMIF(RelGegevens!$F$3:$M$1002,CONCATENATE("=",Uitwerking!$A100,"-",Uitwerking!AJ$9),RelGegevens!$L$3:$L$1002)=0),"",SUMIF(RelGegevens!$F$3:$M$1002,CONCATENATE("=",Uitwerking!$A100,"-",Uitwerking!AJ$9),RelGegevens!$L$3:$L$1002))</f>
        <v/>
      </c>
      <c r="AK100" s="51" t="str">
        <f ca="1">IF(OR($A100="",AK$9="",SUMIF(RelGegevens!$F$3:$M$1002,CONCATENATE("=",Uitwerking!$A100,"-",Uitwerking!AK$9),RelGegevens!$L$3:$L$1002)=0),"",SUMIF(RelGegevens!$F$3:$M$1002,CONCATENATE("=",Uitwerking!$A100,"-",Uitwerking!AK$9),RelGegevens!$L$3:$L$1002))</f>
        <v/>
      </c>
      <c r="AL100" s="51" t="str">
        <f ca="1">IF(OR($A100="",AL$9="",SUMIF(RelGegevens!$F$3:$M$1002,CONCATENATE("=",Uitwerking!$A100,"-",Uitwerking!AL$9),RelGegevens!$L$3:$L$1002)=0),"",SUMIF(RelGegevens!$F$3:$M$1002,CONCATENATE("=",Uitwerking!$A100,"-",Uitwerking!AL$9),RelGegevens!$L$3:$L$1002))</f>
        <v/>
      </c>
      <c r="AM100" s="51" t="str">
        <f ca="1">IF(OR($A100="",AM$9="",SUMIF(RelGegevens!$F$3:$M$1002,CONCATENATE("=",Uitwerking!$A100,"-",Uitwerking!AM$9),RelGegevens!$L$3:$L$1002)=0),"",SUMIF(RelGegevens!$F$3:$M$1002,CONCATENATE("=",Uitwerking!$A100,"-",Uitwerking!AM$9),RelGegevens!$L$3:$L$1002))</f>
        <v/>
      </c>
      <c r="AN100" s="51" t="str">
        <f ca="1">IF(OR($A100="",AN$9="",SUMIF(RelGegevens!$F$3:$M$1002,CONCATENATE("=",Uitwerking!$A100,"-",Uitwerking!AN$9),RelGegevens!$L$3:$L$1002)=0),"",SUMIF(RelGegevens!$F$3:$M$1002,CONCATENATE("=",Uitwerking!$A100,"-",Uitwerking!AN$9),RelGegevens!$L$3:$L$1002))</f>
        <v/>
      </c>
      <c r="AO100" s="51" t="str">
        <f ca="1">IF(OR($A100="",AO$9="",SUMIF(RelGegevens!$F$3:$M$1002,CONCATENATE("=",Uitwerking!$A100,"-",Uitwerking!AO$9),RelGegevens!$L$3:$L$1002)=0),"",SUMIF(RelGegevens!$F$3:$M$1002,CONCATENATE("=",Uitwerking!$A100,"-",Uitwerking!AO$9),RelGegevens!$L$3:$L$1002))</f>
        <v/>
      </c>
      <c r="AP100" s="51" t="str">
        <f ca="1">IF(OR($A100="",AP$9="",SUMIF(RelGegevens!$F$3:$M$1002,CONCATENATE("=",Uitwerking!$A100,"-",Uitwerking!AP$9),RelGegevens!$L$3:$L$1002)=0),"",SUMIF(RelGegevens!$F$3:$M$1002,CONCATENATE("=",Uitwerking!$A100,"-",Uitwerking!AP$9),RelGegevens!$L$3:$L$1002))</f>
        <v/>
      </c>
      <c r="AQ100" s="51" t="str">
        <f ca="1">IF(OR($A100="",AQ$9="",SUMIF(RelGegevens!$F$3:$M$1002,CONCATENATE("=",Uitwerking!$A100,"-",Uitwerking!AQ$9),RelGegevens!$L$3:$L$1002)=0),"",SUMIF(RelGegevens!$F$3:$M$1002,CONCATENATE("=",Uitwerking!$A100,"-",Uitwerking!AQ$9),RelGegevens!$L$3:$L$1002))</f>
        <v/>
      </c>
      <c r="AR100" s="51" t="str">
        <f ca="1">IF(OR($A100="",AR$9="",SUMIF(RelGegevens!$F$3:$M$1002,CONCATENATE("=",Uitwerking!$A100,"-",Uitwerking!AR$9),RelGegevens!$L$3:$L$1002)=0),"",SUMIF(RelGegevens!$F$3:$M$1002,CONCATENATE("=",Uitwerking!$A100,"-",Uitwerking!AR$9),RelGegevens!$L$3:$L$1002))</f>
        <v/>
      </c>
      <c r="AS100" s="51" t="str">
        <f ca="1">IF(OR($A100="",AS$9="",SUMIF(RelGegevens!$F$3:$M$1002,CONCATENATE("=",Uitwerking!$A100,"-",Uitwerking!AS$9),RelGegevens!$L$3:$L$1002)=0),"",SUMIF(RelGegevens!$F$3:$M$1002,CONCATENATE("=",Uitwerking!$A100,"-",Uitwerking!AS$9),RelGegevens!$L$3:$L$1002))</f>
        <v/>
      </c>
      <c r="AT100" s="51" t="str">
        <f ca="1">IF(OR($A100="",AT$9="",SUMIF(RelGegevens!$F$3:$M$1002,CONCATENATE("=",Uitwerking!$A100,"-",Uitwerking!AT$9),RelGegevens!$L$3:$L$1002)=0),"",SUMIF(RelGegevens!$F$3:$M$1002,CONCATENATE("=",Uitwerking!$A100,"-",Uitwerking!AT$9),RelGegevens!$L$3:$L$1002))</f>
        <v/>
      </c>
      <c r="AU100" s="51" t="str">
        <f ca="1">IF(OR($A100="",AU$9="",SUMIF(RelGegevens!$F$3:$M$1002,CONCATENATE("=",Uitwerking!$A100,"-",Uitwerking!AU$9),RelGegevens!$L$3:$L$1002)=0),"",SUMIF(RelGegevens!$F$3:$M$1002,CONCATENATE("=",Uitwerking!$A100,"-",Uitwerking!AU$9),RelGegevens!$L$3:$L$1002))</f>
        <v/>
      </c>
      <c r="AV100" s="51" t="str">
        <f ca="1">IF(OR($A100="",AV$9="",SUMIF(RelGegevens!$F$3:$M$1002,CONCATENATE("=",Uitwerking!$A100,"-",Uitwerking!AV$9),RelGegevens!$L$3:$L$1002)=0),"",SUMIF(RelGegevens!$F$3:$M$1002,CONCATENATE("=",Uitwerking!$A100,"-",Uitwerking!AV$9),RelGegevens!$L$3:$L$1002))</f>
        <v/>
      </c>
      <c r="AW100" s="51" t="str">
        <f ca="1">IF(OR($A100="",AW$9="",SUMIF(RelGegevens!$F$3:$M$1002,CONCATENATE("=",Uitwerking!$A100,"-",Uitwerking!AW$9),RelGegevens!$L$3:$L$1002)=0),"",SUMIF(RelGegevens!$F$3:$M$1002,CONCATENATE("=",Uitwerking!$A100,"-",Uitwerking!AW$9),RelGegevens!$L$3:$L$1002))</f>
        <v/>
      </c>
      <c r="AX100" s="51" t="str">
        <f ca="1">IF(OR($A100="",AX$9="",SUMIF(RelGegevens!$F$3:$M$1002,CONCATENATE("=",Uitwerking!$A100,"-",Uitwerking!AX$9),RelGegevens!$L$3:$L$1002)=0),"",SUMIF(RelGegevens!$F$3:$M$1002,CONCATENATE("=",Uitwerking!$A100,"-",Uitwerking!AX$9),RelGegevens!$L$3:$L$1002))</f>
        <v/>
      </c>
      <c r="AY100" s="51" t="str">
        <f ca="1">IF(OR($A100="",AY$9="",SUMIF(RelGegevens!$F$3:$M$1002,CONCATENATE("=",Uitwerking!$A100,"-",Uitwerking!AY$9),RelGegevens!$L$3:$L$1002)=0),"",SUMIF(RelGegevens!$F$3:$M$1002,CONCATENATE("=",Uitwerking!$A100,"-",Uitwerking!AY$9),RelGegevens!$L$3:$L$1002))</f>
        <v/>
      </c>
      <c r="AZ100" s="51" t="str">
        <f ca="1">IF(OR($A100="",AZ$9="",SUMIF(RelGegevens!$F$3:$M$1002,CONCATENATE("=",Uitwerking!$A100,"-",Uitwerking!AZ$9),RelGegevens!$L$3:$L$1002)=0),"",SUMIF(RelGegevens!$F$3:$M$1002,CONCATENATE("=",Uitwerking!$A100,"-",Uitwerking!AZ$9),RelGegevens!$L$3:$L$1002))</f>
        <v/>
      </c>
      <c r="BA100" s="51" t="str">
        <f ca="1">IF(OR($A100="",BA$9="",SUMIF(RelGegevens!$F$3:$M$1002,CONCATENATE("=",Uitwerking!$A100,"-",Uitwerking!BA$9),RelGegevens!$L$3:$L$1002)=0),"",SUMIF(RelGegevens!$F$3:$M$1002,CONCATENATE("=",Uitwerking!$A100,"-",Uitwerking!BA$9),RelGegevens!$L$3:$L$1002))</f>
        <v/>
      </c>
      <c r="BB100" s="51" t="str">
        <f ca="1">IF(OR($A100="",BB$9="",SUMIF(RelGegevens!$F$3:$M$1002,CONCATENATE("=",Uitwerking!$A100,"-",Uitwerking!BB$9),RelGegevens!$L$3:$L$1002)=0),"",SUMIF(RelGegevens!$F$3:$M$1002,CONCATENATE("=",Uitwerking!$A100,"-",Uitwerking!BB$9),RelGegevens!$L$3:$L$1002))</f>
        <v/>
      </c>
      <c r="BC100" s="52" t="str">
        <f ca="1">IF(OR($A100="",BC$9="",SUMIF(RelGegevens!$F$3:$M$1002,CONCATENATE("=",Uitwerking!$A100,"-",Uitwerking!BC$9),RelGegevens!$L$3:$L$1002)=0),"",SUMIF(RelGegevens!$F$3:$M$1002,CONCATENATE("=",Uitwerking!$A100,"-",Uitwerking!BC$9),RelGegevens!$L$3:$L$1002))</f>
        <v/>
      </c>
    </row>
    <row r="101" spans="1:55" ht="10.5" customHeight="1" x14ac:dyDescent="0.25">
      <c r="A101" s="17" t="str">
        <f>'Data LMA'!B109</f>
        <v/>
      </c>
      <c r="B101" s="29" t="str">
        <f t="shared" si="5"/>
        <v/>
      </c>
      <c r="C101" s="22" t="str">
        <f>IF(A101="","",VLOOKUP(A101,Euralcodes!$A$2:$C$840,3))</f>
        <v/>
      </c>
      <c r="D101" s="23" t="str">
        <f>IF(C101="","",VLOOKUP(A101,Euralcodes!$A$2:$C$840,2))</f>
        <v/>
      </c>
      <c r="E101" s="87" t="str">
        <f t="shared" ca="1" si="6"/>
        <v/>
      </c>
      <c r="F101" s="50" t="str">
        <f ca="1">IF(OR($A101="",F$9="",SUMIF(RelGegevens!$F$3:$M$1002,CONCATENATE("=",Uitwerking!$A101,"-",Uitwerking!F$9),RelGegevens!$L$3:$L$1002)=0),"",SUMIF(RelGegevens!$F$3:$M$1002,CONCATENATE("=",Uitwerking!$A101,"-",Uitwerking!F$9),RelGegevens!$L$3:$L$1002))</f>
        <v/>
      </c>
      <c r="G101" s="51" t="str">
        <f ca="1">IF(OR($A101="",G$9="",SUMIF(RelGegevens!$F$3:$M$1002,CONCATENATE("=",Uitwerking!$A101,"-",Uitwerking!G$9),RelGegevens!$L$3:$L$1002)=0),"",SUMIF(RelGegevens!$F$3:$M$1002,CONCATENATE("=",Uitwerking!$A101,"-",Uitwerking!G$9),RelGegevens!$L$3:$L$1002))</f>
        <v/>
      </c>
      <c r="H101" s="51" t="str">
        <f ca="1">IF(OR($A101="",H$9="",SUMIF(RelGegevens!$F$3:$M$1002,CONCATENATE("=",Uitwerking!$A101,"-",Uitwerking!H$9),RelGegevens!$L$3:$L$1002)=0),"",SUMIF(RelGegevens!$F$3:$M$1002,CONCATENATE("=",Uitwerking!$A101,"-",Uitwerking!H$9),RelGegevens!$L$3:$L$1002))</f>
        <v/>
      </c>
      <c r="I101" s="51" t="str">
        <f ca="1">IF(OR($A101="",I$9="",SUMIF(RelGegevens!$F$3:$M$1002,CONCATENATE("=",Uitwerking!$A101,"-",Uitwerking!I$9),RelGegevens!$L$3:$L$1002)=0),"",SUMIF(RelGegevens!$F$3:$M$1002,CONCATENATE("=",Uitwerking!$A101,"-",Uitwerking!I$9),RelGegevens!$L$3:$L$1002))</f>
        <v/>
      </c>
      <c r="J101" s="51" t="str">
        <f ca="1">IF(OR($A101="",J$9="",SUMIF(RelGegevens!$F$3:$M$1002,CONCATENATE("=",Uitwerking!$A101,"-",Uitwerking!J$9),RelGegevens!$L$3:$L$1002)=0),"",SUMIF(RelGegevens!$F$3:$M$1002,CONCATENATE("=",Uitwerking!$A101,"-",Uitwerking!J$9),RelGegevens!$L$3:$L$1002))</f>
        <v/>
      </c>
      <c r="K101" s="51" t="str">
        <f ca="1">IF(OR($A101="",K$9="",SUMIF(RelGegevens!$F$3:$M$1002,CONCATENATE("=",Uitwerking!$A101,"-",Uitwerking!K$9),RelGegevens!$L$3:$L$1002)=0),"",SUMIF(RelGegevens!$F$3:$M$1002,CONCATENATE("=",Uitwerking!$A101,"-",Uitwerking!K$9),RelGegevens!$L$3:$L$1002))</f>
        <v/>
      </c>
      <c r="L101" s="51" t="str">
        <f ca="1">IF(OR($A101="",L$9="",SUMIF(RelGegevens!$F$3:$M$1002,CONCATENATE("=",Uitwerking!$A101,"-",Uitwerking!L$9),RelGegevens!$L$3:$L$1002)=0),"",SUMIF(RelGegevens!$F$3:$M$1002,CONCATENATE("=",Uitwerking!$A101,"-",Uitwerking!L$9),RelGegevens!$L$3:$L$1002))</f>
        <v/>
      </c>
      <c r="M101" s="51" t="str">
        <f ca="1">IF(OR($A101="",M$9="",SUMIF(RelGegevens!$F$3:$M$1002,CONCATENATE("=",Uitwerking!$A101,"-",Uitwerking!M$9),RelGegevens!$L$3:$L$1002)=0),"",SUMIF(RelGegevens!$F$3:$M$1002,CONCATENATE("=",Uitwerking!$A101,"-",Uitwerking!M$9),RelGegevens!$L$3:$L$1002))</f>
        <v/>
      </c>
      <c r="N101" s="51" t="str">
        <f ca="1">IF(OR($A101="",N$9="",SUMIF(RelGegevens!$F$3:$M$1002,CONCATENATE("=",Uitwerking!$A101,"-",Uitwerking!N$9),RelGegevens!$L$3:$L$1002)=0),"",SUMIF(RelGegevens!$F$3:$M$1002,CONCATENATE("=",Uitwerking!$A101,"-",Uitwerking!N$9),RelGegevens!$L$3:$L$1002))</f>
        <v/>
      </c>
      <c r="O101" s="51" t="str">
        <f ca="1">IF(OR($A101="",O$9="",SUMIF(RelGegevens!$F$3:$M$1002,CONCATENATE("=",Uitwerking!$A101,"-",Uitwerking!O$9),RelGegevens!$L$3:$L$1002)=0),"",SUMIF(RelGegevens!$F$3:$M$1002,CONCATENATE("=",Uitwerking!$A101,"-",Uitwerking!O$9),RelGegevens!$L$3:$L$1002))</f>
        <v/>
      </c>
      <c r="P101" s="51" t="str">
        <f ca="1">IF(OR($A101="",P$9="",SUMIF(RelGegevens!$F$3:$M$1002,CONCATENATE("=",Uitwerking!$A101,"-",Uitwerking!P$9),RelGegevens!$L$3:$L$1002)=0),"",SUMIF(RelGegevens!$F$3:$M$1002,CONCATENATE("=",Uitwerking!$A101,"-",Uitwerking!P$9),RelGegevens!$L$3:$L$1002))</f>
        <v/>
      </c>
      <c r="Q101" s="51" t="str">
        <f ca="1">IF(OR($A101="",Q$9="",SUMIF(RelGegevens!$F$3:$M$1002,CONCATENATE("=",Uitwerking!$A101,"-",Uitwerking!Q$9),RelGegevens!$L$3:$L$1002)=0),"",SUMIF(RelGegevens!$F$3:$M$1002,CONCATENATE("=",Uitwerking!$A101,"-",Uitwerking!Q$9),RelGegevens!$L$3:$L$1002))</f>
        <v/>
      </c>
      <c r="R101" s="51" t="str">
        <f ca="1">IF(OR($A101="",R$9="",SUMIF(RelGegevens!$F$3:$M$1002,CONCATENATE("=",Uitwerking!$A101,"-",Uitwerking!R$9),RelGegevens!$L$3:$L$1002)=0),"",SUMIF(RelGegevens!$F$3:$M$1002,CONCATENATE("=",Uitwerking!$A101,"-",Uitwerking!R$9),RelGegevens!$L$3:$L$1002))</f>
        <v/>
      </c>
      <c r="S101" s="51" t="str">
        <f ca="1">IF(OR($A101="",S$9="",SUMIF(RelGegevens!$F$3:$M$1002,CONCATENATE("=",Uitwerking!$A101,"-",Uitwerking!S$9),RelGegevens!$L$3:$L$1002)=0),"",SUMIF(RelGegevens!$F$3:$M$1002,CONCATENATE("=",Uitwerking!$A101,"-",Uitwerking!S$9),RelGegevens!$L$3:$L$1002))</f>
        <v/>
      </c>
      <c r="T101" s="51" t="str">
        <f ca="1">IF(OR($A101="",T$9="",SUMIF(RelGegevens!$F$3:$M$1002,CONCATENATE("=",Uitwerking!$A101,"-",Uitwerking!T$9),RelGegevens!$L$3:$L$1002)=0),"",SUMIF(RelGegevens!$F$3:$M$1002,CONCATENATE("=",Uitwerking!$A101,"-",Uitwerking!T$9),RelGegevens!$L$3:$L$1002))</f>
        <v/>
      </c>
      <c r="U101" s="51" t="str">
        <f ca="1">IF(OR($A101="",U$9="",SUMIF(RelGegevens!$F$3:$M$1002,CONCATENATE("=",Uitwerking!$A101,"-",Uitwerking!U$9),RelGegevens!$L$3:$L$1002)=0),"",SUMIF(RelGegevens!$F$3:$M$1002,CONCATENATE("=",Uitwerking!$A101,"-",Uitwerking!U$9),RelGegevens!$L$3:$L$1002))</f>
        <v/>
      </c>
      <c r="V101" s="51" t="str">
        <f ca="1">IF(OR($A101="",V$9="",SUMIF(RelGegevens!$F$3:$M$1002,CONCATENATE("=",Uitwerking!$A101,"-",Uitwerking!V$9),RelGegevens!$L$3:$L$1002)=0),"",SUMIF(RelGegevens!$F$3:$M$1002,CONCATENATE("=",Uitwerking!$A101,"-",Uitwerking!V$9),RelGegevens!$L$3:$L$1002))</f>
        <v/>
      </c>
      <c r="W101" s="51" t="str">
        <f ca="1">IF(OR($A101="",W$9="",SUMIF(RelGegevens!$F$3:$M$1002,CONCATENATE("=",Uitwerking!$A101,"-",Uitwerking!W$9),RelGegevens!$L$3:$L$1002)=0),"",SUMIF(RelGegevens!$F$3:$M$1002,CONCATENATE("=",Uitwerking!$A101,"-",Uitwerking!W$9),RelGegevens!$L$3:$L$1002))</f>
        <v/>
      </c>
      <c r="X101" s="51" t="str">
        <f ca="1">IF(OR($A101="",X$9="",SUMIF(RelGegevens!$F$3:$M$1002,CONCATENATE("=",Uitwerking!$A101,"-",Uitwerking!X$9),RelGegevens!$L$3:$L$1002)=0),"",SUMIF(RelGegevens!$F$3:$M$1002,CONCATENATE("=",Uitwerking!$A101,"-",Uitwerking!X$9),RelGegevens!$L$3:$L$1002))</f>
        <v/>
      </c>
      <c r="Y101" s="51" t="str">
        <f ca="1">IF(OR($A101="",Y$9="",SUMIF(RelGegevens!$F$3:$M$1002,CONCATENATE("=",Uitwerking!$A101,"-",Uitwerking!Y$9),RelGegevens!$L$3:$L$1002)=0),"",SUMIF(RelGegevens!$F$3:$M$1002,CONCATENATE("=",Uitwerking!$A101,"-",Uitwerking!Y$9),RelGegevens!$L$3:$L$1002))</f>
        <v/>
      </c>
      <c r="Z101" s="50" t="str">
        <f ca="1">IF(OR($A101="",Z$9="",SUMIF(RelGegevens!$F$3:$M$1002,CONCATENATE("=",Uitwerking!$A101,"-",Uitwerking!Z$9),RelGegevens!$L$3:$L$1002)=0),"",SUMIF(RelGegevens!$F$3:$M$1002,CONCATENATE("=",Uitwerking!$A101,"-",Uitwerking!Z$9),RelGegevens!$L$3:$L$1002))</f>
        <v/>
      </c>
      <c r="AA101" s="51" t="str">
        <f ca="1">IF(OR($A101="",AA$9="",SUMIF(RelGegevens!$F$3:$M$1002,CONCATENATE("=",Uitwerking!$A101,"-",Uitwerking!AA$9),RelGegevens!$L$3:$L$1002)=0),"",SUMIF(RelGegevens!$F$3:$M$1002,CONCATENATE("=",Uitwerking!$A101,"-",Uitwerking!AA$9),RelGegevens!$L$3:$L$1002))</f>
        <v/>
      </c>
      <c r="AB101" s="51" t="str">
        <f ca="1">IF(OR($A101="",AB$9="",SUMIF(RelGegevens!$F$3:$M$1002,CONCATENATE("=",Uitwerking!$A101,"-",Uitwerking!AB$9),RelGegevens!$L$3:$L$1002)=0),"",SUMIF(RelGegevens!$F$3:$M$1002,CONCATENATE("=",Uitwerking!$A101,"-",Uitwerking!AB$9),RelGegevens!$L$3:$L$1002))</f>
        <v/>
      </c>
      <c r="AC101" s="51" t="str">
        <f ca="1">IF(OR($A101="",AC$9="",SUMIF(RelGegevens!$F$3:$M$1002,CONCATENATE("=",Uitwerking!$A101,"-",Uitwerking!AC$9),RelGegevens!$L$3:$L$1002)=0),"",SUMIF(RelGegevens!$F$3:$M$1002,CONCATENATE("=",Uitwerking!$A101,"-",Uitwerking!AC$9),RelGegevens!$L$3:$L$1002))</f>
        <v/>
      </c>
      <c r="AD101" s="51" t="str">
        <f ca="1">IF(OR($A101="",AD$9="",SUMIF(RelGegevens!$F$3:$M$1002,CONCATENATE("=",Uitwerking!$A101,"-",Uitwerking!AD$9),RelGegevens!$L$3:$L$1002)=0),"",SUMIF(RelGegevens!$F$3:$M$1002,CONCATENATE("=",Uitwerking!$A101,"-",Uitwerking!AD$9),RelGegevens!$L$3:$L$1002))</f>
        <v/>
      </c>
      <c r="AE101" s="51" t="str">
        <f ca="1">IF(OR($A101="",AE$9="",SUMIF(RelGegevens!$F$3:$M$1002,CONCATENATE("=",Uitwerking!$A101,"-",Uitwerking!AE$9),RelGegevens!$L$3:$L$1002)=0),"",SUMIF(RelGegevens!$F$3:$M$1002,CONCATENATE("=",Uitwerking!$A101,"-",Uitwerking!AE$9),RelGegevens!$L$3:$L$1002))</f>
        <v/>
      </c>
      <c r="AF101" s="51" t="str">
        <f ca="1">IF(OR($A101="",AF$9="",SUMIF(RelGegevens!$F$3:$M$1002,CONCATENATE("=",Uitwerking!$A101,"-",Uitwerking!AF$9),RelGegevens!$L$3:$L$1002)=0),"",SUMIF(RelGegevens!$F$3:$M$1002,CONCATENATE("=",Uitwerking!$A101,"-",Uitwerking!AF$9),RelGegevens!$L$3:$L$1002))</f>
        <v/>
      </c>
      <c r="AG101" s="51" t="str">
        <f ca="1">IF(OR($A101="",AG$9="",SUMIF(RelGegevens!$F$3:$M$1002,CONCATENATE("=",Uitwerking!$A101,"-",Uitwerking!AG$9),RelGegevens!$L$3:$L$1002)=0),"",SUMIF(RelGegevens!$F$3:$M$1002,CONCATENATE("=",Uitwerking!$A101,"-",Uitwerking!AG$9),RelGegevens!$L$3:$L$1002))</f>
        <v/>
      </c>
      <c r="AH101" s="51" t="str">
        <f ca="1">IF(OR($A101="",AH$9="",SUMIF(RelGegevens!$F$3:$M$1002,CONCATENATE("=",Uitwerking!$A101,"-",Uitwerking!AH$9),RelGegevens!$L$3:$L$1002)=0),"",SUMIF(RelGegevens!$F$3:$M$1002,CONCATENATE("=",Uitwerking!$A101,"-",Uitwerking!AH$9),RelGegevens!$L$3:$L$1002))</f>
        <v/>
      </c>
      <c r="AI101" s="51" t="str">
        <f ca="1">IF(OR($A101="",AI$9="",SUMIF(RelGegevens!$F$3:$M$1002,CONCATENATE("=",Uitwerking!$A101,"-",Uitwerking!AI$9),RelGegevens!$L$3:$L$1002)=0),"",SUMIF(RelGegevens!$F$3:$M$1002,CONCATENATE("=",Uitwerking!$A101,"-",Uitwerking!AI$9),RelGegevens!$L$3:$L$1002))</f>
        <v/>
      </c>
      <c r="AJ101" s="51" t="str">
        <f ca="1">IF(OR($A101="",AJ$9="",SUMIF(RelGegevens!$F$3:$M$1002,CONCATENATE("=",Uitwerking!$A101,"-",Uitwerking!AJ$9),RelGegevens!$L$3:$L$1002)=0),"",SUMIF(RelGegevens!$F$3:$M$1002,CONCATENATE("=",Uitwerking!$A101,"-",Uitwerking!AJ$9),RelGegevens!$L$3:$L$1002))</f>
        <v/>
      </c>
      <c r="AK101" s="51" t="str">
        <f ca="1">IF(OR($A101="",AK$9="",SUMIF(RelGegevens!$F$3:$M$1002,CONCATENATE("=",Uitwerking!$A101,"-",Uitwerking!AK$9),RelGegevens!$L$3:$L$1002)=0),"",SUMIF(RelGegevens!$F$3:$M$1002,CONCATENATE("=",Uitwerking!$A101,"-",Uitwerking!AK$9),RelGegevens!$L$3:$L$1002))</f>
        <v/>
      </c>
      <c r="AL101" s="51" t="str">
        <f ca="1">IF(OR($A101="",AL$9="",SUMIF(RelGegevens!$F$3:$M$1002,CONCATENATE("=",Uitwerking!$A101,"-",Uitwerking!AL$9),RelGegevens!$L$3:$L$1002)=0),"",SUMIF(RelGegevens!$F$3:$M$1002,CONCATENATE("=",Uitwerking!$A101,"-",Uitwerking!AL$9),RelGegevens!$L$3:$L$1002))</f>
        <v/>
      </c>
      <c r="AM101" s="51" t="str">
        <f ca="1">IF(OR($A101="",AM$9="",SUMIF(RelGegevens!$F$3:$M$1002,CONCATENATE("=",Uitwerking!$A101,"-",Uitwerking!AM$9),RelGegevens!$L$3:$L$1002)=0),"",SUMIF(RelGegevens!$F$3:$M$1002,CONCATENATE("=",Uitwerking!$A101,"-",Uitwerking!AM$9),RelGegevens!$L$3:$L$1002))</f>
        <v/>
      </c>
      <c r="AN101" s="51" t="str">
        <f ca="1">IF(OR($A101="",AN$9="",SUMIF(RelGegevens!$F$3:$M$1002,CONCATENATE("=",Uitwerking!$A101,"-",Uitwerking!AN$9),RelGegevens!$L$3:$L$1002)=0),"",SUMIF(RelGegevens!$F$3:$M$1002,CONCATENATE("=",Uitwerking!$A101,"-",Uitwerking!AN$9),RelGegevens!$L$3:$L$1002))</f>
        <v/>
      </c>
      <c r="AO101" s="51" t="str">
        <f ca="1">IF(OR($A101="",AO$9="",SUMIF(RelGegevens!$F$3:$M$1002,CONCATENATE("=",Uitwerking!$A101,"-",Uitwerking!AO$9),RelGegevens!$L$3:$L$1002)=0),"",SUMIF(RelGegevens!$F$3:$M$1002,CONCATENATE("=",Uitwerking!$A101,"-",Uitwerking!AO$9),RelGegevens!$L$3:$L$1002))</f>
        <v/>
      </c>
      <c r="AP101" s="51" t="str">
        <f ca="1">IF(OR($A101="",AP$9="",SUMIF(RelGegevens!$F$3:$M$1002,CONCATENATE("=",Uitwerking!$A101,"-",Uitwerking!AP$9),RelGegevens!$L$3:$L$1002)=0),"",SUMIF(RelGegevens!$F$3:$M$1002,CONCATENATE("=",Uitwerking!$A101,"-",Uitwerking!AP$9),RelGegevens!$L$3:$L$1002))</f>
        <v/>
      </c>
      <c r="AQ101" s="51" t="str">
        <f ca="1">IF(OR($A101="",AQ$9="",SUMIF(RelGegevens!$F$3:$M$1002,CONCATENATE("=",Uitwerking!$A101,"-",Uitwerking!AQ$9),RelGegevens!$L$3:$L$1002)=0),"",SUMIF(RelGegevens!$F$3:$M$1002,CONCATENATE("=",Uitwerking!$A101,"-",Uitwerking!AQ$9),RelGegevens!$L$3:$L$1002))</f>
        <v/>
      </c>
      <c r="AR101" s="51" t="str">
        <f ca="1">IF(OR($A101="",AR$9="",SUMIF(RelGegevens!$F$3:$M$1002,CONCATENATE("=",Uitwerking!$A101,"-",Uitwerking!AR$9),RelGegevens!$L$3:$L$1002)=0),"",SUMIF(RelGegevens!$F$3:$M$1002,CONCATENATE("=",Uitwerking!$A101,"-",Uitwerking!AR$9),RelGegevens!$L$3:$L$1002))</f>
        <v/>
      </c>
      <c r="AS101" s="51" t="str">
        <f ca="1">IF(OR($A101="",AS$9="",SUMIF(RelGegevens!$F$3:$M$1002,CONCATENATE("=",Uitwerking!$A101,"-",Uitwerking!AS$9),RelGegevens!$L$3:$L$1002)=0),"",SUMIF(RelGegevens!$F$3:$M$1002,CONCATENATE("=",Uitwerking!$A101,"-",Uitwerking!AS$9),RelGegevens!$L$3:$L$1002))</f>
        <v/>
      </c>
      <c r="AT101" s="51" t="str">
        <f ca="1">IF(OR($A101="",AT$9="",SUMIF(RelGegevens!$F$3:$M$1002,CONCATENATE("=",Uitwerking!$A101,"-",Uitwerking!AT$9),RelGegevens!$L$3:$L$1002)=0),"",SUMIF(RelGegevens!$F$3:$M$1002,CONCATENATE("=",Uitwerking!$A101,"-",Uitwerking!AT$9),RelGegevens!$L$3:$L$1002))</f>
        <v/>
      </c>
      <c r="AU101" s="51" t="str">
        <f ca="1">IF(OR($A101="",AU$9="",SUMIF(RelGegevens!$F$3:$M$1002,CONCATENATE("=",Uitwerking!$A101,"-",Uitwerking!AU$9),RelGegevens!$L$3:$L$1002)=0),"",SUMIF(RelGegevens!$F$3:$M$1002,CONCATENATE("=",Uitwerking!$A101,"-",Uitwerking!AU$9),RelGegevens!$L$3:$L$1002))</f>
        <v/>
      </c>
      <c r="AV101" s="51" t="str">
        <f ca="1">IF(OR($A101="",AV$9="",SUMIF(RelGegevens!$F$3:$M$1002,CONCATENATE("=",Uitwerking!$A101,"-",Uitwerking!AV$9),RelGegevens!$L$3:$L$1002)=0),"",SUMIF(RelGegevens!$F$3:$M$1002,CONCATENATE("=",Uitwerking!$A101,"-",Uitwerking!AV$9),RelGegevens!$L$3:$L$1002))</f>
        <v/>
      </c>
      <c r="AW101" s="51" t="str">
        <f ca="1">IF(OR($A101="",AW$9="",SUMIF(RelGegevens!$F$3:$M$1002,CONCATENATE("=",Uitwerking!$A101,"-",Uitwerking!AW$9),RelGegevens!$L$3:$L$1002)=0),"",SUMIF(RelGegevens!$F$3:$M$1002,CONCATENATE("=",Uitwerking!$A101,"-",Uitwerking!AW$9),RelGegevens!$L$3:$L$1002))</f>
        <v/>
      </c>
      <c r="AX101" s="51" t="str">
        <f ca="1">IF(OR($A101="",AX$9="",SUMIF(RelGegevens!$F$3:$M$1002,CONCATENATE("=",Uitwerking!$A101,"-",Uitwerking!AX$9),RelGegevens!$L$3:$L$1002)=0),"",SUMIF(RelGegevens!$F$3:$M$1002,CONCATENATE("=",Uitwerking!$A101,"-",Uitwerking!AX$9),RelGegevens!$L$3:$L$1002))</f>
        <v/>
      </c>
      <c r="AY101" s="51" t="str">
        <f ca="1">IF(OR($A101="",AY$9="",SUMIF(RelGegevens!$F$3:$M$1002,CONCATENATE("=",Uitwerking!$A101,"-",Uitwerking!AY$9),RelGegevens!$L$3:$L$1002)=0),"",SUMIF(RelGegevens!$F$3:$M$1002,CONCATENATE("=",Uitwerking!$A101,"-",Uitwerking!AY$9),RelGegevens!$L$3:$L$1002))</f>
        <v/>
      </c>
      <c r="AZ101" s="51" t="str">
        <f ca="1">IF(OR($A101="",AZ$9="",SUMIF(RelGegevens!$F$3:$M$1002,CONCATENATE("=",Uitwerking!$A101,"-",Uitwerking!AZ$9),RelGegevens!$L$3:$L$1002)=0),"",SUMIF(RelGegevens!$F$3:$M$1002,CONCATENATE("=",Uitwerking!$A101,"-",Uitwerking!AZ$9),RelGegevens!$L$3:$L$1002))</f>
        <v/>
      </c>
      <c r="BA101" s="51" t="str">
        <f ca="1">IF(OR($A101="",BA$9="",SUMIF(RelGegevens!$F$3:$M$1002,CONCATENATE("=",Uitwerking!$A101,"-",Uitwerking!BA$9),RelGegevens!$L$3:$L$1002)=0),"",SUMIF(RelGegevens!$F$3:$M$1002,CONCATENATE("=",Uitwerking!$A101,"-",Uitwerking!BA$9),RelGegevens!$L$3:$L$1002))</f>
        <v/>
      </c>
      <c r="BB101" s="51" t="str">
        <f ca="1">IF(OR($A101="",BB$9="",SUMIF(RelGegevens!$F$3:$M$1002,CONCATENATE("=",Uitwerking!$A101,"-",Uitwerking!BB$9),RelGegevens!$L$3:$L$1002)=0),"",SUMIF(RelGegevens!$F$3:$M$1002,CONCATENATE("=",Uitwerking!$A101,"-",Uitwerking!BB$9),RelGegevens!$L$3:$L$1002))</f>
        <v/>
      </c>
      <c r="BC101" s="52" t="str">
        <f ca="1">IF(OR($A101="",BC$9="",SUMIF(RelGegevens!$F$3:$M$1002,CONCATENATE("=",Uitwerking!$A101,"-",Uitwerking!BC$9),RelGegevens!$L$3:$L$1002)=0),"",SUMIF(RelGegevens!$F$3:$M$1002,CONCATENATE("=",Uitwerking!$A101,"-",Uitwerking!BC$9),RelGegevens!$L$3:$L$1002))</f>
        <v/>
      </c>
    </row>
    <row r="102" spans="1:55" ht="10.5" customHeight="1" x14ac:dyDescent="0.25">
      <c r="A102" s="17" t="str">
        <f>'Data LMA'!B110</f>
        <v/>
      </c>
      <c r="B102" s="29" t="str">
        <f t="shared" si="5"/>
        <v/>
      </c>
      <c r="C102" s="22" t="str">
        <f>IF(A102="","",VLOOKUP(A102,Euralcodes!$A$2:$C$840,3))</f>
        <v/>
      </c>
      <c r="D102" s="23" t="str">
        <f>IF(C102="","",VLOOKUP(A102,Euralcodes!$A$2:$C$840,2))</f>
        <v/>
      </c>
      <c r="E102" s="87" t="str">
        <f t="shared" ca="1" si="6"/>
        <v/>
      </c>
      <c r="F102" s="50" t="str">
        <f ca="1">IF(OR($A102="",F$9="",SUMIF(RelGegevens!$F$3:$M$1002,CONCATENATE("=",Uitwerking!$A102,"-",Uitwerking!F$9),RelGegevens!$L$3:$L$1002)=0),"",SUMIF(RelGegevens!$F$3:$M$1002,CONCATENATE("=",Uitwerking!$A102,"-",Uitwerking!F$9),RelGegevens!$L$3:$L$1002))</f>
        <v/>
      </c>
      <c r="G102" s="51" t="str">
        <f ca="1">IF(OR($A102="",G$9="",SUMIF(RelGegevens!$F$3:$M$1002,CONCATENATE("=",Uitwerking!$A102,"-",Uitwerking!G$9),RelGegevens!$L$3:$L$1002)=0),"",SUMIF(RelGegevens!$F$3:$M$1002,CONCATENATE("=",Uitwerking!$A102,"-",Uitwerking!G$9),RelGegevens!$L$3:$L$1002))</f>
        <v/>
      </c>
      <c r="H102" s="51" t="str">
        <f ca="1">IF(OR($A102="",H$9="",SUMIF(RelGegevens!$F$3:$M$1002,CONCATENATE("=",Uitwerking!$A102,"-",Uitwerking!H$9),RelGegevens!$L$3:$L$1002)=0),"",SUMIF(RelGegevens!$F$3:$M$1002,CONCATENATE("=",Uitwerking!$A102,"-",Uitwerking!H$9),RelGegevens!$L$3:$L$1002))</f>
        <v/>
      </c>
      <c r="I102" s="51" t="str">
        <f ca="1">IF(OR($A102="",I$9="",SUMIF(RelGegevens!$F$3:$M$1002,CONCATENATE("=",Uitwerking!$A102,"-",Uitwerking!I$9),RelGegevens!$L$3:$L$1002)=0),"",SUMIF(RelGegevens!$F$3:$M$1002,CONCATENATE("=",Uitwerking!$A102,"-",Uitwerking!I$9),RelGegevens!$L$3:$L$1002))</f>
        <v/>
      </c>
      <c r="J102" s="51" t="str">
        <f ca="1">IF(OR($A102="",J$9="",SUMIF(RelGegevens!$F$3:$M$1002,CONCATENATE("=",Uitwerking!$A102,"-",Uitwerking!J$9),RelGegevens!$L$3:$L$1002)=0),"",SUMIF(RelGegevens!$F$3:$M$1002,CONCATENATE("=",Uitwerking!$A102,"-",Uitwerking!J$9),RelGegevens!$L$3:$L$1002))</f>
        <v/>
      </c>
      <c r="K102" s="51" t="str">
        <f ca="1">IF(OR($A102="",K$9="",SUMIF(RelGegevens!$F$3:$M$1002,CONCATENATE("=",Uitwerking!$A102,"-",Uitwerking!K$9),RelGegevens!$L$3:$L$1002)=0),"",SUMIF(RelGegevens!$F$3:$M$1002,CONCATENATE("=",Uitwerking!$A102,"-",Uitwerking!K$9),RelGegevens!$L$3:$L$1002))</f>
        <v/>
      </c>
      <c r="L102" s="51" t="str">
        <f ca="1">IF(OR($A102="",L$9="",SUMIF(RelGegevens!$F$3:$M$1002,CONCATENATE("=",Uitwerking!$A102,"-",Uitwerking!L$9),RelGegevens!$L$3:$L$1002)=0),"",SUMIF(RelGegevens!$F$3:$M$1002,CONCATENATE("=",Uitwerking!$A102,"-",Uitwerking!L$9),RelGegevens!$L$3:$L$1002))</f>
        <v/>
      </c>
      <c r="M102" s="51" t="str">
        <f ca="1">IF(OR($A102="",M$9="",SUMIF(RelGegevens!$F$3:$M$1002,CONCATENATE("=",Uitwerking!$A102,"-",Uitwerking!M$9),RelGegevens!$L$3:$L$1002)=0),"",SUMIF(RelGegevens!$F$3:$M$1002,CONCATENATE("=",Uitwerking!$A102,"-",Uitwerking!M$9),RelGegevens!$L$3:$L$1002))</f>
        <v/>
      </c>
      <c r="N102" s="51" t="str">
        <f ca="1">IF(OR($A102="",N$9="",SUMIF(RelGegevens!$F$3:$M$1002,CONCATENATE("=",Uitwerking!$A102,"-",Uitwerking!N$9),RelGegevens!$L$3:$L$1002)=0),"",SUMIF(RelGegevens!$F$3:$M$1002,CONCATENATE("=",Uitwerking!$A102,"-",Uitwerking!N$9),RelGegevens!$L$3:$L$1002))</f>
        <v/>
      </c>
      <c r="O102" s="51" t="str">
        <f ca="1">IF(OR($A102="",O$9="",SUMIF(RelGegevens!$F$3:$M$1002,CONCATENATE("=",Uitwerking!$A102,"-",Uitwerking!O$9),RelGegevens!$L$3:$L$1002)=0),"",SUMIF(RelGegevens!$F$3:$M$1002,CONCATENATE("=",Uitwerking!$A102,"-",Uitwerking!O$9),RelGegevens!$L$3:$L$1002))</f>
        <v/>
      </c>
      <c r="P102" s="51" t="str">
        <f ca="1">IF(OR($A102="",P$9="",SUMIF(RelGegevens!$F$3:$M$1002,CONCATENATE("=",Uitwerking!$A102,"-",Uitwerking!P$9),RelGegevens!$L$3:$L$1002)=0),"",SUMIF(RelGegevens!$F$3:$M$1002,CONCATENATE("=",Uitwerking!$A102,"-",Uitwerking!P$9),RelGegevens!$L$3:$L$1002))</f>
        <v/>
      </c>
      <c r="Q102" s="51" t="str">
        <f ca="1">IF(OR($A102="",Q$9="",SUMIF(RelGegevens!$F$3:$M$1002,CONCATENATE("=",Uitwerking!$A102,"-",Uitwerking!Q$9),RelGegevens!$L$3:$L$1002)=0),"",SUMIF(RelGegevens!$F$3:$M$1002,CONCATENATE("=",Uitwerking!$A102,"-",Uitwerking!Q$9),RelGegevens!$L$3:$L$1002))</f>
        <v/>
      </c>
      <c r="R102" s="51" t="str">
        <f ca="1">IF(OR($A102="",R$9="",SUMIF(RelGegevens!$F$3:$M$1002,CONCATENATE("=",Uitwerking!$A102,"-",Uitwerking!R$9),RelGegevens!$L$3:$L$1002)=0),"",SUMIF(RelGegevens!$F$3:$M$1002,CONCATENATE("=",Uitwerking!$A102,"-",Uitwerking!R$9),RelGegevens!$L$3:$L$1002))</f>
        <v/>
      </c>
      <c r="S102" s="51" t="str">
        <f ca="1">IF(OR($A102="",S$9="",SUMIF(RelGegevens!$F$3:$M$1002,CONCATENATE("=",Uitwerking!$A102,"-",Uitwerking!S$9),RelGegevens!$L$3:$L$1002)=0),"",SUMIF(RelGegevens!$F$3:$M$1002,CONCATENATE("=",Uitwerking!$A102,"-",Uitwerking!S$9),RelGegevens!$L$3:$L$1002))</f>
        <v/>
      </c>
      <c r="T102" s="51" t="str">
        <f ca="1">IF(OR($A102="",T$9="",SUMIF(RelGegevens!$F$3:$M$1002,CONCATENATE("=",Uitwerking!$A102,"-",Uitwerking!T$9),RelGegevens!$L$3:$L$1002)=0),"",SUMIF(RelGegevens!$F$3:$M$1002,CONCATENATE("=",Uitwerking!$A102,"-",Uitwerking!T$9),RelGegevens!$L$3:$L$1002))</f>
        <v/>
      </c>
      <c r="U102" s="51" t="str">
        <f ca="1">IF(OR($A102="",U$9="",SUMIF(RelGegevens!$F$3:$M$1002,CONCATENATE("=",Uitwerking!$A102,"-",Uitwerking!U$9),RelGegevens!$L$3:$L$1002)=0),"",SUMIF(RelGegevens!$F$3:$M$1002,CONCATENATE("=",Uitwerking!$A102,"-",Uitwerking!U$9),RelGegevens!$L$3:$L$1002))</f>
        <v/>
      </c>
      <c r="V102" s="51" t="str">
        <f ca="1">IF(OR($A102="",V$9="",SUMIF(RelGegevens!$F$3:$M$1002,CONCATENATE("=",Uitwerking!$A102,"-",Uitwerking!V$9),RelGegevens!$L$3:$L$1002)=0),"",SUMIF(RelGegevens!$F$3:$M$1002,CONCATENATE("=",Uitwerking!$A102,"-",Uitwerking!V$9),RelGegevens!$L$3:$L$1002))</f>
        <v/>
      </c>
      <c r="W102" s="51" t="str">
        <f ca="1">IF(OR($A102="",W$9="",SUMIF(RelGegevens!$F$3:$M$1002,CONCATENATE("=",Uitwerking!$A102,"-",Uitwerking!W$9),RelGegevens!$L$3:$L$1002)=0),"",SUMIF(RelGegevens!$F$3:$M$1002,CONCATENATE("=",Uitwerking!$A102,"-",Uitwerking!W$9),RelGegevens!$L$3:$L$1002))</f>
        <v/>
      </c>
      <c r="X102" s="51" t="str">
        <f ca="1">IF(OR($A102="",X$9="",SUMIF(RelGegevens!$F$3:$M$1002,CONCATENATE("=",Uitwerking!$A102,"-",Uitwerking!X$9),RelGegevens!$L$3:$L$1002)=0),"",SUMIF(RelGegevens!$F$3:$M$1002,CONCATENATE("=",Uitwerking!$A102,"-",Uitwerking!X$9),RelGegevens!$L$3:$L$1002))</f>
        <v/>
      </c>
      <c r="Y102" s="51" t="str">
        <f ca="1">IF(OR($A102="",Y$9="",SUMIF(RelGegevens!$F$3:$M$1002,CONCATENATE("=",Uitwerking!$A102,"-",Uitwerking!Y$9),RelGegevens!$L$3:$L$1002)=0),"",SUMIF(RelGegevens!$F$3:$M$1002,CONCATENATE("=",Uitwerking!$A102,"-",Uitwerking!Y$9),RelGegevens!$L$3:$L$1002))</f>
        <v/>
      </c>
      <c r="Z102" s="50" t="str">
        <f ca="1">IF(OR($A102="",Z$9="",SUMIF(RelGegevens!$F$3:$M$1002,CONCATENATE("=",Uitwerking!$A102,"-",Uitwerking!Z$9),RelGegevens!$L$3:$L$1002)=0),"",SUMIF(RelGegevens!$F$3:$M$1002,CONCATENATE("=",Uitwerking!$A102,"-",Uitwerking!Z$9),RelGegevens!$L$3:$L$1002))</f>
        <v/>
      </c>
      <c r="AA102" s="51" t="str">
        <f ca="1">IF(OR($A102="",AA$9="",SUMIF(RelGegevens!$F$3:$M$1002,CONCATENATE("=",Uitwerking!$A102,"-",Uitwerking!AA$9),RelGegevens!$L$3:$L$1002)=0),"",SUMIF(RelGegevens!$F$3:$M$1002,CONCATENATE("=",Uitwerking!$A102,"-",Uitwerking!AA$9),RelGegevens!$L$3:$L$1002))</f>
        <v/>
      </c>
      <c r="AB102" s="51" t="str">
        <f ca="1">IF(OR($A102="",AB$9="",SUMIF(RelGegevens!$F$3:$M$1002,CONCATENATE("=",Uitwerking!$A102,"-",Uitwerking!AB$9),RelGegevens!$L$3:$L$1002)=0),"",SUMIF(RelGegevens!$F$3:$M$1002,CONCATENATE("=",Uitwerking!$A102,"-",Uitwerking!AB$9),RelGegevens!$L$3:$L$1002))</f>
        <v/>
      </c>
      <c r="AC102" s="51" t="str">
        <f ca="1">IF(OR($A102="",AC$9="",SUMIF(RelGegevens!$F$3:$M$1002,CONCATENATE("=",Uitwerking!$A102,"-",Uitwerking!AC$9),RelGegevens!$L$3:$L$1002)=0),"",SUMIF(RelGegevens!$F$3:$M$1002,CONCATENATE("=",Uitwerking!$A102,"-",Uitwerking!AC$9),RelGegevens!$L$3:$L$1002))</f>
        <v/>
      </c>
      <c r="AD102" s="51" t="str">
        <f ca="1">IF(OR($A102="",AD$9="",SUMIF(RelGegevens!$F$3:$M$1002,CONCATENATE("=",Uitwerking!$A102,"-",Uitwerking!AD$9),RelGegevens!$L$3:$L$1002)=0),"",SUMIF(RelGegevens!$F$3:$M$1002,CONCATENATE("=",Uitwerking!$A102,"-",Uitwerking!AD$9),RelGegevens!$L$3:$L$1002))</f>
        <v/>
      </c>
      <c r="AE102" s="51" t="str">
        <f ca="1">IF(OR($A102="",AE$9="",SUMIF(RelGegevens!$F$3:$M$1002,CONCATENATE("=",Uitwerking!$A102,"-",Uitwerking!AE$9),RelGegevens!$L$3:$L$1002)=0),"",SUMIF(RelGegevens!$F$3:$M$1002,CONCATENATE("=",Uitwerking!$A102,"-",Uitwerking!AE$9),RelGegevens!$L$3:$L$1002))</f>
        <v/>
      </c>
      <c r="AF102" s="51" t="str">
        <f ca="1">IF(OR($A102="",AF$9="",SUMIF(RelGegevens!$F$3:$M$1002,CONCATENATE("=",Uitwerking!$A102,"-",Uitwerking!AF$9),RelGegevens!$L$3:$L$1002)=0),"",SUMIF(RelGegevens!$F$3:$M$1002,CONCATENATE("=",Uitwerking!$A102,"-",Uitwerking!AF$9),RelGegevens!$L$3:$L$1002))</f>
        <v/>
      </c>
      <c r="AG102" s="51" t="str">
        <f ca="1">IF(OR($A102="",AG$9="",SUMIF(RelGegevens!$F$3:$M$1002,CONCATENATE("=",Uitwerking!$A102,"-",Uitwerking!AG$9),RelGegevens!$L$3:$L$1002)=0),"",SUMIF(RelGegevens!$F$3:$M$1002,CONCATENATE("=",Uitwerking!$A102,"-",Uitwerking!AG$9),RelGegevens!$L$3:$L$1002))</f>
        <v/>
      </c>
      <c r="AH102" s="51" t="str">
        <f ca="1">IF(OR($A102="",AH$9="",SUMIF(RelGegevens!$F$3:$M$1002,CONCATENATE("=",Uitwerking!$A102,"-",Uitwerking!AH$9),RelGegevens!$L$3:$L$1002)=0),"",SUMIF(RelGegevens!$F$3:$M$1002,CONCATENATE("=",Uitwerking!$A102,"-",Uitwerking!AH$9),RelGegevens!$L$3:$L$1002))</f>
        <v/>
      </c>
      <c r="AI102" s="51" t="str">
        <f ca="1">IF(OR($A102="",AI$9="",SUMIF(RelGegevens!$F$3:$M$1002,CONCATENATE("=",Uitwerking!$A102,"-",Uitwerking!AI$9),RelGegevens!$L$3:$L$1002)=0),"",SUMIF(RelGegevens!$F$3:$M$1002,CONCATENATE("=",Uitwerking!$A102,"-",Uitwerking!AI$9),RelGegevens!$L$3:$L$1002))</f>
        <v/>
      </c>
      <c r="AJ102" s="51" t="str">
        <f ca="1">IF(OR($A102="",AJ$9="",SUMIF(RelGegevens!$F$3:$M$1002,CONCATENATE("=",Uitwerking!$A102,"-",Uitwerking!AJ$9),RelGegevens!$L$3:$L$1002)=0),"",SUMIF(RelGegevens!$F$3:$M$1002,CONCATENATE("=",Uitwerking!$A102,"-",Uitwerking!AJ$9),RelGegevens!$L$3:$L$1002))</f>
        <v/>
      </c>
      <c r="AK102" s="51" t="str">
        <f ca="1">IF(OR($A102="",AK$9="",SUMIF(RelGegevens!$F$3:$M$1002,CONCATENATE("=",Uitwerking!$A102,"-",Uitwerking!AK$9),RelGegevens!$L$3:$L$1002)=0),"",SUMIF(RelGegevens!$F$3:$M$1002,CONCATENATE("=",Uitwerking!$A102,"-",Uitwerking!AK$9),RelGegevens!$L$3:$L$1002))</f>
        <v/>
      </c>
      <c r="AL102" s="51" t="str">
        <f ca="1">IF(OR($A102="",AL$9="",SUMIF(RelGegevens!$F$3:$M$1002,CONCATENATE("=",Uitwerking!$A102,"-",Uitwerking!AL$9),RelGegevens!$L$3:$L$1002)=0),"",SUMIF(RelGegevens!$F$3:$M$1002,CONCATENATE("=",Uitwerking!$A102,"-",Uitwerking!AL$9),RelGegevens!$L$3:$L$1002))</f>
        <v/>
      </c>
      <c r="AM102" s="51" t="str">
        <f ca="1">IF(OR($A102="",AM$9="",SUMIF(RelGegevens!$F$3:$M$1002,CONCATENATE("=",Uitwerking!$A102,"-",Uitwerking!AM$9),RelGegevens!$L$3:$L$1002)=0),"",SUMIF(RelGegevens!$F$3:$M$1002,CONCATENATE("=",Uitwerking!$A102,"-",Uitwerking!AM$9),RelGegevens!$L$3:$L$1002))</f>
        <v/>
      </c>
      <c r="AN102" s="51" t="str">
        <f ca="1">IF(OR($A102="",AN$9="",SUMIF(RelGegevens!$F$3:$M$1002,CONCATENATE("=",Uitwerking!$A102,"-",Uitwerking!AN$9),RelGegevens!$L$3:$L$1002)=0),"",SUMIF(RelGegevens!$F$3:$M$1002,CONCATENATE("=",Uitwerking!$A102,"-",Uitwerking!AN$9),RelGegevens!$L$3:$L$1002))</f>
        <v/>
      </c>
      <c r="AO102" s="51" t="str">
        <f ca="1">IF(OR($A102="",AO$9="",SUMIF(RelGegevens!$F$3:$M$1002,CONCATENATE("=",Uitwerking!$A102,"-",Uitwerking!AO$9),RelGegevens!$L$3:$L$1002)=0),"",SUMIF(RelGegevens!$F$3:$M$1002,CONCATENATE("=",Uitwerking!$A102,"-",Uitwerking!AO$9),RelGegevens!$L$3:$L$1002))</f>
        <v/>
      </c>
      <c r="AP102" s="51" t="str">
        <f ca="1">IF(OR($A102="",AP$9="",SUMIF(RelGegevens!$F$3:$M$1002,CONCATENATE("=",Uitwerking!$A102,"-",Uitwerking!AP$9),RelGegevens!$L$3:$L$1002)=0),"",SUMIF(RelGegevens!$F$3:$M$1002,CONCATENATE("=",Uitwerking!$A102,"-",Uitwerking!AP$9),RelGegevens!$L$3:$L$1002))</f>
        <v/>
      </c>
      <c r="AQ102" s="51" t="str">
        <f ca="1">IF(OR($A102="",AQ$9="",SUMIF(RelGegevens!$F$3:$M$1002,CONCATENATE("=",Uitwerking!$A102,"-",Uitwerking!AQ$9),RelGegevens!$L$3:$L$1002)=0),"",SUMIF(RelGegevens!$F$3:$M$1002,CONCATENATE("=",Uitwerking!$A102,"-",Uitwerking!AQ$9),RelGegevens!$L$3:$L$1002))</f>
        <v/>
      </c>
      <c r="AR102" s="51" t="str">
        <f ca="1">IF(OR($A102="",AR$9="",SUMIF(RelGegevens!$F$3:$M$1002,CONCATENATE("=",Uitwerking!$A102,"-",Uitwerking!AR$9),RelGegevens!$L$3:$L$1002)=0),"",SUMIF(RelGegevens!$F$3:$M$1002,CONCATENATE("=",Uitwerking!$A102,"-",Uitwerking!AR$9),RelGegevens!$L$3:$L$1002))</f>
        <v/>
      </c>
      <c r="AS102" s="51" t="str">
        <f ca="1">IF(OR($A102="",AS$9="",SUMIF(RelGegevens!$F$3:$M$1002,CONCATENATE("=",Uitwerking!$A102,"-",Uitwerking!AS$9),RelGegevens!$L$3:$L$1002)=0),"",SUMIF(RelGegevens!$F$3:$M$1002,CONCATENATE("=",Uitwerking!$A102,"-",Uitwerking!AS$9),RelGegevens!$L$3:$L$1002))</f>
        <v/>
      </c>
      <c r="AT102" s="51" t="str">
        <f ca="1">IF(OR($A102="",AT$9="",SUMIF(RelGegevens!$F$3:$M$1002,CONCATENATE("=",Uitwerking!$A102,"-",Uitwerking!AT$9),RelGegevens!$L$3:$L$1002)=0),"",SUMIF(RelGegevens!$F$3:$M$1002,CONCATENATE("=",Uitwerking!$A102,"-",Uitwerking!AT$9),RelGegevens!$L$3:$L$1002))</f>
        <v/>
      </c>
      <c r="AU102" s="51" t="str">
        <f ca="1">IF(OR($A102="",AU$9="",SUMIF(RelGegevens!$F$3:$M$1002,CONCATENATE("=",Uitwerking!$A102,"-",Uitwerking!AU$9),RelGegevens!$L$3:$L$1002)=0),"",SUMIF(RelGegevens!$F$3:$M$1002,CONCATENATE("=",Uitwerking!$A102,"-",Uitwerking!AU$9),RelGegevens!$L$3:$L$1002))</f>
        <v/>
      </c>
      <c r="AV102" s="51" t="str">
        <f ca="1">IF(OR($A102="",AV$9="",SUMIF(RelGegevens!$F$3:$M$1002,CONCATENATE("=",Uitwerking!$A102,"-",Uitwerking!AV$9),RelGegevens!$L$3:$L$1002)=0),"",SUMIF(RelGegevens!$F$3:$M$1002,CONCATENATE("=",Uitwerking!$A102,"-",Uitwerking!AV$9),RelGegevens!$L$3:$L$1002))</f>
        <v/>
      </c>
      <c r="AW102" s="51" t="str">
        <f ca="1">IF(OR($A102="",AW$9="",SUMIF(RelGegevens!$F$3:$M$1002,CONCATENATE("=",Uitwerking!$A102,"-",Uitwerking!AW$9),RelGegevens!$L$3:$L$1002)=0),"",SUMIF(RelGegevens!$F$3:$M$1002,CONCATENATE("=",Uitwerking!$A102,"-",Uitwerking!AW$9),RelGegevens!$L$3:$L$1002))</f>
        <v/>
      </c>
      <c r="AX102" s="51" t="str">
        <f ca="1">IF(OR($A102="",AX$9="",SUMIF(RelGegevens!$F$3:$M$1002,CONCATENATE("=",Uitwerking!$A102,"-",Uitwerking!AX$9),RelGegevens!$L$3:$L$1002)=0),"",SUMIF(RelGegevens!$F$3:$M$1002,CONCATENATE("=",Uitwerking!$A102,"-",Uitwerking!AX$9),RelGegevens!$L$3:$L$1002))</f>
        <v/>
      </c>
      <c r="AY102" s="51" t="str">
        <f ca="1">IF(OR($A102="",AY$9="",SUMIF(RelGegevens!$F$3:$M$1002,CONCATENATE("=",Uitwerking!$A102,"-",Uitwerking!AY$9),RelGegevens!$L$3:$L$1002)=0),"",SUMIF(RelGegevens!$F$3:$M$1002,CONCATENATE("=",Uitwerking!$A102,"-",Uitwerking!AY$9),RelGegevens!$L$3:$L$1002))</f>
        <v/>
      </c>
      <c r="AZ102" s="51" t="str">
        <f ca="1">IF(OR($A102="",AZ$9="",SUMIF(RelGegevens!$F$3:$M$1002,CONCATENATE("=",Uitwerking!$A102,"-",Uitwerking!AZ$9),RelGegevens!$L$3:$L$1002)=0),"",SUMIF(RelGegevens!$F$3:$M$1002,CONCATENATE("=",Uitwerking!$A102,"-",Uitwerking!AZ$9),RelGegevens!$L$3:$L$1002))</f>
        <v/>
      </c>
      <c r="BA102" s="51" t="str">
        <f ca="1">IF(OR($A102="",BA$9="",SUMIF(RelGegevens!$F$3:$M$1002,CONCATENATE("=",Uitwerking!$A102,"-",Uitwerking!BA$9),RelGegevens!$L$3:$L$1002)=0),"",SUMIF(RelGegevens!$F$3:$M$1002,CONCATENATE("=",Uitwerking!$A102,"-",Uitwerking!BA$9),RelGegevens!$L$3:$L$1002))</f>
        <v/>
      </c>
      <c r="BB102" s="51" t="str">
        <f ca="1">IF(OR($A102="",BB$9="",SUMIF(RelGegevens!$F$3:$M$1002,CONCATENATE("=",Uitwerking!$A102,"-",Uitwerking!BB$9),RelGegevens!$L$3:$L$1002)=0),"",SUMIF(RelGegevens!$F$3:$M$1002,CONCATENATE("=",Uitwerking!$A102,"-",Uitwerking!BB$9),RelGegevens!$L$3:$L$1002))</f>
        <v/>
      </c>
      <c r="BC102" s="52" t="str">
        <f ca="1">IF(OR($A102="",BC$9="",SUMIF(RelGegevens!$F$3:$M$1002,CONCATENATE("=",Uitwerking!$A102,"-",Uitwerking!BC$9),RelGegevens!$L$3:$L$1002)=0),"",SUMIF(RelGegevens!$F$3:$M$1002,CONCATENATE("=",Uitwerking!$A102,"-",Uitwerking!BC$9),RelGegevens!$L$3:$L$1002))</f>
        <v/>
      </c>
    </row>
    <row r="103" spans="1:55" ht="10.5" customHeight="1" x14ac:dyDescent="0.25">
      <c r="A103" s="17" t="str">
        <f>'Data LMA'!B111</f>
        <v/>
      </c>
      <c r="B103" s="29" t="str">
        <f t="shared" si="5"/>
        <v/>
      </c>
      <c r="C103" s="22" t="str">
        <f>IF(A103="","",VLOOKUP(A103,Euralcodes!$A$2:$C$840,3))</f>
        <v/>
      </c>
      <c r="D103" s="23" t="str">
        <f>IF(C103="","",VLOOKUP(A103,Euralcodes!$A$2:$C$840,2))</f>
        <v/>
      </c>
      <c r="E103" s="87" t="str">
        <f t="shared" ca="1" si="6"/>
        <v/>
      </c>
      <c r="F103" s="50" t="str">
        <f ca="1">IF(OR($A103="",F$9="",SUMIF(RelGegevens!$F$3:$M$1002,CONCATENATE("=",Uitwerking!$A103,"-",Uitwerking!F$9),RelGegevens!$L$3:$L$1002)=0),"",SUMIF(RelGegevens!$F$3:$M$1002,CONCATENATE("=",Uitwerking!$A103,"-",Uitwerking!F$9),RelGegevens!$L$3:$L$1002))</f>
        <v/>
      </c>
      <c r="G103" s="51" t="str">
        <f ca="1">IF(OR($A103="",G$9="",SUMIF(RelGegevens!$F$3:$M$1002,CONCATENATE("=",Uitwerking!$A103,"-",Uitwerking!G$9),RelGegevens!$L$3:$L$1002)=0),"",SUMIF(RelGegevens!$F$3:$M$1002,CONCATENATE("=",Uitwerking!$A103,"-",Uitwerking!G$9),RelGegevens!$L$3:$L$1002))</f>
        <v/>
      </c>
      <c r="H103" s="51" t="str">
        <f ca="1">IF(OR($A103="",H$9="",SUMIF(RelGegevens!$F$3:$M$1002,CONCATENATE("=",Uitwerking!$A103,"-",Uitwerking!H$9),RelGegevens!$L$3:$L$1002)=0),"",SUMIF(RelGegevens!$F$3:$M$1002,CONCATENATE("=",Uitwerking!$A103,"-",Uitwerking!H$9),RelGegevens!$L$3:$L$1002))</f>
        <v/>
      </c>
      <c r="I103" s="51" t="str">
        <f ca="1">IF(OR($A103="",I$9="",SUMIF(RelGegevens!$F$3:$M$1002,CONCATENATE("=",Uitwerking!$A103,"-",Uitwerking!I$9),RelGegevens!$L$3:$L$1002)=0),"",SUMIF(RelGegevens!$F$3:$M$1002,CONCATENATE("=",Uitwerking!$A103,"-",Uitwerking!I$9),RelGegevens!$L$3:$L$1002))</f>
        <v/>
      </c>
      <c r="J103" s="51" t="str">
        <f ca="1">IF(OR($A103="",J$9="",SUMIF(RelGegevens!$F$3:$M$1002,CONCATENATE("=",Uitwerking!$A103,"-",Uitwerking!J$9),RelGegevens!$L$3:$L$1002)=0),"",SUMIF(RelGegevens!$F$3:$M$1002,CONCATENATE("=",Uitwerking!$A103,"-",Uitwerking!J$9),RelGegevens!$L$3:$L$1002))</f>
        <v/>
      </c>
      <c r="K103" s="51" t="str">
        <f ca="1">IF(OR($A103="",K$9="",SUMIF(RelGegevens!$F$3:$M$1002,CONCATENATE("=",Uitwerking!$A103,"-",Uitwerking!K$9),RelGegevens!$L$3:$L$1002)=0),"",SUMIF(RelGegevens!$F$3:$M$1002,CONCATENATE("=",Uitwerking!$A103,"-",Uitwerking!K$9),RelGegevens!$L$3:$L$1002))</f>
        <v/>
      </c>
      <c r="L103" s="51" t="str">
        <f ca="1">IF(OR($A103="",L$9="",SUMIF(RelGegevens!$F$3:$M$1002,CONCATENATE("=",Uitwerking!$A103,"-",Uitwerking!L$9),RelGegevens!$L$3:$L$1002)=0),"",SUMIF(RelGegevens!$F$3:$M$1002,CONCATENATE("=",Uitwerking!$A103,"-",Uitwerking!L$9),RelGegevens!$L$3:$L$1002))</f>
        <v/>
      </c>
      <c r="M103" s="51" t="str">
        <f ca="1">IF(OR($A103="",M$9="",SUMIF(RelGegevens!$F$3:$M$1002,CONCATENATE("=",Uitwerking!$A103,"-",Uitwerking!M$9),RelGegevens!$L$3:$L$1002)=0),"",SUMIF(RelGegevens!$F$3:$M$1002,CONCATENATE("=",Uitwerking!$A103,"-",Uitwerking!M$9),RelGegevens!$L$3:$L$1002))</f>
        <v/>
      </c>
      <c r="N103" s="51" t="str">
        <f ca="1">IF(OR($A103="",N$9="",SUMIF(RelGegevens!$F$3:$M$1002,CONCATENATE("=",Uitwerking!$A103,"-",Uitwerking!N$9),RelGegevens!$L$3:$L$1002)=0),"",SUMIF(RelGegevens!$F$3:$M$1002,CONCATENATE("=",Uitwerking!$A103,"-",Uitwerking!N$9),RelGegevens!$L$3:$L$1002))</f>
        <v/>
      </c>
      <c r="O103" s="51" t="str">
        <f ca="1">IF(OR($A103="",O$9="",SUMIF(RelGegevens!$F$3:$M$1002,CONCATENATE("=",Uitwerking!$A103,"-",Uitwerking!O$9),RelGegevens!$L$3:$L$1002)=0),"",SUMIF(RelGegevens!$F$3:$M$1002,CONCATENATE("=",Uitwerking!$A103,"-",Uitwerking!O$9),RelGegevens!$L$3:$L$1002))</f>
        <v/>
      </c>
      <c r="P103" s="51" t="str">
        <f ca="1">IF(OR($A103="",P$9="",SUMIF(RelGegevens!$F$3:$M$1002,CONCATENATE("=",Uitwerking!$A103,"-",Uitwerking!P$9),RelGegevens!$L$3:$L$1002)=0),"",SUMIF(RelGegevens!$F$3:$M$1002,CONCATENATE("=",Uitwerking!$A103,"-",Uitwerking!P$9),RelGegevens!$L$3:$L$1002))</f>
        <v/>
      </c>
      <c r="Q103" s="51" t="str">
        <f ca="1">IF(OR($A103="",Q$9="",SUMIF(RelGegevens!$F$3:$M$1002,CONCATENATE("=",Uitwerking!$A103,"-",Uitwerking!Q$9),RelGegevens!$L$3:$L$1002)=0),"",SUMIF(RelGegevens!$F$3:$M$1002,CONCATENATE("=",Uitwerking!$A103,"-",Uitwerking!Q$9),RelGegevens!$L$3:$L$1002))</f>
        <v/>
      </c>
      <c r="R103" s="51" t="str">
        <f ca="1">IF(OR($A103="",R$9="",SUMIF(RelGegevens!$F$3:$M$1002,CONCATENATE("=",Uitwerking!$A103,"-",Uitwerking!R$9),RelGegevens!$L$3:$L$1002)=0),"",SUMIF(RelGegevens!$F$3:$M$1002,CONCATENATE("=",Uitwerking!$A103,"-",Uitwerking!R$9),RelGegevens!$L$3:$L$1002))</f>
        <v/>
      </c>
      <c r="S103" s="51" t="str">
        <f ca="1">IF(OR($A103="",S$9="",SUMIF(RelGegevens!$F$3:$M$1002,CONCATENATE("=",Uitwerking!$A103,"-",Uitwerking!S$9),RelGegevens!$L$3:$L$1002)=0),"",SUMIF(RelGegevens!$F$3:$M$1002,CONCATENATE("=",Uitwerking!$A103,"-",Uitwerking!S$9),RelGegevens!$L$3:$L$1002))</f>
        <v/>
      </c>
      <c r="T103" s="51" t="str">
        <f ca="1">IF(OR($A103="",T$9="",SUMIF(RelGegevens!$F$3:$M$1002,CONCATENATE("=",Uitwerking!$A103,"-",Uitwerking!T$9),RelGegevens!$L$3:$L$1002)=0),"",SUMIF(RelGegevens!$F$3:$M$1002,CONCATENATE("=",Uitwerking!$A103,"-",Uitwerking!T$9),RelGegevens!$L$3:$L$1002))</f>
        <v/>
      </c>
      <c r="U103" s="51" t="str">
        <f ca="1">IF(OR($A103="",U$9="",SUMIF(RelGegevens!$F$3:$M$1002,CONCATENATE("=",Uitwerking!$A103,"-",Uitwerking!U$9),RelGegevens!$L$3:$L$1002)=0),"",SUMIF(RelGegevens!$F$3:$M$1002,CONCATENATE("=",Uitwerking!$A103,"-",Uitwerking!U$9),RelGegevens!$L$3:$L$1002))</f>
        <v/>
      </c>
      <c r="V103" s="51" t="str">
        <f ca="1">IF(OR($A103="",V$9="",SUMIF(RelGegevens!$F$3:$M$1002,CONCATENATE("=",Uitwerking!$A103,"-",Uitwerking!V$9),RelGegevens!$L$3:$L$1002)=0),"",SUMIF(RelGegevens!$F$3:$M$1002,CONCATENATE("=",Uitwerking!$A103,"-",Uitwerking!V$9),RelGegevens!$L$3:$L$1002))</f>
        <v/>
      </c>
      <c r="W103" s="51" t="str">
        <f ca="1">IF(OR($A103="",W$9="",SUMIF(RelGegevens!$F$3:$M$1002,CONCATENATE("=",Uitwerking!$A103,"-",Uitwerking!W$9),RelGegevens!$L$3:$L$1002)=0),"",SUMIF(RelGegevens!$F$3:$M$1002,CONCATENATE("=",Uitwerking!$A103,"-",Uitwerking!W$9),RelGegevens!$L$3:$L$1002))</f>
        <v/>
      </c>
      <c r="X103" s="51" t="str">
        <f ca="1">IF(OR($A103="",X$9="",SUMIF(RelGegevens!$F$3:$M$1002,CONCATENATE("=",Uitwerking!$A103,"-",Uitwerking!X$9),RelGegevens!$L$3:$L$1002)=0),"",SUMIF(RelGegevens!$F$3:$M$1002,CONCATENATE("=",Uitwerking!$A103,"-",Uitwerking!X$9),RelGegevens!$L$3:$L$1002))</f>
        <v/>
      </c>
      <c r="Y103" s="51" t="str">
        <f ca="1">IF(OR($A103="",Y$9="",SUMIF(RelGegevens!$F$3:$M$1002,CONCATENATE("=",Uitwerking!$A103,"-",Uitwerking!Y$9),RelGegevens!$L$3:$L$1002)=0),"",SUMIF(RelGegevens!$F$3:$M$1002,CONCATENATE("=",Uitwerking!$A103,"-",Uitwerking!Y$9),RelGegevens!$L$3:$L$1002))</f>
        <v/>
      </c>
      <c r="Z103" s="50" t="str">
        <f ca="1">IF(OR($A103="",Z$9="",SUMIF(RelGegevens!$F$3:$M$1002,CONCATENATE("=",Uitwerking!$A103,"-",Uitwerking!Z$9),RelGegevens!$L$3:$L$1002)=0),"",SUMIF(RelGegevens!$F$3:$M$1002,CONCATENATE("=",Uitwerking!$A103,"-",Uitwerking!Z$9),RelGegevens!$L$3:$L$1002))</f>
        <v/>
      </c>
      <c r="AA103" s="51" t="str">
        <f ca="1">IF(OR($A103="",AA$9="",SUMIF(RelGegevens!$F$3:$M$1002,CONCATENATE("=",Uitwerking!$A103,"-",Uitwerking!AA$9),RelGegevens!$L$3:$L$1002)=0),"",SUMIF(RelGegevens!$F$3:$M$1002,CONCATENATE("=",Uitwerking!$A103,"-",Uitwerking!AA$9),RelGegevens!$L$3:$L$1002))</f>
        <v/>
      </c>
      <c r="AB103" s="51" t="str">
        <f ca="1">IF(OR($A103="",AB$9="",SUMIF(RelGegevens!$F$3:$M$1002,CONCATENATE("=",Uitwerking!$A103,"-",Uitwerking!AB$9),RelGegevens!$L$3:$L$1002)=0),"",SUMIF(RelGegevens!$F$3:$M$1002,CONCATENATE("=",Uitwerking!$A103,"-",Uitwerking!AB$9),RelGegevens!$L$3:$L$1002))</f>
        <v/>
      </c>
      <c r="AC103" s="51" t="str">
        <f ca="1">IF(OR($A103="",AC$9="",SUMIF(RelGegevens!$F$3:$M$1002,CONCATENATE("=",Uitwerking!$A103,"-",Uitwerking!AC$9),RelGegevens!$L$3:$L$1002)=0),"",SUMIF(RelGegevens!$F$3:$M$1002,CONCATENATE("=",Uitwerking!$A103,"-",Uitwerking!AC$9),RelGegevens!$L$3:$L$1002))</f>
        <v/>
      </c>
      <c r="AD103" s="51" t="str">
        <f ca="1">IF(OR($A103="",AD$9="",SUMIF(RelGegevens!$F$3:$M$1002,CONCATENATE("=",Uitwerking!$A103,"-",Uitwerking!AD$9),RelGegevens!$L$3:$L$1002)=0),"",SUMIF(RelGegevens!$F$3:$M$1002,CONCATENATE("=",Uitwerking!$A103,"-",Uitwerking!AD$9),RelGegevens!$L$3:$L$1002))</f>
        <v/>
      </c>
      <c r="AE103" s="51" t="str">
        <f ca="1">IF(OR($A103="",AE$9="",SUMIF(RelGegevens!$F$3:$M$1002,CONCATENATE("=",Uitwerking!$A103,"-",Uitwerking!AE$9),RelGegevens!$L$3:$L$1002)=0),"",SUMIF(RelGegevens!$F$3:$M$1002,CONCATENATE("=",Uitwerking!$A103,"-",Uitwerking!AE$9),RelGegevens!$L$3:$L$1002))</f>
        <v/>
      </c>
      <c r="AF103" s="51" t="str">
        <f ca="1">IF(OR($A103="",AF$9="",SUMIF(RelGegevens!$F$3:$M$1002,CONCATENATE("=",Uitwerking!$A103,"-",Uitwerking!AF$9),RelGegevens!$L$3:$L$1002)=0),"",SUMIF(RelGegevens!$F$3:$M$1002,CONCATENATE("=",Uitwerking!$A103,"-",Uitwerking!AF$9),RelGegevens!$L$3:$L$1002))</f>
        <v/>
      </c>
      <c r="AG103" s="51" t="str">
        <f ca="1">IF(OR($A103="",AG$9="",SUMIF(RelGegevens!$F$3:$M$1002,CONCATENATE("=",Uitwerking!$A103,"-",Uitwerking!AG$9),RelGegevens!$L$3:$L$1002)=0),"",SUMIF(RelGegevens!$F$3:$M$1002,CONCATENATE("=",Uitwerking!$A103,"-",Uitwerking!AG$9),RelGegevens!$L$3:$L$1002))</f>
        <v/>
      </c>
      <c r="AH103" s="51" t="str">
        <f ca="1">IF(OR($A103="",AH$9="",SUMIF(RelGegevens!$F$3:$M$1002,CONCATENATE("=",Uitwerking!$A103,"-",Uitwerking!AH$9),RelGegevens!$L$3:$L$1002)=0),"",SUMIF(RelGegevens!$F$3:$M$1002,CONCATENATE("=",Uitwerking!$A103,"-",Uitwerking!AH$9),RelGegevens!$L$3:$L$1002))</f>
        <v/>
      </c>
      <c r="AI103" s="51" t="str">
        <f ca="1">IF(OR($A103="",AI$9="",SUMIF(RelGegevens!$F$3:$M$1002,CONCATENATE("=",Uitwerking!$A103,"-",Uitwerking!AI$9),RelGegevens!$L$3:$L$1002)=0),"",SUMIF(RelGegevens!$F$3:$M$1002,CONCATENATE("=",Uitwerking!$A103,"-",Uitwerking!AI$9),RelGegevens!$L$3:$L$1002))</f>
        <v/>
      </c>
      <c r="AJ103" s="51" t="str">
        <f ca="1">IF(OR($A103="",AJ$9="",SUMIF(RelGegevens!$F$3:$M$1002,CONCATENATE("=",Uitwerking!$A103,"-",Uitwerking!AJ$9),RelGegevens!$L$3:$L$1002)=0),"",SUMIF(RelGegevens!$F$3:$M$1002,CONCATENATE("=",Uitwerking!$A103,"-",Uitwerking!AJ$9),RelGegevens!$L$3:$L$1002))</f>
        <v/>
      </c>
      <c r="AK103" s="51" t="str">
        <f ca="1">IF(OR($A103="",AK$9="",SUMIF(RelGegevens!$F$3:$M$1002,CONCATENATE("=",Uitwerking!$A103,"-",Uitwerking!AK$9),RelGegevens!$L$3:$L$1002)=0),"",SUMIF(RelGegevens!$F$3:$M$1002,CONCATENATE("=",Uitwerking!$A103,"-",Uitwerking!AK$9),RelGegevens!$L$3:$L$1002))</f>
        <v/>
      </c>
      <c r="AL103" s="51" t="str">
        <f ca="1">IF(OR($A103="",AL$9="",SUMIF(RelGegevens!$F$3:$M$1002,CONCATENATE("=",Uitwerking!$A103,"-",Uitwerking!AL$9),RelGegevens!$L$3:$L$1002)=0),"",SUMIF(RelGegevens!$F$3:$M$1002,CONCATENATE("=",Uitwerking!$A103,"-",Uitwerking!AL$9),RelGegevens!$L$3:$L$1002))</f>
        <v/>
      </c>
      <c r="AM103" s="51" t="str">
        <f ca="1">IF(OR($A103="",AM$9="",SUMIF(RelGegevens!$F$3:$M$1002,CONCATENATE("=",Uitwerking!$A103,"-",Uitwerking!AM$9),RelGegevens!$L$3:$L$1002)=0),"",SUMIF(RelGegevens!$F$3:$M$1002,CONCATENATE("=",Uitwerking!$A103,"-",Uitwerking!AM$9),RelGegevens!$L$3:$L$1002))</f>
        <v/>
      </c>
      <c r="AN103" s="51" t="str">
        <f ca="1">IF(OR($A103="",AN$9="",SUMIF(RelGegevens!$F$3:$M$1002,CONCATENATE("=",Uitwerking!$A103,"-",Uitwerking!AN$9),RelGegevens!$L$3:$L$1002)=0),"",SUMIF(RelGegevens!$F$3:$M$1002,CONCATENATE("=",Uitwerking!$A103,"-",Uitwerking!AN$9),RelGegevens!$L$3:$L$1002))</f>
        <v/>
      </c>
      <c r="AO103" s="51" t="str">
        <f ca="1">IF(OR($A103="",AO$9="",SUMIF(RelGegevens!$F$3:$M$1002,CONCATENATE("=",Uitwerking!$A103,"-",Uitwerking!AO$9),RelGegevens!$L$3:$L$1002)=0),"",SUMIF(RelGegevens!$F$3:$M$1002,CONCATENATE("=",Uitwerking!$A103,"-",Uitwerking!AO$9),RelGegevens!$L$3:$L$1002))</f>
        <v/>
      </c>
      <c r="AP103" s="51" t="str">
        <f ca="1">IF(OR($A103="",AP$9="",SUMIF(RelGegevens!$F$3:$M$1002,CONCATENATE("=",Uitwerking!$A103,"-",Uitwerking!AP$9),RelGegevens!$L$3:$L$1002)=0),"",SUMIF(RelGegevens!$F$3:$M$1002,CONCATENATE("=",Uitwerking!$A103,"-",Uitwerking!AP$9),RelGegevens!$L$3:$L$1002))</f>
        <v/>
      </c>
      <c r="AQ103" s="51" t="str">
        <f ca="1">IF(OR($A103="",AQ$9="",SUMIF(RelGegevens!$F$3:$M$1002,CONCATENATE("=",Uitwerking!$A103,"-",Uitwerking!AQ$9),RelGegevens!$L$3:$L$1002)=0),"",SUMIF(RelGegevens!$F$3:$M$1002,CONCATENATE("=",Uitwerking!$A103,"-",Uitwerking!AQ$9),RelGegevens!$L$3:$L$1002))</f>
        <v/>
      </c>
      <c r="AR103" s="51" t="str">
        <f ca="1">IF(OR($A103="",AR$9="",SUMIF(RelGegevens!$F$3:$M$1002,CONCATENATE("=",Uitwerking!$A103,"-",Uitwerking!AR$9),RelGegevens!$L$3:$L$1002)=0),"",SUMIF(RelGegevens!$F$3:$M$1002,CONCATENATE("=",Uitwerking!$A103,"-",Uitwerking!AR$9),RelGegevens!$L$3:$L$1002))</f>
        <v/>
      </c>
      <c r="AS103" s="51" t="str">
        <f ca="1">IF(OR($A103="",AS$9="",SUMIF(RelGegevens!$F$3:$M$1002,CONCATENATE("=",Uitwerking!$A103,"-",Uitwerking!AS$9),RelGegevens!$L$3:$L$1002)=0),"",SUMIF(RelGegevens!$F$3:$M$1002,CONCATENATE("=",Uitwerking!$A103,"-",Uitwerking!AS$9),RelGegevens!$L$3:$L$1002))</f>
        <v/>
      </c>
      <c r="AT103" s="51" t="str">
        <f ca="1">IF(OR($A103="",AT$9="",SUMIF(RelGegevens!$F$3:$M$1002,CONCATENATE("=",Uitwerking!$A103,"-",Uitwerking!AT$9),RelGegevens!$L$3:$L$1002)=0),"",SUMIF(RelGegevens!$F$3:$M$1002,CONCATENATE("=",Uitwerking!$A103,"-",Uitwerking!AT$9),RelGegevens!$L$3:$L$1002))</f>
        <v/>
      </c>
      <c r="AU103" s="51" t="str">
        <f ca="1">IF(OR($A103="",AU$9="",SUMIF(RelGegevens!$F$3:$M$1002,CONCATENATE("=",Uitwerking!$A103,"-",Uitwerking!AU$9),RelGegevens!$L$3:$L$1002)=0),"",SUMIF(RelGegevens!$F$3:$M$1002,CONCATENATE("=",Uitwerking!$A103,"-",Uitwerking!AU$9),RelGegevens!$L$3:$L$1002))</f>
        <v/>
      </c>
      <c r="AV103" s="51" t="str">
        <f ca="1">IF(OR($A103="",AV$9="",SUMIF(RelGegevens!$F$3:$M$1002,CONCATENATE("=",Uitwerking!$A103,"-",Uitwerking!AV$9),RelGegevens!$L$3:$L$1002)=0),"",SUMIF(RelGegevens!$F$3:$M$1002,CONCATENATE("=",Uitwerking!$A103,"-",Uitwerking!AV$9),RelGegevens!$L$3:$L$1002))</f>
        <v/>
      </c>
      <c r="AW103" s="51" t="str">
        <f ca="1">IF(OR($A103="",AW$9="",SUMIF(RelGegevens!$F$3:$M$1002,CONCATENATE("=",Uitwerking!$A103,"-",Uitwerking!AW$9),RelGegevens!$L$3:$L$1002)=0),"",SUMIF(RelGegevens!$F$3:$M$1002,CONCATENATE("=",Uitwerking!$A103,"-",Uitwerking!AW$9),RelGegevens!$L$3:$L$1002))</f>
        <v/>
      </c>
      <c r="AX103" s="51" t="str">
        <f ca="1">IF(OR($A103="",AX$9="",SUMIF(RelGegevens!$F$3:$M$1002,CONCATENATE("=",Uitwerking!$A103,"-",Uitwerking!AX$9),RelGegevens!$L$3:$L$1002)=0),"",SUMIF(RelGegevens!$F$3:$M$1002,CONCATENATE("=",Uitwerking!$A103,"-",Uitwerking!AX$9),RelGegevens!$L$3:$L$1002))</f>
        <v/>
      </c>
      <c r="AY103" s="51" t="str">
        <f ca="1">IF(OR($A103="",AY$9="",SUMIF(RelGegevens!$F$3:$M$1002,CONCATENATE("=",Uitwerking!$A103,"-",Uitwerking!AY$9),RelGegevens!$L$3:$L$1002)=0),"",SUMIF(RelGegevens!$F$3:$M$1002,CONCATENATE("=",Uitwerking!$A103,"-",Uitwerking!AY$9),RelGegevens!$L$3:$L$1002))</f>
        <v/>
      </c>
      <c r="AZ103" s="51" t="str">
        <f ca="1">IF(OR($A103="",AZ$9="",SUMIF(RelGegevens!$F$3:$M$1002,CONCATENATE("=",Uitwerking!$A103,"-",Uitwerking!AZ$9),RelGegevens!$L$3:$L$1002)=0),"",SUMIF(RelGegevens!$F$3:$M$1002,CONCATENATE("=",Uitwerking!$A103,"-",Uitwerking!AZ$9),RelGegevens!$L$3:$L$1002))</f>
        <v/>
      </c>
      <c r="BA103" s="51" t="str">
        <f ca="1">IF(OR($A103="",BA$9="",SUMIF(RelGegevens!$F$3:$M$1002,CONCATENATE("=",Uitwerking!$A103,"-",Uitwerking!BA$9),RelGegevens!$L$3:$L$1002)=0),"",SUMIF(RelGegevens!$F$3:$M$1002,CONCATENATE("=",Uitwerking!$A103,"-",Uitwerking!BA$9),RelGegevens!$L$3:$L$1002))</f>
        <v/>
      </c>
      <c r="BB103" s="51" t="str">
        <f ca="1">IF(OR($A103="",BB$9="",SUMIF(RelGegevens!$F$3:$M$1002,CONCATENATE("=",Uitwerking!$A103,"-",Uitwerking!BB$9),RelGegevens!$L$3:$L$1002)=0),"",SUMIF(RelGegevens!$F$3:$M$1002,CONCATENATE("=",Uitwerking!$A103,"-",Uitwerking!BB$9),RelGegevens!$L$3:$L$1002))</f>
        <v/>
      </c>
      <c r="BC103" s="52" t="str">
        <f ca="1">IF(OR($A103="",BC$9="",SUMIF(RelGegevens!$F$3:$M$1002,CONCATENATE("=",Uitwerking!$A103,"-",Uitwerking!BC$9),RelGegevens!$L$3:$L$1002)=0),"",SUMIF(RelGegevens!$F$3:$M$1002,CONCATENATE("=",Uitwerking!$A103,"-",Uitwerking!BC$9),RelGegevens!$L$3:$L$1002))</f>
        <v/>
      </c>
    </row>
    <row r="104" spans="1:55" ht="10.5" customHeight="1" x14ac:dyDescent="0.25">
      <c r="A104" s="17" t="str">
        <f>'Data LMA'!B112</f>
        <v/>
      </c>
      <c r="B104" s="29" t="str">
        <f t="shared" si="5"/>
        <v/>
      </c>
      <c r="C104" s="22" t="str">
        <f>IF(A104="","",VLOOKUP(A104,Euralcodes!$A$2:$C$840,3))</f>
        <v/>
      </c>
      <c r="D104" s="23" t="str">
        <f>IF(C104="","",VLOOKUP(A104,Euralcodes!$A$2:$C$840,2))</f>
        <v/>
      </c>
      <c r="E104" s="87" t="str">
        <f t="shared" ca="1" si="6"/>
        <v/>
      </c>
      <c r="F104" s="50" t="str">
        <f ca="1">IF(OR($A104="",F$9="",SUMIF(RelGegevens!$F$3:$M$1002,CONCATENATE("=",Uitwerking!$A104,"-",Uitwerking!F$9),RelGegevens!$L$3:$L$1002)=0),"",SUMIF(RelGegevens!$F$3:$M$1002,CONCATENATE("=",Uitwerking!$A104,"-",Uitwerking!F$9),RelGegevens!$L$3:$L$1002))</f>
        <v/>
      </c>
      <c r="G104" s="51" t="str">
        <f ca="1">IF(OR($A104="",G$9="",SUMIF(RelGegevens!$F$3:$M$1002,CONCATENATE("=",Uitwerking!$A104,"-",Uitwerking!G$9),RelGegevens!$L$3:$L$1002)=0),"",SUMIF(RelGegevens!$F$3:$M$1002,CONCATENATE("=",Uitwerking!$A104,"-",Uitwerking!G$9),RelGegevens!$L$3:$L$1002))</f>
        <v/>
      </c>
      <c r="H104" s="51" t="str">
        <f ca="1">IF(OR($A104="",H$9="",SUMIF(RelGegevens!$F$3:$M$1002,CONCATENATE("=",Uitwerking!$A104,"-",Uitwerking!H$9),RelGegevens!$L$3:$L$1002)=0),"",SUMIF(RelGegevens!$F$3:$M$1002,CONCATENATE("=",Uitwerking!$A104,"-",Uitwerking!H$9),RelGegevens!$L$3:$L$1002))</f>
        <v/>
      </c>
      <c r="I104" s="51" t="str">
        <f ca="1">IF(OR($A104="",I$9="",SUMIF(RelGegevens!$F$3:$M$1002,CONCATENATE("=",Uitwerking!$A104,"-",Uitwerking!I$9),RelGegevens!$L$3:$L$1002)=0),"",SUMIF(RelGegevens!$F$3:$M$1002,CONCATENATE("=",Uitwerking!$A104,"-",Uitwerking!I$9),RelGegevens!$L$3:$L$1002))</f>
        <v/>
      </c>
      <c r="J104" s="51" t="str">
        <f ca="1">IF(OR($A104="",J$9="",SUMIF(RelGegevens!$F$3:$M$1002,CONCATENATE("=",Uitwerking!$A104,"-",Uitwerking!J$9),RelGegevens!$L$3:$L$1002)=0),"",SUMIF(RelGegevens!$F$3:$M$1002,CONCATENATE("=",Uitwerking!$A104,"-",Uitwerking!J$9),RelGegevens!$L$3:$L$1002))</f>
        <v/>
      </c>
      <c r="K104" s="51" t="str">
        <f ca="1">IF(OR($A104="",K$9="",SUMIF(RelGegevens!$F$3:$M$1002,CONCATENATE("=",Uitwerking!$A104,"-",Uitwerking!K$9),RelGegevens!$L$3:$L$1002)=0),"",SUMIF(RelGegevens!$F$3:$M$1002,CONCATENATE("=",Uitwerking!$A104,"-",Uitwerking!K$9),RelGegevens!$L$3:$L$1002))</f>
        <v/>
      </c>
      <c r="L104" s="51" t="str">
        <f ca="1">IF(OR($A104="",L$9="",SUMIF(RelGegevens!$F$3:$M$1002,CONCATENATE("=",Uitwerking!$A104,"-",Uitwerking!L$9),RelGegevens!$L$3:$L$1002)=0),"",SUMIF(RelGegevens!$F$3:$M$1002,CONCATENATE("=",Uitwerking!$A104,"-",Uitwerking!L$9),RelGegevens!$L$3:$L$1002))</f>
        <v/>
      </c>
      <c r="M104" s="51" t="str">
        <f ca="1">IF(OR($A104="",M$9="",SUMIF(RelGegevens!$F$3:$M$1002,CONCATENATE("=",Uitwerking!$A104,"-",Uitwerking!M$9),RelGegevens!$L$3:$L$1002)=0),"",SUMIF(RelGegevens!$F$3:$M$1002,CONCATENATE("=",Uitwerking!$A104,"-",Uitwerking!M$9),RelGegevens!$L$3:$L$1002))</f>
        <v/>
      </c>
      <c r="N104" s="51" t="str">
        <f ca="1">IF(OR($A104="",N$9="",SUMIF(RelGegevens!$F$3:$M$1002,CONCATENATE("=",Uitwerking!$A104,"-",Uitwerking!N$9),RelGegevens!$L$3:$L$1002)=0),"",SUMIF(RelGegevens!$F$3:$M$1002,CONCATENATE("=",Uitwerking!$A104,"-",Uitwerking!N$9),RelGegevens!$L$3:$L$1002))</f>
        <v/>
      </c>
      <c r="O104" s="51" t="str">
        <f ca="1">IF(OR($A104="",O$9="",SUMIF(RelGegevens!$F$3:$M$1002,CONCATENATE("=",Uitwerking!$A104,"-",Uitwerking!O$9),RelGegevens!$L$3:$L$1002)=0),"",SUMIF(RelGegevens!$F$3:$M$1002,CONCATENATE("=",Uitwerking!$A104,"-",Uitwerking!O$9),RelGegevens!$L$3:$L$1002))</f>
        <v/>
      </c>
      <c r="P104" s="51" t="str">
        <f ca="1">IF(OR($A104="",P$9="",SUMIF(RelGegevens!$F$3:$M$1002,CONCATENATE("=",Uitwerking!$A104,"-",Uitwerking!P$9),RelGegevens!$L$3:$L$1002)=0),"",SUMIF(RelGegevens!$F$3:$M$1002,CONCATENATE("=",Uitwerking!$A104,"-",Uitwerking!P$9),RelGegevens!$L$3:$L$1002))</f>
        <v/>
      </c>
      <c r="Q104" s="51" t="str">
        <f ca="1">IF(OR($A104="",Q$9="",SUMIF(RelGegevens!$F$3:$M$1002,CONCATENATE("=",Uitwerking!$A104,"-",Uitwerking!Q$9),RelGegevens!$L$3:$L$1002)=0),"",SUMIF(RelGegevens!$F$3:$M$1002,CONCATENATE("=",Uitwerking!$A104,"-",Uitwerking!Q$9),RelGegevens!$L$3:$L$1002))</f>
        <v/>
      </c>
      <c r="R104" s="51" t="str">
        <f ca="1">IF(OR($A104="",R$9="",SUMIF(RelGegevens!$F$3:$M$1002,CONCATENATE("=",Uitwerking!$A104,"-",Uitwerking!R$9),RelGegevens!$L$3:$L$1002)=0),"",SUMIF(RelGegevens!$F$3:$M$1002,CONCATENATE("=",Uitwerking!$A104,"-",Uitwerking!R$9),RelGegevens!$L$3:$L$1002))</f>
        <v/>
      </c>
      <c r="S104" s="51" t="str">
        <f ca="1">IF(OR($A104="",S$9="",SUMIF(RelGegevens!$F$3:$M$1002,CONCATENATE("=",Uitwerking!$A104,"-",Uitwerking!S$9),RelGegevens!$L$3:$L$1002)=0),"",SUMIF(RelGegevens!$F$3:$M$1002,CONCATENATE("=",Uitwerking!$A104,"-",Uitwerking!S$9),RelGegevens!$L$3:$L$1002))</f>
        <v/>
      </c>
      <c r="T104" s="51" t="str">
        <f ca="1">IF(OR($A104="",T$9="",SUMIF(RelGegevens!$F$3:$M$1002,CONCATENATE("=",Uitwerking!$A104,"-",Uitwerking!T$9),RelGegevens!$L$3:$L$1002)=0),"",SUMIF(RelGegevens!$F$3:$M$1002,CONCATENATE("=",Uitwerking!$A104,"-",Uitwerking!T$9),RelGegevens!$L$3:$L$1002))</f>
        <v/>
      </c>
      <c r="U104" s="51" t="str">
        <f ca="1">IF(OR($A104="",U$9="",SUMIF(RelGegevens!$F$3:$M$1002,CONCATENATE("=",Uitwerking!$A104,"-",Uitwerking!U$9),RelGegevens!$L$3:$L$1002)=0),"",SUMIF(RelGegevens!$F$3:$M$1002,CONCATENATE("=",Uitwerking!$A104,"-",Uitwerking!U$9),RelGegevens!$L$3:$L$1002))</f>
        <v/>
      </c>
      <c r="V104" s="51" t="str">
        <f ca="1">IF(OR($A104="",V$9="",SUMIF(RelGegevens!$F$3:$M$1002,CONCATENATE("=",Uitwerking!$A104,"-",Uitwerking!V$9),RelGegevens!$L$3:$L$1002)=0),"",SUMIF(RelGegevens!$F$3:$M$1002,CONCATENATE("=",Uitwerking!$A104,"-",Uitwerking!V$9),RelGegevens!$L$3:$L$1002))</f>
        <v/>
      </c>
      <c r="W104" s="51" t="str">
        <f ca="1">IF(OR($A104="",W$9="",SUMIF(RelGegevens!$F$3:$M$1002,CONCATENATE("=",Uitwerking!$A104,"-",Uitwerking!W$9),RelGegevens!$L$3:$L$1002)=0),"",SUMIF(RelGegevens!$F$3:$M$1002,CONCATENATE("=",Uitwerking!$A104,"-",Uitwerking!W$9),RelGegevens!$L$3:$L$1002))</f>
        <v/>
      </c>
      <c r="X104" s="51" t="str">
        <f ca="1">IF(OR($A104="",X$9="",SUMIF(RelGegevens!$F$3:$M$1002,CONCATENATE("=",Uitwerking!$A104,"-",Uitwerking!X$9),RelGegevens!$L$3:$L$1002)=0),"",SUMIF(RelGegevens!$F$3:$M$1002,CONCATENATE("=",Uitwerking!$A104,"-",Uitwerking!X$9),RelGegevens!$L$3:$L$1002))</f>
        <v/>
      </c>
      <c r="Y104" s="51" t="str">
        <f ca="1">IF(OR($A104="",Y$9="",SUMIF(RelGegevens!$F$3:$M$1002,CONCATENATE("=",Uitwerking!$A104,"-",Uitwerking!Y$9),RelGegevens!$L$3:$L$1002)=0),"",SUMIF(RelGegevens!$F$3:$M$1002,CONCATENATE("=",Uitwerking!$A104,"-",Uitwerking!Y$9),RelGegevens!$L$3:$L$1002))</f>
        <v/>
      </c>
      <c r="Z104" s="50" t="str">
        <f ca="1">IF(OR($A104="",Z$9="",SUMIF(RelGegevens!$F$3:$M$1002,CONCATENATE("=",Uitwerking!$A104,"-",Uitwerking!Z$9),RelGegevens!$L$3:$L$1002)=0),"",SUMIF(RelGegevens!$F$3:$M$1002,CONCATENATE("=",Uitwerking!$A104,"-",Uitwerking!Z$9),RelGegevens!$L$3:$L$1002))</f>
        <v/>
      </c>
      <c r="AA104" s="51" t="str">
        <f ca="1">IF(OR($A104="",AA$9="",SUMIF(RelGegevens!$F$3:$M$1002,CONCATENATE("=",Uitwerking!$A104,"-",Uitwerking!AA$9),RelGegevens!$L$3:$L$1002)=0),"",SUMIF(RelGegevens!$F$3:$M$1002,CONCATENATE("=",Uitwerking!$A104,"-",Uitwerking!AA$9),RelGegevens!$L$3:$L$1002))</f>
        <v/>
      </c>
      <c r="AB104" s="51" t="str">
        <f ca="1">IF(OR($A104="",AB$9="",SUMIF(RelGegevens!$F$3:$M$1002,CONCATENATE("=",Uitwerking!$A104,"-",Uitwerking!AB$9),RelGegevens!$L$3:$L$1002)=0),"",SUMIF(RelGegevens!$F$3:$M$1002,CONCATENATE("=",Uitwerking!$A104,"-",Uitwerking!AB$9),RelGegevens!$L$3:$L$1002))</f>
        <v/>
      </c>
      <c r="AC104" s="51" t="str">
        <f ca="1">IF(OR($A104="",AC$9="",SUMIF(RelGegevens!$F$3:$M$1002,CONCATENATE("=",Uitwerking!$A104,"-",Uitwerking!AC$9),RelGegevens!$L$3:$L$1002)=0),"",SUMIF(RelGegevens!$F$3:$M$1002,CONCATENATE("=",Uitwerking!$A104,"-",Uitwerking!AC$9),RelGegevens!$L$3:$L$1002))</f>
        <v/>
      </c>
      <c r="AD104" s="51" t="str">
        <f ca="1">IF(OR($A104="",AD$9="",SUMIF(RelGegevens!$F$3:$M$1002,CONCATENATE("=",Uitwerking!$A104,"-",Uitwerking!AD$9),RelGegevens!$L$3:$L$1002)=0),"",SUMIF(RelGegevens!$F$3:$M$1002,CONCATENATE("=",Uitwerking!$A104,"-",Uitwerking!AD$9),RelGegevens!$L$3:$L$1002))</f>
        <v/>
      </c>
      <c r="AE104" s="51" t="str">
        <f ca="1">IF(OR($A104="",AE$9="",SUMIF(RelGegevens!$F$3:$M$1002,CONCATENATE("=",Uitwerking!$A104,"-",Uitwerking!AE$9),RelGegevens!$L$3:$L$1002)=0),"",SUMIF(RelGegevens!$F$3:$M$1002,CONCATENATE("=",Uitwerking!$A104,"-",Uitwerking!AE$9),RelGegevens!$L$3:$L$1002))</f>
        <v/>
      </c>
      <c r="AF104" s="51" t="str">
        <f ca="1">IF(OR($A104="",AF$9="",SUMIF(RelGegevens!$F$3:$M$1002,CONCATENATE("=",Uitwerking!$A104,"-",Uitwerking!AF$9),RelGegevens!$L$3:$L$1002)=0),"",SUMIF(RelGegevens!$F$3:$M$1002,CONCATENATE("=",Uitwerking!$A104,"-",Uitwerking!AF$9),RelGegevens!$L$3:$L$1002))</f>
        <v/>
      </c>
      <c r="AG104" s="51" t="str">
        <f ca="1">IF(OR($A104="",AG$9="",SUMIF(RelGegevens!$F$3:$M$1002,CONCATENATE("=",Uitwerking!$A104,"-",Uitwerking!AG$9),RelGegevens!$L$3:$L$1002)=0),"",SUMIF(RelGegevens!$F$3:$M$1002,CONCATENATE("=",Uitwerking!$A104,"-",Uitwerking!AG$9),RelGegevens!$L$3:$L$1002))</f>
        <v/>
      </c>
      <c r="AH104" s="51" t="str">
        <f ca="1">IF(OR($A104="",AH$9="",SUMIF(RelGegevens!$F$3:$M$1002,CONCATENATE("=",Uitwerking!$A104,"-",Uitwerking!AH$9),RelGegevens!$L$3:$L$1002)=0),"",SUMIF(RelGegevens!$F$3:$M$1002,CONCATENATE("=",Uitwerking!$A104,"-",Uitwerking!AH$9),RelGegevens!$L$3:$L$1002))</f>
        <v/>
      </c>
      <c r="AI104" s="51" t="str">
        <f ca="1">IF(OR($A104="",AI$9="",SUMIF(RelGegevens!$F$3:$M$1002,CONCATENATE("=",Uitwerking!$A104,"-",Uitwerking!AI$9),RelGegevens!$L$3:$L$1002)=0),"",SUMIF(RelGegevens!$F$3:$M$1002,CONCATENATE("=",Uitwerking!$A104,"-",Uitwerking!AI$9),RelGegevens!$L$3:$L$1002))</f>
        <v/>
      </c>
      <c r="AJ104" s="51" t="str">
        <f ca="1">IF(OR($A104="",AJ$9="",SUMIF(RelGegevens!$F$3:$M$1002,CONCATENATE("=",Uitwerking!$A104,"-",Uitwerking!AJ$9),RelGegevens!$L$3:$L$1002)=0),"",SUMIF(RelGegevens!$F$3:$M$1002,CONCATENATE("=",Uitwerking!$A104,"-",Uitwerking!AJ$9),RelGegevens!$L$3:$L$1002))</f>
        <v/>
      </c>
      <c r="AK104" s="51" t="str">
        <f ca="1">IF(OR($A104="",AK$9="",SUMIF(RelGegevens!$F$3:$M$1002,CONCATENATE("=",Uitwerking!$A104,"-",Uitwerking!AK$9),RelGegevens!$L$3:$L$1002)=0),"",SUMIF(RelGegevens!$F$3:$M$1002,CONCATENATE("=",Uitwerking!$A104,"-",Uitwerking!AK$9),RelGegevens!$L$3:$L$1002))</f>
        <v/>
      </c>
      <c r="AL104" s="51" t="str">
        <f ca="1">IF(OR($A104="",AL$9="",SUMIF(RelGegevens!$F$3:$M$1002,CONCATENATE("=",Uitwerking!$A104,"-",Uitwerking!AL$9),RelGegevens!$L$3:$L$1002)=0),"",SUMIF(RelGegevens!$F$3:$M$1002,CONCATENATE("=",Uitwerking!$A104,"-",Uitwerking!AL$9),RelGegevens!$L$3:$L$1002))</f>
        <v/>
      </c>
      <c r="AM104" s="51" t="str">
        <f ca="1">IF(OR($A104="",AM$9="",SUMIF(RelGegevens!$F$3:$M$1002,CONCATENATE("=",Uitwerking!$A104,"-",Uitwerking!AM$9),RelGegevens!$L$3:$L$1002)=0),"",SUMIF(RelGegevens!$F$3:$M$1002,CONCATENATE("=",Uitwerking!$A104,"-",Uitwerking!AM$9),RelGegevens!$L$3:$L$1002))</f>
        <v/>
      </c>
      <c r="AN104" s="51" t="str">
        <f ca="1">IF(OR($A104="",AN$9="",SUMIF(RelGegevens!$F$3:$M$1002,CONCATENATE("=",Uitwerking!$A104,"-",Uitwerking!AN$9),RelGegevens!$L$3:$L$1002)=0),"",SUMIF(RelGegevens!$F$3:$M$1002,CONCATENATE("=",Uitwerking!$A104,"-",Uitwerking!AN$9),RelGegevens!$L$3:$L$1002))</f>
        <v/>
      </c>
      <c r="AO104" s="51" t="str">
        <f ca="1">IF(OR($A104="",AO$9="",SUMIF(RelGegevens!$F$3:$M$1002,CONCATENATE("=",Uitwerking!$A104,"-",Uitwerking!AO$9),RelGegevens!$L$3:$L$1002)=0),"",SUMIF(RelGegevens!$F$3:$M$1002,CONCATENATE("=",Uitwerking!$A104,"-",Uitwerking!AO$9),RelGegevens!$L$3:$L$1002))</f>
        <v/>
      </c>
      <c r="AP104" s="51" t="str">
        <f ca="1">IF(OR($A104="",AP$9="",SUMIF(RelGegevens!$F$3:$M$1002,CONCATENATE("=",Uitwerking!$A104,"-",Uitwerking!AP$9),RelGegevens!$L$3:$L$1002)=0),"",SUMIF(RelGegevens!$F$3:$M$1002,CONCATENATE("=",Uitwerking!$A104,"-",Uitwerking!AP$9),RelGegevens!$L$3:$L$1002))</f>
        <v/>
      </c>
      <c r="AQ104" s="51" t="str">
        <f ca="1">IF(OR($A104="",AQ$9="",SUMIF(RelGegevens!$F$3:$M$1002,CONCATENATE("=",Uitwerking!$A104,"-",Uitwerking!AQ$9),RelGegevens!$L$3:$L$1002)=0),"",SUMIF(RelGegevens!$F$3:$M$1002,CONCATENATE("=",Uitwerking!$A104,"-",Uitwerking!AQ$9),RelGegevens!$L$3:$L$1002))</f>
        <v/>
      </c>
      <c r="AR104" s="51" t="str">
        <f ca="1">IF(OR($A104="",AR$9="",SUMIF(RelGegevens!$F$3:$M$1002,CONCATENATE("=",Uitwerking!$A104,"-",Uitwerking!AR$9),RelGegevens!$L$3:$L$1002)=0),"",SUMIF(RelGegevens!$F$3:$M$1002,CONCATENATE("=",Uitwerking!$A104,"-",Uitwerking!AR$9),RelGegevens!$L$3:$L$1002))</f>
        <v/>
      </c>
      <c r="AS104" s="51" t="str">
        <f ca="1">IF(OR($A104="",AS$9="",SUMIF(RelGegevens!$F$3:$M$1002,CONCATENATE("=",Uitwerking!$A104,"-",Uitwerking!AS$9),RelGegevens!$L$3:$L$1002)=0),"",SUMIF(RelGegevens!$F$3:$M$1002,CONCATENATE("=",Uitwerking!$A104,"-",Uitwerking!AS$9),RelGegevens!$L$3:$L$1002))</f>
        <v/>
      </c>
      <c r="AT104" s="51" t="str">
        <f ca="1">IF(OR($A104="",AT$9="",SUMIF(RelGegevens!$F$3:$M$1002,CONCATENATE("=",Uitwerking!$A104,"-",Uitwerking!AT$9),RelGegevens!$L$3:$L$1002)=0),"",SUMIF(RelGegevens!$F$3:$M$1002,CONCATENATE("=",Uitwerking!$A104,"-",Uitwerking!AT$9),RelGegevens!$L$3:$L$1002))</f>
        <v/>
      </c>
      <c r="AU104" s="51" t="str">
        <f ca="1">IF(OR($A104="",AU$9="",SUMIF(RelGegevens!$F$3:$M$1002,CONCATENATE("=",Uitwerking!$A104,"-",Uitwerking!AU$9),RelGegevens!$L$3:$L$1002)=0),"",SUMIF(RelGegevens!$F$3:$M$1002,CONCATENATE("=",Uitwerking!$A104,"-",Uitwerking!AU$9),RelGegevens!$L$3:$L$1002))</f>
        <v/>
      </c>
      <c r="AV104" s="51" t="str">
        <f ca="1">IF(OR($A104="",AV$9="",SUMIF(RelGegevens!$F$3:$M$1002,CONCATENATE("=",Uitwerking!$A104,"-",Uitwerking!AV$9),RelGegevens!$L$3:$L$1002)=0),"",SUMIF(RelGegevens!$F$3:$M$1002,CONCATENATE("=",Uitwerking!$A104,"-",Uitwerking!AV$9),RelGegevens!$L$3:$L$1002))</f>
        <v/>
      </c>
      <c r="AW104" s="51" t="str">
        <f ca="1">IF(OR($A104="",AW$9="",SUMIF(RelGegevens!$F$3:$M$1002,CONCATENATE("=",Uitwerking!$A104,"-",Uitwerking!AW$9),RelGegevens!$L$3:$L$1002)=0),"",SUMIF(RelGegevens!$F$3:$M$1002,CONCATENATE("=",Uitwerking!$A104,"-",Uitwerking!AW$9),RelGegevens!$L$3:$L$1002))</f>
        <v/>
      </c>
      <c r="AX104" s="51" t="str">
        <f ca="1">IF(OR($A104="",AX$9="",SUMIF(RelGegevens!$F$3:$M$1002,CONCATENATE("=",Uitwerking!$A104,"-",Uitwerking!AX$9),RelGegevens!$L$3:$L$1002)=0),"",SUMIF(RelGegevens!$F$3:$M$1002,CONCATENATE("=",Uitwerking!$A104,"-",Uitwerking!AX$9),RelGegevens!$L$3:$L$1002))</f>
        <v/>
      </c>
      <c r="AY104" s="51" t="str">
        <f ca="1">IF(OR($A104="",AY$9="",SUMIF(RelGegevens!$F$3:$M$1002,CONCATENATE("=",Uitwerking!$A104,"-",Uitwerking!AY$9),RelGegevens!$L$3:$L$1002)=0),"",SUMIF(RelGegevens!$F$3:$M$1002,CONCATENATE("=",Uitwerking!$A104,"-",Uitwerking!AY$9),RelGegevens!$L$3:$L$1002))</f>
        <v/>
      </c>
      <c r="AZ104" s="51" t="str">
        <f ca="1">IF(OR($A104="",AZ$9="",SUMIF(RelGegevens!$F$3:$M$1002,CONCATENATE("=",Uitwerking!$A104,"-",Uitwerking!AZ$9),RelGegevens!$L$3:$L$1002)=0),"",SUMIF(RelGegevens!$F$3:$M$1002,CONCATENATE("=",Uitwerking!$A104,"-",Uitwerking!AZ$9),RelGegevens!$L$3:$L$1002))</f>
        <v/>
      </c>
      <c r="BA104" s="51" t="str">
        <f ca="1">IF(OR($A104="",BA$9="",SUMIF(RelGegevens!$F$3:$M$1002,CONCATENATE("=",Uitwerking!$A104,"-",Uitwerking!BA$9),RelGegevens!$L$3:$L$1002)=0),"",SUMIF(RelGegevens!$F$3:$M$1002,CONCATENATE("=",Uitwerking!$A104,"-",Uitwerking!BA$9),RelGegevens!$L$3:$L$1002))</f>
        <v/>
      </c>
      <c r="BB104" s="51" t="str">
        <f ca="1">IF(OR($A104="",BB$9="",SUMIF(RelGegevens!$F$3:$M$1002,CONCATENATE("=",Uitwerking!$A104,"-",Uitwerking!BB$9),RelGegevens!$L$3:$L$1002)=0),"",SUMIF(RelGegevens!$F$3:$M$1002,CONCATENATE("=",Uitwerking!$A104,"-",Uitwerking!BB$9),RelGegevens!$L$3:$L$1002))</f>
        <v/>
      </c>
      <c r="BC104" s="52" t="str">
        <f ca="1">IF(OR($A104="",BC$9="",SUMIF(RelGegevens!$F$3:$M$1002,CONCATENATE("=",Uitwerking!$A104,"-",Uitwerking!BC$9),RelGegevens!$L$3:$L$1002)=0),"",SUMIF(RelGegevens!$F$3:$M$1002,CONCATENATE("=",Uitwerking!$A104,"-",Uitwerking!BC$9),RelGegevens!$L$3:$L$1002))</f>
        <v/>
      </c>
    </row>
    <row r="105" spans="1:55" ht="10.5" customHeight="1" x14ac:dyDescent="0.25">
      <c r="A105" s="17" t="str">
        <f>'Data LMA'!B113</f>
        <v/>
      </c>
      <c r="B105" s="29" t="str">
        <f t="shared" si="5"/>
        <v/>
      </c>
      <c r="C105" s="22" t="str">
        <f>IF(A105="","",VLOOKUP(A105,Euralcodes!$A$2:$C$840,3))</f>
        <v/>
      </c>
      <c r="D105" s="23" t="str">
        <f>IF(C105="","",VLOOKUP(A105,Euralcodes!$A$2:$C$840,2))</f>
        <v/>
      </c>
      <c r="E105" s="87" t="str">
        <f t="shared" ca="1" si="6"/>
        <v/>
      </c>
      <c r="F105" s="50" t="str">
        <f ca="1">IF(OR($A105="",F$9="",SUMIF(RelGegevens!$F$3:$M$1002,CONCATENATE("=",Uitwerking!$A105,"-",Uitwerking!F$9),RelGegevens!$L$3:$L$1002)=0),"",SUMIF(RelGegevens!$F$3:$M$1002,CONCATENATE("=",Uitwerking!$A105,"-",Uitwerking!F$9),RelGegevens!$L$3:$L$1002))</f>
        <v/>
      </c>
      <c r="G105" s="51" t="str">
        <f ca="1">IF(OR($A105="",G$9="",SUMIF(RelGegevens!$F$3:$M$1002,CONCATENATE("=",Uitwerking!$A105,"-",Uitwerking!G$9),RelGegevens!$L$3:$L$1002)=0),"",SUMIF(RelGegevens!$F$3:$M$1002,CONCATENATE("=",Uitwerking!$A105,"-",Uitwerking!G$9),RelGegevens!$L$3:$L$1002))</f>
        <v/>
      </c>
      <c r="H105" s="51" t="str">
        <f ca="1">IF(OR($A105="",H$9="",SUMIF(RelGegevens!$F$3:$M$1002,CONCATENATE("=",Uitwerking!$A105,"-",Uitwerking!H$9),RelGegevens!$L$3:$L$1002)=0),"",SUMIF(RelGegevens!$F$3:$M$1002,CONCATENATE("=",Uitwerking!$A105,"-",Uitwerking!H$9),RelGegevens!$L$3:$L$1002))</f>
        <v/>
      </c>
      <c r="I105" s="51" t="str">
        <f ca="1">IF(OR($A105="",I$9="",SUMIF(RelGegevens!$F$3:$M$1002,CONCATENATE("=",Uitwerking!$A105,"-",Uitwerking!I$9),RelGegevens!$L$3:$L$1002)=0),"",SUMIF(RelGegevens!$F$3:$M$1002,CONCATENATE("=",Uitwerking!$A105,"-",Uitwerking!I$9),RelGegevens!$L$3:$L$1002))</f>
        <v/>
      </c>
      <c r="J105" s="51" t="str">
        <f ca="1">IF(OR($A105="",J$9="",SUMIF(RelGegevens!$F$3:$M$1002,CONCATENATE("=",Uitwerking!$A105,"-",Uitwerking!J$9),RelGegevens!$L$3:$L$1002)=0),"",SUMIF(RelGegevens!$F$3:$M$1002,CONCATENATE("=",Uitwerking!$A105,"-",Uitwerking!J$9),RelGegevens!$L$3:$L$1002))</f>
        <v/>
      </c>
      <c r="K105" s="51" t="str">
        <f ca="1">IF(OR($A105="",K$9="",SUMIF(RelGegevens!$F$3:$M$1002,CONCATENATE("=",Uitwerking!$A105,"-",Uitwerking!K$9),RelGegevens!$L$3:$L$1002)=0),"",SUMIF(RelGegevens!$F$3:$M$1002,CONCATENATE("=",Uitwerking!$A105,"-",Uitwerking!K$9),RelGegevens!$L$3:$L$1002))</f>
        <v/>
      </c>
      <c r="L105" s="51" t="str">
        <f ca="1">IF(OR($A105="",L$9="",SUMIF(RelGegevens!$F$3:$M$1002,CONCATENATE("=",Uitwerking!$A105,"-",Uitwerking!L$9),RelGegevens!$L$3:$L$1002)=0),"",SUMIF(RelGegevens!$F$3:$M$1002,CONCATENATE("=",Uitwerking!$A105,"-",Uitwerking!L$9),RelGegevens!$L$3:$L$1002))</f>
        <v/>
      </c>
      <c r="M105" s="51" t="str">
        <f ca="1">IF(OR($A105="",M$9="",SUMIF(RelGegevens!$F$3:$M$1002,CONCATENATE("=",Uitwerking!$A105,"-",Uitwerking!M$9),RelGegevens!$L$3:$L$1002)=0),"",SUMIF(RelGegevens!$F$3:$M$1002,CONCATENATE("=",Uitwerking!$A105,"-",Uitwerking!M$9),RelGegevens!$L$3:$L$1002))</f>
        <v/>
      </c>
      <c r="N105" s="51" t="str">
        <f ca="1">IF(OR($A105="",N$9="",SUMIF(RelGegevens!$F$3:$M$1002,CONCATENATE("=",Uitwerking!$A105,"-",Uitwerking!N$9),RelGegevens!$L$3:$L$1002)=0),"",SUMIF(RelGegevens!$F$3:$M$1002,CONCATENATE("=",Uitwerking!$A105,"-",Uitwerking!N$9),RelGegevens!$L$3:$L$1002))</f>
        <v/>
      </c>
      <c r="O105" s="51" t="str">
        <f ca="1">IF(OR($A105="",O$9="",SUMIF(RelGegevens!$F$3:$M$1002,CONCATENATE("=",Uitwerking!$A105,"-",Uitwerking!O$9),RelGegevens!$L$3:$L$1002)=0),"",SUMIF(RelGegevens!$F$3:$M$1002,CONCATENATE("=",Uitwerking!$A105,"-",Uitwerking!O$9),RelGegevens!$L$3:$L$1002))</f>
        <v/>
      </c>
      <c r="P105" s="51" t="str">
        <f ca="1">IF(OR($A105="",P$9="",SUMIF(RelGegevens!$F$3:$M$1002,CONCATENATE("=",Uitwerking!$A105,"-",Uitwerking!P$9),RelGegevens!$L$3:$L$1002)=0),"",SUMIF(RelGegevens!$F$3:$M$1002,CONCATENATE("=",Uitwerking!$A105,"-",Uitwerking!P$9),RelGegevens!$L$3:$L$1002))</f>
        <v/>
      </c>
      <c r="Q105" s="51" t="str">
        <f ca="1">IF(OR($A105="",Q$9="",SUMIF(RelGegevens!$F$3:$M$1002,CONCATENATE("=",Uitwerking!$A105,"-",Uitwerking!Q$9),RelGegevens!$L$3:$L$1002)=0),"",SUMIF(RelGegevens!$F$3:$M$1002,CONCATENATE("=",Uitwerking!$A105,"-",Uitwerking!Q$9),RelGegevens!$L$3:$L$1002))</f>
        <v/>
      </c>
      <c r="R105" s="51" t="str">
        <f ca="1">IF(OR($A105="",R$9="",SUMIF(RelGegevens!$F$3:$M$1002,CONCATENATE("=",Uitwerking!$A105,"-",Uitwerking!R$9),RelGegevens!$L$3:$L$1002)=0),"",SUMIF(RelGegevens!$F$3:$M$1002,CONCATENATE("=",Uitwerking!$A105,"-",Uitwerking!R$9),RelGegevens!$L$3:$L$1002))</f>
        <v/>
      </c>
      <c r="S105" s="51" t="str">
        <f ca="1">IF(OR($A105="",S$9="",SUMIF(RelGegevens!$F$3:$M$1002,CONCATENATE("=",Uitwerking!$A105,"-",Uitwerking!S$9),RelGegevens!$L$3:$L$1002)=0),"",SUMIF(RelGegevens!$F$3:$M$1002,CONCATENATE("=",Uitwerking!$A105,"-",Uitwerking!S$9),RelGegevens!$L$3:$L$1002))</f>
        <v/>
      </c>
      <c r="T105" s="51" t="str">
        <f ca="1">IF(OR($A105="",T$9="",SUMIF(RelGegevens!$F$3:$M$1002,CONCATENATE("=",Uitwerking!$A105,"-",Uitwerking!T$9),RelGegevens!$L$3:$L$1002)=0),"",SUMIF(RelGegevens!$F$3:$M$1002,CONCATENATE("=",Uitwerking!$A105,"-",Uitwerking!T$9),RelGegevens!$L$3:$L$1002))</f>
        <v/>
      </c>
      <c r="U105" s="51" t="str">
        <f ca="1">IF(OR($A105="",U$9="",SUMIF(RelGegevens!$F$3:$M$1002,CONCATENATE("=",Uitwerking!$A105,"-",Uitwerking!U$9),RelGegevens!$L$3:$L$1002)=0),"",SUMIF(RelGegevens!$F$3:$M$1002,CONCATENATE("=",Uitwerking!$A105,"-",Uitwerking!U$9),RelGegevens!$L$3:$L$1002))</f>
        <v/>
      </c>
      <c r="V105" s="51" t="str">
        <f ca="1">IF(OR($A105="",V$9="",SUMIF(RelGegevens!$F$3:$M$1002,CONCATENATE("=",Uitwerking!$A105,"-",Uitwerking!V$9),RelGegevens!$L$3:$L$1002)=0),"",SUMIF(RelGegevens!$F$3:$M$1002,CONCATENATE("=",Uitwerking!$A105,"-",Uitwerking!V$9),RelGegevens!$L$3:$L$1002))</f>
        <v/>
      </c>
      <c r="W105" s="51" t="str">
        <f ca="1">IF(OR($A105="",W$9="",SUMIF(RelGegevens!$F$3:$M$1002,CONCATENATE("=",Uitwerking!$A105,"-",Uitwerking!W$9),RelGegevens!$L$3:$L$1002)=0),"",SUMIF(RelGegevens!$F$3:$M$1002,CONCATENATE("=",Uitwerking!$A105,"-",Uitwerking!W$9),RelGegevens!$L$3:$L$1002))</f>
        <v/>
      </c>
      <c r="X105" s="51" t="str">
        <f ca="1">IF(OR($A105="",X$9="",SUMIF(RelGegevens!$F$3:$M$1002,CONCATENATE("=",Uitwerking!$A105,"-",Uitwerking!X$9),RelGegevens!$L$3:$L$1002)=0),"",SUMIF(RelGegevens!$F$3:$M$1002,CONCATENATE("=",Uitwerking!$A105,"-",Uitwerking!X$9),RelGegevens!$L$3:$L$1002))</f>
        <v/>
      </c>
      <c r="Y105" s="51" t="str">
        <f ca="1">IF(OR($A105="",Y$9="",SUMIF(RelGegevens!$F$3:$M$1002,CONCATENATE("=",Uitwerking!$A105,"-",Uitwerking!Y$9),RelGegevens!$L$3:$L$1002)=0),"",SUMIF(RelGegevens!$F$3:$M$1002,CONCATENATE("=",Uitwerking!$A105,"-",Uitwerking!Y$9),RelGegevens!$L$3:$L$1002))</f>
        <v/>
      </c>
      <c r="Z105" s="50" t="str">
        <f ca="1">IF(OR($A105="",Z$9="",SUMIF(RelGegevens!$F$3:$M$1002,CONCATENATE("=",Uitwerking!$A105,"-",Uitwerking!Z$9),RelGegevens!$L$3:$L$1002)=0),"",SUMIF(RelGegevens!$F$3:$M$1002,CONCATENATE("=",Uitwerking!$A105,"-",Uitwerking!Z$9),RelGegevens!$L$3:$L$1002))</f>
        <v/>
      </c>
      <c r="AA105" s="51" t="str">
        <f ca="1">IF(OR($A105="",AA$9="",SUMIF(RelGegevens!$F$3:$M$1002,CONCATENATE("=",Uitwerking!$A105,"-",Uitwerking!AA$9),RelGegevens!$L$3:$L$1002)=0),"",SUMIF(RelGegevens!$F$3:$M$1002,CONCATENATE("=",Uitwerking!$A105,"-",Uitwerking!AA$9),RelGegevens!$L$3:$L$1002))</f>
        <v/>
      </c>
      <c r="AB105" s="51" t="str">
        <f ca="1">IF(OR($A105="",AB$9="",SUMIF(RelGegevens!$F$3:$M$1002,CONCATENATE("=",Uitwerking!$A105,"-",Uitwerking!AB$9),RelGegevens!$L$3:$L$1002)=0),"",SUMIF(RelGegevens!$F$3:$M$1002,CONCATENATE("=",Uitwerking!$A105,"-",Uitwerking!AB$9),RelGegevens!$L$3:$L$1002))</f>
        <v/>
      </c>
      <c r="AC105" s="51" t="str">
        <f ca="1">IF(OR($A105="",AC$9="",SUMIF(RelGegevens!$F$3:$M$1002,CONCATENATE("=",Uitwerking!$A105,"-",Uitwerking!AC$9),RelGegevens!$L$3:$L$1002)=0),"",SUMIF(RelGegevens!$F$3:$M$1002,CONCATENATE("=",Uitwerking!$A105,"-",Uitwerking!AC$9),RelGegevens!$L$3:$L$1002))</f>
        <v/>
      </c>
      <c r="AD105" s="51" t="str">
        <f ca="1">IF(OR($A105="",AD$9="",SUMIF(RelGegevens!$F$3:$M$1002,CONCATENATE("=",Uitwerking!$A105,"-",Uitwerking!AD$9),RelGegevens!$L$3:$L$1002)=0),"",SUMIF(RelGegevens!$F$3:$M$1002,CONCATENATE("=",Uitwerking!$A105,"-",Uitwerking!AD$9),RelGegevens!$L$3:$L$1002))</f>
        <v/>
      </c>
      <c r="AE105" s="51" t="str">
        <f ca="1">IF(OR($A105="",AE$9="",SUMIF(RelGegevens!$F$3:$M$1002,CONCATENATE("=",Uitwerking!$A105,"-",Uitwerking!AE$9),RelGegevens!$L$3:$L$1002)=0),"",SUMIF(RelGegevens!$F$3:$M$1002,CONCATENATE("=",Uitwerking!$A105,"-",Uitwerking!AE$9),RelGegevens!$L$3:$L$1002))</f>
        <v/>
      </c>
      <c r="AF105" s="51" t="str">
        <f ca="1">IF(OR($A105="",AF$9="",SUMIF(RelGegevens!$F$3:$M$1002,CONCATENATE("=",Uitwerking!$A105,"-",Uitwerking!AF$9),RelGegevens!$L$3:$L$1002)=0),"",SUMIF(RelGegevens!$F$3:$M$1002,CONCATENATE("=",Uitwerking!$A105,"-",Uitwerking!AF$9),RelGegevens!$L$3:$L$1002))</f>
        <v/>
      </c>
      <c r="AG105" s="51" t="str">
        <f ca="1">IF(OR($A105="",AG$9="",SUMIF(RelGegevens!$F$3:$M$1002,CONCATENATE("=",Uitwerking!$A105,"-",Uitwerking!AG$9),RelGegevens!$L$3:$L$1002)=0),"",SUMIF(RelGegevens!$F$3:$M$1002,CONCATENATE("=",Uitwerking!$A105,"-",Uitwerking!AG$9),RelGegevens!$L$3:$L$1002))</f>
        <v/>
      </c>
      <c r="AH105" s="51" t="str">
        <f ca="1">IF(OR($A105="",AH$9="",SUMIF(RelGegevens!$F$3:$M$1002,CONCATENATE("=",Uitwerking!$A105,"-",Uitwerking!AH$9),RelGegevens!$L$3:$L$1002)=0),"",SUMIF(RelGegevens!$F$3:$M$1002,CONCATENATE("=",Uitwerking!$A105,"-",Uitwerking!AH$9),RelGegevens!$L$3:$L$1002))</f>
        <v/>
      </c>
      <c r="AI105" s="51" t="str">
        <f ca="1">IF(OR($A105="",AI$9="",SUMIF(RelGegevens!$F$3:$M$1002,CONCATENATE("=",Uitwerking!$A105,"-",Uitwerking!AI$9),RelGegevens!$L$3:$L$1002)=0),"",SUMIF(RelGegevens!$F$3:$M$1002,CONCATENATE("=",Uitwerking!$A105,"-",Uitwerking!AI$9),RelGegevens!$L$3:$L$1002))</f>
        <v/>
      </c>
      <c r="AJ105" s="51" t="str">
        <f ca="1">IF(OR($A105="",AJ$9="",SUMIF(RelGegevens!$F$3:$M$1002,CONCATENATE("=",Uitwerking!$A105,"-",Uitwerking!AJ$9),RelGegevens!$L$3:$L$1002)=0),"",SUMIF(RelGegevens!$F$3:$M$1002,CONCATENATE("=",Uitwerking!$A105,"-",Uitwerking!AJ$9),RelGegevens!$L$3:$L$1002))</f>
        <v/>
      </c>
      <c r="AK105" s="51" t="str">
        <f ca="1">IF(OR($A105="",AK$9="",SUMIF(RelGegevens!$F$3:$M$1002,CONCATENATE("=",Uitwerking!$A105,"-",Uitwerking!AK$9),RelGegevens!$L$3:$L$1002)=0),"",SUMIF(RelGegevens!$F$3:$M$1002,CONCATENATE("=",Uitwerking!$A105,"-",Uitwerking!AK$9),RelGegevens!$L$3:$L$1002))</f>
        <v/>
      </c>
      <c r="AL105" s="51" t="str">
        <f ca="1">IF(OR($A105="",AL$9="",SUMIF(RelGegevens!$F$3:$M$1002,CONCATENATE("=",Uitwerking!$A105,"-",Uitwerking!AL$9),RelGegevens!$L$3:$L$1002)=0),"",SUMIF(RelGegevens!$F$3:$M$1002,CONCATENATE("=",Uitwerking!$A105,"-",Uitwerking!AL$9),RelGegevens!$L$3:$L$1002))</f>
        <v/>
      </c>
      <c r="AM105" s="51" t="str">
        <f ca="1">IF(OR($A105="",AM$9="",SUMIF(RelGegevens!$F$3:$M$1002,CONCATENATE("=",Uitwerking!$A105,"-",Uitwerking!AM$9),RelGegevens!$L$3:$L$1002)=0),"",SUMIF(RelGegevens!$F$3:$M$1002,CONCATENATE("=",Uitwerking!$A105,"-",Uitwerking!AM$9),RelGegevens!$L$3:$L$1002))</f>
        <v/>
      </c>
      <c r="AN105" s="51" t="str">
        <f ca="1">IF(OR($A105="",AN$9="",SUMIF(RelGegevens!$F$3:$M$1002,CONCATENATE("=",Uitwerking!$A105,"-",Uitwerking!AN$9),RelGegevens!$L$3:$L$1002)=0),"",SUMIF(RelGegevens!$F$3:$M$1002,CONCATENATE("=",Uitwerking!$A105,"-",Uitwerking!AN$9),RelGegevens!$L$3:$L$1002))</f>
        <v/>
      </c>
      <c r="AO105" s="51" t="str">
        <f ca="1">IF(OR($A105="",AO$9="",SUMIF(RelGegevens!$F$3:$M$1002,CONCATENATE("=",Uitwerking!$A105,"-",Uitwerking!AO$9),RelGegevens!$L$3:$L$1002)=0),"",SUMIF(RelGegevens!$F$3:$M$1002,CONCATENATE("=",Uitwerking!$A105,"-",Uitwerking!AO$9),RelGegevens!$L$3:$L$1002))</f>
        <v/>
      </c>
      <c r="AP105" s="51" t="str">
        <f ca="1">IF(OR($A105="",AP$9="",SUMIF(RelGegevens!$F$3:$M$1002,CONCATENATE("=",Uitwerking!$A105,"-",Uitwerking!AP$9),RelGegevens!$L$3:$L$1002)=0),"",SUMIF(RelGegevens!$F$3:$M$1002,CONCATENATE("=",Uitwerking!$A105,"-",Uitwerking!AP$9),RelGegevens!$L$3:$L$1002))</f>
        <v/>
      </c>
      <c r="AQ105" s="51" t="str">
        <f ca="1">IF(OR($A105="",AQ$9="",SUMIF(RelGegevens!$F$3:$M$1002,CONCATENATE("=",Uitwerking!$A105,"-",Uitwerking!AQ$9),RelGegevens!$L$3:$L$1002)=0),"",SUMIF(RelGegevens!$F$3:$M$1002,CONCATENATE("=",Uitwerking!$A105,"-",Uitwerking!AQ$9),RelGegevens!$L$3:$L$1002))</f>
        <v/>
      </c>
      <c r="AR105" s="51" t="str">
        <f ca="1">IF(OR($A105="",AR$9="",SUMIF(RelGegevens!$F$3:$M$1002,CONCATENATE("=",Uitwerking!$A105,"-",Uitwerking!AR$9),RelGegevens!$L$3:$L$1002)=0),"",SUMIF(RelGegevens!$F$3:$M$1002,CONCATENATE("=",Uitwerking!$A105,"-",Uitwerking!AR$9),RelGegevens!$L$3:$L$1002))</f>
        <v/>
      </c>
      <c r="AS105" s="51" t="str">
        <f ca="1">IF(OR($A105="",AS$9="",SUMIF(RelGegevens!$F$3:$M$1002,CONCATENATE("=",Uitwerking!$A105,"-",Uitwerking!AS$9),RelGegevens!$L$3:$L$1002)=0),"",SUMIF(RelGegevens!$F$3:$M$1002,CONCATENATE("=",Uitwerking!$A105,"-",Uitwerking!AS$9),RelGegevens!$L$3:$L$1002))</f>
        <v/>
      </c>
      <c r="AT105" s="51" t="str">
        <f ca="1">IF(OR($A105="",AT$9="",SUMIF(RelGegevens!$F$3:$M$1002,CONCATENATE("=",Uitwerking!$A105,"-",Uitwerking!AT$9),RelGegevens!$L$3:$L$1002)=0),"",SUMIF(RelGegevens!$F$3:$M$1002,CONCATENATE("=",Uitwerking!$A105,"-",Uitwerking!AT$9),RelGegevens!$L$3:$L$1002))</f>
        <v/>
      </c>
      <c r="AU105" s="51" t="str">
        <f ca="1">IF(OR($A105="",AU$9="",SUMIF(RelGegevens!$F$3:$M$1002,CONCATENATE("=",Uitwerking!$A105,"-",Uitwerking!AU$9),RelGegevens!$L$3:$L$1002)=0),"",SUMIF(RelGegevens!$F$3:$M$1002,CONCATENATE("=",Uitwerking!$A105,"-",Uitwerking!AU$9),RelGegevens!$L$3:$L$1002))</f>
        <v/>
      </c>
      <c r="AV105" s="51" t="str">
        <f ca="1">IF(OR($A105="",AV$9="",SUMIF(RelGegevens!$F$3:$M$1002,CONCATENATE("=",Uitwerking!$A105,"-",Uitwerking!AV$9),RelGegevens!$L$3:$L$1002)=0),"",SUMIF(RelGegevens!$F$3:$M$1002,CONCATENATE("=",Uitwerking!$A105,"-",Uitwerking!AV$9),RelGegevens!$L$3:$L$1002))</f>
        <v/>
      </c>
      <c r="AW105" s="51" t="str">
        <f ca="1">IF(OR($A105="",AW$9="",SUMIF(RelGegevens!$F$3:$M$1002,CONCATENATE("=",Uitwerking!$A105,"-",Uitwerking!AW$9),RelGegevens!$L$3:$L$1002)=0),"",SUMIF(RelGegevens!$F$3:$M$1002,CONCATENATE("=",Uitwerking!$A105,"-",Uitwerking!AW$9),RelGegevens!$L$3:$L$1002))</f>
        <v/>
      </c>
      <c r="AX105" s="51" t="str">
        <f ca="1">IF(OR($A105="",AX$9="",SUMIF(RelGegevens!$F$3:$M$1002,CONCATENATE("=",Uitwerking!$A105,"-",Uitwerking!AX$9),RelGegevens!$L$3:$L$1002)=0),"",SUMIF(RelGegevens!$F$3:$M$1002,CONCATENATE("=",Uitwerking!$A105,"-",Uitwerking!AX$9),RelGegevens!$L$3:$L$1002))</f>
        <v/>
      </c>
      <c r="AY105" s="51" t="str">
        <f ca="1">IF(OR($A105="",AY$9="",SUMIF(RelGegevens!$F$3:$M$1002,CONCATENATE("=",Uitwerking!$A105,"-",Uitwerking!AY$9),RelGegevens!$L$3:$L$1002)=0),"",SUMIF(RelGegevens!$F$3:$M$1002,CONCATENATE("=",Uitwerking!$A105,"-",Uitwerking!AY$9),RelGegevens!$L$3:$L$1002))</f>
        <v/>
      </c>
      <c r="AZ105" s="51" t="str">
        <f ca="1">IF(OR($A105="",AZ$9="",SUMIF(RelGegevens!$F$3:$M$1002,CONCATENATE("=",Uitwerking!$A105,"-",Uitwerking!AZ$9),RelGegevens!$L$3:$L$1002)=0),"",SUMIF(RelGegevens!$F$3:$M$1002,CONCATENATE("=",Uitwerking!$A105,"-",Uitwerking!AZ$9),RelGegevens!$L$3:$L$1002))</f>
        <v/>
      </c>
      <c r="BA105" s="51" t="str">
        <f ca="1">IF(OR($A105="",BA$9="",SUMIF(RelGegevens!$F$3:$M$1002,CONCATENATE("=",Uitwerking!$A105,"-",Uitwerking!BA$9),RelGegevens!$L$3:$L$1002)=0),"",SUMIF(RelGegevens!$F$3:$M$1002,CONCATENATE("=",Uitwerking!$A105,"-",Uitwerking!BA$9),RelGegevens!$L$3:$L$1002))</f>
        <v/>
      </c>
      <c r="BB105" s="51" t="str">
        <f ca="1">IF(OR($A105="",BB$9="",SUMIF(RelGegevens!$F$3:$M$1002,CONCATENATE("=",Uitwerking!$A105,"-",Uitwerking!BB$9),RelGegevens!$L$3:$L$1002)=0),"",SUMIF(RelGegevens!$F$3:$M$1002,CONCATENATE("=",Uitwerking!$A105,"-",Uitwerking!BB$9),RelGegevens!$L$3:$L$1002))</f>
        <v/>
      </c>
      <c r="BC105" s="52" t="str">
        <f ca="1">IF(OR($A105="",BC$9="",SUMIF(RelGegevens!$F$3:$M$1002,CONCATENATE("=",Uitwerking!$A105,"-",Uitwerking!BC$9),RelGegevens!$L$3:$L$1002)=0),"",SUMIF(RelGegevens!$F$3:$M$1002,CONCATENATE("=",Uitwerking!$A105,"-",Uitwerking!BC$9),RelGegevens!$L$3:$L$1002))</f>
        <v/>
      </c>
    </row>
    <row r="106" spans="1:55" ht="10.5" customHeight="1" x14ac:dyDescent="0.25">
      <c r="A106" s="17" t="str">
        <f>'Data LMA'!B114</f>
        <v/>
      </c>
      <c r="B106" s="29" t="str">
        <f t="shared" si="5"/>
        <v/>
      </c>
      <c r="C106" s="22" t="str">
        <f>IF(A106="","",VLOOKUP(A106,Euralcodes!$A$2:$C$840,3))</f>
        <v/>
      </c>
      <c r="D106" s="23" t="str">
        <f>IF(C106="","",VLOOKUP(A106,Euralcodes!$A$2:$C$840,2))</f>
        <v/>
      </c>
      <c r="E106" s="87" t="str">
        <f t="shared" ca="1" si="6"/>
        <v/>
      </c>
      <c r="F106" s="50" t="str">
        <f ca="1">IF(OR($A106="",F$9="",SUMIF(RelGegevens!$F$3:$M$1002,CONCATENATE("=",Uitwerking!$A106,"-",Uitwerking!F$9),RelGegevens!$L$3:$L$1002)=0),"",SUMIF(RelGegevens!$F$3:$M$1002,CONCATENATE("=",Uitwerking!$A106,"-",Uitwerking!F$9),RelGegevens!$L$3:$L$1002))</f>
        <v/>
      </c>
      <c r="G106" s="51" t="str">
        <f ca="1">IF(OR($A106="",G$9="",SUMIF(RelGegevens!$F$3:$M$1002,CONCATENATE("=",Uitwerking!$A106,"-",Uitwerking!G$9),RelGegevens!$L$3:$L$1002)=0),"",SUMIF(RelGegevens!$F$3:$M$1002,CONCATENATE("=",Uitwerking!$A106,"-",Uitwerking!G$9),RelGegevens!$L$3:$L$1002))</f>
        <v/>
      </c>
      <c r="H106" s="51" t="str">
        <f ca="1">IF(OR($A106="",H$9="",SUMIF(RelGegevens!$F$3:$M$1002,CONCATENATE("=",Uitwerking!$A106,"-",Uitwerking!H$9),RelGegevens!$L$3:$L$1002)=0),"",SUMIF(RelGegevens!$F$3:$M$1002,CONCATENATE("=",Uitwerking!$A106,"-",Uitwerking!H$9),RelGegevens!$L$3:$L$1002))</f>
        <v/>
      </c>
      <c r="I106" s="51" t="str">
        <f ca="1">IF(OR($A106="",I$9="",SUMIF(RelGegevens!$F$3:$M$1002,CONCATENATE("=",Uitwerking!$A106,"-",Uitwerking!I$9),RelGegevens!$L$3:$L$1002)=0),"",SUMIF(RelGegevens!$F$3:$M$1002,CONCATENATE("=",Uitwerking!$A106,"-",Uitwerking!I$9),RelGegevens!$L$3:$L$1002))</f>
        <v/>
      </c>
      <c r="J106" s="51" t="str">
        <f ca="1">IF(OR($A106="",J$9="",SUMIF(RelGegevens!$F$3:$M$1002,CONCATENATE("=",Uitwerking!$A106,"-",Uitwerking!J$9),RelGegevens!$L$3:$L$1002)=0),"",SUMIF(RelGegevens!$F$3:$M$1002,CONCATENATE("=",Uitwerking!$A106,"-",Uitwerking!J$9),RelGegevens!$L$3:$L$1002))</f>
        <v/>
      </c>
      <c r="K106" s="51" t="str">
        <f ca="1">IF(OR($A106="",K$9="",SUMIF(RelGegevens!$F$3:$M$1002,CONCATENATE("=",Uitwerking!$A106,"-",Uitwerking!K$9),RelGegevens!$L$3:$L$1002)=0),"",SUMIF(RelGegevens!$F$3:$M$1002,CONCATENATE("=",Uitwerking!$A106,"-",Uitwerking!K$9),RelGegevens!$L$3:$L$1002))</f>
        <v/>
      </c>
      <c r="L106" s="51" t="str">
        <f ca="1">IF(OR($A106="",L$9="",SUMIF(RelGegevens!$F$3:$M$1002,CONCATENATE("=",Uitwerking!$A106,"-",Uitwerking!L$9),RelGegevens!$L$3:$L$1002)=0),"",SUMIF(RelGegevens!$F$3:$M$1002,CONCATENATE("=",Uitwerking!$A106,"-",Uitwerking!L$9),RelGegevens!$L$3:$L$1002))</f>
        <v/>
      </c>
      <c r="M106" s="51" t="str">
        <f ca="1">IF(OR($A106="",M$9="",SUMIF(RelGegevens!$F$3:$M$1002,CONCATENATE("=",Uitwerking!$A106,"-",Uitwerking!M$9),RelGegevens!$L$3:$L$1002)=0),"",SUMIF(RelGegevens!$F$3:$M$1002,CONCATENATE("=",Uitwerking!$A106,"-",Uitwerking!M$9),RelGegevens!$L$3:$L$1002))</f>
        <v/>
      </c>
      <c r="N106" s="51" t="str">
        <f ca="1">IF(OR($A106="",N$9="",SUMIF(RelGegevens!$F$3:$M$1002,CONCATENATE("=",Uitwerking!$A106,"-",Uitwerking!N$9),RelGegevens!$L$3:$L$1002)=0),"",SUMIF(RelGegevens!$F$3:$M$1002,CONCATENATE("=",Uitwerking!$A106,"-",Uitwerking!N$9),RelGegevens!$L$3:$L$1002))</f>
        <v/>
      </c>
      <c r="O106" s="51" t="str">
        <f ca="1">IF(OR($A106="",O$9="",SUMIF(RelGegevens!$F$3:$M$1002,CONCATENATE("=",Uitwerking!$A106,"-",Uitwerking!O$9),RelGegevens!$L$3:$L$1002)=0),"",SUMIF(RelGegevens!$F$3:$M$1002,CONCATENATE("=",Uitwerking!$A106,"-",Uitwerking!O$9),RelGegevens!$L$3:$L$1002))</f>
        <v/>
      </c>
      <c r="P106" s="51" t="str">
        <f ca="1">IF(OR($A106="",P$9="",SUMIF(RelGegevens!$F$3:$M$1002,CONCATENATE("=",Uitwerking!$A106,"-",Uitwerking!P$9),RelGegevens!$L$3:$L$1002)=0),"",SUMIF(RelGegevens!$F$3:$M$1002,CONCATENATE("=",Uitwerking!$A106,"-",Uitwerking!P$9),RelGegevens!$L$3:$L$1002))</f>
        <v/>
      </c>
      <c r="Q106" s="51" t="str">
        <f ca="1">IF(OR($A106="",Q$9="",SUMIF(RelGegevens!$F$3:$M$1002,CONCATENATE("=",Uitwerking!$A106,"-",Uitwerking!Q$9),RelGegevens!$L$3:$L$1002)=0),"",SUMIF(RelGegevens!$F$3:$M$1002,CONCATENATE("=",Uitwerking!$A106,"-",Uitwerking!Q$9),RelGegevens!$L$3:$L$1002))</f>
        <v/>
      </c>
      <c r="R106" s="51" t="str">
        <f ca="1">IF(OR($A106="",R$9="",SUMIF(RelGegevens!$F$3:$M$1002,CONCATENATE("=",Uitwerking!$A106,"-",Uitwerking!R$9),RelGegevens!$L$3:$L$1002)=0),"",SUMIF(RelGegevens!$F$3:$M$1002,CONCATENATE("=",Uitwerking!$A106,"-",Uitwerking!R$9),RelGegevens!$L$3:$L$1002))</f>
        <v/>
      </c>
      <c r="S106" s="51" t="str">
        <f ca="1">IF(OR($A106="",S$9="",SUMIF(RelGegevens!$F$3:$M$1002,CONCATENATE("=",Uitwerking!$A106,"-",Uitwerking!S$9),RelGegevens!$L$3:$L$1002)=0),"",SUMIF(RelGegevens!$F$3:$M$1002,CONCATENATE("=",Uitwerking!$A106,"-",Uitwerking!S$9),RelGegevens!$L$3:$L$1002))</f>
        <v/>
      </c>
      <c r="T106" s="51" t="str">
        <f ca="1">IF(OR($A106="",T$9="",SUMIF(RelGegevens!$F$3:$M$1002,CONCATENATE("=",Uitwerking!$A106,"-",Uitwerking!T$9),RelGegevens!$L$3:$L$1002)=0),"",SUMIF(RelGegevens!$F$3:$M$1002,CONCATENATE("=",Uitwerking!$A106,"-",Uitwerking!T$9),RelGegevens!$L$3:$L$1002))</f>
        <v/>
      </c>
      <c r="U106" s="51" t="str">
        <f ca="1">IF(OR($A106="",U$9="",SUMIF(RelGegevens!$F$3:$M$1002,CONCATENATE("=",Uitwerking!$A106,"-",Uitwerking!U$9),RelGegevens!$L$3:$L$1002)=0),"",SUMIF(RelGegevens!$F$3:$M$1002,CONCATENATE("=",Uitwerking!$A106,"-",Uitwerking!U$9),RelGegevens!$L$3:$L$1002))</f>
        <v/>
      </c>
      <c r="V106" s="51" t="str">
        <f ca="1">IF(OR($A106="",V$9="",SUMIF(RelGegevens!$F$3:$M$1002,CONCATENATE("=",Uitwerking!$A106,"-",Uitwerking!V$9),RelGegevens!$L$3:$L$1002)=0),"",SUMIF(RelGegevens!$F$3:$M$1002,CONCATENATE("=",Uitwerking!$A106,"-",Uitwerking!V$9),RelGegevens!$L$3:$L$1002))</f>
        <v/>
      </c>
      <c r="W106" s="51" t="str">
        <f ca="1">IF(OR($A106="",W$9="",SUMIF(RelGegevens!$F$3:$M$1002,CONCATENATE("=",Uitwerking!$A106,"-",Uitwerking!W$9),RelGegevens!$L$3:$L$1002)=0),"",SUMIF(RelGegevens!$F$3:$M$1002,CONCATENATE("=",Uitwerking!$A106,"-",Uitwerking!W$9),RelGegevens!$L$3:$L$1002))</f>
        <v/>
      </c>
      <c r="X106" s="51" t="str">
        <f ca="1">IF(OR($A106="",X$9="",SUMIF(RelGegevens!$F$3:$M$1002,CONCATENATE("=",Uitwerking!$A106,"-",Uitwerking!X$9),RelGegevens!$L$3:$L$1002)=0),"",SUMIF(RelGegevens!$F$3:$M$1002,CONCATENATE("=",Uitwerking!$A106,"-",Uitwerking!X$9),RelGegevens!$L$3:$L$1002))</f>
        <v/>
      </c>
      <c r="Y106" s="51" t="str">
        <f ca="1">IF(OR($A106="",Y$9="",SUMIF(RelGegevens!$F$3:$M$1002,CONCATENATE("=",Uitwerking!$A106,"-",Uitwerking!Y$9),RelGegevens!$L$3:$L$1002)=0),"",SUMIF(RelGegevens!$F$3:$M$1002,CONCATENATE("=",Uitwerking!$A106,"-",Uitwerking!Y$9),RelGegevens!$L$3:$L$1002))</f>
        <v/>
      </c>
      <c r="Z106" s="50" t="str">
        <f ca="1">IF(OR($A106="",Z$9="",SUMIF(RelGegevens!$F$3:$M$1002,CONCATENATE("=",Uitwerking!$A106,"-",Uitwerking!Z$9),RelGegevens!$L$3:$L$1002)=0),"",SUMIF(RelGegevens!$F$3:$M$1002,CONCATENATE("=",Uitwerking!$A106,"-",Uitwerking!Z$9),RelGegevens!$L$3:$L$1002))</f>
        <v/>
      </c>
      <c r="AA106" s="51" t="str">
        <f ca="1">IF(OR($A106="",AA$9="",SUMIF(RelGegevens!$F$3:$M$1002,CONCATENATE("=",Uitwerking!$A106,"-",Uitwerking!AA$9),RelGegevens!$L$3:$L$1002)=0),"",SUMIF(RelGegevens!$F$3:$M$1002,CONCATENATE("=",Uitwerking!$A106,"-",Uitwerking!AA$9),RelGegevens!$L$3:$L$1002))</f>
        <v/>
      </c>
      <c r="AB106" s="51" t="str">
        <f ca="1">IF(OR($A106="",AB$9="",SUMIF(RelGegevens!$F$3:$M$1002,CONCATENATE("=",Uitwerking!$A106,"-",Uitwerking!AB$9),RelGegevens!$L$3:$L$1002)=0),"",SUMIF(RelGegevens!$F$3:$M$1002,CONCATENATE("=",Uitwerking!$A106,"-",Uitwerking!AB$9),RelGegevens!$L$3:$L$1002))</f>
        <v/>
      </c>
      <c r="AC106" s="51" t="str">
        <f ca="1">IF(OR($A106="",AC$9="",SUMIF(RelGegevens!$F$3:$M$1002,CONCATENATE("=",Uitwerking!$A106,"-",Uitwerking!AC$9),RelGegevens!$L$3:$L$1002)=0),"",SUMIF(RelGegevens!$F$3:$M$1002,CONCATENATE("=",Uitwerking!$A106,"-",Uitwerking!AC$9),RelGegevens!$L$3:$L$1002))</f>
        <v/>
      </c>
      <c r="AD106" s="51" t="str">
        <f ca="1">IF(OR($A106="",AD$9="",SUMIF(RelGegevens!$F$3:$M$1002,CONCATENATE("=",Uitwerking!$A106,"-",Uitwerking!AD$9),RelGegevens!$L$3:$L$1002)=0),"",SUMIF(RelGegevens!$F$3:$M$1002,CONCATENATE("=",Uitwerking!$A106,"-",Uitwerking!AD$9),RelGegevens!$L$3:$L$1002))</f>
        <v/>
      </c>
      <c r="AE106" s="51" t="str">
        <f ca="1">IF(OR($A106="",AE$9="",SUMIF(RelGegevens!$F$3:$M$1002,CONCATENATE("=",Uitwerking!$A106,"-",Uitwerking!AE$9),RelGegevens!$L$3:$L$1002)=0),"",SUMIF(RelGegevens!$F$3:$M$1002,CONCATENATE("=",Uitwerking!$A106,"-",Uitwerking!AE$9),RelGegevens!$L$3:$L$1002))</f>
        <v/>
      </c>
      <c r="AF106" s="51" t="str">
        <f ca="1">IF(OR($A106="",AF$9="",SUMIF(RelGegevens!$F$3:$M$1002,CONCATENATE("=",Uitwerking!$A106,"-",Uitwerking!AF$9),RelGegevens!$L$3:$L$1002)=0),"",SUMIF(RelGegevens!$F$3:$M$1002,CONCATENATE("=",Uitwerking!$A106,"-",Uitwerking!AF$9),RelGegevens!$L$3:$L$1002))</f>
        <v/>
      </c>
      <c r="AG106" s="51" t="str">
        <f ca="1">IF(OR($A106="",AG$9="",SUMIF(RelGegevens!$F$3:$M$1002,CONCATENATE("=",Uitwerking!$A106,"-",Uitwerking!AG$9),RelGegevens!$L$3:$L$1002)=0),"",SUMIF(RelGegevens!$F$3:$M$1002,CONCATENATE("=",Uitwerking!$A106,"-",Uitwerking!AG$9),RelGegevens!$L$3:$L$1002))</f>
        <v/>
      </c>
      <c r="AH106" s="51" t="str">
        <f ca="1">IF(OR($A106="",AH$9="",SUMIF(RelGegevens!$F$3:$M$1002,CONCATENATE("=",Uitwerking!$A106,"-",Uitwerking!AH$9),RelGegevens!$L$3:$L$1002)=0),"",SUMIF(RelGegevens!$F$3:$M$1002,CONCATENATE("=",Uitwerking!$A106,"-",Uitwerking!AH$9),RelGegevens!$L$3:$L$1002))</f>
        <v/>
      </c>
      <c r="AI106" s="51" t="str">
        <f ca="1">IF(OR($A106="",AI$9="",SUMIF(RelGegevens!$F$3:$M$1002,CONCATENATE("=",Uitwerking!$A106,"-",Uitwerking!AI$9),RelGegevens!$L$3:$L$1002)=0),"",SUMIF(RelGegevens!$F$3:$M$1002,CONCATENATE("=",Uitwerking!$A106,"-",Uitwerking!AI$9),RelGegevens!$L$3:$L$1002))</f>
        <v/>
      </c>
      <c r="AJ106" s="51" t="str">
        <f ca="1">IF(OR($A106="",AJ$9="",SUMIF(RelGegevens!$F$3:$M$1002,CONCATENATE("=",Uitwerking!$A106,"-",Uitwerking!AJ$9),RelGegevens!$L$3:$L$1002)=0),"",SUMIF(RelGegevens!$F$3:$M$1002,CONCATENATE("=",Uitwerking!$A106,"-",Uitwerking!AJ$9),RelGegevens!$L$3:$L$1002))</f>
        <v/>
      </c>
      <c r="AK106" s="51" t="str">
        <f ca="1">IF(OR($A106="",AK$9="",SUMIF(RelGegevens!$F$3:$M$1002,CONCATENATE("=",Uitwerking!$A106,"-",Uitwerking!AK$9),RelGegevens!$L$3:$L$1002)=0),"",SUMIF(RelGegevens!$F$3:$M$1002,CONCATENATE("=",Uitwerking!$A106,"-",Uitwerking!AK$9),RelGegevens!$L$3:$L$1002))</f>
        <v/>
      </c>
      <c r="AL106" s="51" t="str">
        <f ca="1">IF(OR($A106="",AL$9="",SUMIF(RelGegevens!$F$3:$M$1002,CONCATENATE("=",Uitwerking!$A106,"-",Uitwerking!AL$9),RelGegevens!$L$3:$L$1002)=0),"",SUMIF(RelGegevens!$F$3:$M$1002,CONCATENATE("=",Uitwerking!$A106,"-",Uitwerking!AL$9),RelGegevens!$L$3:$L$1002))</f>
        <v/>
      </c>
      <c r="AM106" s="51" t="str">
        <f ca="1">IF(OR($A106="",AM$9="",SUMIF(RelGegevens!$F$3:$M$1002,CONCATENATE("=",Uitwerking!$A106,"-",Uitwerking!AM$9),RelGegevens!$L$3:$L$1002)=0),"",SUMIF(RelGegevens!$F$3:$M$1002,CONCATENATE("=",Uitwerking!$A106,"-",Uitwerking!AM$9),RelGegevens!$L$3:$L$1002))</f>
        <v/>
      </c>
      <c r="AN106" s="51" t="str">
        <f ca="1">IF(OR($A106="",AN$9="",SUMIF(RelGegevens!$F$3:$M$1002,CONCATENATE("=",Uitwerking!$A106,"-",Uitwerking!AN$9),RelGegevens!$L$3:$L$1002)=0),"",SUMIF(RelGegevens!$F$3:$M$1002,CONCATENATE("=",Uitwerking!$A106,"-",Uitwerking!AN$9),RelGegevens!$L$3:$L$1002))</f>
        <v/>
      </c>
      <c r="AO106" s="51" t="str">
        <f ca="1">IF(OR($A106="",AO$9="",SUMIF(RelGegevens!$F$3:$M$1002,CONCATENATE("=",Uitwerking!$A106,"-",Uitwerking!AO$9),RelGegevens!$L$3:$L$1002)=0),"",SUMIF(RelGegevens!$F$3:$M$1002,CONCATENATE("=",Uitwerking!$A106,"-",Uitwerking!AO$9),RelGegevens!$L$3:$L$1002))</f>
        <v/>
      </c>
      <c r="AP106" s="51" t="str">
        <f ca="1">IF(OR($A106="",AP$9="",SUMIF(RelGegevens!$F$3:$M$1002,CONCATENATE("=",Uitwerking!$A106,"-",Uitwerking!AP$9),RelGegevens!$L$3:$L$1002)=0),"",SUMIF(RelGegevens!$F$3:$M$1002,CONCATENATE("=",Uitwerking!$A106,"-",Uitwerking!AP$9),RelGegevens!$L$3:$L$1002))</f>
        <v/>
      </c>
      <c r="AQ106" s="51" t="str">
        <f ca="1">IF(OR($A106="",AQ$9="",SUMIF(RelGegevens!$F$3:$M$1002,CONCATENATE("=",Uitwerking!$A106,"-",Uitwerking!AQ$9),RelGegevens!$L$3:$L$1002)=0),"",SUMIF(RelGegevens!$F$3:$M$1002,CONCATENATE("=",Uitwerking!$A106,"-",Uitwerking!AQ$9),RelGegevens!$L$3:$L$1002))</f>
        <v/>
      </c>
      <c r="AR106" s="51" t="str">
        <f ca="1">IF(OR($A106="",AR$9="",SUMIF(RelGegevens!$F$3:$M$1002,CONCATENATE("=",Uitwerking!$A106,"-",Uitwerking!AR$9),RelGegevens!$L$3:$L$1002)=0),"",SUMIF(RelGegevens!$F$3:$M$1002,CONCATENATE("=",Uitwerking!$A106,"-",Uitwerking!AR$9),RelGegevens!$L$3:$L$1002))</f>
        <v/>
      </c>
      <c r="AS106" s="51" t="str">
        <f ca="1">IF(OR($A106="",AS$9="",SUMIF(RelGegevens!$F$3:$M$1002,CONCATENATE("=",Uitwerking!$A106,"-",Uitwerking!AS$9),RelGegevens!$L$3:$L$1002)=0),"",SUMIF(RelGegevens!$F$3:$M$1002,CONCATENATE("=",Uitwerking!$A106,"-",Uitwerking!AS$9),RelGegevens!$L$3:$L$1002))</f>
        <v/>
      </c>
      <c r="AT106" s="51" t="str">
        <f ca="1">IF(OR($A106="",AT$9="",SUMIF(RelGegevens!$F$3:$M$1002,CONCATENATE("=",Uitwerking!$A106,"-",Uitwerking!AT$9),RelGegevens!$L$3:$L$1002)=0),"",SUMIF(RelGegevens!$F$3:$M$1002,CONCATENATE("=",Uitwerking!$A106,"-",Uitwerking!AT$9),RelGegevens!$L$3:$L$1002))</f>
        <v/>
      </c>
      <c r="AU106" s="51" t="str">
        <f ca="1">IF(OR($A106="",AU$9="",SUMIF(RelGegevens!$F$3:$M$1002,CONCATENATE("=",Uitwerking!$A106,"-",Uitwerking!AU$9),RelGegevens!$L$3:$L$1002)=0),"",SUMIF(RelGegevens!$F$3:$M$1002,CONCATENATE("=",Uitwerking!$A106,"-",Uitwerking!AU$9),RelGegevens!$L$3:$L$1002))</f>
        <v/>
      </c>
      <c r="AV106" s="51" t="str">
        <f ca="1">IF(OR($A106="",AV$9="",SUMIF(RelGegevens!$F$3:$M$1002,CONCATENATE("=",Uitwerking!$A106,"-",Uitwerking!AV$9),RelGegevens!$L$3:$L$1002)=0),"",SUMIF(RelGegevens!$F$3:$M$1002,CONCATENATE("=",Uitwerking!$A106,"-",Uitwerking!AV$9),RelGegevens!$L$3:$L$1002))</f>
        <v/>
      </c>
      <c r="AW106" s="51" t="str">
        <f ca="1">IF(OR($A106="",AW$9="",SUMIF(RelGegevens!$F$3:$M$1002,CONCATENATE("=",Uitwerking!$A106,"-",Uitwerking!AW$9),RelGegevens!$L$3:$L$1002)=0),"",SUMIF(RelGegevens!$F$3:$M$1002,CONCATENATE("=",Uitwerking!$A106,"-",Uitwerking!AW$9),RelGegevens!$L$3:$L$1002))</f>
        <v/>
      </c>
      <c r="AX106" s="51" t="str">
        <f ca="1">IF(OR($A106="",AX$9="",SUMIF(RelGegevens!$F$3:$M$1002,CONCATENATE("=",Uitwerking!$A106,"-",Uitwerking!AX$9),RelGegevens!$L$3:$L$1002)=0),"",SUMIF(RelGegevens!$F$3:$M$1002,CONCATENATE("=",Uitwerking!$A106,"-",Uitwerking!AX$9),RelGegevens!$L$3:$L$1002))</f>
        <v/>
      </c>
      <c r="AY106" s="51" t="str">
        <f ca="1">IF(OR($A106="",AY$9="",SUMIF(RelGegevens!$F$3:$M$1002,CONCATENATE("=",Uitwerking!$A106,"-",Uitwerking!AY$9),RelGegevens!$L$3:$L$1002)=0),"",SUMIF(RelGegevens!$F$3:$M$1002,CONCATENATE("=",Uitwerking!$A106,"-",Uitwerking!AY$9),RelGegevens!$L$3:$L$1002))</f>
        <v/>
      </c>
      <c r="AZ106" s="51" t="str">
        <f ca="1">IF(OR($A106="",AZ$9="",SUMIF(RelGegevens!$F$3:$M$1002,CONCATENATE("=",Uitwerking!$A106,"-",Uitwerking!AZ$9),RelGegevens!$L$3:$L$1002)=0),"",SUMIF(RelGegevens!$F$3:$M$1002,CONCATENATE("=",Uitwerking!$A106,"-",Uitwerking!AZ$9),RelGegevens!$L$3:$L$1002))</f>
        <v/>
      </c>
      <c r="BA106" s="51" t="str">
        <f ca="1">IF(OR($A106="",BA$9="",SUMIF(RelGegevens!$F$3:$M$1002,CONCATENATE("=",Uitwerking!$A106,"-",Uitwerking!BA$9),RelGegevens!$L$3:$L$1002)=0),"",SUMIF(RelGegevens!$F$3:$M$1002,CONCATENATE("=",Uitwerking!$A106,"-",Uitwerking!BA$9),RelGegevens!$L$3:$L$1002))</f>
        <v/>
      </c>
      <c r="BB106" s="51" t="str">
        <f ca="1">IF(OR($A106="",BB$9="",SUMIF(RelGegevens!$F$3:$M$1002,CONCATENATE("=",Uitwerking!$A106,"-",Uitwerking!BB$9),RelGegevens!$L$3:$L$1002)=0),"",SUMIF(RelGegevens!$F$3:$M$1002,CONCATENATE("=",Uitwerking!$A106,"-",Uitwerking!BB$9),RelGegevens!$L$3:$L$1002))</f>
        <v/>
      </c>
      <c r="BC106" s="52" t="str">
        <f ca="1">IF(OR($A106="",BC$9="",SUMIF(RelGegevens!$F$3:$M$1002,CONCATENATE("=",Uitwerking!$A106,"-",Uitwerking!BC$9),RelGegevens!$L$3:$L$1002)=0),"",SUMIF(RelGegevens!$F$3:$M$1002,CONCATENATE("=",Uitwerking!$A106,"-",Uitwerking!BC$9),RelGegevens!$L$3:$L$1002))</f>
        <v/>
      </c>
    </row>
    <row r="107" spans="1:55" ht="10.5" customHeight="1" x14ac:dyDescent="0.25">
      <c r="A107" s="17" t="str">
        <f>'Data LMA'!B115</f>
        <v/>
      </c>
      <c r="B107" s="29" t="str">
        <f t="shared" si="5"/>
        <v/>
      </c>
      <c r="C107" s="22" t="str">
        <f>IF(A107="","",VLOOKUP(A107,Euralcodes!$A$2:$C$840,3))</f>
        <v/>
      </c>
      <c r="D107" s="23" t="str">
        <f>IF(C107="","",VLOOKUP(A107,Euralcodes!$A$2:$C$840,2))</f>
        <v/>
      </c>
      <c r="E107" s="87" t="str">
        <f t="shared" ca="1" si="6"/>
        <v/>
      </c>
      <c r="F107" s="50" t="str">
        <f ca="1">IF(OR($A107="",F$9="",SUMIF(RelGegevens!$F$3:$M$1002,CONCATENATE("=",Uitwerking!$A107,"-",Uitwerking!F$9),RelGegevens!$L$3:$L$1002)=0),"",SUMIF(RelGegevens!$F$3:$M$1002,CONCATENATE("=",Uitwerking!$A107,"-",Uitwerking!F$9),RelGegevens!$L$3:$L$1002))</f>
        <v/>
      </c>
      <c r="G107" s="51" t="str">
        <f ca="1">IF(OR($A107="",G$9="",SUMIF(RelGegevens!$F$3:$M$1002,CONCATENATE("=",Uitwerking!$A107,"-",Uitwerking!G$9),RelGegevens!$L$3:$L$1002)=0),"",SUMIF(RelGegevens!$F$3:$M$1002,CONCATENATE("=",Uitwerking!$A107,"-",Uitwerking!G$9),RelGegevens!$L$3:$L$1002))</f>
        <v/>
      </c>
      <c r="H107" s="51" t="str">
        <f ca="1">IF(OR($A107="",H$9="",SUMIF(RelGegevens!$F$3:$M$1002,CONCATENATE("=",Uitwerking!$A107,"-",Uitwerking!H$9),RelGegevens!$L$3:$L$1002)=0),"",SUMIF(RelGegevens!$F$3:$M$1002,CONCATENATE("=",Uitwerking!$A107,"-",Uitwerking!H$9),RelGegevens!$L$3:$L$1002))</f>
        <v/>
      </c>
      <c r="I107" s="51" t="str">
        <f ca="1">IF(OR($A107="",I$9="",SUMIF(RelGegevens!$F$3:$M$1002,CONCATENATE("=",Uitwerking!$A107,"-",Uitwerking!I$9),RelGegevens!$L$3:$L$1002)=0),"",SUMIF(RelGegevens!$F$3:$M$1002,CONCATENATE("=",Uitwerking!$A107,"-",Uitwerking!I$9),RelGegevens!$L$3:$L$1002))</f>
        <v/>
      </c>
      <c r="J107" s="51" t="str">
        <f ca="1">IF(OR($A107="",J$9="",SUMIF(RelGegevens!$F$3:$M$1002,CONCATENATE("=",Uitwerking!$A107,"-",Uitwerking!J$9),RelGegevens!$L$3:$L$1002)=0),"",SUMIF(RelGegevens!$F$3:$M$1002,CONCATENATE("=",Uitwerking!$A107,"-",Uitwerking!J$9),RelGegevens!$L$3:$L$1002))</f>
        <v/>
      </c>
      <c r="K107" s="51" t="str">
        <f ca="1">IF(OR($A107="",K$9="",SUMIF(RelGegevens!$F$3:$M$1002,CONCATENATE("=",Uitwerking!$A107,"-",Uitwerking!K$9),RelGegevens!$L$3:$L$1002)=0),"",SUMIF(RelGegevens!$F$3:$M$1002,CONCATENATE("=",Uitwerking!$A107,"-",Uitwerking!K$9),RelGegevens!$L$3:$L$1002))</f>
        <v/>
      </c>
      <c r="L107" s="51" t="str">
        <f ca="1">IF(OR($A107="",L$9="",SUMIF(RelGegevens!$F$3:$M$1002,CONCATENATE("=",Uitwerking!$A107,"-",Uitwerking!L$9),RelGegevens!$L$3:$L$1002)=0),"",SUMIF(RelGegevens!$F$3:$M$1002,CONCATENATE("=",Uitwerking!$A107,"-",Uitwerking!L$9),RelGegevens!$L$3:$L$1002))</f>
        <v/>
      </c>
      <c r="M107" s="51" t="str">
        <f ca="1">IF(OR($A107="",M$9="",SUMIF(RelGegevens!$F$3:$M$1002,CONCATENATE("=",Uitwerking!$A107,"-",Uitwerking!M$9),RelGegevens!$L$3:$L$1002)=0),"",SUMIF(RelGegevens!$F$3:$M$1002,CONCATENATE("=",Uitwerking!$A107,"-",Uitwerking!M$9),RelGegevens!$L$3:$L$1002))</f>
        <v/>
      </c>
      <c r="N107" s="51" t="str">
        <f ca="1">IF(OR($A107="",N$9="",SUMIF(RelGegevens!$F$3:$M$1002,CONCATENATE("=",Uitwerking!$A107,"-",Uitwerking!N$9),RelGegevens!$L$3:$L$1002)=0),"",SUMIF(RelGegevens!$F$3:$M$1002,CONCATENATE("=",Uitwerking!$A107,"-",Uitwerking!N$9),RelGegevens!$L$3:$L$1002))</f>
        <v/>
      </c>
      <c r="O107" s="51" t="str">
        <f ca="1">IF(OR($A107="",O$9="",SUMIF(RelGegevens!$F$3:$M$1002,CONCATENATE("=",Uitwerking!$A107,"-",Uitwerking!O$9),RelGegevens!$L$3:$L$1002)=0),"",SUMIF(RelGegevens!$F$3:$M$1002,CONCATENATE("=",Uitwerking!$A107,"-",Uitwerking!O$9),RelGegevens!$L$3:$L$1002))</f>
        <v/>
      </c>
      <c r="P107" s="51" t="str">
        <f ca="1">IF(OR($A107="",P$9="",SUMIF(RelGegevens!$F$3:$M$1002,CONCATENATE("=",Uitwerking!$A107,"-",Uitwerking!P$9),RelGegevens!$L$3:$L$1002)=0),"",SUMIF(RelGegevens!$F$3:$M$1002,CONCATENATE("=",Uitwerking!$A107,"-",Uitwerking!P$9),RelGegevens!$L$3:$L$1002))</f>
        <v/>
      </c>
      <c r="Q107" s="51" t="str">
        <f ca="1">IF(OR($A107="",Q$9="",SUMIF(RelGegevens!$F$3:$M$1002,CONCATENATE("=",Uitwerking!$A107,"-",Uitwerking!Q$9),RelGegevens!$L$3:$L$1002)=0),"",SUMIF(RelGegevens!$F$3:$M$1002,CONCATENATE("=",Uitwerking!$A107,"-",Uitwerking!Q$9),RelGegevens!$L$3:$L$1002))</f>
        <v/>
      </c>
      <c r="R107" s="51" t="str">
        <f ca="1">IF(OR($A107="",R$9="",SUMIF(RelGegevens!$F$3:$M$1002,CONCATENATE("=",Uitwerking!$A107,"-",Uitwerking!R$9),RelGegevens!$L$3:$L$1002)=0),"",SUMIF(RelGegevens!$F$3:$M$1002,CONCATENATE("=",Uitwerking!$A107,"-",Uitwerking!R$9),RelGegevens!$L$3:$L$1002))</f>
        <v/>
      </c>
      <c r="S107" s="51" t="str">
        <f ca="1">IF(OR($A107="",S$9="",SUMIF(RelGegevens!$F$3:$M$1002,CONCATENATE("=",Uitwerking!$A107,"-",Uitwerking!S$9),RelGegevens!$L$3:$L$1002)=0),"",SUMIF(RelGegevens!$F$3:$M$1002,CONCATENATE("=",Uitwerking!$A107,"-",Uitwerking!S$9),RelGegevens!$L$3:$L$1002))</f>
        <v/>
      </c>
      <c r="T107" s="51" t="str">
        <f ca="1">IF(OR($A107="",T$9="",SUMIF(RelGegevens!$F$3:$M$1002,CONCATENATE("=",Uitwerking!$A107,"-",Uitwerking!T$9),RelGegevens!$L$3:$L$1002)=0),"",SUMIF(RelGegevens!$F$3:$M$1002,CONCATENATE("=",Uitwerking!$A107,"-",Uitwerking!T$9),RelGegevens!$L$3:$L$1002))</f>
        <v/>
      </c>
      <c r="U107" s="51" t="str">
        <f ca="1">IF(OR($A107="",U$9="",SUMIF(RelGegevens!$F$3:$M$1002,CONCATENATE("=",Uitwerking!$A107,"-",Uitwerking!U$9),RelGegevens!$L$3:$L$1002)=0),"",SUMIF(RelGegevens!$F$3:$M$1002,CONCATENATE("=",Uitwerking!$A107,"-",Uitwerking!U$9),RelGegevens!$L$3:$L$1002))</f>
        <v/>
      </c>
      <c r="V107" s="51" t="str">
        <f ca="1">IF(OR($A107="",V$9="",SUMIF(RelGegevens!$F$3:$M$1002,CONCATENATE("=",Uitwerking!$A107,"-",Uitwerking!V$9),RelGegevens!$L$3:$L$1002)=0),"",SUMIF(RelGegevens!$F$3:$M$1002,CONCATENATE("=",Uitwerking!$A107,"-",Uitwerking!V$9),RelGegevens!$L$3:$L$1002))</f>
        <v/>
      </c>
      <c r="W107" s="51" t="str">
        <f ca="1">IF(OR($A107="",W$9="",SUMIF(RelGegevens!$F$3:$M$1002,CONCATENATE("=",Uitwerking!$A107,"-",Uitwerking!W$9),RelGegevens!$L$3:$L$1002)=0),"",SUMIF(RelGegevens!$F$3:$M$1002,CONCATENATE("=",Uitwerking!$A107,"-",Uitwerking!W$9),RelGegevens!$L$3:$L$1002))</f>
        <v/>
      </c>
      <c r="X107" s="51" t="str">
        <f ca="1">IF(OR($A107="",X$9="",SUMIF(RelGegevens!$F$3:$M$1002,CONCATENATE("=",Uitwerking!$A107,"-",Uitwerking!X$9),RelGegevens!$L$3:$L$1002)=0),"",SUMIF(RelGegevens!$F$3:$M$1002,CONCATENATE("=",Uitwerking!$A107,"-",Uitwerking!X$9),RelGegevens!$L$3:$L$1002))</f>
        <v/>
      </c>
      <c r="Y107" s="51" t="str">
        <f ca="1">IF(OR($A107="",Y$9="",SUMIF(RelGegevens!$F$3:$M$1002,CONCATENATE("=",Uitwerking!$A107,"-",Uitwerking!Y$9),RelGegevens!$L$3:$L$1002)=0),"",SUMIF(RelGegevens!$F$3:$M$1002,CONCATENATE("=",Uitwerking!$A107,"-",Uitwerking!Y$9),RelGegevens!$L$3:$L$1002))</f>
        <v/>
      </c>
      <c r="Z107" s="50" t="str">
        <f ca="1">IF(OR($A107="",Z$9="",SUMIF(RelGegevens!$F$3:$M$1002,CONCATENATE("=",Uitwerking!$A107,"-",Uitwerking!Z$9),RelGegevens!$L$3:$L$1002)=0),"",SUMIF(RelGegevens!$F$3:$M$1002,CONCATENATE("=",Uitwerking!$A107,"-",Uitwerking!Z$9),RelGegevens!$L$3:$L$1002))</f>
        <v/>
      </c>
      <c r="AA107" s="51" t="str">
        <f ca="1">IF(OR($A107="",AA$9="",SUMIF(RelGegevens!$F$3:$M$1002,CONCATENATE("=",Uitwerking!$A107,"-",Uitwerking!AA$9),RelGegevens!$L$3:$L$1002)=0),"",SUMIF(RelGegevens!$F$3:$M$1002,CONCATENATE("=",Uitwerking!$A107,"-",Uitwerking!AA$9),RelGegevens!$L$3:$L$1002))</f>
        <v/>
      </c>
      <c r="AB107" s="51" t="str">
        <f ca="1">IF(OR($A107="",AB$9="",SUMIF(RelGegevens!$F$3:$M$1002,CONCATENATE("=",Uitwerking!$A107,"-",Uitwerking!AB$9),RelGegevens!$L$3:$L$1002)=0),"",SUMIF(RelGegevens!$F$3:$M$1002,CONCATENATE("=",Uitwerking!$A107,"-",Uitwerking!AB$9),RelGegevens!$L$3:$L$1002))</f>
        <v/>
      </c>
      <c r="AC107" s="51" t="str">
        <f ca="1">IF(OR($A107="",AC$9="",SUMIF(RelGegevens!$F$3:$M$1002,CONCATENATE("=",Uitwerking!$A107,"-",Uitwerking!AC$9),RelGegevens!$L$3:$L$1002)=0),"",SUMIF(RelGegevens!$F$3:$M$1002,CONCATENATE("=",Uitwerking!$A107,"-",Uitwerking!AC$9),RelGegevens!$L$3:$L$1002))</f>
        <v/>
      </c>
      <c r="AD107" s="51" t="str">
        <f ca="1">IF(OR($A107="",AD$9="",SUMIF(RelGegevens!$F$3:$M$1002,CONCATENATE("=",Uitwerking!$A107,"-",Uitwerking!AD$9),RelGegevens!$L$3:$L$1002)=0),"",SUMIF(RelGegevens!$F$3:$M$1002,CONCATENATE("=",Uitwerking!$A107,"-",Uitwerking!AD$9),RelGegevens!$L$3:$L$1002))</f>
        <v/>
      </c>
      <c r="AE107" s="51" t="str">
        <f ca="1">IF(OR($A107="",AE$9="",SUMIF(RelGegevens!$F$3:$M$1002,CONCATENATE("=",Uitwerking!$A107,"-",Uitwerking!AE$9),RelGegevens!$L$3:$L$1002)=0),"",SUMIF(RelGegevens!$F$3:$M$1002,CONCATENATE("=",Uitwerking!$A107,"-",Uitwerking!AE$9),RelGegevens!$L$3:$L$1002))</f>
        <v/>
      </c>
      <c r="AF107" s="51" t="str">
        <f ca="1">IF(OR($A107="",AF$9="",SUMIF(RelGegevens!$F$3:$M$1002,CONCATENATE("=",Uitwerking!$A107,"-",Uitwerking!AF$9),RelGegevens!$L$3:$L$1002)=0),"",SUMIF(RelGegevens!$F$3:$M$1002,CONCATENATE("=",Uitwerking!$A107,"-",Uitwerking!AF$9),RelGegevens!$L$3:$L$1002))</f>
        <v/>
      </c>
      <c r="AG107" s="51" t="str">
        <f ca="1">IF(OR($A107="",AG$9="",SUMIF(RelGegevens!$F$3:$M$1002,CONCATENATE("=",Uitwerking!$A107,"-",Uitwerking!AG$9),RelGegevens!$L$3:$L$1002)=0),"",SUMIF(RelGegevens!$F$3:$M$1002,CONCATENATE("=",Uitwerking!$A107,"-",Uitwerking!AG$9),RelGegevens!$L$3:$L$1002))</f>
        <v/>
      </c>
      <c r="AH107" s="51" t="str">
        <f ca="1">IF(OR($A107="",AH$9="",SUMIF(RelGegevens!$F$3:$M$1002,CONCATENATE("=",Uitwerking!$A107,"-",Uitwerking!AH$9),RelGegevens!$L$3:$L$1002)=0),"",SUMIF(RelGegevens!$F$3:$M$1002,CONCATENATE("=",Uitwerking!$A107,"-",Uitwerking!AH$9),RelGegevens!$L$3:$L$1002))</f>
        <v/>
      </c>
      <c r="AI107" s="51" t="str">
        <f ca="1">IF(OR($A107="",AI$9="",SUMIF(RelGegevens!$F$3:$M$1002,CONCATENATE("=",Uitwerking!$A107,"-",Uitwerking!AI$9),RelGegevens!$L$3:$L$1002)=0),"",SUMIF(RelGegevens!$F$3:$M$1002,CONCATENATE("=",Uitwerking!$A107,"-",Uitwerking!AI$9),RelGegevens!$L$3:$L$1002))</f>
        <v/>
      </c>
      <c r="AJ107" s="51" t="str">
        <f ca="1">IF(OR($A107="",AJ$9="",SUMIF(RelGegevens!$F$3:$M$1002,CONCATENATE("=",Uitwerking!$A107,"-",Uitwerking!AJ$9),RelGegevens!$L$3:$L$1002)=0),"",SUMIF(RelGegevens!$F$3:$M$1002,CONCATENATE("=",Uitwerking!$A107,"-",Uitwerking!AJ$9),RelGegevens!$L$3:$L$1002))</f>
        <v/>
      </c>
      <c r="AK107" s="51" t="str">
        <f ca="1">IF(OR($A107="",AK$9="",SUMIF(RelGegevens!$F$3:$M$1002,CONCATENATE("=",Uitwerking!$A107,"-",Uitwerking!AK$9),RelGegevens!$L$3:$L$1002)=0),"",SUMIF(RelGegevens!$F$3:$M$1002,CONCATENATE("=",Uitwerking!$A107,"-",Uitwerking!AK$9),RelGegevens!$L$3:$L$1002))</f>
        <v/>
      </c>
      <c r="AL107" s="51" t="str">
        <f ca="1">IF(OR($A107="",AL$9="",SUMIF(RelGegevens!$F$3:$M$1002,CONCATENATE("=",Uitwerking!$A107,"-",Uitwerking!AL$9),RelGegevens!$L$3:$L$1002)=0),"",SUMIF(RelGegevens!$F$3:$M$1002,CONCATENATE("=",Uitwerking!$A107,"-",Uitwerking!AL$9),RelGegevens!$L$3:$L$1002))</f>
        <v/>
      </c>
      <c r="AM107" s="51" t="str">
        <f ca="1">IF(OR($A107="",AM$9="",SUMIF(RelGegevens!$F$3:$M$1002,CONCATENATE("=",Uitwerking!$A107,"-",Uitwerking!AM$9),RelGegevens!$L$3:$L$1002)=0),"",SUMIF(RelGegevens!$F$3:$M$1002,CONCATENATE("=",Uitwerking!$A107,"-",Uitwerking!AM$9),RelGegevens!$L$3:$L$1002))</f>
        <v/>
      </c>
      <c r="AN107" s="51" t="str">
        <f ca="1">IF(OR($A107="",AN$9="",SUMIF(RelGegevens!$F$3:$M$1002,CONCATENATE("=",Uitwerking!$A107,"-",Uitwerking!AN$9),RelGegevens!$L$3:$L$1002)=0),"",SUMIF(RelGegevens!$F$3:$M$1002,CONCATENATE("=",Uitwerking!$A107,"-",Uitwerking!AN$9),RelGegevens!$L$3:$L$1002))</f>
        <v/>
      </c>
      <c r="AO107" s="51" t="str">
        <f ca="1">IF(OR($A107="",AO$9="",SUMIF(RelGegevens!$F$3:$M$1002,CONCATENATE("=",Uitwerking!$A107,"-",Uitwerking!AO$9),RelGegevens!$L$3:$L$1002)=0),"",SUMIF(RelGegevens!$F$3:$M$1002,CONCATENATE("=",Uitwerking!$A107,"-",Uitwerking!AO$9),RelGegevens!$L$3:$L$1002))</f>
        <v/>
      </c>
      <c r="AP107" s="51" t="str">
        <f ca="1">IF(OR($A107="",AP$9="",SUMIF(RelGegevens!$F$3:$M$1002,CONCATENATE("=",Uitwerking!$A107,"-",Uitwerking!AP$9),RelGegevens!$L$3:$L$1002)=0),"",SUMIF(RelGegevens!$F$3:$M$1002,CONCATENATE("=",Uitwerking!$A107,"-",Uitwerking!AP$9),RelGegevens!$L$3:$L$1002))</f>
        <v/>
      </c>
      <c r="AQ107" s="51" t="str">
        <f ca="1">IF(OR($A107="",AQ$9="",SUMIF(RelGegevens!$F$3:$M$1002,CONCATENATE("=",Uitwerking!$A107,"-",Uitwerking!AQ$9),RelGegevens!$L$3:$L$1002)=0),"",SUMIF(RelGegevens!$F$3:$M$1002,CONCATENATE("=",Uitwerking!$A107,"-",Uitwerking!AQ$9),RelGegevens!$L$3:$L$1002))</f>
        <v/>
      </c>
      <c r="AR107" s="51" t="str">
        <f ca="1">IF(OR($A107="",AR$9="",SUMIF(RelGegevens!$F$3:$M$1002,CONCATENATE("=",Uitwerking!$A107,"-",Uitwerking!AR$9),RelGegevens!$L$3:$L$1002)=0),"",SUMIF(RelGegevens!$F$3:$M$1002,CONCATENATE("=",Uitwerking!$A107,"-",Uitwerking!AR$9),RelGegevens!$L$3:$L$1002))</f>
        <v/>
      </c>
      <c r="AS107" s="51" t="str">
        <f ca="1">IF(OR($A107="",AS$9="",SUMIF(RelGegevens!$F$3:$M$1002,CONCATENATE("=",Uitwerking!$A107,"-",Uitwerking!AS$9),RelGegevens!$L$3:$L$1002)=0),"",SUMIF(RelGegevens!$F$3:$M$1002,CONCATENATE("=",Uitwerking!$A107,"-",Uitwerking!AS$9),RelGegevens!$L$3:$L$1002))</f>
        <v/>
      </c>
      <c r="AT107" s="51" t="str">
        <f ca="1">IF(OR($A107="",AT$9="",SUMIF(RelGegevens!$F$3:$M$1002,CONCATENATE("=",Uitwerking!$A107,"-",Uitwerking!AT$9),RelGegevens!$L$3:$L$1002)=0),"",SUMIF(RelGegevens!$F$3:$M$1002,CONCATENATE("=",Uitwerking!$A107,"-",Uitwerking!AT$9),RelGegevens!$L$3:$L$1002))</f>
        <v/>
      </c>
      <c r="AU107" s="51" t="str">
        <f ca="1">IF(OR($A107="",AU$9="",SUMIF(RelGegevens!$F$3:$M$1002,CONCATENATE("=",Uitwerking!$A107,"-",Uitwerking!AU$9),RelGegevens!$L$3:$L$1002)=0),"",SUMIF(RelGegevens!$F$3:$M$1002,CONCATENATE("=",Uitwerking!$A107,"-",Uitwerking!AU$9),RelGegevens!$L$3:$L$1002))</f>
        <v/>
      </c>
      <c r="AV107" s="51" t="str">
        <f ca="1">IF(OR($A107="",AV$9="",SUMIF(RelGegevens!$F$3:$M$1002,CONCATENATE("=",Uitwerking!$A107,"-",Uitwerking!AV$9),RelGegevens!$L$3:$L$1002)=0),"",SUMIF(RelGegevens!$F$3:$M$1002,CONCATENATE("=",Uitwerking!$A107,"-",Uitwerking!AV$9),RelGegevens!$L$3:$L$1002))</f>
        <v/>
      </c>
      <c r="AW107" s="51" t="str">
        <f ca="1">IF(OR($A107="",AW$9="",SUMIF(RelGegevens!$F$3:$M$1002,CONCATENATE("=",Uitwerking!$A107,"-",Uitwerking!AW$9),RelGegevens!$L$3:$L$1002)=0),"",SUMIF(RelGegevens!$F$3:$M$1002,CONCATENATE("=",Uitwerking!$A107,"-",Uitwerking!AW$9),RelGegevens!$L$3:$L$1002))</f>
        <v/>
      </c>
      <c r="AX107" s="51" t="str">
        <f ca="1">IF(OR($A107="",AX$9="",SUMIF(RelGegevens!$F$3:$M$1002,CONCATENATE("=",Uitwerking!$A107,"-",Uitwerking!AX$9),RelGegevens!$L$3:$L$1002)=0),"",SUMIF(RelGegevens!$F$3:$M$1002,CONCATENATE("=",Uitwerking!$A107,"-",Uitwerking!AX$9),RelGegevens!$L$3:$L$1002))</f>
        <v/>
      </c>
      <c r="AY107" s="51" t="str">
        <f ca="1">IF(OR($A107="",AY$9="",SUMIF(RelGegevens!$F$3:$M$1002,CONCATENATE("=",Uitwerking!$A107,"-",Uitwerking!AY$9),RelGegevens!$L$3:$L$1002)=0),"",SUMIF(RelGegevens!$F$3:$M$1002,CONCATENATE("=",Uitwerking!$A107,"-",Uitwerking!AY$9),RelGegevens!$L$3:$L$1002))</f>
        <v/>
      </c>
      <c r="AZ107" s="51" t="str">
        <f ca="1">IF(OR($A107="",AZ$9="",SUMIF(RelGegevens!$F$3:$M$1002,CONCATENATE("=",Uitwerking!$A107,"-",Uitwerking!AZ$9),RelGegevens!$L$3:$L$1002)=0),"",SUMIF(RelGegevens!$F$3:$M$1002,CONCATENATE("=",Uitwerking!$A107,"-",Uitwerking!AZ$9),RelGegevens!$L$3:$L$1002))</f>
        <v/>
      </c>
      <c r="BA107" s="51" t="str">
        <f ca="1">IF(OR($A107="",BA$9="",SUMIF(RelGegevens!$F$3:$M$1002,CONCATENATE("=",Uitwerking!$A107,"-",Uitwerking!BA$9),RelGegevens!$L$3:$L$1002)=0),"",SUMIF(RelGegevens!$F$3:$M$1002,CONCATENATE("=",Uitwerking!$A107,"-",Uitwerking!BA$9),RelGegevens!$L$3:$L$1002))</f>
        <v/>
      </c>
      <c r="BB107" s="51" t="str">
        <f ca="1">IF(OR($A107="",BB$9="",SUMIF(RelGegevens!$F$3:$M$1002,CONCATENATE("=",Uitwerking!$A107,"-",Uitwerking!BB$9),RelGegevens!$L$3:$L$1002)=0),"",SUMIF(RelGegevens!$F$3:$M$1002,CONCATENATE("=",Uitwerking!$A107,"-",Uitwerking!BB$9),RelGegevens!$L$3:$L$1002))</f>
        <v/>
      </c>
      <c r="BC107" s="52" t="str">
        <f ca="1">IF(OR($A107="",BC$9="",SUMIF(RelGegevens!$F$3:$M$1002,CONCATENATE("=",Uitwerking!$A107,"-",Uitwerking!BC$9),RelGegevens!$L$3:$L$1002)=0),"",SUMIF(RelGegevens!$F$3:$M$1002,CONCATENATE("=",Uitwerking!$A107,"-",Uitwerking!BC$9),RelGegevens!$L$3:$L$1002))</f>
        <v/>
      </c>
    </row>
    <row r="108" spans="1:55" ht="10.5" customHeight="1" x14ac:dyDescent="0.25">
      <c r="A108" s="17" t="str">
        <f>'Data LMA'!B116</f>
        <v/>
      </c>
      <c r="B108" s="29" t="str">
        <f t="shared" si="5"/>
        <v/>
      </c>
      <c r="C108" s="22" t="str">
        <f>IF(A108="","",VLOOKUP(A108,Euralcodes!$A$2:$C$840,3))</f>
        <v/>
      </c>
      <c r="D108" s="23" t="str">
        <f>IF(C108="","",VLOOKUP(A108,Euralcodes!$A$2:$C$840,2))</f>
        <v/>
      </c>
      <c r="E108" s="87" t="str">
        <f t="shared" ca="1" si="6"/>
        <v/>
      </c>
      <c r="F108" s="50" t="str">
        <f ca="1">IF(OR($A108="",F$9="",SUMIF(RelGegevens!$F$3:$M$1002,CONCATENATE("=",Uitwerking!$A108,"-",Uitwerking!F$9),RelGegevens!$L$3:$L$1002)=0),"",SUMIF(RelGegevens!$F$3:$M$1002,CONCATENATE("=",Uitwerking!$A108,"-",Uitwerking!F$9),RelGegevens!$L$3:$L$1002))</f>
        <v/>
      </c>
      <c r="G108" s="51" t="str">
        <f ca="1">IF(OR($A108="",G$9="",SUMIF(RelGegevens!$F$3:$M$1002,CONCATENATE("=",Uitwerking!$A108,"-",Uitwerking!G$9),RelGegevens!$L$3:$L$1002)=0),"",SUMIF(RelGegevens!$F$3:$M$1002,CONCATENATE("=",Uitwerking!$A108,"-",Uitwerking!G$9),RelGegevens!$L$3:$L$1002))</f>
        <v/>
      </c>
      <c r="H108" s="51" t="str">
        <f ca="1">IF(OR($A108="",H$9="",SUMIF(RelGegevens!$F$3:$M$1002,CONCATENATE("=",Uitwerking!$A108,"-",Uitwerking!H$9),RelGegevens!$L$3:$L$1002)=0),"",SUMIF(RelGegevens!$F$3:$M$1002,CONCATENATE("=",Uitwerking!$A108,"-",Uitwerking!H$9),RelGegevens!$L$3:$L$1002))</f>
        <v/>
      </c>
      <c r="I108" s="51" t="str">
        <f ca="1">IF(OR($A108="",I$9="",SUMIF(RelGegevens!$F$3:$M$1002,CONCATENATE("=",Uitwerking!$A108,"-",Uitwerking!I$9),RelGegevens!$L$3:$L$1002)=0),"",SUMIF(RelGegevens!$F$3:$M$1002,CONCATENATE("=",Uitwerking!$A108,"-",Uitwerking!I$9),RelGegevens!$L$3:$L$1002))</f>
        <v/>
      </c>
      <c r="J108" s="51" t="str">
        <f ca="1">IF(OR($A108="",J$9="",SUMIF(RelGegevens!$F$3:$M$1002,CONCATENATE("=",Uitwerking!$A108,"-",Uitwerking!J$9),RelGegevens!$L$3:$L$1002)=0),"",SUMIF(RelGegevens!$F$3:$M$1002,CONCATENATE("=",Uitwerking!$A108,"-",Uitwerking!J$9),RelGegevens!$L$3:$L$1002))</f>
        <v/>
      </c>
      <c r="K108" s="51" t="str">
        <f ca="1">IF(OR($A108="",K$9="",SUMIF(RelGegevens!$F$3:$M$1002,CONCATENATE("=",Uitwerking!$A108,"-",Uitwerking!K$9),RelGegevens!$L$3:$L$1002)=0),"",SUMIF(RelGegevens!$F$3:$M$1002,CONCATENATE("=",Uitwerking!$A108,"-",Uitwerking!K$9),RelGegevens!$L$3:$L$1002))</f>
        <v/>
      </c>
      <c r="L108" s="51" t="str">
        <f ca="1">IF(OR($A108="",L$9="",SUMIF(RelGegevens!$F$3:$M$1002,CONCATENATE("=",Uitwerking!$A108,"-",Uitwerking!L$9),RelGegevens!$L$3:$L$1002)=0),"",SUMIF(RelGegevens!$F$3:$M$1002,CONCATENATE("=",Uitwerking!$A108,"-",Uitwerking!L$9),RelGegevens!$L$3:$L$1002))</f>
        <v/>
      </c>
      <c r="M108" s="51" t="str">
        <f ca="1">IF(OR($A108="",M$9="",SUMIF(RelGegevens!$F$3:$M$1002,CONCATENATE("=",Uitwerking!$A108,"-",Uitwerking!M$9),RelGegevens!$L$3:$L$1002)=0),"",SUMIF(RelGegevens!$F$3:$M$1002,CONCATENATE("=",Uitwerking!$A108,"-",Uitwerking!M$9),RelGegevens!$L$3:$L$1002))</f>
        <v/>
      </c>
      <c r="N108" s="51" t="str">
        <f ca="1">IF(OR($A108="",N$9="",SUMIF(RelGegevens!$F$3:$M$1002,CONCATENATE("=",Uitwerking!$A108,"-",Uitwerking!N$9),RelGegevens!$L$3:$L$1002)=0),"",SUMIF(RelGegevens!$F$3:$M$1002,CONCATENATE("=",Uitwerking!$A108,"-",Uitwerking!N$9),RelGegevens!$L$3:$L$1002))</f>
        <v/>
      </c>
      <c r="O108" s="51" t="str">
        <f ca="1">IF(OR($A108="",O$9="",SUMIF(RelGegevens!$F$3:$M$1002,CONCATENATE("=",Uitwerking!$A108,"-",Uitwerking!O$9),RelGegevens!$L$3:$L$1002)=0),"",SUMIF(RelGegevens!$F$3:$M$1002,CONCATENATE("=",Uitwerking!$A108,"-",Uitwerking!O$9),RelGegevens!$L$3:$L$1002))</f>
        <v/>
      </c>
      <c r="P108" s="51" t="str">
        <f ca="1">IF(OR($A108="",P$9="",SUMIF(RelGegevens!$F$3:$M$1002,CONCATENATE("=",Uitwerking!$A108,"-",Uitwerking!P$9),RelGegevens!$L$3:$L$1002)=0),"",SUMIF(RelGegevens!$F$3:$M$1002,CONCATENATE("=",Uitwerking!$A108,"-",Uitwerking!P$9),RelGegevens!$L$3:$L$1002))</f>
        <v/>
      </c>
      <c r="Q108" s="51" t="str">
        <f ca="1">IF(OR($A108="",Q$9="",SUMIF(RelGegevens!$F$3:$M$1002,CONCATENATE("=",Uitwerking!$A108,"-",Uitwerking!Q$9),RelGegevens!$L$3:$L$1002)=0),"",SUMIF(RelGegevens!$F$3:$M$1002,CONCATENATE("=",Uitwerking!$A108,"-",Uitwerking!Q$9),RelGegevens!$L$3:$L$1002))</f>
        <v/>
      </c>
      <c r="R108" s="51" t="str">
        <f ca="1">IF(OR($A108="",R$9="",SUMIF(RelGegevens!$F$3:$M$1002,CONCATENATE("=",Uitwerking!$A108,"-",Uitwerking!R$9),RelGegevens!$L$3:$L$1002)=0),"",SUMIF(RelGegevens!$F$3:$M$1002,CONCATENATE("=",Uitwerking!$A108,"-",Uitwerking!R$9),RelGegevens!$L$3:$L$1002))</f>
        <v/>
      </c>
      <c r="S108" s="51" t="str">
        <f ca="1">IF(OR($A108="",S$9="",SUMIF(RelGegevens!$F$3:$M$1002,CONCATENATE("=",Uitwerking!$A108,"-",Uitwerking!S$9),RelGegevens!$L$3:$L$1002)=0),"",SUMIF(RelGegevens!$F$3:$M$1002,CONCATENATE("=",Uitwerking!$A108,"-",Uitwerking!S$9),RelGegevens!$L$3:$L$1002))</f>
        <v/>
      </c>
      <c r="T108" s="51" t="str">
        <f ca="1">IF(OR($A108="",T$9="",SUMIF(RelGegevens!$F$3:$M$1002,CONCATENATE("=",Uitwerking!$A108,"-",Uitwerking!T$9),RelGegevens!$L$3:$L$1002)=0),"",SUMIF(RelGegevens!$F$3:$M$1002,CONCATENATE("=",Uitwerking!$A108,"-",Uitwerking!T$9),RelGegevens!$L$3:$L$1002))</f>
        <v/>
      </c>
      <c r="U108" s="51" t="str">
        <f ca="1">IF(OR($A108="",U$9="",SUMIF(RelGegevens!$F$3:$M$1002,CONCATENATE("=",Uitwerking!$A108,"-",Uitwerking!U$9),RelGegevens!$L$3:$L$1002)=0),"",SUMIF(RelGegevens!$F$3:$M$1002,CONCATENATE("=",Uitwerking!$A108,"-",Uitwerking!U$9),RelGegevens!$L$3:$L$1002))</f>
        <v/>
      </c>
      <c r="V108" s="51" t="str">
        <f ca="1">IF(OR($A108="",V$9="",SUMIF(RelGegevens!$F$3:$M$1002,CONCATENATE("=",Uitwerking!$A108,"-",Uitwerking!V$9),RelGegevens!$L$3:$L$1002)=0),"",SUMIF(RelGegevens!$F$3:$M$1002,CONCATENATE("=",Uitwerking!$A108,"-",Uitwerking!V$9),RelGegevens!$L$3:$L$1002))</f>
        <v/>
      </c>
      <c r="W108" s="51" t="str">
        <f ca="1">IF(OR($A108="",W$9="",SUMIF(RelGegevens!$F$3:$M$1002,CONCATENATE("=",Uitwerking!$A108,"-",Uitwerking!W$9),RelGegevens!$L$3:$L$1002)=0),"",SUMIF(RelGegevens!$F$3:$M$1002,CONCATENATE("=",Uitwerking!$A108,"-",Uitwerking!W$9),RelGegevens!$L$3:$L$1002))</f>
        <v/>
      </c>
      <c r="X108" s="51" t="str">
        <f ca="1">IF(OR($A108="",X$9="",SUMIF(RelGegevens!$F$3:$M$1002,CONCATENATE("=",Uitwerking!$A108,"-",Uitwerking!X$9),RelGegevens!$L$3:$L$1002)=0),"",SUMIF(RelGegevens!$F$3:$M$1002,CONCATENATE("=",Uitwerking!$A108,"-",Uitwerking!X$9),RelGegevens!$L$3:$L$1002))</f>
        <v/>
      </c>
      <c r="Y108" s="51" t="str">
        <f ca="1">IF(OR($A108="",Y$9="",SUMIF(RelGegevens!$F$3:$M$1002,CONCATENATE("=",Uitwerking!$A108,"-",Uitwerking!Y$9),RelGegevens!$L$3:$L$1002)=0),"",SUMIF(RelGegevens!$F$3:$M$1002,CONCATENATE("=",Uitwerking!$A108,"-",Uitwerking!Y$9),RelGegevens!$L$3:$L$1002))</f>
        <v/>
      </c>
      <c r="Z108" s="50" t="str">
        <f ca="1">IF(OR($A108="",Z$9="",SUMIF(RelGegevens!$F$3:$M$1002,CONCATENATE("=",Uitwerking!$A108,"-",Uitwerking!Z$9),RelGegevens!$L$3:$L$1002)=0),"",SUMIF(RelGegevens!$F$3:$M$1002,CONCATENATE("=",Uitwerking!$A108,"-",Uitwerking!Z$9),RelGegevens!$L$3:$L$1002))</f>
        <v/>
      </c>
      <c r="AA108" s="51" t="str">
        <f ca="1">IF(OR($A108="",AA$9="",SUMIF(RelGegevens!$F$3:$M$1002,CONCATENATE("=",Uitwerking!$A108,"-",Uitwerking!AA$9),RelGegevens!$L$3:$L$1002)=0),"",SUMIF(RelGegevens!$F$3:$M$1002,CONCATENATE("=",Uitwerking!$A108,"-",Uitwerking!AA$9),RelGegevens!$L$3:$L$1002))</f>
        <v/>
      </c>
      <c r="AB108" s="51" t="str">
        <f ca="1">IF(OR($A108="",AB$9="",SUMIF(RelGegevens!$F$3:$M$1002,CONCATENATE("=",Uitwerking!$A108,"-",Uitwerking!AB$9),RelGegevens!$L$3:$L$1002)=0),"",SUMIF(RelGegevens!$F$3:$M$1002,CONCATENATE("=",Uitwerking!$A108,"-",Uitwerking!AB$9),RelGegevens!$L$3:$L$1002))</f>
        <v/>
      </c>
      <c r="AC108" s="51" t="str">
        <f ca="1">IF(OR($A108="",AC$9="",SUMIF(RelGegevens!$F$3:$M$1002,CONCATENATE("=",Uitwerking!$A108,"-",Uitwerking!AC$9),RelGegevens!$L$3:$L$1002)=0),"",SUMIF(RelGegevens!$F$3:$M$1002,CONCATENATE("=",Uitwerking!$A108,"-",Uitwerking!AC$9),RelGegevens!$L$3:$L$1002))</f>
        <v/>
      </c>
      <c r="AD108" s="51" t="str">
        <f ca="1">IF(OR($A108="",AD$9="",SUMIF(RelGegevens!$F$3:$M$1002,CONCATENATE("=",Uitwerking!$A108,"-",Uitwerking!AD$9),RelGegevens!$L$3:$L$1002)=0),"",SUMIF(RelGegevens!$F$3:$M$1002,CONCATENATE("=",Uitwerking!$A108,"-",Uitwerking!AD$9),RelGegevens!$L$3:$L$1002))</f>
        <v/>
      </c>
      <c r="AE108" s="51" t="str">
        <f ca="1">IF(OR($A108="",AE$9="",SUMIF(RelGegevens!$F$3:$M$1002,CONCATENATE("=",Uitwerking!$A108,"-",Uitwerking!AE$9),RelGegevens!$L$3:$L$1002)=0),"",SUMIF(RelGegevens!$F$3:$M$1002,CONCATENATE("=",Uitwerking!$A108,"-",Uitwerking!AE$9),RelGegevens!$L$3:$L$1002))</f>
        <v/>
      </c>
      <c r="AF108" s="51" t="str">
        <f ca="1">IF(OR($A108="",AF$9="",SUMIF(RelGegevens!$F$3:$M$1002,CONCATENATE("=",Uitwerking!$A108,"-",Uitwerking!AF$9),RelGegevens!$L$3:$L$1002)=0),"",SUMIF(RelGegevens!$F$3:$M$1002,CONCATENATE("=",Uitwerking!$A108,"-",Uitwerking!AF$9),RelGegevens!$L$3:$L$1002))</f>
        <v/>
      </c>
      <c r="AG108" s="51" t="str">
        <f ca="1">IF(OR($A108="",AG$9="",SUMIF(RelGegevens!$F$3:$M$1002,CONCATENATE("=",Uitwerking!$A108,"-",Uitwerking!AG$9),RelGegevens!$L$3:$L$1002)=0),"",SUMIF(RelGegevens!$F$3:$M$1002,CONCATENATE("=",Uitwerking!$A108,"-",Uitwerking!AG$9),RelGegevens!$L$3:$L$1002))</f>
        <v/>
      </c>
      <c r="AH108" s="51" t="str">
        <f ca="1">IF(OR($A108="",AH$9="",SUMIF(RelGegevens!$F$3:$M$1002,CONCATENATE("=",Uitwerking!$A108,"-",Uitwerking!AH$9),RelGegevens!$L$3:$L$1002)=0),"",SUMIF(RelGegevens!$F$3:$M$1002,CONCATENATE("=",Uitwerking!$A108,"-",Uitwerking!AH$9),RelGegevens!$L$3:$L$1002))</f>
        <v/>
      </c>
      <c r="AI108" s="51" t="str">
        <f ca="1">IF(OR($A108="",AI$9="",SUMIF(RelGegevens!$F$3:$M$1002,CONCATENATE("=",Uitwerking!$A108,"-",Uitwerking!AI$9),RelGegevens!$L$3:$L$1002)=0),"",SUMIF(RelGegevens!$F$3:$M$1002,CONCATENATE("=",Uitwerking!$A108,"-",Uitwerking!AI$9),RelGegevens!$L$3:$L$1002))</f>
        <v/>
      </c>
      <c r="AJ108" s="51" t="str">
        <f ca="1">IF(OR($A108="",AJ$9="",SUMIF(RelGegevens!$F$3:$M$1002,CONCATENATE("=",Uitwerking!$A108,"-",Uitwerking!AJ$9),RelGegevens!$L$3:$L$1002)=0),"",SUMIF(RelGegevens!$F$3:$M$1002,CONCATENATE("=",Uitwerking!$A108,"-",Uitwerking!AJ$9),RelGegevens!$L$3:$L$1002))</f>
        <v/>
      </c>
      <c r="AK108" s="51" t="str">
        <f ca="1">IF(OR($A108="",AK$9="",SUMIF(RelGegevens!$F$3:$M$1002,CONCATENATE("=",Uitwerking!$A108,"-",Uitwerking!AK$9),RelGegevens!$L$3:$L$1002)=0),"",SUMIF(RelGegevens!$F$3:$M$1002,CONCATENATE("=",Uitwerking!$A108,"-",Uitwerking!AK$9),RelGegevens!$L$3:$L$1002))</f>
        <v/>
      </c>
      <c r="AL108" s="51" t="str">
        <f ca="1">IF(OR($A108="",AL$9="",SUMIF(RelGegevens!$F$3:$M$1002,CONCATENATE("=",Uitwerking!$A108,"-",Uitwerking!AL$9),RelGegevens!$L$3:$L$1002)=0),"",SUMIF(RelGegevens!$F$3:$M$1002,CONCATENATE("=",Uitwerking!$A108,"-",Uitwerking!AL$9),RelGegevens!$L$3:$L$1002))</f>
        <v/>
      </c>
      <c r="AM108" s="51" t="str">
        <f ca="1">IF(OR($A108="",AM$9="",SUMIF(RelGegevens!$F$3:$M$1002,CONCATENATE("=",Uitwerking!$A108,"-",Uitwerking!AM$9),RelGegevens!$L$3:$L$1002)=0),"",SUMIF(RelGegevens!$F$3:$M$1002,CONCATENATE("=",Uitwerking!$A108,"-",Uitwerking!AM$9),RelGegevens!$L$3:$L$1002))</f>
        <v/>
      </c>
      <c r="AN108" s="51" t="str">
        <f ca="1">IF(OR($A108="",AN$9="",SUMIF(RelGegevens!$F$3:$M$1002,CONCATENATE("=",Uitwerking!$A108,"-",Uitwerking!AN$9),RelGegevens!$L$3:$L$1002)=0),"",SUMIF(RelGegevens!$F$3:$M$1002,CONCATENATE("=",Uitwerking!$A108,"-",Uitwerking!AN$9),RelGegevens!$L$3:$L$1002))</f>
        <v/>
      </c>
      <c r="AO108" s="51" t="str">
        <f ca="1">IF(OR($A108="",AO$9="",SUMIF(RelGegevens!$F$3:$M$1002,CONCATENATE("=",Uitwerking!$A108,"-",Uitwerking!AO$9),RelGegevens!$L$3:$L$1002)=0),"",SUMIF(RelGegevens!$F$3:$M$1002,CONCATENATE("=",Uitwerking!$A108,"-",Uitwerking!AO$9),RelGegevens!$L$3:$L$1002))</f>
        <v/>
      </c>
      <c r="AP108" s="51" t="str">
        <f ca="1">IF(OR($A108="",AP$9="",SUMIF(RelGegevens!$F$3:$M$1002,CONCATENATE("=",Uitwerking!$A108,"-",Uitwerking!AP$9),RelGegevens!$L$3:$L$1002)=0),"",SUMIF(RelGegevens!$F$3:$M$1002,CONCATENATE("=",Uitwerking!$A108,"-",Uitwerking!AP$9),RelGegevens!$L$3:$L$1002))</f>
        <v/>
      </c>
      <c r="AQ108" s="51" t="str">
        <f ca="1">IF(OR($A108="",AQ$9="",SUMIF(RelGegevens!$F$3:$M$1002,CONCATENATE("=",Uitwerking!$A108,"-",Uitwerking!AQ$9),RelGegevens!$L$3:$L$1002)=0),"",SUMIF(RelGegevens!$F$3:$M$1002,CONCATENATE("=",Uitwerking!$A108,"-",Uitwerking!AQ$9),RelGegevens!$L$3:$L$1002))</f>
        <v/>
      </c>
      <c r="AR108" s="51" t="str">
        <f ca="1">IF(OR($A108="",AR$9="",SUMIF(RelGegevens!$F$3:$M$1002,CONCATENATE("=",Uitwerking!$A108,"-",Uitwerking!AR$9),RelGegevens!$L$3:$L$1002)=0),"",SUMIF(RelGegevens!$F$3:$M$1002,CONCATENATE("=",Uitwerking!$A108,"-",Uitwerking!AR$9),RelGegevens!$L$3:$L$1002))</f>
        <v/>
      </c>
      <c r="AS108" s="51" t="str">
        <f ca="1">IF(OR($A108="",AS$9="",SUMIF(RelGegevens!$F$3:$M$1002,CONCATENATE("=",Uitwerking!$A108,"-",Uitwerking!AS$9),RelGegevens!$L$3:$L$1002)=0),"",SUMIF(RelGegevens!$F$3:$M$1002,CONCATENATE("=",Uitwerking!$A108,"-",Uitwerking!AS$9),RelGegevens!$L$3:$L$1002))</f>
        <v/>
      </c>
      <c r="AT108" s="51" t="str">
        <f ca="1">IF(OR($A108="",AT$9="",SUMIF(RelGegevens!$F$3:$M$1002,CONCATENATE("=",Uitwerking!$A108,"-",Uitwerking!AT$9),RelGegevens!$L$3:$L$1002)=0),"",SUMIF(RelGegevens!$F$3:$M$1002,CONCATENATE("=",Uitwerking!$A108,"-",Uitwerking!AT$9),RelGegevens!$L$3:$L$1002))</f>
        <v/>
      </c>
      <c r="AU108" s="51" t="str">
        <f ca="1">IF(OR($A108="",AU$9="",SUMIF(RelGegevens!$F$3:$M$1002,CONCATENATE("=",Uitwerking!$A108,"-",Uitwerking!AU$9),RelGegevens!$L$3:$L$1002)=0),"",SUMIF(RelGegevens!$F$3:$M$1002,CONCATENATE("=",Uitwerking!$A108,"-",Uitwerking!AU$9),RelGegevens!$L$3:$L$1002))</f>
        <v/>
      </c>
      <c r="AV108" s="51" t="str">
        <f ca="1">IF(OR($A108="",AV$9="",SUMIF(RelGegevens!$F$3:$M$1002,CONCATENATE("=",Uitwerking!$A108,"-",Uitwerking!AV$9),RelGegevens!$L$3:$L$1002)=0),"",SUMIF(RelGegevens!$F$3:$M$1002,CONCATENATE("=",Uitwerking!$A108,"-",Uitwerking!AV$9),RelGegevens!$L$3:$L$1002))</f>
        <v/>
      </c>
      <c r="AW108" s="51" t="str">
        <f ca="1">IF(OR($A108="",AW$9="",SUMIF(RelGegevens!$F$3:$M$1002,CONCATENATE("=",Uitwerking!$A108,"-",Uitwerking!AW$9),RelGegevens!$L$3:$L$1002)=0),"",SUMIF(RelGegevens!$F$3:$M$1002,CONCATENATE("=",Uitwerking!$A108,"-",Uitwerking!AW$9),RelGegevens!$L$3:$L$1002))</f>
        <v/>
      </c>
      <c r="AX108" s="51" t="str">
        <f ca="1">IF(OR($A108="",AX$9="",SUMIF(RelGegevens!$F$3:$M$1002,CONCATENATE("=",Uitwerking!$A108,"-",Uitwerking!AX$9),RelGegevens!$L$3:$L$1002)=0),"",SUMIF(RelGegevens!$F$3:$M$1002,CONCATENATE("=",Uitwerking!$A108,"-",Uitwerking!AX$9),RelGegevens!$L$3:$L$1002))</f>
        <v/>
      </c>
      <c r="AY108" s="51" t="str">
        <f ca="1">IF(OR($A108="",AY$9="",SUMIF(RelGegevens!$F$3:$M$1002,CONCATENATE("=",Uitwerking!$A108,"-",Uitwerking!AY$9),RelGegevens!$L$3:$L$1002)=0),"",SUMIF(RelGegevens!$F$3:$M$1002,CONCATENATE("=",Uitwerking!$A108,"-",Uitwerking!AY$9),RelGegevens!$L$3:$L$1002))</f>
        <v/>
      </c>
      <c r="AZ108" s="51" t="str">
        <f ca="1">IF(OR($A108="",AZ$9="",SUMIF(RelGegevens!$F$3:$M$1002,CONCATENATE("=",Uitwerking!$A108,"-",Uitwerking!AZ$9),RelGegevens!$L$3:$L$1002)=0),"",SUMIF(RelGegevens!$F$3:$M$1002,CONCATENATE("=",Uitwerking!$A108,"-",Uitwerking!AZ$9),RelGegevens!$L$3:$L$1002))</f>
        <v/>
      </c>
      <c r="BA108" s="51" t="str">
        <f ca="1">IF(OR($A108="",BA$9="",SUMIF(RelGegevens!$F$3:$M$1002,CONCATENATE("=",Uitwerking!$A108,"-",Uitwerking!BA$9),RelGegevens!$L$3:$L$1002)=0),"",SUMIF(RelGegevens!$F$3:$M$1002,CONCATENATE("=",Uitwerking!$A108,"-",Uitwerking!BA$9),RelGegevens!$L$3:$L$1002))</f>
        <v/>
      </c>
      <c r="BB108" s="51" t="str">
        <f ca="1">IF(OR($A108="",BB$9="",SUMIF(RelGegevens!$F$3:$M$1002,CONCATENATE("=",Uitwerking!$A108,"-",Uitwerking!BB$9),RelGegevens!$L$3:$L$1002)=0),"",SUMIF(RelGegevens!$F$3:$M$1002,CONCATENATE("=",Uitwerking!$A108,"-",Uitwerking!BB$9),RelGegevens!$L$3:$L$1002))</f>
        <v/>
      </c>
      <c r="BC108" s="52" t="str">
        <f ca="1">IF(OR($A108="",BC$9="",SUMIF(RelGegevens!$F$3:$M$1002,CONCATENATE("=",Uitwerking!$A108,"-",Uitwerking!BC$9),RelGegevens!$L$3:$L$1002)=0),"",SUMIF(RelGegevens!$F$3:$M$1002,CONCATENATE("=",Uitwerking!$A108,"-",Uitwerking!BC$9),RelGegevens!$L$3:$L$1002))</f>
        <v/>
      </c>
    </row>
    <row r="109" spans="1:55" ht="10.5" customHeight="1" x14ac:dyDescent="0.25">
      <c r="A109" s="17" t="str">
        <f>'Data LMA'!B117</f>
        <v/>
      </c>
      <c r="B109" s="29" t="str">
        <f t="shared" si="5"/>
        <v/>
      </c>
      <c r="C109" s="22" t="str">
        <f>IF(A109="","",VLOOKUP(A109,Euralcodes!$A$2:$C$840,3))</f>
        <v/>
      </c>
      <c r="D109" s="23" t="str">
        <f>IF(C109="","",VLOOKUP(A109,Euralcodes!$A$2:$C$840,2))</f>
        <v/>
      </c>
      <c r="E109" s="87" t="str">
        <f t="shared" ca="1" si="6"/>
        <v/>
      </c>
      <c r="F109" s="50" t="str">
        <f ca="1">IF(OR($A109="",F$9="",SUMIF(RelGegevens!$F$3:$M$1002,CONCATENATE("=",Uitwerking!$A109,"-",Uitwerking!F$9),RelGegevens!$L$3:$L$1002)=0),"",SUMIF(RelGegevens!$F$3:$M$1002,CONCATENATE("=",Uitwerking!$A109,"-",Uitwerking!F$9),RelGegevens!$L$3:$L$1002))</f>
        <v/>
      </c>
      <c r="G109" s="51" t="str">
        <f ca="1">IF(OR($A109="",G$9="",SUMIF(RelGegevens!$F$3:$M$1002,CONCATENATE("=",Uitwerking!$A109,"-",Uitwerking!G$9),RelGegevens!$L$3:$L$1002)=0),"",SUMIF(RelGegevens!$F$3:$M$1002,CONCATENATE("=",Uitwerking!$A109,"-",Uitwerking!G$9),RelGegevens!$L$3:$L$1002))</f>
        <v/>
      </c>
      <c r="H109" s="51" t="str">
        <f ca="1">IF(OR($A109="",H$9="",SUMIF(RelGegevens!$F$3:$M$1002,CONCATENATE("=",Uitwerking!$A109,"-",Uitwerking!H$9),RelGegevens!$L$3:$L$1002)=0),"",SUMIF(RelGegevens!$F$3:$M$1002,CONCATENATE("=",Uitwerking!$A109,"-",Uitwerking!H$9),RelGegevens!$L$3:$L$1002))</f>
        <v/>
      </c>
      <c r="I109" s="51" t="str">
        <f ca="1">IF(OR($A109="",I$9="",SUMIF(RelGegevens!$F$3:$M$1002,CONCATENATE("=",Uitwerking!$A109,"-",Uitwerking!I$9),RelGegevens!$L$3:$L$1002)=0),"",SUMIF(RelGegevens!$F$3:$M$1002,CONCATENATE("=",Uitwerking!$A109,"-",Uitwerking!I$9),RelGegevens!$L$3:$L$1002))</f>
        <v/>
      </c>
      <c r="J109" s="51" t="str">
        <f ca="1">IF(OR($A109="",J$9="",SUMIF(RelGegevens!$F$3:$M$1002,CONCATENATE("=",Uitwerking!$A109,"-",Uitwerking!J$9),RelGegevens!$L$3:$L$1002)=0),"",SUMIF(RelGegevens!$F$3:$M$1002,CONCATENATE("=",Uitwerking!$A109,"-",Uitwerking!J$9),RelGegevens!$L$3:$L$1002))</f>
        <v/>
      </c>
      <c r="K109" s="51" t="str">
        <f ca="1">IF(OR($A109="",K$9="",SUMIF(RelGegevens!$F$3:$M$1002,CONCATENATE("=",Uitwerking!$A109,"-",Uitwerking!K$9),RelGegevens!$L$3:$L$1002)=0),"",SUMIF(RelGegevens!$F$3:$M$1002,CONCATENATE("=",Uitwerking!$A109,"-",Uitwerking!K$9),RelGegevens!$L$3:$L$1002))</f>
        <v/>
      </c>
      <c r="L109" s="51" t="str">
        <f ca="1">IF(OR($A109="",L$9="",SUMIF(RelGegevens!$F$3:$M$1002,CONCATENATE("=",Uitwerking!$A109,"-",Uitwerking!L$9),RelGegevens!$L$3:$L$1002)=0),"",SUMIF(RelGegevens!$F$3:$M$1002,CONCATENATE("=",Uitwerking!$A109,"-",Uitwerking!L$9),RelGegevens!$L$3:$L$1002))</f>
        <v/>
      </c>
      <c r="M109" s="51" t="str">
        <f ca="1">IF(OR($A109="",M$9="",SUMIF(RelGegevens!$F$3:$M$1002,CONCATENATE("=",Uitwerking!$A109,"-",Uitwerking!M$9),RelGegevens!$L$3:$L$1002)=0),"",SUMIF(RelGegevens!$F$3:$M$1002,CONCATENATE("=",Uitwerking!$A109,"-",Uitwerking!M$9),RelGegevens!$L$3:$L$1002))</f>
        <v/>
      </c>
      <c r="N109" s="51" t="str">
        <f ca="1">IF(OR($A109="",N$9="",SUMIF(RelGegevens!$F$3:$M$1002,CONCATENATE("=",Uitwerking!$A109,"-",Uitwerking!N$9),RelGegevens!$L$3:$L$1002)=0),"",SUMIF(RelGegevens!$F$3:$M$1002,CONCATENATE("=",Uitwerking!$A109,"-",Uitwerking!N$9),RelGegevens!$L$3:$L$1002))</f>
        <v/>
      </c>
      <c r="O109" s="51" t="str">
        <f ca="1">IF(OR($A109="",O$9="",SUMIF(RelGegevens!$F$3:$M$1002,CONCATENATE("=",Uitwerking!$A109,"-",Uitwerking!O$9),RelGegevens!$L$3:$L$1002)=0),"",SUMIF(RelGegevens!$F$3:$M$1002,CONCATENATE("=",Uitwerking!$A109,"-",Uitwerking!O$9),RelGegevens!$L$3:$L$1002))</f>
        <v/>
      </c>
      <c r="P109" s="51" t="str">
        <f ca="1">IF(OR($A109="",P$9="",SUMIF(RelGegevens!$F$3:$M$1002,CONCATENATE("=",Uitwerking!$A109,"-",Uitwerking!P$9),RelGegevens!$L$3:$L$1002)=0),"",SUMIF(RelGegevens!$F$3:$M$1002,CONCATENATE("=",Uitwerking!$A109,"-",Uitwerking!P$9),RelGegevens!$L$3:$L$1002))</f>
        <v/>
      </c>
      <c r="Q109" s="51" t="str">
        <f ca="1">IF(OR($A109="",Q$9="",SUMIF(RelGegevens!$F$3:$M$1002,CONCATENATE("=",Uitwerking!$A109,"-",Uitwerking!Q$9),RelGegevens!$L$3:$L$1002)=0),"",SUMIF(RelGegevens!$F$3:$M$1002,CONCATENATE("=",Uitwerking!$A109,"-",Uitwerking!Q$9),RelGegevens!$L$3:$L$1002))</f>
        <v/>
      </c>
      <c r="R109" s="51" t="str">
        <f ca="1">IF(OR($A109="",R$9="",SUMIF(RelGegevens!$F$3:$M$1002,CONCATENATE("=",Uitwerking!$A109,"-",Uitwerking!R$9),RelGegevens!$L$3:$L$1002)=0),"",SUMIF(RelGegevens!$F$3:$M$1002,CONCATENATE("=",Uitwerking!$A109,"-",Uitwerking!R$9),RelGegevens!$L$3:$L$1002))</f>
        <v/>
      </c>
      <c r="S109" s="51" t="str">
        <f ca="1">IF(OR($A109="",S$9="",SUMIF(RelGegevens!$F$3:$M$1002,CONCATENATE("=",Uitwerking!$A109,"-",Uitwerking!S$9),RelGegevens!$L$3:$L$1002)=0),"",SUMIF(RelGegevens!$F$3:$M$1002,CONCATENATE("=",Uitwerking!$A109,"-",Uitwerking!S$9),RelGegevens!$L$3:$L$1002))</f>
        <v/>
      </c>
      <c r="T109" s="51" t="str">
        <f ca="1">IF(OR($A109="",T$9="",SUMIF(RelGegevens!$F$3:$M$1002,CONCATENATE("=",Uitwerking!$A109,"-",Uitwerking!T$9),RelGegevens!$L$3:$L$1002)=0),"",SUMIF(RelGegevens!$F$3:$M$1002,CONCATENATE("=",Uitwerking!$A109,"-",Uitwerking!T$9),RelGegevens!$L$3:$L$1002))</f>
        <v/>
      </c>
      <c r="U109" s="51" t="str">
        <f ca="1">IF(OR($A109="",U$9="",SUMIF(RelGegevens!$F$3:$M$1002,CONCATENATE("=",Uitwerking!$A109,"-",Uitwerking!U$9),RelGegevens!$L$3:$L$1002)=0),"",SUMIF(RelGegevens!$F$3:$M$1002,CONCATENATE("=",Uitwerking!$A109,"-",Uitwerking!U$9),RelGegevens!$L$3:$L$1002))</f>
        <v/>
      </c>
      <c r="V109" s="51" t="str">
        <f ca="1">IF(OR($A109="",V$9="",SUMIF(RelGegevens!$F$3:$M$1002,CONCATENATE("=",Uitwerking!$A109,"-",Uitwerking!V$9),RelGegevens!$L$3:$L$1002)=0),"",SUMIF(RelGegevens!$F$3:$M$1002,CONCATENATE("=",Uitwerking!$A109,"-",Uitwerking!V$9),RelGegevens!$L$3:$L$1002))</f>
        <v/>
      </c>
      <c r="W109" s="51" t="str">
        <f ca="1">IF(OR($A109="",W$9="",SUMIF(RelGegevens!$F$3:$M$1002,CONCATENATE("=",Uitwerking!$A109,"-",Uitwerking!W$9),RelGegevens!$L$3:$L$1002)=0),"",SUMIF(RelGegevens!$F$3:$M$1002,CONCATENATE("=",Uitwerking!$A109,"-",Uitwerking!W$9),RelGegevens!$L$3:$L$1002))</f>
        <v/>
      </c>
      <c r="X109" s="51" t="str">
        <f ca="1">IF(OR($A109="",X$9="",SUMIF(RelGegevens!$F$3:$M$1002,CONCATENATE("=",Uitwerking!$A109,"-",Uitwerking!X$9),RelGegevens!$L$3:$L$1002)=0),"",SUMIF(RelGegevens!$F$3:$M$1002,CONCATENATE("=",Uitwerking!$A109,"-",Uitwerking!X$9),RelGegevens!$L$3:$L$1002))</f>
        <v/>
      </c>
      <c r="Y109" s="51" t="str">
        <f ca="1">IF(OR($A109="",Y$9="",SUMIF(RelGegevens!$F$3:$M$1002,CONCATENATE("=",Uitwerking!$A109,"-",Uitwerking!Y$9),RelGegevens!$L$3:$L$1002)=0),"",SUMIF(RelGegevens!$F$3:$M$1002,CONCATENATE("=",Uitwerking!$A109,"-",Uitwerking!Y$9),RelGegevens!$L$3:$L$1002))</f>
        <v/>
      </c>
      <c r="Z109" s="50" t="str">
        <f ca="1">IF(OR($A109="",Z$9="",SUMIF(RelGegevens!$F$3:$M$1002,CONCATENATE("=",Uitwerking!$A109,"-",Uitwerking!Z$9),RelGegevens!$L$3:$L$1002)=0),"",SUMIF(RelGegevens!$F$3:$M$1002,CONCATENATE("=",Uitwerking!$A109,"-",Uitwerking!Z$9),RelGegevens!$L$3:$L$1002))</f>
        <v/>
      </c>
      <c r="AA109" s="51" t="str">
        <f ca="1">IF(OR($A109="",AA$9="",SUMIF(RelGegevens!$F$3:$M$1002,CONCATENATE("=",Uitwerking!$A109,"-",Uitwerking!AA$9),RelGegevens!$L$3:$L$1002)=0),"",SUMIF(RelGegevens!$F$3:$M$1002,CONCATENATE("=",Uitwerking!$A109,"-",Uitwerking!AA$9),RelGegevens!$L$3:$L$1002))</f>
        <v/>
      </c>
      <c r="AB109" s="51" t="str">
        <f ca="1">IF(OR($A109="",AB$9="",SUMIF(RelGegevens!$F$3:$M$1002,CONCATENATE("=",Uitwerking!$A109,"-",Uitwerking!AB$9),RelGegevens!$L$3:$L$1002)=0),"",SUMIF(RelGegevens!$F$3:$M$1002,CONCATENATE("=",Uitwerking!$A109,"-",Uitwerking!AB$9),RelGegevens!$L$3:$L$1002))</f>
        <v/>
      </c>
      <c r="AC109" s="51" t="str">
        <f ca="1">IF(OR($A109="",AC$9="",SUMIF(RelGegevens!$F$3:$M$1002,CONCATENATE("=",Uitwerking!$A109,"-",Uitwerking!AC$9),RelGegevens!$L$3:$L$1002)=0),"",SUMIF(RelGegevens!$F$3:$M$1002,CONCATENATE("=",Uitwerking!$A109,"-",Uitwerking!AC$9),RelGegevens!$L$3:$L$1002))</f>
        <v/>
      </c>
      <c r="AD109" s="51" t="str">
        <f ca="1">IF(OR($A109="",AD$9="",SUMIF(RelGegevens!$F$3:$M$1002,CONCATENATE("=",Uitwerking!$A109,"-",Uitwerking!AD$9),RelGegevens!$L$3:$L$1002)=0),"",SUMIF(RelGegevens!$F$3:$M$1002,CONCATENATE("=",Uitwerking!$A109,"-",Uitwerking!AD$9),RelGegevens!$L$3:$L$1002))</f>
        <v/>
      </c>
      <c r="AE109" s="51" t="str">
        <f ca="1">IF(OR($A109="",AE$9="",SUMIF(RelGegevens!$F$3:$M$1002,CONCATENATE("=",Uitwerking!$A109,"-",Uitwerking!AE$9),RelGegevens!$L$3:$L$1002)=0),"",SUMIF(RelGegevens!$F$3:$M$1002,CONCATENATE("=",Uitwerking!$A109,"-",Uitwerking!AE$9),RelGegevens!$L$3:$L$1002))</f>
        <v/>
      </c>
      <c r="AF109" s="51" t="str">
        <f ca="1">IF(OR($A109="",AF$9="",SUMIF(RelGegevens!$F$3:$M$1002,CONCATENATE("=",Uitwerking!$A109,"-",Uitwerking!AF$9),RelGegevens!$L$3:$L$1002)=0),"",SUMIF(RelGegevens!$F$3:$M$1002,CONCATENATE("=",Uitwerking!$A109,"-",Uitwerking!AF$9),RelGegevens!$L$3:$L$1002))</f>
        <v/>
      </c>
      <c r="AG109" s="51" t="str">
        <f ca="1">IF(OR($A109="",AG$9="",SUMIF(RelGegevens!$F$3:$M$1002,CONCATENATE("=",Uitwerking!$A109,"-",Uitwerking!AG$9),RelGegevens!$L$3:$L$1002)=0),"",SUMIF(RelGegevens!$F$3:$M$1002,CONCATENATE("=",Uitwerking!$A109,"-",Uitwerking!AG$9),RelGegevens!$L$3:$L$1002))</f>
        <v/>
      </c>
      <c r="AH109" s="51" t="str">
        <f ca="1">IF(OR($A109="",AH$9="",SUMIF(RelGegevens!$F$3:$M$1002,CONCATENATE("=",Uitwerking!$A109,"-",Uitwerking!AH$9),RelGegevens!$L$3:$L$1002)=0),"",SUMIF(RelGegevens!$F$3:$M$1002,CONCATENATE("=",Uitwerking!$A109,"-",Uitwerking!AH$9),RelGegevens!$L$3:$L$1002))</f>
        <v/>
      </c>
      <c r="AI109" s="51" t="str">
        <f ca="1">IF(OR($A109="",AI$9="",SUMIF(RelGegevens!$F$3:$M$1002,CONCATENATE("=",Uitwerking!$A109,"-",Uitwerking!AI$9),RelGegevens!$L$3:$L$1002)=0),"",SUMIF(RelGegevens!$F$3:$M$1002,CONCATENATE("=",Uitwerking!$A109,"-",Uitwerking!AI$9),RelGegevens!$L$3:$L$1002))</f>
        <v/>
      </c>
      <c r="AJ109" s="51" t="str">
        <f ca="1">IF(OR($A109="",AJ$9="",SUMIF(RelGegevens!$F$3:$M$1002,CONCATENATE("=",Uitwerking!$A109,"-",Uitwerking!AJ$9),RelGegevens!$L$3:$L$1002)=0),"",SUMIF(RelGegevens!$F$3:$M$1002,CONCATENATE("=",Uitwerking!$A109,"-",Uitwerking!AJ$9),RelGegevens!$L$3:$L$1002))</f>
        <v/>
      </c>
      <c r="AK109" s="51" t="str">
        <f ca="1">IF(OR($A109="",AK$9="",SUMIF(RelGegevens!$F$3:$M$1002,CONCATENATE("=",Uitwerking!$A109,"-",Uitwerking!AK$9),RelGegevens!$L$3:$L$1002)=0),"",SUMIF(RelGegevens!$F$3:$M$1002,CONCATENATE("=",Uitwerking!$A109,"-",Uitwerking!AK$9),RelGegevens!$L$3:$L$1002))</f>
        <v/>
      </c>
      <c r="AL109" s="51" t="str">
        <f ca="1">IF(OR($A109="",AL$9="",SUMIF(RelGegevens!$F$3:$M$1002,CONCATENATE("=",Uitwerking!$A109,"-",Uitwerking!AL$9),RelGegevens!$L$3:$L$1002)=0),"",SUMIF(RelGegevens!$F$3:$M$1002,CONCATENATE("=",Uitwerking!$A109,"-",Uitwerking!AL$9),RelGegevens!$L$3:$L$1002))</f>
        <v/>
      </c>
      <c r="AM109" s="51" t="str">
        <f ca="1">IF(OR($A109="",AM$9="",SUMIF(RelGegevens!$F$3:$M$1002,CONCATENATE("=",Uitwerking!$A109,"-",Uitwerking!AM$9),RelGegevens!$L$3:$L$1002)=0),"",SUMIF(RelGegevens!$F$3:$M$1002,CONCATENATE("=",Uitwerking!$A109,"-",Uitwerking!AM$9),RelGegevens!$L$3:$L$1002))</f>
        <v/>
      </c>
      <c r="AN109" s="51" t="str">
        <f ca="1">IF(OR($A109="",AN$9="",SUMIF(RelGegevens!$F$3:$M$1002,CONCATENATE("=",Uitwerking!$A109,"-",Uitwerking!AN$9),RelGegevens!$L$3:$L$1002)=0),"",SUMIF(RelGegevens!$F$3:$M$1002,CONCATENATE("=",Uitwerking!$A109,"-",Uitwerking!AN$9),RelGegevens!$L$3:$L$1002))</f>
        <v/>
      </c>
      <c r="AO109" s="51" t="str">
        <f ca="1">IF(OR($A109="",AO$9="",SUMIF(RelGegevens!$F$3:$M$1002,CONCATENATE("=",Uitwerking!$A109,"-",Uitwerking!AO$9),RelGegevens!$L$3:$L$1002)=0),"",SUMIF(RelGegevens!$F$3:$M$1002,CONCATENATE("=",Uitwerking!$A109,"-",Uitwerking!AO$9),RelGegevens!$L$3:$L$1002))</f>
        <v/>
      </c>
      <c r="AP109" s="51" t="str">
        <f ca="1">IF(OR($A109="",AP$9="",SUMIF(RelGegevens!$F$3:$M$1002,CONCATENATE("=",Uitwerking!$A109,"-",Uitwerking!AP$9),RelGegevens!$L$3:$L$1002)=0),"",SUMIF(RelGegevens!$F$3:$M$1002,CONCATENATE("=",Uitwerking!$A109,"-",Uitwerking!AP$9),RelGegevens!$L$3:$L$1002))</f>
        <v/>
      </c>
      <c r="AQ109" s="51" t="str">
        <f ca="1">IF(OR($A109="",AQ$9="",SUMIF(RelGegevens!$F$3:$M$1002,CONCATENATE("=",Uitwerking!$A109,"-",Uitwerking!AQ$9),RelGegevens!$L$3:$L$1002)=0),"",SUMIF(RelGegevens!$F$3:$M$1002,CONCATENATE("=",Uitwerking!$A109,"-",Uitwerking!AQ$9),RelGegevens!$L$3:$L$1002))</f>
        <v/>
      </c>
      <c r="AR109" s="51" t="str">
        <f ca="1">IF(OR($A109="",AR$9="",SUMIF(RelGegevens!$F$3:$M$1002,CONCATENATE("=",Uitwerking!$A109,"-",Uitwerking!AR$9),RelGegevens!$L$3:$L$1002)=0),"",SUMIF(RelGegevens!$F$3:$M$1002,CONCATENATE("=",Uitwerking!$A109,"-",Uitwerking!AR$9),RelGegevens!$L$3:$L$1002))</f>
        <v/>
      </c>
      <c r="AS109" s="51" t="str">
        <f ca="1">IF(OR($A109="",AS$9="",SUMIF(RelGegevens!$F$3:$M$1002,CONCATENATE("=",Uitwerking!$A109,"-",Uitwerking!AS$9),RelGegevens!$L$3:$L$1002)=0),"",SUMIF(RelGegevens!$F$3:$M$1002,CONCATENATE("=",Uitwerking!$A109,"-",Uitwerking!AS$9),RelGegevens!$L$3:$L$1002))</f>
        <v/>
      </c>
      <c r="AT109" s="51" t="str">
        <f ca="1">IF(OR($A109="",AT$9="",SUMIF(RelGegevens!$F$3:$M$1002,CONCATENATE("=",Uitwerking!$A109,"-",Uitwerking!AT$9),RelGegevens!$L$3:$L$1002)=0),"",SUMIF(RelGegevens!$F$3:$M$1002,CONCATENATE("=",Uitwerking!$A109,"-",Uitwerking!AT$9),RelGegevens!$L$3:$L$1002))</f>
        <v/>
      </c>
      <c r="AU109" s="51" t="str">
        <f ca="1">IF(OR($A109="",AU$9="",SUMIF(RelGegevens!$F$3:$M$1002,CONCATENATE("=",Uitwerking!$A109,"-",Uitwerking!AU$9),RelGegevens!$L$3:$L$1002)=0),"",SUMIF(RelGegevens!$F$3:$M$1002,CONCATENATE("=",Uitwerking!$A109,"-",Uitwerking!AU$9),RelGegevens!$L$3:$L$1002))</f>
        <v/>
      </c>
      <c r="AV109" s="51" t="str">
        <f ca="1">IF(OR($A109="",AV$9="",SUMIF(RelGegevens!$F$3:$M$1002,CONCATENATE("=",Uitwerking!$A109,"-",Uitwerking!AV$9),RelGegevens!$L$3:$L$1002)=0),"",SUMIF(RelGegevens!$F$3:$M$1002,CONCATENATE("=",Uitwerking!$A109,"-",Uitwerking!AV$9),RelGegevens!$L$3:$L$1002))</f>
        <v/>
      </c>
      <c r="AW109" s="51" t="str">
        <f ca="1">IF(OR($A109="",AW$9="",SUMIF(RelGegevens!$F$3:$M$1002,CONCATENATE("=",Uitwerking!$A109,"-",Uitwerking!AW$9),RelGegevens!$L$3:$L$1002)=0),"",SUMIF(RelGegevens!$F$3:$M$1002,CONCATENATE("=",Uitwerking!$A109,"-",Uitwerking!AW$9),RelGegevens!$L$3:$L$1002))</f>
        <v/>
      </c>
      <c r="AX109" s="51" t="str">
        <f ca="1">IF(OR($A109="",AX$9="",SUMIF(RelGegevens!$F$3:$M$1002,CONCATENATE("=",Uitwerking!$A109,"-",Uitwerking!AX$9),RelGegevens!$L$3:$L$1002)=0),"",SUMIF(RelGegevens!$F$3:$M$1002,CONCATENATE("=",Uitwerking!$A109,"-",Uitwerking!AX$9),RelGegevens!$L$3:$L$1002))</f>
        <v/>
      </c>
      <c r="AY109" s="51" t="str">
        <f ca="1">IF(OR($A109="",AY$9="",SUMIF(RelGegevens!$F$3:$M$1002,CONCATENATE("=",Uitwerking!$A109,"-",Uitwerking!AY$9),RelGegevens!$L$3:$L$1002)=0),"",SUMIF(RelGegevens!$F$3:$M$1002,CONCATENATE("=",Uitwerking!$A109,"-",Uitwerking!AY$9),RelGegevens!$L$3:$L$1002))</f>
        <v/>
      </c>
      <c r="AZ109" s="51" t="str">
        <f ca="1">IF(OR($A109="",AZ$9="",SUMIF(RelGegevens!$F$3:$M$1002,CONCATENATE("=",Uitwerking!$A109,"-",Uitwerking!AZ$9),RelGegevens!$L$3:$L$1002)=0),"",SUMIF(RelGegevens!$F$3:$M$1002,CONCATENATE("=",Uitwerking!$A109,"-",Uitwerking!AZ$9),RelGegevens!$L$3:$L$1002))</f>
        <v/>
      </c>
      <c r="BA109" s="51" t="str">
        <f ca="1">IF(OR($A109="",BA$9="",SUMIF(RelGegevens!$F$3:$M$1002,CONCATENATE("=",Uitwerking!$A109,"-",Uitwerking!BA$9),RelGegevens!$L$3:$L$1002)=0),"",SUMIF(RelGegevens!$F$3:$M$1002,CONCATENATE("=",Uitwerking!$A109,"-",Uitwerking!BA$9),RelGegevens!$L$3:$L$1002))</f>
        <v/>
      </c>
      <c r="BB109" s="51" t="str">
        <f ca="1">IF(OR($A109="",BB$9="",SUMIF(RelGegevens!$F$3:$M$1002,CONCATENATE("=",Uitwerking!$A109,"-",Uitwerking!BB$9),RelGegevens!$L$3:$L$1002)=0),"",SUMIF(RelGegevens!$F$3:$M$1002,CONCATENATE("=",Uitwerking!$A109,"-",Uitwerking!BB$9),RelGegevens!$L$3:$L$1002))</f>
        <v/>
      </c>
      <c r="BC109" s="52" t="str">
        <f ca="1">IF(OR($A109="",BC$9="",SUMIF(RelGegevens!$F$3:$M$1002,CONCATENATE("=",Uitwerking!$A109,"-",Uitwerking!BC$9),RelGegevens!$L$3:$L$1002)=0),"",SUMIF(RelGegevens!$F$3:$M$1002,CONCATENATE("=",Uitwerking!$A109,"-",Uitwerking!BC$9),RelGegevens!$L$3:$L$1002))</f>
        <v/>
      </c>
    </row>
    <row r="110" spans="1:55" ht="10.5" customHeight="1" x14ac:dyDescent="0.25">
      <c r="A110" s="17" t="str">
        <f>'Data LMA'!B118</f>
        <v/>
      </c>
      <c r="B110" s="29" t="str">
        <f t="shared" si="5"/>
        <v/>
      </c>
      <c r="C110" s="22" t="str">
        <f>IF(A110="","",VLOOKUP(A110,Euralcodes!$A$2:$C$840,3))</f>
        <v/>
      </c>
      <c r="D110" s="23" t="str">
        <f>IF(C110="","",VLOOKUP(A110,Euralcodes!$A$2:$C$840,2))</f>
        <v/>
      </c>
      <c r="E110" s="87" t="str">
        <f t="shared" ca="1" si="6"/>
        <v/>
      </c>
      <c r="F110" s="50" t="str">
        <f ca="1">IF(OR($A110="",F$9="",SUMIF(RelGegevens!$F$3:$M$1002,CONCATENATE("=",Uitwerking!$A110,"-",Uitwerking!F$9),RelGegevens!$L$3:$L$1002)=0),"",SUMIF(RelGegevens!$F$3:$M$1002,CONCATENATE("=",Uitwerking!$A110,"-",Uitwerking!F$9),RelGegevens!$L$3:$L$1002))</f>
        <v/>
      </c>
      <c r="G110" s="51" t="str">
        <f ca="1">IF(OR($A110="",G$9="",SUMIF(RelGegevens!$F$3:$M$1002,CONCATENATE("=",Uitwerking!$A110,"-",Uitwerking!G$9),RelGegevens!$L$3:$L$1002)=0),"",SUMIF(RelGegevens!$F$3:$M$1002,CONCATENATE("=",Uitwerking!$A110,"-",Uitwerking!G$9),RelGegevens!$L$3:$L$1002))</f>
        <v/>
      </c>
      <c r="H110" s="51" t="str">
        <f ca="1">IF(OR($A110="",H$9="",SUMIF(RelGegevens!$F$3:$M$1002,CONCATENATE("=",Uitwerking!$A110,"-",Uitwerking!H$9),RelGegevens!$L$3:$L$1002)=0),"",SUMIF(RelGegevens!$F$3:$M$1002,CONCATENATE("=",Uitwerking!$A110,"-",Uitwerking!H$9),RelGegevens!$L$3:$L$1002))</f>
        <v/>
      </c>
      <c r="I110" s="51" t="str">
        <f ca="1">IF(OR($A110="",I$9="",SUMIF(RelGegevens!$F$3:$M$1002,CONCATENATE("=",Uitwerking!$A110,"-",Uitwerking!I$9),RelGegevens!$L$3:$L$1002)=0),"",SUMIF(RelGegevens!$F$3:$M$1002,CONCATENATE("=",Uitwerking!$A110,"-",Uitwerking!I$9),RelGegevens!$L$3:$L$1002))</f>
        <v/>
      </c>
      <c r="J110" s="51" t="str">
        <f ca="1">IF(OR($A110="",J$9="",SUMIF(RelGegevens!$F$3:$M$1002,CONCATENATE("=",Uitwerking!$A110,"-",Uitwerking!J$9),RelGegevens!$L$3:$L$1002)=0),"",SUMIF(RelGegevens!$F$3:$M$1002,CONCATENATE("=",Uitwerking!$A110,"-",Uitwerking!J$9),RelGegevens!$L$3:$L$1002))</f>
        <v/>
      </c>
      <c r="K110" s="51" t="str">
        <f ca="1">IF(OR($A110="",K$9="",SUMIF(RelGegevens!$F$3:$M$1002,CONCATENATE("=",Uitwerking!$A110,"-",Uitwerking!K$9),RelGegevens!$L$3:$L$1002)=0),"",SUMIF(RelGegevens!$F$3:$M$1002,CONCATENATE("=",Uitwerking!$A110,"-",Uitwerking!K$9),RelGegevens!$L$3:$L$1002))</f>
        <v/>
      </c>
      <c r="L110" s="51" t="str">
        <f ca="1">IF(OR($A110="",L$9="",SUMIF(RelGegevens!$F$3:$M$1002,CONCATENATE("=",Uitwerking!$A110,"-",Uitwerking!L$9),RelGegevens!$L$3:$L$1002)=0),"",SUMIF(RelGegevens!$F$3:$M$1002,CONCATENATE("=",Uitwerking!$A110,"-",Uitwerking!L$9),RelGegevens!$L$3:$L$1002))</f>
        <v/>
      </c>
      <c r="M110" s="51" t="str">
        <f ca="1">IF(OR($A110="",M$9="",SUMIF(RelGegevens!$F$3:$M$1002,CONCATENATE("=",Uitwerking!$A110,"-",Uitwerking!M$9),RelGegevens!$L$3:$L$1002)=0),"",SUMIF(RelGegevens!$F$3:$M$1002,CONCATENATE("=",Uitwerking!$A110,"-",Uitwerking!M$9),RelGegevens!$L$3:$L$1002))</f>
        <v/>
      </c>
      <c r="N110" s="51" t="str">
        <f ca="1">IF(OR($A110="",N$9="",SUMIF(RelGegevens!$F$3:$M$1002,CONCATENATE("=",Uitwerking!$A110,"-",Uitwerking!N$9),RelGegevens!$L$3:$L$1002)=0),"",SUMIF(RelGegevens!$F$3:$M$1002,CONCATENATE("=",Uitwerking!$A110,"-",Uitwerking!N$9),RelGegevens!$L$3:$L$1002))</f>
        <v/>
      </c>
      <c r="O110" s="51" t="str">
        <f ca="1">IF(OR($A110="",O$9="",SUMIF(RelGegevens!$F$3:$M$1002,CONCATENATE("=",Uitwerking!$A110,"-",Uitwerking!O$9),RelGegevens!$L$3:$L$1002)=0),"",SUMIF(RelGegevens!$F$3:$M$1002,CONCATENATE("=",Uitwerking!$A110,"-",Uitwerking!O$9),RelGegevens!$L$3:$L$1002))</f>
        <v/>
      </c>
      <c r="P110" s="51" t="str">
        <f ca="1">IF(OR($A110="",P$9="",SUMIF(RelGegevens!$F$3:$M$1002,CONCATENATE("=",Uitwerking!$A110,"-",Uitwerking!P$9),RelGegevens!$L$3:$L$1002)=0),"",SUMIF(RelGegevens!$F$3:$M$1002,CONCATENATE("=",Uitwerking!$A110,"-",Uitwerking!P$9),RelGegevens!$L$3:$L$1002))</f>
        <v/>
      </c>
      <c r="Q110" s="51" t="str">
        <f ca="1">IF(OR($A110="",Q$9="",SUMIF(RelGegevens!$F$3:$M$1002,CONCATENATE("=",Uitwerking!$A110,"-",Uitwerking!Q$9),RelGegevens!$L$3:$L$1002)=0),"",SUMIF(RelGegevens!$F$3:$M$1002,CONCATENATE("=",Uitwerking!$A110,"-",Uitwerking!Q$9),RelGegevens!$L$3:$L$1002))</f>
        <v/>
      </c>
      <c r="R110" s="51" t="str">
        <f ca="1">IF(OR($A110="",R$9="",SUMIF(RelGegevens!$F$3:$M$1002,CONCATENATE("=",Uitwerking!$A110,"-",Uitwerking!R$9),RelGegevens!$L$3:$L$1002)=0),"",SUMIF(RelGegevens!$F$3:$M$1002,CONCATENATE("=",Uitwerking!$A110,"-",Uitwerking!R$9),RelGegevens!$L$3:$L$1002))</f>
        <v/>
      </c>
      <c r="S110" s="51" t="str">
        <f ca="1">IF(OR($A110="",S$9="",SUMIF(RelGegevens!$F$3:$M$1002,CONCATENATE("=",Uitwerking!$A110,"-",Uitwerking!S$9),RelGegevens!$L$3:$L$1002)=0),"",SUMIF(RelGegevens!$F$3:$M$1002,CONCATENATE("=",Uitwerking!$A110,"-",Uitwerking!S$9),RelGegevens!$L$3:$L$1002))</f>
        <v/>
      </c>
      <c r="T110" s="51" t="str">
        <f ca="1">IF(OR($A110="",T$9="",SUMIF(RelGegevens!$F$3:$M$1002,CONCATENATE("=",Uitwerking!$A110,"-",Uitwerking!T$9),RelGegevens!$L$3:$L$1002)=0),"",SUMIF(RelGegevens!$F$3:$M$1002,CONCATENATE("=",Uitwerking!$A110,"-",Uitwerking!T$9),RelGegevens!$L$3:$L$1002))</f>
        <v/>
      </c>
      <c r="U110" s="51" t="str">
        <f ca="1">IF(OR($A110="",U$9="",SUMIF(RelGegevens!$F$3:$M$1002,CONCATENATE("=",Uitwerking!$A110,"-",Uitwerking!U$9),RelGegevens!$L$3:$L$1002)=0),"",SUMIF(RelGegevens!$F$3:$M$1002,CONCATENATE("=",Uitwerking!$A110,"-",Uitwerking!U$9),RelGegevens!$L$3:$L$1002))</f>
        <v/>
      </c>
      <c r="V110" s="51" t="str">
        <f ca="1">IF(OR($A110="",V$9="",SUMIF(RelGegevens!$F$3:$M$1002,CONCATENATE("=",Uitwerking!$A110,"-",Uitwerking!V$9),RelGegevens!$L$3:$L$1002)=0),"",SUMIF(RelGegevens!$F$3:$M$1002,CONCATENATE("=",Uitwerking!$A110,"-",Uitwerking!V$9),RelGegevens!$L$3:$L$1002))</f>
        <v/>
      </c>
      <c r="W110" s="51" t="str">
        <f ca="1">IF(OR($A110="",W$9="",SUMIF(RelGegevens!$F$3:$M$1002,CONCATENATE("=",Uitwerking!$A110,"-",Uitwerking!W$9),RelGegevens!$L$3:$L$1002)=0),"",SUMIF(RelGegevens!$F$3:$M$1002,CONCATENATE("=",Uitwerking!$A110,"-",Uitwerking!W$9),RelGegevens!$L$3:$L$1002))</f>
        <v/>
      </c>
      <c r="X110" s="51" t="str">
        <f ca="1">IF(OR($A110="",X$9="",SUMIF(RelGegevens!$F$3:$M$1002,CONCATENATE("=",Uitwerking!$A110,"-",Uitwerking!X$9),RelGegevens!$L$3:$L$1002)=0),"",SUMIF(RelGegevens!$F$3:$M$1002,CONCATENATE("=",Uitwerking!$A110,"-",Uitwerking!X$9),RelGegevens!$L$3:$L$1002))</f>
        <v/>
      </c>
      <c r="Y110" s="51" t="str">
        <f ca="1">IF(OR($A110="",Y$9="",SUMIF(RelGegevens!$F$3:$M$1002,CONCATENATE("=",Uitwerking!$A110,"-",Uitwerking!Y$9),RelGegevens!$L$3:$L$1002)=0),"",SUMIF(RelGegevens!$F$3:$M$1002,CONCATENATE("=",Uitwerking!$A110,"-",Uitwerking!Y$9),RelGegevens!$L$3:$L$1002))</f>
        <v/>
      </c>
      <c r="Z110" s="50" t="str">
        <f ca="1">IF(OR($A110="",Z$9="",SUMIF(RelGegevens!$F$3:$M$1002,CONCATENATE("=",Uitwerking!$A110,"-",Uitwerking!Z$9),RelGegevens!$L$3:$L$1002)=0),"",SUMIF(RelGegevens!$F$3:$M$1002,CONCATENATE("=",Uitwerking!$A110,"-",Uitwerking!Z$9),RelGegevens!$L$3:$L$1002))</f>
        <v/>
      </c>
      <c r="AA110" s="51" t="str">
        <f ca="1">IF(OR($A110="",AA$9="",SUMIF(RelGegevens!$F$3:$M$1002,CONCATENATE("=",Uitwerking!$A110,"-",Uitwerking!AA$9),RelGegevens!$L$3:$L$1002)=0),"",SUMIF(RelGegevens!$F$3:$M$1002,CONCATENATE("=",Uitwerking!$A110,"-",Uitwerking!AA$9),RelGegevens!$L$3:$L$1002))</f>
        <v/>
      </c>
      <c r="AB110" s="51" t="str">
        <f ca="1">IF(OR($A110="",AB$9="",SUMIF(RelGegevens!$F$3:$M$1002,CONCATENATE("=",Uitwerking!$A110,"-",Uitwerking!AB$9),RelGegevens!$L$3:$L$1002)=0),"",SUMIF(RelGegevens!$F$3:$M$1002,CONCATENATE("=",Uitwerking!$A110,"-",Uitwerking!AB$9),RelGegevens!$L$3:$L$1002))</f>
        <v/>
      </c>
      <c r="AC110" s="51" t="str">
        <f ca="1">IF(OR($A110="",AC$9="",SUMIF(RelGegevens!$F$3:$M$1002,CONCATENATE("=",Uitwerking!$A110,"-",Uitwerking!AC$9),RelGegevens!$L$3:$L$1002)=0),"",SUMIF(RelGegevens!$F$3:$M$1002,CONCATENATE("=",Uitwerking!$A110,"-",Uitwerking!AC$9),RelGegevens!$L$3:$L$1002))</f>
        <v/>
      </c>
      <c r="AD110" s="51" t="str">
        <f ca="1">IF(OR($A110="",AD$9="",SUMIF(RelGegevens!$F$3:$M$1002,CONCATENATE("=",Uitwerking!$A110,"-",Uitwerking!AD$9),RelGegevens!$L$3:$L$1002)=0),"",SUMIF(RelGegevens!$F$3:$M$1002,CONCATENATE("=",Uitwerking!$A110,"-",Uitwerking!AD$9),RelGegevens!$L$3:$L$1002))</f>
        <v/>
      </c>
      <c r="AE110" s="51" t="str">
        <f ca="1">IF(OR($A110="",AE$9="",SUMIF(RelGegevens!$F$3:$M$1002,CONCATENATE("=",Uitwerking!$A110,"-",Uitwerking!AE$9),RelGegevens!$L$3:$L$1002)=0),"",SUMIF(RelGegevens!$F$3:$M$1002,CONCATENATE("=",Uitwerking!$A110,"-",Uitwerking!AE$9),RelGegevens!$L$3:$L$1002))</f>
        <v/>
      </c>
      <c r="AF110" s="51" t="str">
        <f ca="1">IF(OR($A110="",AF$9="",SUMIF(RelGegevens!$F$3:$M$1002,CONCATENATE("=",Uitwerking!$A110,"-",Uitwerking!AF$9),RelGegevens!$L$3:$L$1002)=0),"",SUMIF(RelGegevens!$F$3:$M$1002,CONCATENATE("=",Uitwerking!$A110,"-",Uitwerking!AF$9),RelGegevens!$L$3:$L$1002))</f>
        <v/>
      </c>
      <c r="AG110" s="51" t="str">
        <f ca="1">IF(OR($A110="",AG$9="",SUMIF(RelGegevens!$F$3:$M$1002,CONCATENATE("=",Uitwerking!$A110,"-",Uitwerking!AG$9),RelGegevens!$L$3:$L$1002)=0),"",SUMIF(RelGegevens!$F$3:$M$1002,CONCATENATE("=",Uitwerking!$A110,"-",Uitwerking!AG$9),RelGegevens!$L$3:$L$1002))</f>
        <v/>
      </c>
      <c r="AH110" s="51" t="str">
        <f ca="1">IF(OR($A110="",AH$9="",SUMIF(RelGegevens!$F$3:$M$1002,CONCATENATE("=",Uitwerking!$A110,"-",Uitwerking!AH$9),RelGegevens!$L$3:$L$1002)=0),"",SUMIF(RelGegevens!$F$3:$M$1002,CONCATENATE("=",Uitwerking!$A110,"-",Uitwerking!AH$9),RelGegevens!$L$3:$L$1002))</f>
        <v/>
      </c>
      <c r="AI110" s="51" t="str">
        <f ca="1">IF(OR($A110="",AI$9="",SUMIF(RelGegevens!$F$3:$M$1002,CONCATENATE("=",Uitwerking!$A110,"-",Uitwerking!AI$9),RelGegevens!$L$3:$L$1002)=0),"",SUMIF(RelGegevens!$F$3:$M$1002,CONCATENATE("=",Uitwerking!$A110,"-",Uitwerking!AI$9),RelGegevens!$L$3:$L$1002))</f>
        <v/>
      </c>
      <c r="AJ110" s="51" t="str">
        <f ca="1">IF(OR($A110="",AJ$9="",SUMIF(RelGegevens!$F$3:$M$1002,CONCATENATE("=",Uitwerking!$A110,"-",Uitwerking!AJ$9),RelGegevens!$L$3:$L$1002)=0),"",SUMIF(RelGegevens!$F$3:$M$1002,CONCATENATE("=",Uitwerking!$A110,"-",Uitwerking!AJ$9),RelGegevens!$L$3:$L$1002))</f>
        <v/>
      </c>
      <c r="AK110" s="51" t="str">
        <f ca="1">IF(OR($A110="",AK$9="",SUMIF(RelGegevens!$F$3:$M$1002,CONCATENATE("=",Uitwerking!$A110,"-",Uitwerking!AK$9),RelGegevens!$L$3:$L$1002)=0),"",SUMIF(RelGegevens!$F$3:$M$1002,CONCATENATE("=",Uitwerking!$A110,"-",Uitwerking!AK$9),RelGegevens!$L$3:$L$1002))</f>
        <v/>
      </c>
      <c r="AL110" s="51" t="str">
        <f ca="1">IF(OR($A110="",AL$9="",SUMIF(RelGegevens!$F$3:$M$1002,CONCATENATE("=",Uitwerking!$A110,"-",Uitwerking!AL$9),RelGegevens!$L$3:$L$1002)=0),"",SUMIF(RelGegevens!$F$3:$M$1002,CONCATENATE("=",Uitwerking!$A110,"-",Uitwerking!AL$9),RelGegevens!$L$3:$L$1002))</f>
        <v/>
      </c>
      <c r="AM110" s="51" t="str">
        <f ca="1">IF(OR($A110="",AM$9="",SUMIF(RelGegevens!$F$3:$M$1002,CONCATENATE("=",Uitwerking!$A110,"-",Uitwerking!AM$9),RelGegevens!$L$3:$L$1002)=0),"",SUMIF(RelGegevens!$F$3:$M$1002,CONCATENATE("=",Uitwerking!$A110,"-",Uitwerking!AM$9),RelGegevens!$L$3:$L$1002))</f>
        <v/>
      </c>
      <c r="AN110" s="51" t="str">
        <f ca="1">IF(OR($A110="",AN$9="",SUMIF(RelGegevens!$F$3:$M$1002,CONCATENATE("=",Uitwerking!$A110,"-",Uitwerking!AN$9),RelGegevens!$L$3:$L$1002)=0),"",SUMIF(RelGegevens!$F$3:$M$1002,CONCATENATE("=",Uitwerking!$A110,"-",Uitwerking!AN$9),RelGegevens!$L$3:$L$1002))</f>
        <v/>
      </c>
      <c r="AO110" s="51" t="str">
        <f ca="1">IF(OR($A110="",AO$9="",SUMIF(RelGegevens!$F$3:$M$1002,CONCATENATE("=",Uitwerking!$A110,"-",Uitwerking!AO$9),RelGegevens!$L$3:$L$1002)=0),"",SUMIF(RelGegevens!$F$3:$M$1002,CONCATENATE("=",Uitwerking!$A110,"-",Uitwerking!AO$9),RelGegevens!$L$3:$L$1002))</f>
        <v/>
      </c>
      <c r="AP110" s="51" t="str">
        <f ca="1">IF(OR($A110="",AP$9="",SUMIF(RelGegevens!$F$3:$M$1002,CONCATENATE("=",Uitwerking!$A110,"-",Uitwerking!AP$9),RelGegevens!$L$3:$L$1002)=0),"",SUMIF(RelGegevens!$F$3:$M$1002,CONCATENATE("=",Uitwerking!$A110,"-",Uitwerking!AP$9),RelGegevens!$L$3:$L$1002))</f>
        <v/>
      </c>
      <c r="AQ110" s="51" t="str">
        <f ca="1">IF(OR($A110="",AQ$9="",SUMIF(RelGegevens!$F$3:$M$1002,CONCATENATE("=",Uitwerking!$A110,"-",Uitwerking!AQ$9),RelGegevens!$L$3:$L$1002)=0),"",SUMIF(RelGegevens!$F$3:$M$1002,CONCATENATE("=",Uitwerking!$A110,"-",Uitwerking!AQ$9),RelGegevens!$L$3:$L$1002))</f>
        <v/>
      </c>
      <c r="AR110" s="51" t="str">
        <f ca="1">IF(OR($A110="",AR$9="",SUMIF(RelGegevens!$F$3:$M$1002,CONCATENATE("=",Uitwerking!$A110,"-",Uitwerking!AR$9),RelGegevens!$L$3:$L$1002)=0),"",SUMIF(RelGegevens!$F$3:$M$1002,CONCATENATE("=",Uitwerking!$A110,"-",Uitwerking!AR$9),RelGegevens!$L$3:$L$1002))</f>
        <v/>
      </c>
      <c r="AS110" s="51" t="str">
        <f ca="1">IF(OR($A110="",AS$9="",SUMIF(RelGegevens!$F$3:$M$1002,CONCATENATE("=",Uitwerking!$A110,"-",Uitwerking!AS$9),RelGegevens!$L$3:$L$1002)=0),"",SUMIF(RelGegevens!$F$3:$M$1002,CONCATENATE("=",Uitwerking!$A110,"-",Uitwerking!AS$9),RelGegevens!$L$3:$L$1002))</f>
        <v/>
      </c>
      <c r="AT110" s="51" t="str">
        <f ca="1">IF(OR($A110="",AT$9="",SUMIF(RelGegevens!$F$3:$M$1002,CONCATENATE("=",Uitwerking!$A110,"-",Uitwerking!AT$9),RelGegevens!$L$3:$L$1002)=0),"",SUMIF(RelGegevens!$F$3:$M$1002,CONCATENATE("=",Uitwerking!$A110,"-",Uitwerking!AT$9),RelGegevens!$L$3:$L$1002))</f>
        <v/>
      </c>
      <c r="AU110" s="51" t="str">
        <f ca="1">IF(OR($A110="",AU$9="",SUMIF(RelGegevens!$F$3:$M$1002,CONCATENATE("=",Uitwerking!$A110,"-",Uitwerking!AU$9),RelGegevens!$L$3:$L$1002)=0),"",SUMIF(RelGegevens!$F$3:$M$1002,CONCATENATE("=",Uitwerking!$A110,"-",Uitwerking!AU$9),RelGegevens!$L$3:$L$1002))</f>
        <v/>
      </c>
      <c r="AV110" s="51" t="str">
        <f ca="1">IF(OR($A110="",AV$9="",SUMIF(RelGegevens!$F$3:$M$1002,CONCATENATE("=",Uitwerking!$A110,"-",Uitwerking!AV$9),RelGegevens!$L$3:$L$1002)=0),"",SUMIF(RelGegevens!$F$3:$M$1002,CONCATENATE("=",Uitwerking!$A110,"-",Uitwerking!AV$9),RelGegevens!$L$3:$L$1002))</f>
        <v/>
      </c>
      <c r="AW110" s="51" t="str">
        <f ca="1">IF(OR($A110="",AW$9="",SUMIF(RelGegevens!$F$3:$M$1002,CONCATENATE("=",Uitwerking!$A110,"-",Uitwerking!AW$9),RelGegevens!$L$3:$L$1002)=0),"",SUMIF(RelGegevens!$F$3:$M$1002,CONCATENATE("=",Uitwerking!$A110,"-",Uitwerking!AW$9),RelGegevens!$L$3:$L$1002))</f>
        <v/>
      </c>
      <c r="AX110" s="51" t="str">
        <f ca="1">IF(OR($A110="",AX$9="",SUMIF(RelGegevens!$F$3:$M$1002,CONCATENATE("=",Uitwerking!$A110,"-",Uitwerking!AX$9),RelGegevens!$L$3:$L$1002)=0),"",SUMIF(RelGegevens!$F$3:$M$1002,CONCATENATE("=",Uitwerking!$A110,"-",Uitwerking!AX$9),RelGegevens!$L$3:$L$1002))</f>
        <v/>
      </c>
      <c r="AY110" s="51" t="str">
        <f ca="1">IF(OR($A110="",AY$9="",SUMIF(RelGegevens!$F$3:$M$1002,CONCATENATE("=",Uitwerking!$A110,"-",Uitwerking!AY$9),RelGegevens!$L$3:$L$1002)=0),"",SUMIF(RelGegevens!$F$3:$M$1002,CONCATENATE("=",Uitwerking!$A110,"-",Uitwerking!AY$9),RelGegevens!$L$3:$L$1002))</f>
        <v/>
      </c>
      <c r="AZ110" s="51" t="str">
        <f ca="1">IF(OR($A110="",AZ$9="",SUMIF(RelGegevens!$F$3:$M$1002,CONCATENATE("=",Uitwerking!$A110,"-",Uitwerking!AZ$9),RelGegevens!$L$3:$L$1002)=0),"",SUMIF(RelGegevens!$F$3:$M$1002,CONCATENATE("=",Uitwerking!$A110,"-",Uitwerking!AZ$9),RelGegevens!$L$3:$L$1002))</f>
        <v/>
      </c>
      <c r="BA110" s="51" t="str">
        <f ca="1">IF(OR($A110="",BA$9="",SUMIF(RelGegevens!$F$3:$M$1002,CONCATENATE("=",Uitwerking!$A110,"-",Uitwerking!BA$9),RelGegevens!$L$3:$L$1002)=0),"",SUMIF(RelGegevens!$F$3:$M$1002,CONCATENATE("=",Uitwerking!$A110,"-",Uitwerking!BA$9),RelGegevens!$L$3:$L$1002))</f>
        <v/>
      </c>
      <c r="BB110" s="51" t="str">
        <f ca="1">IF(OR($A110="",BB$9="",SUMIF(RelGegevens!$F$3:$M$1002,CONCATENATE("=",Uitwerking!$A110,"-",Uitwerking!BB$9),RelGegevens!$L$3:$L$1002)=0),"",SUMIF(RelGegevens!$F$3:$M$1002,CONCATENATE("=",Uitwerking!$A110,"-",Uitwerking!BB$9),RelGegevens!$L$3:$L$1002))</f>
        <v/>
      </c>
      <c r="BC110" s="52" t="str">
        <f ca="1">IF(OR($A110="",BC$9="",SUMIF(RelGegevens!$F$3:$M$1002,CONCATENATE("=",Uitwerking!$A110,"-",Uitwerking!BC$9),RelGegevens!$L$3:$L$1002)=0),"",SUMIF(RelGegevens!$F$3:$M$1002,CONCATENATE("=",Uitwerking!$A110,"-",Uitwerking!BC$9),RelGegevens!$L$3:$L$1002))</f>
        <v/>
      </c>
    </row>
    <row r="111" spans="1:55" ht="10.5" customHeight="1" x14ac:dyDescent="0.25">
      <c r="A111" s="17" t="str">
        <f>'Data LMA'!B119</f>
        <v/>
      </c>
      <c r="B111" s="29" t="str">
        <f t="shared" si="5"/>
        <v/>
      </c>
      <c r="C111" s="22" t="str">
        <f>IF(A111="","",VLOOKUP(A111,Euralcodes!$A$2:$C$840,3))</f>
        <v/>
      </c>
      <c r="D111" s="23" t="str">
        <f>IF(C111="","",VLOOKUP(A111,Euralcodes!$A$2:$C$840,2))</f>
        <v/>
      </c>
      <c r="E111" s="87" t="str">
        <f t="shared" ca="1" si="6"/>
        <v/>
      </c>
      <c r="F111" s="50" t="str">
        <f ca="1">IF(OR($A111="",F$9="",SUMIF(RelGegevens!$F$3:$M$1002,CONCATENATE("=",Uitwerking!$A111,"-",Uitwerking!F$9),RelGegevens!$L$3:$L$1002)=0),"",SUMIF(RelGegevens!$F$3:$M$1002,CONCATENATE("=",Uitwerking!$A111,"-",Uitwerking!F$9),RelGegevens!$L$3:$L$1002))</f>
        <v/>
      </c>
      <c r="G111" s="51" t="str">
        <f ca="1">IF(OR($A111="",G$9="",SUMIF(RelGegevens!$F$3:$M$1002,CONCATENATE("=",Uitwerking!$A111,"-",Uitwerking!G$9),RelGegevens!$L$3:$L$1002)=0),"",SUMIF(RelGegevens!$F$3:$M$1002,CONCATENATE("=",Uitwerking!$A111,"-",Uitwerking!G$9),RelGegevens!$L$3:$L$1002))</f>
        <v/>
      </c>
      <c r="H111" s="51" t="str">
        <f ca="1">IF(OR($A111="",H$9="",SUMIF(RelGegevens!$F$3:$M$1002,CONCATENATE("=",Uitwerking!$A111,"-",Uitwerking!H$9),RelGegevens!$L$3:$L$1002)=0),"",SUMIF(RelGegevens!$F$3:$M$1002,CONCATENATE("=",Uitwerking!$A111,"-",Uitwerking!H$9),RelGegevens!$L$3:$L$1002))</f>
        <v/>
      </c>
      <c r="I111" s="51" t="str">
        <f ca="1">IF(OR($A111="",I$9="",SUMIF(RelGegevens!$F$3:$M$1002,CONCATENATE("=",Uitwerking!$A111,"-",Uitwerking!I$9),RelGegevens!$L$3:$L$1002)=0),"",SUMIF(RelGegevens!$F$3:$M$1002,CONCATENATE("=",Uitwerking!$A111,"-",Uitwerking!I$9),RelGegevens!$L$3:$L$1002))</f>
        <v/>
      </c>
      <c r="J111" s="51" t="str">
        <f ca="1">IF(OR($A111="",J$9="",SUMIF(RelGegevens!$F$3:$M$1002,CONCATENATE("=",Uitwerking!$A111,"-",Uitwerking!J$9),RelGegevens!$L$3:$L$1002)=0),"",SUMIF(RelGegevens!$F$3:$M$1002,CONCATENATE("=",Uitwerking!$A111,"-",Uitwerking!J$9),RelGegevens!$L$3:$L$1002))</f>
        <v/>
      </c>
      <c r="K111" s="51" t="str">
        <f ca="1">IF(OR($A111="",K$9="",SUMIF(RelGegevens!$F$3:$M$1002,CONCATENATE("=",Uitwerking!$A111,"-",Uitwerking!K$9),RelGegevens!$L$3:$L$1002)=0),"",SUMIF(RelGegevens!$F$3:$M$1002,CONCATENATE("=",Uitwerking!$A111,"-",Uitwerking!K$9),RelGegevens!$L$3:$L$1002))</f>
        <v/>
      </c>
      <c r="L111" s="51" t="str">
        <f ca="1">IF(OR($A111="",L$9="",SUMIF(RelGegevens!$F$3:$M$1002,CONCATENATE("=",Uitwerking!$A111,"-",Uitwerking!L$9),RelGegevens!$L$3:$L$1002)=0),"",SUMIF(RelGegevens!$F$3:$M$1002,CONCATENATE("=",Uitwerking!$A111,"-",Uitwerking!L$9),RelGegevens!$L$3:$L$1002))</f>
        <v/>
      </c>
      <c r="M111" s="51" t="str">
        <f ca="1">IF(OR($A111="",M$9="",SUMIF(RelGegevens!$F$3:$M$1002,CONCATENATE("=",Uitwerking!$A111,"-",Uitwerking!M$9),RelGegevens!$L$3:$L$1002)=0),"",SUMIF(RelGegevens!$F$3:$M$1002,CONCATENATE("=",Uitwerking!$A111,"-",Uitwerking!M$9),RelGegevens!$L$3:$L$1002))</f>
        <v/>
      </c>
      <c r="N111" s="51" t="str">
        <f ca="1">IF(OR($A111="",N$9="",SUMIF(RelGegevens!$F$3:$M$1002,CONCATENATE("=",Uitwerking!$A111,"-",Uitwerking!N$9),RelGegevens!$L$3:$L$1002)=0),"",SUMIF(RelGegevens!$F$3:$M$1002,CONCATENATE("=",Uitwerking!$A111,"-",Uitwerking!N$9),RelGegevens!$L$3:$L$1002))</f>
        <v/>
      </c>
      <c r="O111" s="51" t="str">
        <f ca="1">IF(OR($A111="",O$9="",SUMIF(RelGegevens!$F$3:$M$1002,CONCATENATE("=",Uitwerking!$A111,"-",Uitwerking!O$9),RelGegevens!$L$3:$L$1002)=0),"",SUMIF(RelGegevens!$F$3:$M$1002,CONCATENATE("=",Uitwerking!$A111,"-",Uitwerking!O$9),RelGegevens!$L$3:$L$1002))</f>
        <v/>
      </c>
      <c r="P111" s="51" t="str">
        <f ca="1">IF(OR($A111="",P$9="",SUMIF(RelGegevens!$F$3:$M$1002,CONCATENATE("=",Uitwerking!$A111,"-",Uitwerking!P$9),RelGegevens!$L$3:$L$1002)=0),"",SUMIF(RelGegevens!$F$3:$M$1002,CONCATENATE("=",Uitwerking!$A111,"-",Uitwerking!P$9),RelGegevens!$L$3:$L$1002))</f>
        <v/>
      </c>
      <c r="Q111" s="51" t="str">
        <f ca="1">IF(OR($A111="",Q$9="",SUMIF(RelGegevens!$F$3:$M$1002,CONCATENATE("=",Uitwerking!$A111,"-",Uitwerking!Q$9),RelGegevens!$L$3:$L$1002)=0),"",SUMIF(RelGegevens!$F$3:$M$1002,CONCATENATE("=",Uitwerking!$A111,"-",Uitwerking!Q$9),RelGegevens!$L$3:$L$1002))</f>
        <v/>
      </c>
      <c r="R111" s="51" t="str">
        <f ca="1">IF(OR($A111="",R$9="",SUMIF(RelGegevens!$F$3:$M$1002,CONCATENATE("=",Uitwerking!$A111,"-",Uitwerking!R$9),RelGegevens!$L$3:$L$1002)=0),"",SUMIF(RelGegevens!$F$3:$M$1002,CONCATENATE("=",Uitwerking!$A111,"-",Uitwerking!R$9),RelGegevens!$L$3:$L$1002))</f>
        <v/>
      </c>
      <c r="S111" s="51" t="str">
        <f ca="1">IF(OR($A111="",S$9="",SUMIF(RelGegevens!$F$3:$M$1002,CONCATENATE("=",Uitwerking!$A111,"-",Uitwerking!S$9),RelGegevens!$L$3:$L$1002)=0),"",SUMIF(RelGegevens!$F$3:$M$1002,CONCATENATE("=",Uitwerking!$A111,"-",Uitwerking!S$9),RelGegevens!$L$3:$L$1002))</f>
        <v/>
      </c>
      <c r="T111" s="51" t="str">
        <f ca="1">IF(OR($A111="",T$9="",SUMIF(RelGegevens!$F$3:$M$1002,CONCATENATE("=",Uitwerking!$A111,"-",Uitwerking!T$9),RelGegevens!$L$3:$L$1002)=0),"",SUMIF(RelGegevens!$F$3:$M$1002,CONCATENATE("=",Uitwerking!$A111,"-",Uitwerking!T$9),RelGegevens!$L$3:$L$1002))</f>
        <v/>
      </c>
      <c r="U111" s="51" t="str">
        <f ca="1">IF(OR($A111="",U$9="",SUMIF(RelGegevens!$F$3:$M$1002,CONCATENATE("=",Uitwerking!$A111,"-",Uitwerking!U$9),RelGegevens!$L$3:$L$1002)=0),"",SUMIF(RelGegevens!$F$3:$M$1002,CONCATENATE("=",Uitwerking!$A111,"-",Uitwerking!U$9),RelGegevens!$L$3:$L$1002))</f>
        <v/>
      </c>
      <c r="V111" s="51" t="str">
        <f ca="1">IF(OR($A111="",V$9="",SUMIF(RelGegevens!$F$3:$M$1002,CONCATENATE("=",Uitwerking!$A111,"-",Uitwerking!V$9),RelGegevens!$L$3:$L$1002)=0),"",SUMIF(RelGegevens!$F$3:$M$1002,CONCATENATE("=",Uitwerking!$A111,"-",Uitwerking!V$9),RelGegevens!$L$3:$L$1002))</f>
        <v/>
      </c>
      <c r="W111" s="51" t="str">
        <f ca="1">IF(OR($A111="",W$9="",SUMIF(RelGegevens!$F$3:$M$1002,CONCATENATE("=",Uitwerking!$A111,"-",Uitwerking!W$9),RelGegevens!$L$3:$L$1002)=0),"",SUMIF(RelGegevens!$F$3:$M$1002,CONCATENATE("=",Uitwerking!$A111,"-",Uitwerking!W$9),RelGegevens!$L$3:$L$1002))</f>
        <v/>
      </c>
      <c r="X111" s="51" t="str">
        <f ca="1">IF(OR($A111="",X$9="",SUMIF(RelGegevens!$F$3:$M$1002,CONCATENATE("=",Uitwerking!$A111,"-",Uitwerking!X$9),RelGegevens!$L$3:$L$1002)=0),"",SUMIF(RelGegevens!$F$3:$M$1002,CONCATENATE("=",Uitwerking!$A111,"-",Uitwerking!X$9),RelGegevens!$L$3:$L$1002))</f>
        <v/>
      </c>
      <c r="Y111" s="51" t="str">
        <f ca="1">IF(OR($A111="",Y$9="",SUMIF(RelGegevens!$F$3:$M$1002,CONCATENATE("=",Uitwerking!$A111,"-",Uitwerking!Y$9),RelGegevens!$L$3:$L$1002)=0),"",SUMIF(RelGegevens!$F$3:$M$1002,CONCATENATE("=",Uitwerking!$A111,"-",Uitwerking!Y$9),RelGegevens!$L$3:$L$1002))</f>
        <v/>
      </c>
      <c r="Z111" s="50" t="str">
        <f ca="1">IF(OR($A111="",Z$9="",SUMIF(RelGegevens!$F$3:$M$1002,CONCATENATE("=",Uitwerking!$A111,"-",Uitwerking!Z$9),RelGegevens!$L$3:$L$1002)=0),"",SUMIF(RelGegevens!$F$3:$M$1002,CONCATENATE("=",Uitwerking!$A111,"-",Uitwerking!Z$9),RelGegevens!$L$3:$L$1002))</f>
        <v/>
      </c>
      <c r="AA111" s="51" t="str">
        <f ca="1">IF(OR($A111="",AA$9="",SUMIF(RelGegevens!$F$3:$M$1002,CONCATENATE("=",Uitwerking!$A111,"-",Uitwerking!AA$9),RelGegevens!$L$3:$L$1002)=0),"",SUMIF(RelGegevens!$F$3:$M$1002,CONCATENATE("=",Uitwerking!$A111,"-",Uitwerking!AA$9),RelGegevens!$L$3:$L$1002))</f>
        <v/>
      </c>
      <c r="AB111" s="51" t="str">
        <f ca="1">IF(OR($A111="",AB$9="",SUMIF(RelGegevens!$F$3:$M$1002,CONCATENATE("=",Uitwerking!$A111,"-",Uitwerking!AB$9),RelGegevens!$L$3:$L$1002)=0),"",SUMIF(RelGegevens!$F$3:$M$1002,CONCATENATE("=",Uitwerking!$A111,"-",Uitwerking!AB$9),RelGegevens!$L$3:$L$1002))</f>
        <v/>
      </c>
      <c r="AC111" s="51" t="str">
        <f ca="1">IF(OR($A111="",AC$9="",SUMIF(RelGegevens!$F$3:$M$1002,CONCATENATE("=",Uitwerking!$A111,"-",Uitwerking!AC$9),RelGegevens!$L$3:$L$1002)=0),"",SUMIF(RelGegevens!$F$3:$M$1002,CONCATENATE("=",Uitwerking!$A111,"-",Uitwerking!AC$9),RelGegevens!$L$3:$L$1002))</f>
        <v/>
      </c>
      <c r="AD111" s="51" t="str">
        <f ca="1">IF(OR($A111="",AD$9="",SUMIF(RelGegevens!$F$3:$M$1002,CONCATENATE("=",Uitwerking!$A111,"-",Uitwerking!AD$9),RelGegevens!$L$3:$L$1002)=0),"",SUMIF(RelGegevens!$F$3:$M$1002,CONCATENATE("=",Uitwerking!$A111,"-",Uitwerking!AD$9),RelGegevens!$L$3:$L$1002))</f>
        <v/>
      </c>
      <c r="AE111" s="51" t="str">
        <f ca="1">IF(OR($A111="",AE$9="",SUMIF(RelGegevens!$F$3:$M$1002,CONCATENATE("=",Uitwerking!$A111,"-",Uitwerking!AE$9),RelGegevens!$L$3:$L$1002)=0),"",SUMIF(RelGegevens!$F$3:$M$1002,CONCATENATE("=",Uitwerking!$A111,"-",Uitwerking!AE$9),RelGegevens!$L$3:$L$1002))</f>
        <v/>
      </c>
      <c r="AF111" s="51" t="str">
        <f ca="1">IF(OR($A111="",AF$9="",SUMIF(RelGegevens!$F$3:$M$1002,CONCATENATE("=",Uitwerking!$A111,"-",Uitwerking!AF$9),RelGegevens!$L$3:$L$1002)=0),"",SUMIF(RelGegevens!$F$3:$M$1002,CONCATENATE("=",Uitwerking!$A111,"-",Uitwerking!AF$9),RelGegevens!$L$3:$L$1002))</f>
        <v/>
      </c>
      <c r="AG111" s="51" t="str">
        <f ca="1">IF(OR($A111="",AG$9="",SUMIF(RelGegevens!$F$3:$M$1002,CONCATENATE("=",Uitwerking!$A111,"-",Uitwerking!AG$9),RelGegevens!$L$3:$L$1002)=0),"",SUMIF(RelGegevens!$F$3:$M$1002,CONCATENATE("=",Uitwerking!$A111,"-",Uitwerking!AG$9),RelGegevens!$L$3:$L$1002))</f>
        <v/>
      </c>
      <c r="AH111" s="51" t="str">
        <f ca="1">IF(OR($A111="",AH$9="",SUMIF(RelGegevens!$F$3:$M$1002,CONCATENATE("=",Uitwerking!$A111,"-",Uitwerking!AH$9),RelGegevens!$L$3:$L$1002)=0),"",SUMIF(RelGegevens!$F$3:$M$1002,CONCATENATE("=",Uitwerking!$A111,"-",Uitwerking!AH$9),RelGegevens!$L$3:$L$1002))</f>
        <v/>
      </c>
      <c r="AI111" s="51" t="str">
        <f ca="1">IF(OR($A111="",AI$9="",SUMIF(RelGegevens!$F$3:$M$1002,CONCATENATE("=",Uitwerking!$A111,"-",Uitwerking!AI$9),RelGegevens!$L$3:$L$1002)=0),"",SUMIF(RelGegevens!$F$3:$M$1002,CONCATENATE("=",Uitwerking!$A111,"-",Uitwerking!AI$9),RelGegevens!$L$3:$L$1002))</f>
        <v/>
      </c>
      <c r="AJ111" s="51" t="str">
        <f ca="1">IF(OR($A111="",AJ$9="",SUMIF(RelGegevens!$F$3:$M$1002,CONCATENATE("=",Uitwerking!$A111,"-",Uitwerking!AJ$9),RelGegevens!$L$3:$L$1002)=0),"",SUMIF(RelGegevens!$F$3:$M$1002,CONCATENATE("=",Uitwerking!$A111,"-",Uitwerking!AJ$9),RelGegevens!$L$3:$L$1002))</f>
        <v/>
      </c>
      <c r="AK111" s="51" t="str">
        <f ca="1">IF(OR($A111="",AK$9="",SUMIF(RelGegevens!$F$3:$M$1002,CONCATENATE("=",Uitwerking!$A111,"-",Uitwerking!AK$9),RelGegevens!$L$3:$L$1002)=0),"",SUMIF(RelGegevens!$F$3:$M$1002,CONCATENATE("=",Uitwerking!$A111,"-",Uitwerking!AK$9),RelGegevens!$L$3:$L$1002))</f>
        <v/>
      </c>
      <c r="AL111" s="51" t="str">
        <f ca="1">IF(OR($A111="",AL$9="",SUMIF(RelGegevens!$F$3:$M$1002,CONCATENATE("=",Uitwerking!$A111,"-",Uitwerking!AL$9),RelGegevens!$L$3:$L$1002)=0),"",SUMIF(RelGegevens!$F$3:$M$1002,CONCATENATE("=",Uitwerking!$A111,"-",Uitwerking!AL$9),RelGegevens!$L$3:$L$1002))</f>
        <v/>
      </c>
      <c r="AM111" s="51" t="str">
        <f ca="1">IF(OR($A111="",AM$9="",SUMIF(RelGegevens!$F$3:$M$1002,CONCATENATE("=",Uitwerking!$A111,"-",Uitwerking!AM$9),RelGegevens!$L$3:$L$1002)=0),"",SUMIF(RelGegevens!$F$3:$M$1002,CONCATENATE("=",Uitwerking!$A111,"-",Uitwerking!AM$9),RelGegevens!$L$3:$L$1002))</f>
        <v/>
      </c>
      <c r="AN111" s="51" t="str">
        <f ca="1">IF(OR($A111="",AN$9="",SUMIF(RelGegevens!$F$3:$M$1002,CONCATENATE("=",Uitwerking!$A111,"-",Uitwerking!AN$9),RelGegevens!$L$3:$L$1002)=0),"",SUMIF(RelGegevens!$F$3:$M$1002,CONCATENATE("=",Uitwerking!$A111,"-",Uitwerking!AN$9),RelGegevens!$L$3:$L$1002))</f>
        <v/>
      </c>
      <c r="AO111" s="51" t="str">
        <f ca="1">IF(OR($A111="",AO$9="",SUMIF(RelGegevens!$F$3:$M$1002,CONCATENATE("=",Uitwerking!$A111,"-",Uitwerking!AO$9),RelGegevens!$L$3:$L$1002)=0),"",SUMIF(RelGegevens!$F$3:$M$1002,CONCATENATE("=",Uitwerking!$A111,"-",Uitwerking!AO$9),RelGegevens!$L$3:$L$1002))</f>
        <v/>
      </c>
      <c r="AP111" s="51" t="str">
        <f ca="1">IF(OR($A111="",AP$9="",SUMIF(RelGegevens!$F$3:$M$1002,CONCATENATE("=",Uitwerking!$A111,"-",Uitwerking!AP$9),RelGegevens!$L$3:$L$1002)=0),"",SUMIF(RelGegevens!$F$3:$M$1002,CONCATENATE("=",Uitwerking!$A111,"-",Uitwerking!AP$9),RelGegevens!$L$3:$L$1002))</f>
        <v/>
      </c>
      <c r="AQ111" s="51" t="str">
        <f ca="1">IF(OR($A111="",AQ$9="",SUMIF(RelGegevens!$F$3:$M$1002,CONCATENATE("=",Uitwerking!$A111,"-",Uitwerking!AQ$9),RelGegevens!$L$3:$L$1002)=0),"",SUMIF(RelGegevens!$F$3:$M$1002,CONCATENATE("=",Uitwerking!$A111,"-",Uitwerking!AQ$9),RelGegevens!$L$3:$L$1002))</f>
        <v/>
      </c>
      <c r="AR111" s="51" t="str">
        <f ca="1">IF(OR($A111="",AR$9="",SUMIF(RelGegevens!$F$3:$M$1002,CONCATENATE("=",Uitwerking!$A111,"-",Uitwerking!AR$9),RelGegevens!$L$3:$L$1002)=0),"",SUMIF(RelGegevens!$F$3:$M$1002,CONCATENATE("=",Uitwerking!$A111,"-",Uitwerking!AR$9),RelGegevens!$L$3:$L$1002))</f>
        <v/>
      </c>
      <c r="AS111" s="51" t="str">
        <f ca="1">IF(OR($A111="",AS$9="",SUMIF(RelGegevens!$F$3:$M$1002,CONCATENATE("=",Uitwerking!$A111,"-",Uitwerking!AS$9),RelGegevens!$L$3:$L$1002)=0),"",SUMIF(RelGegevens!$F$3:$M$1002,CONCATENATE("=",Uitwerking!$A111,"-",Uitwerking!AS$9),RelGegevens!$L$3:$L$1002))</f>
        <v/>
      </c>
      <c r="AT111" s="51" t="str">
        <f ca="1">IF(OR($A111="",AT$9="",SUMIF(RelGegevens!$F$3:$M$1002,CONCATENATE("=",Uitwerking!$A111,"-",Uitwerking!AT$9),RelGegevens!$L$3:$L$1002)=0),"",SUMIF(RelGegevens!$F$3:$M$1002,CONCATENATE("=",Uitwerking!$A111,"-",Uitwerking!AT$9),RelGegevens!$L$3:$L$1002))</f>
        <v/>
      </c>
      <c r="AU111" s="51" t="str">
        <f ca="1">IF(OR($A111="",AU$9="",SUMIF(RelGegevens!$F$3:$M$1002,CONCATENATE("=",Uitwerking!$A111,"-",Uitwerking!AU$9),RelGegevens!$L$3:$L$1002)=0),"",SUMIF(RelGegevens!$F$3:$M$1002,CONCATENATE("=",Uitwerking!$A111,"-",Uitwerking!AU$9),RelGegevens!$L$3:$L$1002))</f>
        <v/>
      </c>
      <c r="AV111" s="51" t="str">
        <f ca="1">IF(OR($A111="",AV$9="",SUMIF(RelGegevens!$F$3:$M$1002,CONCATENATE("=",Uitwerking!$A111,"-",Uitwerking!AV$9),RelGegevens!$L$3:$L$1002)=0),"",SUMIF(RelGegevens!$F$3:$M$1002,CONCATENATE("=",Uitwerking!$A111,"-",Uitwerking!AV$9),RelGegevens!$L$3:$L$1002))</f>
        <v/>
      </c>
      <c r="AW111" s="51" t="str">
        <f ca="1">IF(OR($A111="",AW$9="",SUMIF(RelGegevens!$F$3:$M$1002,CONCATENATE("=",Uitwerking!$A111,"-",Uitwerking!AW$9),RelGegevens!$L$3:$L$1002)=0),"",SUMIF(RelGegevens!$F$3:$M$1002,CONCATENATE("=",Uitwerking!$A111,"-",Uitwerking!AW$9),RelGegevens!$L$3:$L$1002))</f>
        <v/>
      </c>
      <c r="AX111" s="51" t="str">
        <f ca="1">IF(OR($A111="",AX$9="",SUMIF(RelGegevens!$F$3:$M$1002,CONCATENATE("=",Uitwerking!$A111,"-",Uitwerking!AX$9),RelGegevens!$L$3:$L$1002)=0),"",SUMIF(RelGegevens!$F$3:$M$1002,CONCATENATE("=",Uitwerking!$A111,"-",Uitwerking!AX$9),RelGegevens!$L$3:$L$1002))</f>
        <v/>
      </c>
      <c r="AY111" s="51" t="str">
        <f ca="1">IF(OR($A111="",AY$9="",SUMIF(RelGegevens!$F$3:$M$1002,CONCATENATE("=",Uitwerking!$A111,"-",Uitwerking!AY$9),RelGegevens!$L$3:$L$1002)=0),"",SUMIF(RelGegevens!$F$3:$M$1002,CONCATENATE("=",Uitwerking!$A111,"-",Uitwerking!AY$9),RelGegevens!$L$3:$L$1002))</f>
        <v/>
      </c>
      <c r="AZ111" s="51" t="str">
        <f ca="1">IF(OR($A111="",AZ$9="",SUMIF(RelGegevens!$F$3:$M$1002,CONCATENATE("=",Uitwerking!$A111,"-",Uitwerking!AZ$9),RelGegevens!$L$3:$L$1002)=0),"",SUMIF(RelGegevens!$F$3:$M$1002,CONCATENATE("=",Uitwerking!$A111,"-",Uitwerking!AZ$9),RelGegevens!$L$3:$L$1002))</f>
        <v/>
      </c>
      <c r="BA111" s="51" t="str">
        <f ca="1">IF(OR($A111="",BA$9="",SUMIF(RelGegevens!$F$3:$M$1002,CONCATENATE("=",Uitwerking!$A111,"-",Uitwerking!BA$9),RelGegevens!$L$3:$L$1002)=0),"",SUMIF(RelGegevens!$F$3:$M$1002,CONCATENATE("=",Uitwerking!$A111,"-",Uitwerking!BA$9),RelGegevens!$L$3:$L$1002))</f>
        <v/>
      </c>
      <c r="BB111" s="51" t="str">
        <f ca="1">IF(OR($A111="",BB$9="",SUMIF(RelGegevens!$F$3:$M$1002,CONCATENATE("=",Uitwerking!$A111,"-",Uitwerking!BB$9),RelGegevens!$L$3:$L$1002)=0),"",SUMIF(RelGegevens!$F$3:$M$1002,CONCATENATE("=",Uitwerking!$A111,"-",Uitwerking!BB$9),RelGegevens!$L$3:$L$1002))</f>
        <v/>
      </c>
      <c r="BC111" s="52" t="str">
        <f ca="1">IF(OR($A111="",BC$9="",SUMIF(RelGegevens!$F$3:$M$1002,CONCATENATE("=",Uitwerking!$A111,"-",Uitwerking!BC$9),RelGegevens!$L$3:$L$1002)=0),"",SUMIF(RelGegevens!$F$3:$M$1002,CONCATENATE("=",Uitwerking!$A111,"-",Uitwerking!BC$9),RelGegevens!$L$3:$L$1002))</f>
        <v/>
      </c>
    </row>
    <row r="112" spans="1:55" ht="10.5" customHeight="1" x14ac:dyDescent="0.25">
      <c r="A112" s="17" t="str">
        <f>'Data LMA'!B120</f>
        <v/>
      </c>
      <c r="B112" s="29" t="str">
        <f t="shared" si="5"/>
        <v/>
      </c>
      <c r="C112" s="22" t="str">
        <f>IF(A112="","",VLOOKUP(A112,Euralcodes!$A$2:$C$840,3))</f>
        <v/>
      </c>
      <c r="D112" s="23" t="str">
        <f>IF(C112="","",VLOOKUP(A112,Euralcodes!$A$2:$C$840,2))</f>
        <v/>
      </c>
      <c r="E112" s="87" t="str">
        <f t="shared" ca="1" si="6"/>
        <v/>
      </c>
      <c r="F112" s="50" t="str">
        <f ca="1">IF(OR($A112="",F$9="",SUMIF(RelGegevens!$F$3:$M$1002,CONCATENATE("=",Uitwerking!$A112,"-",Uitwerking!F$9),RelGegevens!$L$3:$L$1002)=0),"",SUMIF(RelGegevens!$F$3:$M$1002,CONCATENATE("=",Uitwerking!$A112,"-",Uitwerking!F$9),RelGegevens!$L$3:$L$1002))</f>
        <v/>
      </c>
      <c r="G112" s="51" t="str">
        <f ca="1">IF(OR($A112="",G$9="",SUMIF(RelGegevens!$F$3:$M$1002,CONCATENATE("=",Uitwerking!$A112,"-",Uitwerking!G$9),RelGegevens!$L$3:$L$1002)=0),"",SUMIF(RelGegevens!$F$3:$M$1002,CONCATENATE("=",Uitwerking!$A112,"-",Uitwerking!G$9),RelGegevens!$L$3:$L$1002))</f>
        <v/>
      </c>
      <c r="H112" s="51" t="str">
        <f ca="1">IF(OR($A112="",H$9="",SUMIF(RelGegevens!$F$3:$M$1002,CONCATENATE("=",Uitwerking!$A112,"-",Uitwerking!H$9),RelGegevens!$L$3:$L$1002)=0),"",SUMIF(RelGegevens!$F$3:$M$1002,CONCATENATE("=",Uitwerking!$A112,"-",Uitwerking!H$9),RelGegevens!$L$3:$L$1002))</f>
        <v/>
      </c>
      <c r="I112" s="51" t="str">
        <f ca="1">IF(OR($A112="",I$9="",SUMIF(RelGegevens!$F$3:$M$1002,CONCATENATE("=",Uitwerking!$A112,"-",Uitwerking!I$9),RelGegevens!$L$3:$L$1002)=0),"",SUMIF(RelGegevens!$F$3:$M$1002,CONCATENATE("=",Uitwerking!$A112,"-",Uitwerking!I$9),RelGegevens!$L$3:$L$1002))</f>
        <v/>
      </c>
      <c r="J112" s="51" t="str">
        <f ca="1">IF(OR($A112="",J$9="",SUMIF(RelGegevens!$F$3:$M$1002,CONCATENATE("=",Uitwerking!$A112,"-",Uitwerking!J$9),RelGegevens!$L$3:$L$1002)=0),"",SUMIF(RelGegevens!$F$3:$M$1002,CONCATENATE("=",Uitwerking!$A112,"-",Uitwerking!J$9),RelGegevens!$L$3:$L$1002))</f>
        <v/>
      </c>
      <c r="K112" s="51" t="str">
        <f ca="1">IF(OR($A112="",K$9="",SUMIF(RelGegevens!$F$3:$M$1002,CONCATENATE("=",Uitwerking!$A112,"-",Uitwerking!K$9),RelGegevens!$L$3:$L$1002)=0),"",SUMIF(RelGegevens!$F$3:$M$1002,CONCATENATE("=",Uitwerking!$A112,"-",Uitwerking!K$9),RelGegevens!$L$3:$L$1002))</f>
        <v/>
      </c>
      <c r="L112" s="51" t="str">
        <f ca="1">IF(OR($A112="",L$9="",SUMIF(RelGegevens!$F$3:$M$1002,CONCATENATE("=",Uitwerking!$A112,"-",Uitwerking!L$9),RelGegevens!$L$3:$L$1002)=0),"",SUMIF(RelGegevens!$F$3:$M$1002,CONCATENATE("=",Uitwerking!$A112,"-",Uitwerking!L$9),RelGegevens!$L$3:$L$1002))</f>
        <v/>
      </c>
      <c r="M112" s="51" t="str">
        <f ca="1">IF(OR($A112="",M$9="",SUMIF(RelGegevens!$F$3:$M$1002,CONCATENATE("=",Uitwerking!$A112,"-",Uitwerking!M$9),RelGegevens!$L$3:$L$1002)=0),"",SUMIF(RelGegevens!$F$3:$M$1002,CONCATENATE("=",Uitwerking!$A112,"-",Uitwerking!M$9),RelGegevens!$L$3:$L$1002))</f>
        <v/>
      </c>
      <c r="N112" s="51" t="str">
        <f ca="1">IF(OR($A112="",N$9="",SUMIF(RelGegevens!$F$3:$M$1002,CONCATENATE("=",Uitwerking!$A112,"-",Uitwerking!N$9),RelGegevens!$L$3:$L$1002)=0),"",SUMIF(RelGegevens!$F$3:$M$1002,CONCATENATE("=",Uitwerking!$A112,"-",Uitwerking!N$9),RelGegevens!$L$3:$L$1002))</f>
        <v/>
      </c>
      <c r="O112" s="51" t="str">
        <f ca="1">IF(OR($A112="",O$9="",SUMIF(RelGegevens!$F$3:$M$1002,CONCATENATE("=",Uitwerking!$A112,"-",Uitwerking!O$9),RelGegevens!$L$3:$L$1002)=0),"",SUMIF(RelGegevens!$F$3:$M$1002,CONCATENATE("=",Uitwerking!$A112,"-",Uitwerking!O$9),RelGegevens!$L$3:$L$1002))</f>
        <v/>
      </c>
      <c r="P112" s="51" t="str">
        <f ca="1">IF(OR($A112="",P$9="",SUMIF(RelGegevens!$F$3:$M$1002,CONCATENATE("=",Uitwerking!$A112,"-",Uitwerking!P$9),RelGegevens!$L$3:$L$1002)=0),"",SUMIF(RelGegevens!$F$3:$M$1002,CONCATENATE("=",Uitwerking!$A112,"-",Uitwerking!P$9),RelGegevens!$L$3:$L$1002))</f>
        <v/>
      </c>
      <c r="Q112" s="51" t="str">
        <f ca="1">IF(OR($A112="",Q$9="",SUMIF(RelGegevens!$F$3:$M$1002,CONCATENATE("=",Uitwerking!$A112,"-",Uitwerking!Q$9),RelGegevens!$L$3:$L$1002)=0),"",SUMIF(RelGegevens!$F$3:$M$1002,CONCATENATE("=",Uitwerking!$A112,"-",Uitwerking!Q$9),RelGegevens!$L$3:$L$1002))</f>
        <v/>
      </c>
      <c r="R112" s="51" t="str">
        <f ca="1">IF(OR($A112="",R$9="",SUMIF(RelGegevens!$F$3:$M$1002,CONCATENATE("=",Uitwerking!$A112,"-",Uitwerking!R$9),RelGegevens!$L$3:$L$1002)=0),"",SUMIF(RelGegevens!$F$3:$M$1002,CONCATENATE("=",Uitwerking!$A112,"-",Uitwerking!R$9),RelGegevens!$L$3:$L$1002))</f>
        <v/>
      </c>
      <c r="S112" s="51" t="str">
        <f ca="1">IF(OR($A112="",S$9="",SUMIF(RelGegevens!$F$3:$M$1002,CONCATENATE("=",Uitwerking!$A112,"-",Uitwerking!S$9),RelGegevens!$L$3:$L$1002)=0),"",SUMIF(RelGegevens!$F$3:$M$1002,CONCATENATE("=",Uitwerking!$A112,"-",Uitwerking!S$9),RelGegevens!$L$3:$L$1002))</f>
        <v/>
      </c>
      <c r="T112" s="51" t="str">
        <f ca="1">IF(OR($A112="",T$9="",SUMIF(RelGegevens!$F$3:$M$1002,CONCATENATE("=",Uitwerking!$A112,"-",Uitwerking!T$9),RelGegevens!$L$3:$L$1002)=0),"",SUMIF(RelGegevens!$F$3:$M$1002,CONCATENATE("=",Uitwerking!$A112,"-",Uitwerking!T$9),RelGegevens!$L$3:$L$1002))</f>
        <v/>
      </c>
      <c r="U112" s="51" t="str">
        <f ca="1">IF(OR($A112="",U$9="",SUMIF(RelGegevens!$F$3:$M$1002,CONCATENATE("=",Uitwerking!$A112,"-",Uitwerking!U$9),RelGegevens!$L$3:$L$1002)=0),"",SUMIF(RelGegevens!$F$3:$M$1002,CONCATENATE("=",Uitwerking!$A112,"-",Uitwerking!U$9),RelGegevens!$L$3:$L$1002))</f>
        <v/>
      </c>
      <c r="V112" s="51" t="str">
        <f ca="1">IF(OR($A112="",V$9="",SUMIF(RelGegevens!$F$3:$M$1002,CONCATENATE("=",Uitwerking!$A112,"-",Uitwerking!V$9),RelGegevens!$L$3:$L$1002)=0),"",SUMIF(RelGegevens!$F$3:$M$1002,CONCATENATE("=",Uitwerking!$A112,"-",Uitwerking!V$9),RelGegevens!$L$3:$L$1002))</f>
        <v/>
      </c>
      <c r="W112" s="51" t="str">
        <f ca="1">IF(OR($A112="",W$9="",SUMIF(RelGegevens!$F$3:$M$1002,CONCATENATE("=",Uitwerking!$A112,"-",Uitwerking!W$9),RelGegevens!$L$3:$L$1002)=0),"",SUMIF(RelGegevens!$F$3:$M$1002,CONCATENATE("=",Uitwerking!$A112,"-",Uitwerking!W$9),RelGegevens!$L$3:$L$1002))</f>
        <v/>
      </c>
      <c r="X112" s="51" t="str">
        <f ca="1">IF(OR($A112="",X$9="",SUMIF(RelGegevens!$F$3:$M$1002,CONCATENATE("=",Uitwerking!$A112,"-",Uitwerking!X$9),RelGegevens!$L$3:$L$1002)=0),"",SUMIF(RelGegevens!$F$3:$M$1002,CONCATENATE("=",Uitwerking!$A112,"-",Uitwerking!X$9),RelGegevens!$L$3:$L$1002))</f>
        <v/>
      </c>
      <c r="Y112" s="51" t="str">
        <f ca="1">IF(OR($A112="",Y$9="",SUMIF(RelGegevens!$F$3:$M$1002,CONCATENATE("=",Uitwerking!$A112,"-",Uitwerking!Y$9),RelGegevens!$L$3:$L$1002)=0),"",SUMIF(RelGegevens!$F$3:$M$1002,CONCATENATE("=",Uitwerking!$A112,"-",Uitwerking!Y$9),RelGegevens!$L$3:$L$1002))</f>
        <v/>
      </c>
      <c r="Z112" s="50" t="str">
        <f ca="1">IF(OR($A112="",Z$9="",SUMIF(RelGegevens!$F$3:$M$1002,CONCATENATE("=",Uitwerking!$A112,"-",Uitwerking!Z$9),RelGegevens!$L$3:$L$1002)=0),"",SUMIF(RelGegevens!$F$3:$M$1002,CONCATENATE("=",Uitwerking!$A112,"-",Uitwerking!Z$9),RelGegevens!$L$3:$L$1002))</f>
        <v/>
      </c>
      <c r="AA112" s="51" t="str">
        <f ca="1">IF(OR($A112="",AA$9="",SUMIF(RelGegevens!$F$3:$M$1002,CONCATENATE("=",Uitwerking!$A112,"-",Uitwerking!AA$9),RelGegevens!$L$3:$L$1002)=0),"",SUMIF(RelGegevens!$F$3:$M$1002,CONCATENATE("=",Uitwerking!$A112,"-",Uitwerking!AA$9),RelGegevens!$L$3:$L$1002))</f>
        <v/>
      </c>
      <c r="AB112" s="51" t="str">
        <f ca="1">IF(OR($A112="",AB$9="",SUMIF(RelGegevens!$F$3:$M$1002,CONCATENATE("=",Uitwerking!$A112,"-",Uitwerking!AB$9),RelGegevens!$L$3:$L$1002)=0),"",SUMIF(RelGegevens!$F$3:$M$1002,CONCATENATE("=",Uitwerking!$A112,"-",Uitwerking!AB$9),RelGegevens!$L$3:$L$1002))</f>
        <v/>
      </c>
      <c r="AC112" s="51" t="str">
        <f ca="1">IF(OR($A112="",AC$9="",SUMIF(RelGegevens!$F$3:$M$1002,CONCATENATE("=",Uitwerking!$A112,"-",Uitwerking!AC$9),RelGegevens!$L$3:$L$1002)=0),"",SUMIF(RelGegevens!$F$3:$M$1002,CONCATENATE("=",Uitwerking!$A112,"-",Uitwerking!AC$9),RelGegevens!$L$3:$L$1002))</f>
        <v/>
      </c>
      <c r="AD112" s="51" t="str">
        <f ca="1">IF(OR($A112="",AD$9="",SUMIF(RelGegevens!$F$3:$M$1002,CONCATENATE("=",Uitwerking!$A112,"-",Uitwerking!AD$9),RelGegevens!$L$3:$L$1002)=0),"",SUMIF(RelGegevens!$F$3:$M$1002,CONCATENATE("=",Uitwerking!$A112,"-",Uitwerking!AD$9),RelGegevens!$L$3:$L$1002))</f>
        <v/>
      </c>
      <c r="AE112" s="51" t="str">
        <f ca="1">IF(OR($A112="",AE$9="",SUMIF(RelGegevens!$F$3:$M$1002,CONCATENATE("=",Uitwerking!$A112,"-",Uitwerking!AE$9),RelGegevens!$L$3:$L$1002)=0),"",SUMIF(RelGegevens!$F$3:$M$1002,CONCATENATE("=",Uitwerking!$A112,"-",Uitwerking!AE$9),RelGegevens!$L$3:$L$1002))</f>
        <v/>
      </c>
      <c r="AF112" s="51" t="str">
        <f ca="1">IF(OR($A112="",AF$9="",SUMIF(RelGegevens!$F$3:$M$1002,CONCATENATE("=",Uitwerking!$A112,"-",Uitwerking!AF$9),RelGegevens!$L$3:$L$1002)=0),"",SUMIF(RelGegevens!$F$3:$M$1002,CONCATENATE("=",Uitwerking!$A112,"-",Uitwerking!AF$9),RelGegevens!$L$3:$L$1002))</f>
        <v/>
      </c>
      <c r="AG112" s="51" t="str">
        <f ca="1">IF(OR($A112="",AG$9="",SUMIF(RelGegevens!$F$3:$M$1002,CONCATENATE("=",Uitwerking!$A112,"-",Uitwerking!AG$9),RelGegevens!$L$3:$L$1002)=0),"",SUMIF(RelGegevens!$F$3:$M$1002,CONCATENATE("=",Uitwerking!$A112,"-",Uitwerking!AG$9),RelGegevens!$L$3:$L$1002))</f>
        <v/>
      </c>
      <c r="AH112" s="51" t="str">
        <f ca="1">IF(OR($A112="",AH$9="",SUMIF(RelGegevens!$F$3:$M$1002,CONCATENATE("=",Uitwerking!$A112,"-",Uitwerking!AH$9),RelGegevens!$L$3:$L$1002)=0),"",SUMIF(RelGegevens!$F$3:$M$1002,CONCATENATE("=",Uitwerking!$A112,"-",Uitwerking!AH$9),RelGegevens!$L$3:$L$1002))</f>
        <v/>
      </c>
      <c r="AI112" s="51" t="str">
        <f ca="1">IF(OR($A112="",AI$9="",SUMIF(RelGegevens!$F$3:$M$1002,CONCATENATE("=",Uitwerking!$A112,"-",Uitwerking!AI$9),RelGegevens!$L$3:$L$1002)=0),"",SUMIF(RelGegevens!$F$3:$M$1002,CONCATENATE("=",Uitwerking!$A112,"-",Uitwerking!AI$9),RelGegevens!$L$3:$L$1002))</f>
        <v/>
      </c>
      <c r="AJ112" s="51" t="str">
        <f ca="1">IF(OR($A112="",AJ$9="",SUMIF(RelGegevens!$F$3:$M$1002,CONCATENATE("=",Uitwerking!$A112,"-",Uitwerking!AJ$9),RelGegevens!$L$3:$L$1002)=0),"",SUMIF(RelGegevens!$F$3:$M$1002,CONCATENATE("=",Uitwerking!$A112,"-",Uitwerking!AJ$9),RelGegevens!$L$3:$L$1002))</f>
        <v/>
      </c>
      <c r="AK112" s="51" t="str">
        <f ca="1">IF(OR($A112="",AK$9="",SUMIF(RelGegevens!$F$3:$M$1002,CONCATENATE("=",Uitwerking!$A112,"-",Uitwerking!AK$9),RelGegevens!$L$3:$L$1002)=0),"",SUMIF(RelGegevens!$F$3:$M$1002,CONCATENATE("=",Uitwerking!$A112,"-",Uitwerking!AK$9),RelGegevens!$L$3:$L$1002))</f>
        <v/>
      </c>
      <c r="AL112" s="51" t="str">
        <f ca="1">IF(OR($A112="",AL$9="",SUMIF(RelGegevens!$F$3:$M$1002,CONCATENATE("=",Uitwerking!$A112,"-",Uitwerking!AL$9),RelGegevens!$L$3:$L$1002)=0),"",SUMIF(RelGegevens!$F$3:$M$1002,CONCATENATE("=",Uitwerking!$A112,"-",Uitwerking!AL$9),RelGegevens!$L$3:$L$1002))</f>
        <v/>
      </c>
      <c r="AM112" s="51" t="str">
        <f ca="1">IF(OR($A112="",AM$9="",SUMIF(RelGegevens!$F$3:$M$1002,CONCATENATE("=",Uitwerking!$A112,"-",Uitwerking!AM$9),RelGegevens!$L$3:$L$1002)=0),"",SUMIF(RelGegevens!$F$3:$M$1002,CONCATENATE("=",Uitwerking!$A112,"-",Uitwerking!AM$9),RelGegevens!$L$3:$L$1002))</f>
        <v/>
      </c>
      <c r="AN112" s="51" t="str">
        <f ca="1">IF(OR($A112="",AN$9="",SUMIF(RelGegevens!$F$3:$M$1002,CONCATENATE("=",Uitwerking!$A112,"-",Uitwerking!AN$9),RelGegevens!$L$3:$L$1002)=0),"",SUMIF(RelGegevens!$F$3:$M$1002,CONCATENATE("=",Uitwerking!$A112,"-",Uitwerking!AN$9),RelGegevens!$L$3:$L$1002))</f>
        <v/>
      </c>
      <c r="AO112" s="51" t="str">
        <f ca="1">IF(OR($A112="",AO$9="",SUMIF(RelGegevens!$F$3:$M$1002,CONCATENATE("=",Uitwerking!$A112,"-",Uitwerking!AO$9),RelGegevens!$L$3:$L$1002)=0),"",SUMIF(RelGegevens!$F$3:$M$1002,CONCATENATE("=",Uitwerking!$A112,"-",Uitwerking!AO$9),RelGegevens!$L$3:$L$1002))</f>
        <v/>
      </c>
      <c r="AP112" s="51" t="str">
        <f ca="1">IF(OR($A112="",AP$9="",SUMIF(RelGegevens!$F$3:$M$1002,CONCATENATE("=",Uitwerking!$A112,"-",Uitwerking!AP$9),RelGegevens!$L$3:$L$1002)=0),"",SUMIF(RelGegevens!$F$3:$M$1002,CONCATENATE("=",Uitwerking!$A112,"-",Uitwerking!AP$9),RelGegevens!$L$3:$L$1002))</f>
        <v/>
      </c>
      <c r="AQ112" s="51" t="str">
        <f ca="1">IF(OR($A112="",AQ$9="",SUMIF(RelGegevens!$F$3:$M$1002,CONCATENATE("=",Uitwerking!$A112,"-",Uitwerking!AQ$9),RelGegevens!$L$3:$L$1002)=0),"",SUMIF(RelGegevens!$F$3:$M$1002,CONCATENATE("=",Uitwerking!$A112,"-",Uitwerking!AQ$9),RelGegevens!$L$3:$L$1002))</f>
        <v/>
      </c>
      <c r="AR112" s="51" t="str">
        <f ca="1">IF(OR($A112="",AR$9="",SUMIF(RelGegevens!$F$3:$M$1002,CONCATENATE("=",Uitwerking!$A112,"-",Uitwerking!AR$9),RelGegevens!$L$3:$L$1002)=0),"",SUMIF(RelGegevens!$F$3:$M$1002,CONCATENATE("=",Uitwerking!$A112,"-",Uitwerking!AR$9),RelGegevens!$L$3:$L$1002))</f>
        <v/>
      </c>
      <c r="AS112" s="51" t="str">
        <f ca="1">IF(OR($A112="",AS$9="",SUMIF(RelGegevens!$F$3:$M$1002,CONCATENATE("=",Uitwerking!$A112,"-",Uitwerking!AS$9),RelGegevens!$L$3:$L$1002)=0),"",SUMIF(RelGegevens!$F$3:$M$1002,CONCATENATE("=",Uitwerking!$A112,"-",Uitwerking!AS$9),RelGegevens!$L$3:$L$1002))</f>
        <v/>
      </c>
      <c r="AT112" s="51" t="str">
        <f ca="1">IF(OR($A112="",AT$9="",SUMIF(RelGegevens!$F$3:$M$1002,CONCATENATE("=",Uitwerking!$A112,"-",Uitwerking!AT$9),RelGegevens!$L$3:$L$1002)=0),"",SUMIF(RelGegevens!$F$3:$M$1002,CONCATENATE("=",Uitwerking!$A112,"-",Uitwerking!AT$9),RelGegevens!$L$3:$L$1002))</f>
        <v/>
      </c>
      <c r="AU112" s="51" t="str">
        <f ca="1">IF(OR($A112="",AU$9="",SUMIF(RelGegevens!$F$3:$M$1002,CONCATENATE("=",Uitwerking!$A112,"-",Uitwerking!AU$9),RelGegevens!$L$3:$L$1002)=0),"",SUMIF(RelGegevens!$F$3:$M$1002,CONCATENATE("=",Uitwerking!$A112,"-",Uitwerking!AU$9),RelGegevens!$L$3:$L$1002))</f>
        <v/>
      </c>
      <c r="AV112" s="51" t="str">
        <f ca="1">IF(OR($A112="",AV$9="",SUMIF(RelGegevens!$F$3:$M$1002,CONCATENATE("=",Uitwerking!$A112,"-",Uitwerking!AV$9),RelGegevens!$L$3:$L$1002)=0),"",SUMIF(RelGegevens!$F$3:$M$1002,CONCATENATE("=",Uitwerking!$A112,"-",Uitwerking!AV$9),RelGegevens!$L$3:$L$1002))</f>
        <v/>
      </c>
      <c r="AW112" s="51" t="str">
        <f ca="1">IF(OR($A112="",AW$9="",SUMIF(RelGegevens!$F$3:$M$1002,CONCATENATE("=",Uitwerking!$A112,"-",Uitwerking!AW$9),RelGegevens!$L$3:$L$1002)=0),"",SUMIF(RelGegevens!$F$3:$M$1002,CONCATENATE("=",Uitwerking!$A112,"-",Uitwerking!AW$9),RelGegevens!$L$3:$L$1002))</f>
        <v/>
      </c>
      <c r="AX112" s="51" t="str">
        <f ca="1">IF(OR($A112="",AX$9="",SUMIF(RelGegevens!$F$3:$M$1002,CONCATENATE("=",Uitwerking!$A112,"-",Uitwerking!AX$9),RelGegevens!$L$3:$L$1002)=0),"",SUMIF(RelGegevens!$F$3:$M$1002,CONCATENATE("=",Uitwerking!$A112,"-",Uitwerking!AX$9),RelGegevens!$L$3:$L$1002))</f>
        <v/>
      </c>
      <c r="AY112" s="51" t="str">
        <f ca="1">IF(OR($A112="",AY$9="",SUMIF(RelGegevens!$F$3:$M$1002,CONCATENATE("=",Uitwerking!$A112,"-",Uitwerking!AY$9),RelGegevens!$L$3:$L$1002)=0),"",SUMIF(RelGegevens!$F$3:$M$1002,CONCATENATE("=",Uitwerking!$A112,"-",Uitwerking!AY$9),RelGegevens!$L$3:$L$1002))</f>
        <v/>
      </c>
      <c r="AZ112" s="51" t="str">
        <f ca="1">IF(OR($A112="",AZ$9="",SUMIF(RelGegevens!$F$3:$M$1002,CONCATENATE("=",Uitwerking!$A112,"-",Uitwerking!AZ$9),RelGegevens!$L$3:$L$1002)=0),"",SUMIF(RelGegevens!$F$3:$M$1002,CONCATENATE("=",Uitwerking!$A112,"-",Uitwerking!AZ$9),RelGegevens!$L$3:$L$1002))</f>
        <v/>
      </c>
      <c r="BA112" s="51" t="str">
        <f ca="1">IF(OR($A112="",BA$9="",SUMIF(RelGegevens!$F$3:$M$1002,CONCATENATE("=",Uitwerking!$A112,"-",Uitwerking!BA$9),RelGegevens!$L$3:$L$1002)=0),"",SUMIF(RelGegevens!$F$3:$M$1002,CONCATENATE("=",Uitwerking!$A112,"-",Uitwerking!BA$9),RelGegevens!$L$3:$L$1002))</f>
        <v/>
      </c>
      <c r="BB112" s="51" t="str">
        <f ca="1">IF(OR($A112="",BB$9="",SUMIF(RelGegevens!$F$3:$M$1002,CONCATENATE("=",Uitwerking!$A112,"-",Uitwerking!BB$9),RelGegevens!$L$3:$L$1002)=0),"",SUMIF(RelGegevens!$F$3:$M$1002,CONCATENATE("=",Uitwerking!$A112,"-",Uitwerking!BB$9),RelGegevens!$L$3:$L$1002))</f>
        <v/>
      </c>
      <c r="BC112" s="52" t="str">
        <f ca="1">IF(OR($A112="",BC$9="",SUMIF(RelGegevens!$F$3:$M$1002,CONCATENATE("=",Uitwerking!$A112,"-",Uitwerking!BC$9),RelGegevens!$L$3:$L$1002)=0),"",SUMIF(RelGegevens!$F$3:$M$1002,CONCATENATE("=",Uitwerking!$A112,"-",Uitwerking!BC$9),RelGegevens!$L$3:$L$1002))</f>
        <v/>
      </c>
    </row>
    <row r="113" spans="1:55" ht="10.5" customHeight="1" x14ac:dyDescent="0.25">
      <c r="A113" s="17" t="str">
        <f>'Data LMA'!B121</f>
        <v/>
      </c>
      <c r="B113" s="29" t="str">
        <f t="shared" si="5"/>
        <v/>
      </c>
      <c r="C113" s="22" t="str">
        <f>IF(A113="","",VLOOKUP(A113,Euralcodes!$A$2:$C$840,3))</f>
        <v/>
      </c>
      <c r="D113" s="23" t="str">
        <f>IF(C113="","",VLOOKUP(A113,Euralcodes!$A$2:$C$840,2))</f>
        <v/>
      </c>
      <c r="E113" s="87" t="str">
        <f t="shared" ca="1" si="6"/>
        <v/>
      </c>
      <c r="F113" s="50" t="str">
        <f ca="1">IF(OR($A113="",F$9="",SUMIF(RelGegevens!$F$3:$M$1002,CONCATENATE("=",Uitwerking!$A113,"-",Uitwerking!F$9),RelGegevens!$L$3:$L$1002)=0),"",SUMIF(RelGegevens!$F$3:$M$1002,CONCATENATE("=",Uitwerking!$A113,"-",Uitwerking!F$9),RelGegevens!$L$3:$L$1002))</f>
        <v/>
      </c>
      <c r="G113" s="51" t="str">
        <f ca="1">IF(OR($A113="",G$9="",SUMIF(RelGegevens!$F$3:$M$1002,CONCATENATE("=",Uitwerking!$A113,"-",Uitwerking!G$9),RelGegevens!$L$3:$L$1002)=0),"",SUMIF(RelGegevens!$F$3:$M$1002,CONCATENATE("=",Uitwerking!$A113,"-",Uitwerking!G$9),RelGegevens!$L$3:$L$1002))</f>
        <v/>
      </c>
      <c r="H113" s="51" t="str">
        <f ca="1">IF(OR($A113="",H$9="",SUMIF(RelGegevens!$F$3:$M$1002,CONCATENATE("=",Uitwerking!$A113,"-",Uitwerking!H$9),RelGegevens!$L$3:$L$1002)=0),"",SUMIF(RelGegevens!$F$3:$M$1002,CONCATENATE("=",Uitwerking!$A113,"-",Uitwerking!H$9),RelGegevens!$L$3:$L$1002))</f>
        <v/>
      </c>
      <c r="I113" s="51" t="str">
        <f ca="1">IF(OR($A113="",I$9="",SUMIF(RelGegevens!$F$3:$M$1002,CONCATENATE("=",Uitwerking!$A113,"-",Uitwerking!I$9),RelGegevens!$L$3:$L$1002)=0),"",SUMIF(RelGegevens!$F$3:$M$1002,CONCATENATE("=",Uitwerking!$A113,"-",Uitwerking!I$9),RelGegevens!$L$3:$L$1002))</f>
        <v/>
      </c>
      <c r="J113" s="51" t="str">
        <f ca="1">IF(OR($A113="",J$9="",SUMIF(RelGegevens!$F$3:$M$1002,CONCATENATE("=",Uitwerking!$A113,"-",Uitwerking!J$9),RelGegevens!$L$3:$L$1002)=0),"",SUMIF(RelGegevens!$F$3:$M$1002,CONCATENATE("=",Uitwerking!$A113,"-",Uitwerking!J$9),RelGegevens!$L$3:$L$1002))</f>
        <v/>
      </c>
      <c r="K113" s="51" t="str">
        <f ca="1">IF(OR($A113="",K$9="",SUMIF(RelGegevens!$F$3:$M$1002,CONCATENATE("=",Uitwerking!$A113,"-",Uitwerking!K$9),RelGegevens!$L$3:$L$1002)=0),"",SUMIF(RelGegevens!$F$3:$M$1002,CONCATENATE("=",Uitwerking!$A113,"-",Uitwerking!K$9),RelGegevens!$L$3:$L$1002))</f>
        <v/>
      </c>
      <c r="L113" s="51" t="str">
        <f ca="1">IF(OR($A113="",L$9="",SUMIF(RelGegevens!$F$3:$M$1002,CONCATENATE("=",Uitwerking!$A113,"-",Uitwerking!L$9),RelGegevens!$L$3:$L$1002)=0),"",SUMIF(RelGegevens!$F$3:$M$1002,CONCATENATE("=",Uitwerking!$A113,"-",Uitwerking!L$9),RelGegevens!$L$3:$L$1002))</f>
        <v/>
      </c>
      <c r="M113" s="51" t="str">
        <f ca="1">IF(OR($A113="",M$9="",SUMIF(RelGegevens!$F$3:$M$1002,CONCATENATE("=",Uitwerking!$A113,"-",Uitwerking!M$9),RelGegevens!$L$3:$L$1002)=0),"",SUMIF(RelGegevens!$F$3:$M$1002,CONCATENATE("=",Uitwerking!$A113,"-",Uitwerking!M$9),RelGegevens!$L$3:$L$1002))</f>
        <v/>
      </c>
      <c r="N113" s="51" t="str">
        <f ca="1">IF(OR($A113="",N$9="",SUMIF(RelGegevens!$F$3:$M$1002,CONCATENATE("=",Uitwerking!$A113,"-",Uitwerking!N$9),RelGegevens!$L$3:$L$1002)=0),"",SUMIF(RelGegevens!$F$3:$M$1002,CONCATENATE("=",Uitwerking!$A113,"-",Uitwerking!N$9),RelGegevens!$L$3:$L$1002))</f>
        <v/>
      </c>
      <c r="O113" s="51" t="str">
        <f ca="1">IF(OR($A113="",O$9="",SUMIF(RelGegevens!$F$3:$M$1002,CONCATENATE("=",Uitwerking!$A113,"-",Uitwerking!O$9),RelGegevens!$L$3:$L$1002)=0),"",SUMIF(RelGegevens!$F$3:$M$1002,CONCATENATE("=",Uitwerking!$A113,"-",Uitwerking!O$9),RelGegevens!$L$3:$L$1002))</f>
        <v/>
      </c>
      <c r="P113" s="51" t="str">
        <f ca="1">IF(OR($A113="",P$9="",SUMIF(RelGegevens!$F$3:$M$1002,CONCATENATE("=",Uitwerking!$A113,"-",Uitwerking!P$9),RelGegevens!$L$3:$L$1002)=0),"",SUMIF(RelGegevens!$F$3:$M$1002,CONCATENATE("=",Uitwerking!$A113,"-",Uitwerking!P$9),RelGegevens!$L$3:$L$1002))</f>
        <v/>
      </c>
      <c r="Q113" s="51" t="str">
        <f ca="1">IF(OR($A113="",Q$9="",SUMIF(RelGegevens!$F$3:$M$1002,CONCATENATE("=",Uitwerking!$A113,"-",Uitwerking!Q$9),RelGegevens!$L$3:$L$1002)=0),"",SUMIF(RelGegevens!$F$3:$M$1002,CONCATENATE("=",Uitwerking!$A113,"-",Uitwerking!Q$9),RelGegevens!$L$3:$L$1002))</f>
        <v/>
      </c>
      <c r="R113" s="51" t="str">
        <f ca="1">IF(OR($A113="",R$9="",SUMIF(RelGegevens!$F$3:$M$1002,CONCATENATE("=",Uitwerking!$A113,"-",Uitwerking!R$9),RelGegevens!$L$3:$L$1002)=0),"",SUMIF(RelGegevens!$F$3:$M$1002,CONCATENATE("=",Uitwerking!$A113,"-",Uitwerking!R$9),RelGegevens!$L$3:$L$1002))</f>
        <v/>
      </c>
      <c r="S113" s="51" t="str">
        <f ca="1">IF(OR($A113="",S$9="",SUMIF(RelGegevens!$F$3:$M$1002,CONCATENATE("=",Uitwerking!$A113,"-",Uitwerking!S$9),RelGegevens!$L$3:$L$1002)=0),"",SUMIF(RelGegevens!$F$3:$M$1002,CONCATENATE("=",Uitwerking!$A113,"-",Uitwerking!S$9),RelGegevens!$L$3:$L$1002))</f>
        <v/>
      </c>
      <c r="T113" s="51" t="str">
        <f ca="1">IF(OR($A113="",T$9="",SUMIF(RelGegevens!$F$3:$M$1002,CONCATENATE("=",Uitwerking!$A113,"-",Uitwerking!T$9),RelGegevens!$L$3:$L$1002)=0),"",SUMIF(RelGegevens!$F$3:$M$1002,CONCATENATE("=",Uitwerking!$A113,"-",Uitwerking!T$9),RelGegevens!$L$3:$L$1002))</f>
        <v/>
      </c>
      <c r="U113" s="51" t="str">
        <f ca="1">IF(OR($A113="",U$9="",SUMIF(RelGegevens!$F$3:$M$1002,CONCATENATE("=",Uitwerking!$A113,"-",Uitwerking!U$9),RelGegevens!$L$3:$L$1002)=0),"",SUMIF(RelGegevens!$F$3:$M$1002,CONCATENATE("=",Uitwerking!$A113,"-",Uitwerking!U$9),RelGegevens!$L$3:$L$1002))</f>
        <v/>
      </c>
      <c r="V113" s="51" t="str">
        <f ca="1">IF(OR($A113="",V$9="",SUMIF(RelGegevens!$F$3:$M$1002,CONCATENATE("=",Uitwerking!$A113,"-",Uitwerking!V$9),RelGegevens!$L$3:$L$1002)=0),"",SUMIF(RelGegevens!$F$3:$M$1002,CONCATENATE("=",Uitwerking!$A113,"-",Uitwerking!V$9),RelGegevens!$L$3:$L$1002))</f>
        <v/>
      </c>
      <c r="W113" s="51" t="str">
        <f ca="1">IF(OR($A113="",W$9="",SUMIF(RelGegevens!$F$3:$M$1002,CONCATENATE("=",Uitwerking!$A113,"-",Uitwerking!W$9),RelGegevens!$L$3:$L$1002)=0),"",SUMIF(RelGegevens!$F$3:$M$1002,CONCATENATE("=",Uitwerking!$A113,"-",Uitwerking!W$9),RelGegevens!$L$3:$L$1002))</f>
        <v/>
      </c>
      <c r="X113" s="51" t="str">
        <f ca="1">IF(OR($A113="",X$9="",SUMIF(RelGegevens!$F$3:$M$1002,CONCATENATE("=",Uitwerking!$A113,"-",Uitwerking!X$9),RelGegevens!$L$3:$L$1002)=0),"",SUMIF(RelGegevens!$F$3:$M$1002,CONCATENATE("=",Uitwerking!$A113,"-",Uitwerking!X$9),RelGegevens!$L$3:$L$1002))</f>
        <v/>
      </c>
      <c r="Y113" s="51" t="str">
        <f ca="1">IF(OR($A113="",Y$9="",SUMIF(RelGegevens!$F$3:$M$1002,CONCATENATE("=",Uitwerking!$A113,"-",Uitwerking!Y$9),RelGegevens!$L$3:$L$1002)=0),"",SUMIF(RelGegevens!$F$3:$M$1002,CONCATENATE("=",Uitwerking!$A113,"-",Uitwerking!Y$9),RelGegevens!$L$3:$L$1002))</f>
        <v/>
      </c>
      <c r="Z113" s="50" t="str">
        <f ca="1">IF(OR($A113="",Z$9="",SUMIF(RelGegevens!$F$3:$M$1002,CONCATENATE("=",Uitwerking!$A113,"-",Uitwerking!Z$9),RelGegevens!$L$3:$L$1002)=0),"",SUMIF(RelGegevens!$F$3:$M$1002,CONCATENATE("=",Uitwerking!$A113,"-",Uitwerking!Z$9),RelGegevens!$L$3:$L$1002))</f>
        <v/>
      </c>
      <c r="AA113" s="51" t="str">
        <f ca="1">IF(OR($A113="",AA$9="",SUMIF(RelGegevens!$F$3:$M$1002,CONCATENATE("=",Uitwerking!$A113,"-",Uitwerking!AA$9),RelGegevens!$L$3:$L$1002)=0),"",SUMIF(RelGegevens!$F$3:$M$1002,CONCATENATE("=",Uitwerking!$A113,"-",Uitwerking!AA$9),RelGegevens!$L$3:$L$1002))</f>
        <v/>
      </c>
      <c r="AB113" s="51" t="str">
        <f ca="1">IF(OR($A113="",AB$9="",SUMIF(RelGegevens!$F$3:$M$1002,CONCATENATE("=",Uitwerking!$A113,"-",Uitwerking!AB$9),RelGegevens!$L$3:$L$1002)=0),"",SUMIF(RelGegevens!$F$3:$M$1002,CONCATENATE("=",Uitwerking!$A113,"-",Uitwerking!AB$9),RelGegevens!$L$3:$L$1002))</f>
        <v/>
      </c>
      <c r="AC113" s="51" t="str">
        <f ca="1">IF(OR($A113="",AC$9="",SUMIF(RelGegevens!$F$3:$M$1002,CONCATENATE("=",Uitwerking!$A113,"-",Uitwerking!AC$9),RelGegevens!$L$3:$L$1002)=0),"",SUMIF(RelGegevens!$F$3:$M$1002,CONCATENATE("=",Uitwerking!$A113,"-",Uitwerking!AC$9),RelGegevens!$L$3:$L$1002))</f>
        <v/>
      </c>
      <c r="AD113" s="51" t="str">
        <f ca="1">IF(OR($A113="",AD$9="",SUMIF(RelGegevens!$F$3:$M$1002,CONCATENATE("=",Uitwerking!$A113,"-",Uitwerking!AD$9),RelGegevens!$L$3:$L$1002)=0),"",SUMIF(RelGegevens!$F$3:$M$1002,CONCATENATE("=",Uitwerking!$A113,"-",Uitwerking!AD$9),RelGegevens!$L$3:$L$1002))</f>
        <v/>
      </c>
      <c r="AE113" s="51" t="str">
        <f ca="1">IF(OR($A113="",AE$9="",SUMIF(RelGegevens!$F$3:$M$1002,CONCATENATE("=",Uitwerking!$A113,"-",Uitwerking!AE$9),RelGegevens!$L$3:$L$1002)=0),"",SUMIF(RelGegevens!$F$3:$M$1002,CONCATENATE("=",Uitwerking!$A113,"-",Uitwerking!AE$9),RelGegevens!$L$3:$L$1002))</f>
        <v/>
      </c>
      <c r="AF113" s="51" t="str">
        <f ca="1">IF(OR($A113="",AF$9="",SUMIF(RelGegevens!$F$3:$M$1002,CONCATENATE("=",Uitwerking!$A113,"-",Uitwerking!AF$9),RelGegevens!$L$3:$L$1002)=0),"",SUMIF(RelGegevens!$F$3:$M$1002,CONCATENATE("=",Uitwerking!$A113,"-",Uitwerking!AF$9),RelGegevens!$L$3:$L$1002))</f>
        <v/>
      </c>
      <c r="AG113" s="51" t="str">
        <f ca="1">IF(OR($A113="",AG$9="",SUMIF(RelGegevens!$F$3:$M$1002,CONCATENATE("=",Uitwerking!$A113,"-",Uitwerking!AG$9),RelGegevens!$L$3:$L$1002)=0),"",SUMIF(RelGegevens!$F$3:$M$1002,CONCATENATE("=",Uitwerking!$A113,"-",Uitwerking!AG$9),RelGegevens!$L$3:$L$1002))</f>
        <v/>
      </c>
      <c r="AH113" s="51" t="str">
        <f ca="1">IF(OR($A113="",AH$9="",SUMIF(RelGegevens!$F$3:$M$1002,CONCATENATE("=",Uitwerking!$A113,"-",Uitwerking!AH$9),RelGegevens!$L$3:$L$1002)=0),"",SUMIF(RelGegevens!$F$3:$M$1002,CONCATENATE("=",Uitwerking!$A113,"-",Uitwerking!AH$9),RelGegevens!$L$3:$L$1002))</f>
        <v/>
      </c>
      <c r="AI113" s="51" t="str">
        <f ca="1">IF(OR($A113="",AI$9="",SUMIF(RelGegevens!$F$3:$M$1002,CONCATENATE("=",Uitwerking!$A113,"-",Uitwerking!AI$9),RelGegevens!$L$3:$L$1002)=0),"",SUMIF(RelGegevens!$F$3:$M$1002,CONCATENATE("=",Uitwerking!$A113,"-",Uitwerking!AI$9),RelGegevens!$L$3:$L$1002))</f>
        <v/>
      </c>
      <c r="AJ113" s="51" t="str">
        <f ca="1">IF(OR($A113="",AJ$9="",SUMIF(RelGegevens!$F$3:$M$1002,CONCATENATE("=",Uitwerking!$A113,"-",Uitwerking!AJ$9),RelGegevens!$L$3:$L$1002)=0),"",SUMIF(RelGegevens!$F$3:$M$1002,CONCATENATE("=",Uitwerking!$A113,"-",Uitwerking!AJ$9),RelGegevens!$L$3:$L$1002))</f>
        <v/>
      </c>
      <c r="AK113" s="51" t="str">
        <f ca="1">IF(OR($A113="",AK$9="",SUMIF(RelGegevens!$F$3:$M$1002,CONCATENATE("=",Uitwerking!$A113,"-",Uitwerking!AK$9),RelGegevens!$L$3:$L$1002)=0),"",SUMIF(RelGegevens!$F$3:$M$1002,CONCATENATE("=",Uitwerking!$A113,"-",Uitwerking!AK$9),RelGegevens!$L$3:$L$1002))</f>
        <v/>
      </c>
      <c r="AL113" s="51" t="str">
        <f ca="1">IF(OR($A113="",AL$9="",SUMIF(RelGegevens!$F$3:$M$1002,CONCATENATE("=",Uitwerking!$A113,"-",Uitwerking!AL$9),RelGegevens!$L$3:$L$1002)=0),"",SUMIF(RelGegevens!$F$3:$M$1002,CONCATENATE("=",Uitwerking!$A113,"-",Uitwerking!AL$9),RelGegevens!$L$3:$L$1002))</f>
        <v/>
      </c>
      <c r="AM113" s="51" t="str">
        <f ca="1">IF(OR($A113="",AM$9="",SUMIF(RelGegevens!$F$3:$M$1002,CONCATENATE("=",Uitwerking!$A113,"-",Uitwerking!AM$9),RelGegevens!$L$3:$L$1002)=0),"",SUMIF(RelGegevens!$F$3:$M$1002,CONCATENATE("=",Uitwerking!$A113,"-",Uitwerking!AM$9),RelGegevens!$L$3:$L$1002))</f>
        <v/>
      </c>
      <c r="AN113" s="51" t="str">
        <f ca="1">IF(OR($A113="",AN$9="",SUMIF(RelGegevens!$F$3:$M$1002,CONCATENATE("=",Uitwerking!$A113,"-",Uitwerking!AN$9),RelGegevens!$L$3:$L$1002)=0),"",SUMIF(RelGegevens!$F$3:$M$1002,CONCATENATE("=",Uitwerking!$A113,"-",Uitwerking!AN$9),RelGegevens!$L$3:$L$1002))</f>
        <v/>
      </c>
      <c r="AO113" s="51" t="str">
        <f ca="1">IF(OR($A113="",AO$9="",SUMIF(RelGegevens!$F$3:$M$1002,CONCATENATE("=",Uitwerking!$A113,"-",Uitwerking!AO$9),RelGegevens!$L$3:$L$1002)=0),"",SUMIF(RelGegevens!$F$3:$M$1002,CONCATENATE("=",Uitwerking!$A113,"-",Uitwerking!AO$9),RelGegevens!$L$3:$L$1002))</f>
        <v/>
      </c>
      <c r="AP113" s="51" t="str">
        <f ca="1">IF(OR($A113="",AP$9="",SUMIF(RelGegevens!$F$3:$M$1002,CONCATENATE("=",Uitwerking!$A113,"-",Uitwerking!AP$9),RelGegevens!$L$3:$L$1002)=0),"",SUMIF(RelGegevens!$F$3:$M$1002,CONCATENATE("=",Uitwerking!$A113,"-",Uitwerking!AP$9),RelGegevens!$L$3:$L$1002))</f>
        <v/>
      </c>
      <c r="AQ113" s="51" t="str">
        <f ca="1">IF(OR($A113="",AQ$9="",SUMIF(RelGegevens!$F$3:$M$1002,CONCATENATE("=",Uitwerking!$A113,"-",Uitwerking!AQ$9),RelGegevens!$L$3:$L$1002)=0),"",SUMIF(RelGegevens!$F$3:$M$1002,CONCATENATE("=",Uitwerking!$A113,"-",Uitwerking!AQ$9),RelGegevens!$L$3:$L$1002))</f>
        <v/>
      </c>
      <c r="AR113" s="51" t="str">
        <f ca="1">IF(OR($A113="",AR$9="",SUMIF(RelGegevens!$F$3:$M$1002,CONCATENATE("=",Uitwerking!$A113,"-",Uitwerking!AR$9),RelGegevens!$L$3:$L$1002)=0),"",SUMIF(RelGegevens!$F$3:$M$1002,CONCATENATE("=",Uitwerking!$A113,"-",Uitwerking!AR$9),RelGegevens!$L$3:$L$1002))</f>
        <v/>
      </c>
      <c r="AS113" s="51" t="str">
        <f ca="1">IF(OR($A113="",AS$9="",SUMIF(RelGegevens!$F$3:$M$1002,CONCATENATE("=",Uitwerking!$A113,"-",Uitwerking!AS$9),RelGegevens!$L$3:$L$1002)=0),"",SUMIF(RelGegevens!$F$3:$M$1002,CONCATENATE("=",Uitwerking!$A113,"-",Uitwerking!AS$9),RelGegevens!$L$3:$L$1002))</f>
        <v/>
      </c>
      <c r="AT113" s="51" t="str">
        <f ca="1">IF(OR($A113="",AT$9="",SUMIF(RelGegevens!$F$3:$M$1002,CONCATENATE("=",Uitwerking!$A113,"-",Uitwerking!AT$9),RelGegevens!$L$3:$L$1002)=0),"",SUMIF(RelGegevens!$F$3:$M$1002,CONCATENATE("=",Uitwerking!$A113,"-",Uitwerking!AT$9),RelGegevens!$L$3:$L$1002))</f>
        <v/>
      </c>
      <c r="AU113" s="51" t="str">
        <f ca="1">IF(OR($A113="",AU$9="",SUMIF(RelGegevens!$F$3:$M$1002,CONCATENATE("=",Uitwerking!$A113,"-",Uitwerking!AU$9),RelGegevens!$L$3:$L$1002)=0),"",SUMIF(RelGegevens!$F$3:$M$1002,CONCATENATE("=",Uitwerking!$A113,"-",Uitwerking!AU$9),RelGegevens!$L$3:$L$1002))</f>
        <v/>
      </c>
      <c r="AV113" s="51" t="str">
        <f ca="1">IF(OR($A113="",AV$9="",SUMIF(RelGegevens!$F$3:$M$1002,CONCATENATE("=",Uitwerking!$A113,"-",Uitwerking!AV$9),RelGegevens!$L$3:$L$1002)=0),"",SUMIF(RelGegevens!$F$3:$M$1002,CONCATENATE("=",Uitwerking!$A113,"-",Uitwerking!AV$9),RelGegevens!$L$3:$L$1002))</f>
        <v/>
      </c>
      <c r="AW113" s="51" t="str">
        <f ca="1">IF(OR($A113="",AW$9="",SUMIF(RelGegevens!$F$3:$M$1002,CONCATENATE("=",Uitwerking!$A113,"-",Uitwerking!AW$9),RelGegevens!$L$3:$L$1002)=0),"",SUMIF(RelGegevens!$F$3:$M$1002,CONCATENATE("=",Uitwerking!$A113,"-",Uitwerking!AW$9),RelGegevens!$L$3:$L$1002))</f>
        <v/>
      </c>
      <c r="AX113" s="51" t="str">
        <f ca="1">IF(OR($A113="",AX$9="",SUMIF(RelGegevens!$F$3:$M$1002,CONCATENATE("=",Uitwerking!$A113,"-",Uitwerking!AX$9),RelGegevens!$L$3:$L$1002)=0),"",SUMIF(RelGegevens!$F$3:$M$1002,CONCATENATE("=",Uitwerking!$A113,"-",Uitwerking!AX$9),RelGegevens!$L$3:$L$1002))</f>
        <v/>
      </c>
      <c r="AY113" s="51" t="str">
        <f ca="1">IF(OR($A113="",AY$9="",SUMIF(RelGegevens!$F$3:$M$1002,CONCATENATE("=",Uitwerking!$A113,"-",Uitwerking!AY$9),RelGegevens!$L$3:$L$1002)=0),"",SUMIF(RelGegevens!$F$3:$M$1002,CONCATENATE("=",Uitwerking!$A113,"-",Uitwerking!AY$9),RelGegevens!$L$3:$L$1002))</f>
        <v/>
      </c>
      <c r="AZ113" s="51" t="str">
        <f ca="1">IF(OR($A113="",AZ$9="",SUMIF(RelGegevens!$F$3:$M$1002,CONCATENATE("=",Uitwerking!$A113,"-",Uitwerking!AZ$9),RelGegevens!$L$3:$L$1002)=0),"",SUMIF(RelGegevens!$F$3:$M$1002,CONCATENATE("=",Uitwerking!$A113,"-",Uitwerking!AZ$9),RelGegevens!$L$3:$L$1002))</f>
        <v/>
      </c>
      <c r="BA113" s="51" t="str">
        <f ca="1">IF(OR($A113="",BA$9="",SUMIF(RelGegevens!$F$3:$M$1002,CONCATENATE("=",Uitwerking!$A113,"-",Uitwerking!BA$9),RelGegevens!$L$3:$L$1002)=0),"",SUMIF(RelGegevens!$F$3:$M$1002,CONCATENATE("=",Uitwerking!$A113,"-",Uitwerking!BA$9),RelGegevens!$L$3:$L$1002))</f>
        <v/>
      </c>
      <c r="BB113" s="51" t="str">
        <f ca="1">IF(OR($A113="",BB$9="",SUMIF(RelGegevens!$F$3:$M$1002,CONCATENATE("=",Uitwerking!$A113,"-",Uitwerking!BB$9),RelGegevens!$L$3:$L$1002)=0),"",SUMIF(RelGegevens!$F$3:$M$1002,CONCATENATE("=",Uitwerking!$A113,"-",Uitwerking!BB$9),RelGegevens!$L$3:$L$1002))</f>
        <v/>
      </c>
      <c r="BC113" s="52" t="str">
        <f ca="1">IF(OR($A113="",BC$9="",SUMIF(RelGegevens!$F$3:$M$1002,CONCATENATE("=",Uitwerking!$A113,"-",Uitwerking!BC$9),RelGegevens!$L$3:$L$1002)=0),"",SUMIF(RelGegevens!$F$3:$M$1002,CONCATENATE("=",Uitwerking!$A113,"-",Uitwerking!BC$9),RelGegevens!$L$3:$L$1002))</f>
        <v/>
      </c>
    </row>
    <row r="114" spans="1:55" ht="10.5" customHeight="1" x14ac:dyDescent="0.25">
      <c r="A114" s="17" t="str">
        <f>'Data LMA'!B122</f>
        <v/>
      </c>
      <c r="B114" s="29" t="str">
        <f t="shared" si="5"/>
        <v/>
      </c>
      <c r="C114" s="22" t="str">
        <f>IF(A114="","",VLOOKUP(A114,Euralcodes!$A$2:$C$840,3))</f>
        <v/>
      </c>
      <c r="D114" s="23" t="str">
        <f>IF(C114="","",VLOOKUP(A114,Euralcodes!$A$2:$C$840,2))</f>
        <v/>
      </c>
      <c r="E114" s="87" t="str">
        <f t="shared" ca="1" si="6"/>
        <v/>
      </c>
      <c r="F114" s="50" t="str">
        <f ca="1">IF(OR($A114="",F$9="",SUMIF(RelGegevens!$F$3:$M$1002,CONCATENATE("=",Uitwerking!$A114,"-",Uitwerking!F$9),RelGegevens!$L$3:$L$1002)=0),"",SUMIF(RelGegevens!$F$3:$M$1002,CONCATENATE("=",Uitwerking!$A114,"-",Uitwerking!F$9),RelGegevens!$L$3:$L$1002))</f>
        <v/>
      </c>
      <c r="G114" s="51" t="str">
        <f ca="1">IF(OR($A114="",G$9="",SUMIF(RelGegevens!$F$3:$M$1002,CONCATENATE("=",Uitwerking!$A114,"-",Uitwerking!G$9),RelGegevens!$L$3:$L$1002)=0),"",SUMIF(RelGegevens!$F$3:$M$1002,CONCATENATE("=",Uitwerking!$A114,"-",Uitwerking!G$9),RelGegevens!$L$3:$L$1002))</f>
        <v/>
      </c>
      <c r="H114" s="51" t="str">
        <f ca="1">IF(OR($A114="",H$9="",SUMIF(RelGegevens!$F$3:$M$1002,CONCATENATE("=",Uitwerking!$A114,"-",Uitwerking!H$9),RelGegevens!$L$3:$L$1002)=0),"",SUMIF(RelGegevens!$F$3:$M$1002,CONCATENATE("=",Uitwerking!$A114,"-",Uitwerking!H$9),RelGegevens!$L$3:$L$1002))</f>
        <v/>
      </c>
      <c r="I114" s="51" t="str">
        <f ca="1">IF(OR($A114="",I$9="",SUMIF(RelGegevens!$F$3:$M$1002,CONCATENATE("=",Uitwerking!$A114,"-",Uitwerking!I$9),RelGegevens!$L$3:$L$1002)=0),"",SUMIF(RelGegevens!$F$3:$M$1002,CONCATENATE("=",Uitwerking!$A114,"-",Uitwerking!I$9),RelGegevens!$L$3:$L$1002))</f>
        <v/>
      </c>
      <c r="J114" s="51" t="str">
        <f ca="1">IF(OR($A114="",J$9="",SUMIF(RelGegevens!$F$3:$M$1002,CONCATENATE("=",Uitwerking!$A114,"-",Uitwerking!J$9),RelGegevens!$L$3:$L$1002)=0),"",SUMIF(RelGegevens!$F$3:$M$1002,CONCATENATE("=",Uitwerking!$A114,"-",Uitwerking!J$9),RelGegevens!$L$3:$L$1002))</f>
        <v/>
      </c>
      <c r="K114" s="51" t="str">
        <f ca="1">IF(OR($A114="",K$9="",SUMIF(RelGegevens!$F$3:$M$1002,CONCATENATE("=",Uitwerking!$A114,"-",Uitwerking!K$9),RelGegevens!$L$3:$L$1002)=0),"",SUMIF(RelGegevens!$F$3:$M$1002,CONCATENATE("=",Uitwerking!$A114,"-",Uitwerking!K$9),RelGegevens!$L$3:$L$1002))</f>
        <v/>
      </c>
      <c r="L114" s="51" t="str">
        <f ca="1">IF(OR($A114="",L$9="",SUMIF(RelGegevens!$F$3:$M$1002,CONCATENATE("=",Uitwerking!$A114,"-",Uitwerking!L$9),RelGegevens!$L$3:$L$1002)=0),"",SUMIF(RelGegevens!$F$3:$M$1002,CONCATENATE("=",Uitwerking!$A114,"-",Uitwerking!L$9),RelGegevens!$L$3:$L$1002))</f>
        <v/>
      </c>
      <c r="M114" s="51" t="str">
        <f ca="1">IF(OR($A114="",M$9="",SUMIF(RelGegevens!$F$3:$M$1002,CONCATENATE("=",Uitwerking!$A114,"-",Uitwerking!M$9),RelGegevens!$L$3:$L$1002)=0),"",SUMIF(RelGegevens!$F$3:$M$1002,CONCATENATE("=",Uitwerking!$A114,"-",Uitwerking!M$9),RelGegevens!$L$3:$L$1002))</f>
        <v/>
      </c>
      <c r="N114" s="51" t="str">
        <f ca="1">IF(OR($A114="",N$9="",SUMIF(RelGegevens!$F$3:$M$1002,CONCATENATE("=",Uitwerking!$A114,"-",Uitwerking!N$9),RelGegevens!$L$3:$L$1002)=0),"",SUMIF(RelGegevens!$F$3:$M$1002,CONCATENATE("=",Uitwerking!$A114,"-",Uitwerking!N$9),RelGegevens!$L$3:$L$1002))</f>
        <v/>
      </c>
      <c r="O114" s="51" t="str">
        <f ca="1">IF(OR($A114="",O$9="",SUMIF(RelGegevens!$F$3:$M$1002,CONCATENATE("=",Uitwerking!$A114,"-",Uitwerking!O$9),RelGegevens!$L$3:$L$1002)=0),"",SUMIF(RelGegevens!$F$3:$M$1002,CONCATENATE("=",Uitwerking!$A114,"-",Uitwerking!O$9),RelGegevens!$L$3:$L$1002))</f>
        <v/>
      </c>
      <c r="P114" s="51" t="str">
        <f ca="1">IF(OR($A114="",P$9="",SUMIF(RelGegevens!$F$3:$M$1002,CONCATENATE("=",Uitwerking!$A114,"-",Uitwerking!P$9),RelGegevens!$L$3:$L$1002)=0),"",SUMIF(RelGegevens!$F$3:$M$1002,CONCATENATE("=",Uitwerking!$A114,"-",Uitwerking!P$9),RelGegevens!$L$3:$L$1002))</f>
        <v/>
      </c>
      <c r="Q114" s="51" t="str">
        <f ca="1">IF(OR($A114="",Q$9="",SUMIF(RelGegevens!$F$3:$M$1002,CONCATENATE("=",Uitwerking!$A114,"-",Uitwerking!Q$9),RelGegevens!$L$3:$L$1002)=0),"",SUMIF(RelGegevens!$F$3:$M$1002,CONCATENATE("=",Uitwerking!$A114,"-",Uitwerking!Q$9),RelGegevens!$L$3:$L$1002))</f>
        <v/>
      </c>
      <c r="R114" s="51" t="str">
        <f ca="1">IF(OR($A114="",R$9="",SUMIF(RelGegevens!$F$3:$M$1002,CONCATENATE("=",Uitwerking!$A114,"-",Uitwerking!R$9),RelGegevens!$L$3:$L$1002)=0),"",SUMIF(RelGegevens!$F$3:$M$1002,CONCATENATE("=",Uitwerking!$A114,"-",Uitwerking!R$9),RelGegevens!$L$3:$L$1002))</f>
        <v/>
      </c>
      <c r="S114" s="51" t="str">
        <f ca="1">IF(OR($A114="",S$9="",SUMIF(RelGegevens!$F$3:$M$1002,CONCATENATE("=",Uitwerking!$A114,"-",Uitwerking!S$9),RelGegevens!$L$3:$L$1002)=0),"",SUMIF(RelGegevens!$F$3:$M$1002,CONCATENATE("=",Uitwerking!$A114,"-",Uitwerking!S$9),RelGegevens!$L$3:$L$1002))</f>
        <v/>
      </c>
      <c r="T114" s="51" t="str">
        <f ca="1">IF(OR($A114="",T$9="",SUMIF(RelGegevens!$F$3:$M$1002,CONCATENATE("=",Uitwerking!$A114,"-",Uitwerking!T$9),RelGegevens!$L$3:$L$1002)=0),"",SUMIF(RelGegevens!$F$3:$M$1002,CONCATENATE("=",Uitwerking!$A114,"-",Uitwerking!T$9),RelGegevens!$L$3:$L$1002))</f>
        <v/>
      </c>
      <c r="U114" s="51" t="str">
        <f ca="1">IF(OR($A114="",U$9="",SUMIF(RelGegevens!$F$3:$M$1002,CONCATENATE("=",Uitwerking!$A114,"-",Uitwerking!U$9),RelGegevens!$L$3:$L$1002)=0),"",SUMIF(RelGegevens!$F$3:$M$1002,CONCATENATE("=",Uitwerking!$A114,"-",Uitwerking!U$9),RelGegevens!$L$3:$L$1002))</f>
        <v/>
      </c>
      <c r="V114" s="51" t="str">
        <f ca="1">IF(OR($A114="",V$9="",SUMIF(RelGegevens!$F$3:$M$1002,CONCATENATE("=",Uitwerking!$A114,"-",Uitwerking!V$9),RelGegevens!$L$3:$L$1002)=0),"",SUMIF(RelGegevens!$F$3:$M$1002,CONCATENATE("=",Uitwerking!$A114,"-",Uitwerking!V$9),RelGegevens!$L$3:$L$1002))</f>
        <v/>
      </c>
      <c r="W114" s="51" t="str">
        <f ca="1">IF(OR($A114="",W$9="",SUMIF(RelGegevens!$F$3:$M$1002,CONCATENATE("=",Uitwerking!$A114,"-",Uitwerking!W$9),RelGegevens!$L$3:$L$1002)=0),"",SUMIF(RelGegevens!$F$3:$M$1002,CONCATENATE("=",Uitwerking!$A114,"-",Uitwerking!W$9),RelGegevens!$L$3:$L$1002))</f>
        <v/>
      </c>
      <c r="X114" s="51" t="str">
        <f ca="1">IF(OR($A114="",X$9="",SUMIF(RelGegevens!$F$3:$M$1002,CONCATENATE("=",Uitwerking!$A114,"-",Uitwerking!X$9),RelGegevens!$L$3:$L$1002)=0),"",SUMIF(RelGegevens!$F$3:$M$1002,CONCATENATE("=",Uitwerking!$A114,"-",Uitwerking!X$9),RelGegevens!$L$3:$L$1002))</f>
        <v/>
      </c>
      <c r="Y114" s="51" t="str">
        <f ca="1">IF(OR($A114="",Y$9="",SUMIF(RelGegevens!$F$3:$M$1002,CONCATENATE("=",Uitwerking!$A114,"-",Uitwerking!Y$9),RelGegevens!$L$3:$L$1002)=0),"",SUMIF(RelGegevens!$F$3:$M$1002,CONCATENATE("=",Uitwerking!$A114,"-",Uitwerking!Y$9),RelGegevens!$L$3:$L$1002))</f>
        <v/>
      </c>
      <c r="Z114" s="50" t="str">
        <f ca="1">IF(OR($A114="",Z$9="",SUMIF(RelGegevens!$F$3:$M$1002,CONCATENATE("=",Uitwerking!$A114,"-",Uitwerking!Z$9),RelGegevens!$L$3:$L$1002)=0),"",SUMIF(RelGegevens!$F$3:$M$1002,CONCATENATE("=",Uitwerking!$A114,"-",Uitwerking!Z$9),RelGegevens!$L$3:$L$1002))</f>
        <v/>
      </c>
      <c r="AA114" s="51" t="str">
        <f ca="1">IF(OR($A114="",AA$9="",SUMIF(RelGegevens!$F$3:$M$1002,CONCATENATE("=",Uitwerking!$A114,"-",Uitwerking!AA$9),RelGegevens!$L$3:$L$1002)=0),"",SUMIF(RelGegevens!$F$3:$M$1002,CONCATENATE("=",Uitwerking!$A114,"-",Uitwerking!AA$9),RelGegevens!$L$3:$L$1002))</f>
        <v/>
      </c>
      <c r="AB114" s="51" t="str">
        <f ca="1">IF(OR($A114="",AB$9="",SUMIF(RelGegevens!$F$3:$M$1002,CONCATENATE("=",Uitwerking!$A114,"-",Uitwerking!AB$9),RelGegevens!$L$3:$L$1002)=0),"",SUMIF(RelGegevens!$F$3:$M$1002,CONCATENATE("=",Uitwerking!$A114,"-",Uitwerking!AB$9),RelGegevens!$L$3:$L$1002))</f>
        <v/>
      </c>
      <c r="AC114" s="51" t="str">
        <f ca="1">IF(OR($A114="",AC$9="",SUMIF(RelGegevens!$F$3:$M$1002,CONCATENATE("=",Uitwerking!$A114,"-",Uitwerking!AC$9),RelGegevens!$L$3:$L$1002)=0),"",SUMIF(RelGegevens!$F$3:$M$1002,CONCATENATE("=",Uitwerking!$A114,"-",Uitwerking!AC$9),RelGegevens!$L$3:$L$1002))</f>
        <v/>
      </c>
      <c r="AD114" s="51" t="str">
        <f ca="1">IF(OR($A114="",AD$9="",SUMIF(RelGegevens!$F$3:$M$1002,CONCATENATE("=",Uitwerking!$A114,"-",Uitwerking!AD$9),RelGegevens!$L$3:$L$1002)=0),"",SUMIF(RelGegevens!$F$3:$M$1002,CONCATENATE("=",Uitwerking!$A114,"-",Uitwerking!AD$9),RelGegevens!$L$3:$L$1002))</f>
        <v/>
      </c>
      <c r="AE114" s="51" t="str">
        <f ca="1">IF(OR($A114="",AE$9="",SUMIF(RelGegevens!$F$3:$M$1002,CONCATENATE("=",Uitwerking!$A114,"-",Uitwerking!AE$9),RelGegevens!$L$3:$L$1002)=0),"",SUMIF(RelGegevens!$F$3:$M$1002,CONCATENATE("=",Uitwerking!$A114,"-",Uitwerking!AE$9),RelGegevens!$L$3:$L$1002))</f>
        <v/>
      </c>
      <c r="AF114" s="51" t="str">
        <f ca="1">IF(OR($A114="",AF$9="",SUMIF(RelGegevens!$F$3:$M$1002,CONCATENATE("=",Uitwerking!$A114,"-",Uitwerking!AF$9),RelGegevens!$L$3:$L$1002)=0),"",SUMIF(RelGegevens!$F$3:$M$1002,CONCATENATE("=",Uitwerking!$A114,"-",Uitwerking!AF$9),RelGegevens!$L$3:$L$1002))</f>
        <v/>
      </c>
      <c r="AG114" s="51" t="str">
        <f ca="1">IF(OR($A114="",AG$9="",SUMIF(RelGegevens!$F$3:$M$1002,CONCATENATE("=",Uitwerking!$A114,"-",Uitwerking!AG$9),RelGegevens!$L$3:$L$1002)=0),"",SUMIF(RelGegevens!$F$3:$M$1002,CONCATENATE("=",Uitwerking!$A114,"-",Uitwerking!AG$9),RelGegevens!$L$3:$L$1002))</f>
        <v/>
      </c>
      <c r="AH114" s="51" t="str">
        <f ca="1">IF(OR($A114="",AH$9="",SUMIF(RelGegevens!$F$3:$M$1002,CONCATENATE("=",Uitwerking!$A114,"-",Uitwerking!AH$9),RelGegevens!$L$3:$L$1002)=0),"",SUMIF(RelGegevens!$F$3:$M$1002,CONCATENATE("=",Uitwerking!$A114,"-",Uitwerking!AH$9),RelGegevens!$L$3:$L$1002))</f>
        <v/>
      </c>
      <c r="AI114" s="51" t="str">
        <f ca="1">IF(OR($A114="",AI$9="",SUMIF(RelGegevens!$F$3:$M$1002,CONCATENATE("=",Uitwerking!$A114,"-",Uitwerking!AI$9),RelGegevens!$L$3:$L$1002)=0),"",SUMIF(RelGegevens!$F$3:$M$1002,CONCATENATE("=",Uitwerking!$A114,"-",Uitwerking!AI$9),RelGegevens!$L$3:$L$1002))</f>
        <v/>
      </c>
      <c r="AJ114" s="51" t="str">
        <f ca="1">IF(OR($A114="",AJ$9="",SUMIF(RelGegevens!$F$3:$M$1002,CONCATENATE("=",Uitwerking!$A114,"-",Uitwerking!AJ$9),RelGegevens!$L$3:$L$1002)=0),"",SUMIF(RelGegevens!$F$3:$M$1002,CONCATENATE("=",Uitwerking!$A114,"-",Uitwerking!AJ$9),RelGegevens!$L$3:$L$1002))</f>
        <v/>
      </c>
      <c r="AK114" s="51" t="str">
        <f ca="1">IF(OR($A114="",AK$9="",SUMIF(RelGegevens!$F$3:$M$1002,CONCATENATE("=",Uitwerking!$A114,"-",Uitwerking!AK$9),RelGegevens!$L$3:$L$1002)=0),"",SUMIF(RelGegevens!$F$3:$M$1002,CONCATENATE("=",Uitwerking!$A114,"-",Uitwerking!AK$9),RelGegevens!$L$3:$L$1002))</f>
        <v/>
      </c>
      <c r="AL114" s="51" t="str">
        <f ca="1">IF(OR($A114="",AL$9="",SUMIF(RelGegevens!$F$3:$M$1002,CONCATENATE("=",Uitwerking!$A114,"-",Uitwerking!AL$9),RelGegevens!$L$3:$L$1002)=0),"",SUMIF(RelGegevens!$F$3:$M$1002,CONCATENATE("=",Uitwerking!$A114,"-",Uitwerking!AL$9),RelGegevens!$L$3:$L$1002))</f>
        <v/>
      </c>
      <c r="AM114" s="51" t="str">
        <f ca="1">IF(OR($A114="",AM$9="",SUMIF(RelGegevens!$F$3:$M$1002,CONCATENATE("=",Uitwerking!$A114,"-",Uitwerking!AM$9),RelGegevens!$L$3:$L$1002)=0),"",SUMIF(RelGegevens!$F$3:$M$1002,CONCATENATE("=",Uitwerking!$A114,"-",Uitwerking!AM$9),RelGegevens!$L$3:$L$1002))</f>
        <v/>
      </c>
      <c r="AN114" s="51" t="str">
        <f ca="1">IF(OR($A114="",AN$9="",SUMIF(RelGegevens!$F$3:$M$1002,CONCATENATE("=",Uitwerking!$A114,"-",Uitwerking!AN$9),RelGegevens!$L$3:$L$1002)=0),"",SUMIF(RelGegevens!$F$3:$M$1002,CONCATENATE("=",Uitwerking!$A114,"-",Uitwerking!AN$9),RelGegevens!$L$3:$L$1002))</f>
        <v/>
      </c>
      <c r="AO114" s="51" t="str">
        <f ca="1">IF(OR($A114="",AO$9="",SUMIF(RelGegevens!$F$3:$M$1002,CONCATENATE("=",Uitwerking!$A114,"-",Uitwerking!AO$9),RelGegevens!$L$3:$L$1002)=0),"",SUMIF(RelGegevens!$F$3:$M$1002,CONCATENATE("=",Uitwerking!$A114,"-",Uitwerking!AO$9),RelGegevens!$L$3:$L$1002))</f>
        <v/>
      </c>
      <c r="AP114" s="51" t="str">
        <f ca="1">IF(OR($A114="",AP$9="",SUMIF(RelGegevens!$F$3:$M$1002,CONCATENATE("=",Uitwerking!$A114,"-",Uitwerking!AP$9),RelGegevens!$L$3:$L$1002)=0),"",SUMIF(RelGegevens!$F$3:$M$1002,CONCATENATE("=",Uitwerking!$A114,"-",Uitwerking!AP$9),RelGegevens!$L$3:$L$1002))</f>
        <v/>
      </c>
      <c r="AQ114" s="51" t="str">
        <f ca="1">IF(OR($A114="",AQ$9="",SUMIF(RelGegevens!$F$3:$M$1002,CONCATENATE("=",Uitwerking!$A114,"-",Uitwerking!AQ$9),RelGegevens!$L$3:$L$1002)=0),"",SUMIF(RelGegevens!$F$3:$M$1002,CONCATENATE("=",Uitwerking!$A114,"-",Uitwerking!AQ$9),RelGegevens!$L$3:$L$1002))</f>
        <v/>
      </c>
      <c r="AR114" s="51" t="str">
        <f ca="1">IF(OR($A114="",AR$9="",SUMIF(RelGegevens!$F$3:$M$1002,CONCATENATE("=",Uitwerking!$A114,"-",Uitwerking!AR$9),RelGegevens!$L$3:$L$1002)=0),"",SUMIF(RelGegevens!$F$3:$M$1002,CONCATENATE("=",Uitwerking!$A114,"-",Uitwerking!AR$9),RelGegevens!$L$3:$L$1002))</f>
        <v/>
      </c>
      <c r="AS114" s="51" t="str">
        <f ca="1">IF(OR($A114="",AS$9="",SUMIF(RelGegevens!$F$3:$M$1002,CONCATENATE("=",Uitwerking!$A114,"-",Uitwerking!AS$9),RelGegevens!$L$3:$L$1002)=0),"",SUMIF(RelGegevens!$F$3:$M$1002,CONCATENATE("=",Uitwerking!$A114,"-",Uitwerking!AS$9),RelGegevens!$L$3:$L$1002))</f>
        <v/>
      </c>
      <c r="AT114" s="51" t="str">
        <f ca="1">IF(OR($A114="",AT$9="",SUMIF(RelGegevens!$F$3:$M$1002,CONCATENATE("=",Uitwerking!$A114,"-",Uitwerking!AT$9),RelGegevens!$L$3:$L$1002)=0),"",SUMIF(RelGegevens!$F$3:$M$1002,CONCATENATE("=",Uitwerking!$A114,"-",Uitwerking!AT$9),RelGegevens!$L$3:$L$1002))</f>
        <v/>
      </c>
      <c r="AU114" s="51" t="str">
        <f ca="1">IF(OR($A114="",AU$9="",SUMIF(RelGegevens!$F$3:$M$1002,CONCATENATE("=",Uitwerking!$A114,"-",Uitwerking!AU$9),RelGegevens!$L$3:$L$1002)=0),"",SUMIF(RelGegevens!$F$3:$M$1002,CONCATENATE("=",Uitwerking!$A114,"-",Uitwerking!AU$9),RelGegevens!$L$3:$L$1002))</f>
        <v/>
      </c>
      <c r="AV114" s="51" t="str">
        <f ca="1">IF(OR($A114="",AV$9="",SUMIF(RelGegevens!$F$3:$M$1002,CONCATENATE("=",Uitwerking!$A114,"-",Uitwerking!AV$9),RelGegevens!$L$3:$L$1002)=0),"",SUMIF(RelGegevens!$F$3:$M$1002,CONCATENATE("=",Uitwerking!$A114,"-",Uitwerking!AV$9),RelGegevens!$L$3:$L$1002))</f>
        <v/>
      </c>
      <c r="AW114" s="51" t="str">
        <f ca="1">IF(OR($A114="",AW$9="",SUMIF(RelGegevens!$F$3:$M$1002,CONCATENATE("=",Uitwerking!$A114,"-",Uitwerking!AW$9),RelGegevens!$L$3:$L$1002)=0),"",SUMIF(RelGegevens!$F$3:$M$1002,CONCATENATE("=",Uitwerking!$A114,"-",Uitwerking!AW$9),RelGegevens!$L$3:$L$1002))</f>
        <v/>
      </c>
      <c r="AX114" s="51" t="str">
        <f ca="1">IF(OR($A114="",AX$9="",SUMIF(RelGegevens!$F$3:$M$1002,CONCATENATE("=",Uitwerking!$A114,"-",Uitwerking!AX$9),RelGegevens!$L$3:$L$1002)=0),"",SUMIF(RelGegevens!$F$3:$M$1002,CONCATENATE("=",Uitwerking!$A114,"-",Uitwerking!AX$9),RelGegevens!$L$3:$L$1002))</f>
        <v/>
      </c>
      <c r="AY114" s="51" t="str">
        <f ca="1">IF(OR($A114="",AY$9="",SUMIF(RelGegevens!$F$3:$M$1002,CONCATENATE("=",Uitwerking!$A114,"-",Uitwerking!AY$9),RelGegevens!$L$3:$L$1002)=0),"",SUMIF(RelGegevens!$F$3:$M$1002,CONCATENATE("=",Uitwerking!$A114,"-",Uitwerking!AY$9),RelGegevens!$L$3:$L$1002))</f>
        <v/>
      </c>
      <c r="AZ114" s="51" t="str">
        <f ca="1">IF(OR($A114="",AZ$9="",SUMIF(RelGegevens!$F$3:$M$1002,CONCATENATE("=",Uitwerking!$A114,"-",Uitwerking!AZ$9),RelGegevens!$L$3:$L$1002)=0),"",SUMIF(RelGegevens!$F$3:$M$1002,CONCATENATE("=",Uitwerking!$A114,"-",Uitwerking!AZ$9),RelGegevens!$L$3:$L$1002))</f>
        <v/>
      </c>
      <c r="BA114" s="51" t="str">
        <f ca="1">IF(OR($A114="",BA$9="",SUMIF(RelGegevens!$F$3:$M$1002,CONCATENATE("=",Uitwerking!$A114,"-",Uitwerking!BA$9),RelGegevens!$L$3:$L$1002)=0),"",SUMIF(RelGegevens!$F$3:$M$1002,CONCATENATE("=",Uitwerking!$A114,"-",Uitwerking!BA$9),RelGegevens!$L$3:$L$1002))</f>
        <v/>
      </c>
      <c r="BB114" s="51" t="str">
        <f ca="1">IF(OR($A114="",BB$9="",SUMIF(RelGegevens!$F$3:$M$1002,CONCATENATE("=",Uitwerking!$A114,"-",Uitwerking!BB$9),RelGegevens!$L$3:$L$1002)=0),"",SUMIF(RelGegevens!$F$3:$M$1002,CONCATENATE("=",Uitwerking!$A114,"-",Uitwerking!BB$9),RelGegevens!$L$3:$L$1002))</f>
        <v/>
      </c>
      <c r="BC114" s="52" t="str">
        <f ca="1">IF(OR($A114="",BC$9="",SUMIF(RelGegevens!$F$3:$M$1002,CONCATENATE("=",Uitwerking!$A114,"-",Uitwerking!BC$9),RelGegevens!$L$3:$L$1002)=0),"",SUMIF(RelGegevens!$F$3:$M$1002,CONCATENATE("=",Uitwerking!$A114,"-",Uitwerking!BC$9),RelGegevens!$L$3:$L$1002))</f>
        <v/>
      </c>
    </row>
    <row r="115" spans="1:55" ht="10.5" customHeight="1" x14ac:dyDescent="0.25">
      <c r="A115" s="17" t="str">
        <f>'Data LMA'!B123</f>
        <v/>
      </c>
      <c r="B115" s="29" t="str">
        <f t="shared" si="5"/>
        <v/>
      </c>
      <c r="C115" s="22" t="str">
        <f>IF(A115="","",VLOOKUP(A115,Euralcodes!$A$2:$C$840,3))</f>
        <v/>
      </c>
      <c r="D115" s="23" t="str">
        <f>IF(C115="","",VLOOKUP(A115,Euralcodes!$A$2:$C$840,2))</f>
        <v/>
      </c>
      <c r="E115" s="87" t="str">
        <f t="shared" ca="1" si="6"/>
        <v/>
      </c>
      <c r="F115" s="50" t="str">
        <f ca="1">IF(OR($A115="",F$9="",SUMIF(RelGegevens!$F$3:$M$1002,CONCATENATE("=",Uitwerking!$A115,"-",Uitwerking!F$9),RelGegevens!$L$3:$L$1002)=0),"",SUMIF(RelGegevens!$F$3:$M$1002,CONCATENATE("=",Uitwerking!$A115,"-",Uitwerking!F$9),RelGegevens!$L$3:$L$1002))</f>
        <v/>
      </c>
      <c r="G115" s="51" t="str">
        <f ca="1">IF(OR($A115="",G$9="",SUMIF(RelGegevens!$F$3:$M$1002,CONCATENATE("=",Uitwerking!$A115,"-",Uitwerking!G$9),RelGegevens!$L$3:$L$1002)=0),"",SUMIF(RelGegevens!$F$3:$M$1002,CONCATENATE("=",Uitwerking!$A115,"-",Uitwerking!G$9),RelGegevens!$L$3:$L$1002))</f>
        <v/>
      </c>
      <c r="H115" s="51" t="str">
        <f ca="1">IF(OR($A115="",H$9="",SUMIF(RelGegevens!$F$3:$M$1002,CONCATENATE("=",Uitwerking!$A115,"-",Uitwerking!H$9),RelGegevens!$L$3:$L$1002)=0),"",SUMIF(RelGegevens!$F$3:$M$1002,CONCATENATE("=",Uitwerking!$A115,"-",Uitwerking!H$9),RelGegevens!$L$3:$L$1002))</f>
        <v/>
      </c>
      <c r="I115" s="51" t="str">
        <f ca="1">IF(OR($A115="",I$9="",SUMIF(RelGegevens!$F$3:$M$1002,CONCATENATE("=",Uitwerking!$A115,"-",Uitwerking!I$9),RelGegevens!$L$3:$L$1002)=0),"",SUMIF(RelGegevens!$F$3:$M$1002,CONCATENATE("=",Uitwerking!$A115,"-",Uitwerking!I$9),RelGegevens!$L$3:$L$1002))</f>
        <v/>
      </c>
      <c r="J115" s="51" t="str">
        <f ca="1">IF(OR($A115="",J$9="",SUMIF(RelGegevens!$F$3:$M$1002,CONCATENATE("=",Uitwerking!$A115,"-",Uitwerking!J$9),RelGegevens!$L$3:$L$1002)=0),"",SUMIF(RelGegevens!$F$3:$M$1002,CONCATENATE("=",Uitwerking!$A115,"-",Uitwerking!J$9),RelGegevens!$L$3:$L$1002))</f>
        <v/>
      </c>
      <c r="K115" s="51" t="str">
        <f ca="1">IF(OR($A115="",K$9="",SUMIF(RelGegevens!$F$3:$M$1002,CONCATENATE("=",Uitwerking!$A115,"-",Uitwerking!K$9),RelGegevens!$L$3:$L$1002)=0),"",SUMIF(RelGegevens!$F$3:$M$1002,CONCATENATE("=",Uitwerking!$A115,"-",Uitwerking!K$9),RelGegevens!$L$3:$L$1002))</f>
        <v/>
      </c>
      <c r="L115" s="51" t="str">
        <f ca="1">IF(OR($A115="",L$9="",SUMIF(RelGegevens!$F$3:$M$1002,CONCATENATE("=",Uitwerking!$A115,"-",Uitwerking!L$9),RelGegevens!$L$3:$L$1002)=0),"",SUMIF(RelGegevens!$F$3:$M$1002,CONCATENATE("=",Uitwerking!$A115,"-",Uitwerking!L$9),RelGegevens!$L$3:$L$1002))</f>
        <v/>
      </c>
      <c r="M115" s="51" t="str">
        <f ca="1">IF(OR($A115="",M$9="",SUMIF(RelGegevens!$F$3:$M$1002,CONCATENATE("=",Uitwerking!$A115,"-",Uitwerking!M$9),RelGegevens!$L$3:$L$1002)=0),"",SUMIF(RelGegevens!$F$3:$M$1002,CONCATENATE("=",Uitwerking!$A115,"-",Uitwerking!M$9),RelGegevens!$L$3:$L$1002))</f>
        <v/>
      </c>
      <c r="N115" s="51" t="str">
        <f ca="1">IF(OR($A115="",N$9="",SUMIF(RelGegevens!$F$3:$M$1002,CONCATENATE("=",Uitwerking!$A115,"-",Uitwerking!N$9),RelGegevens!$L$3:$L$1002)=0),"",SUMIF(RelGegevens!$F$3:$M$1002,CONCATENATE("=",Uitwerking!$A115,"-",Uitwerking!N$9),RelGegevens!$L$3:$L$1002))</f>
        <v/>
      </c>
      <c r="O115" s="51" t="str">
        <f ca="1">IF(OR($A115="",O$9="",SUMIF(RelGegevens!$F$3:$M$1002,CONCATENATE("=",Uitwerking!$A115,"-",Uitwerking!O$9),RelGegevens!$L$3:$L$1002)=0),"",SUMIF(RelGegevens!$F$3:$M$1002,CONCATENATE("=",Uitwerking!$A115,"-",Uitwerking!O$9),RelGegevens!$L$3:$L$1002))</f>
        <v/>
      </c>
      <c r="P115" s="51" t="str">
        <f ca="1">IF(OR($A115="",P$9="",SUMIF(RelGegevens!$F$3:$M$1002,CONCATENATE("=",Uitwerking!$A115,"-",Uitwerking!P$9),RelGegevens!$L$3:$L$1002)=0),"",SUMIF(RelGegevens!$F$3:$M$1002,CONCATENATE("=",Uitwerking!$A115,"-",Uitwerking!P$9),RelGegevens!$L$3:$L$1002))</f>
        <v/>
      </c>
      <c r="Q115" s="51" t="str">
        <f ca="1">IF(OR($A115="",Q$9="",SUMIF(RelGegevens!$F$3:$M$1002,CONCATENATE("=",Uitwerking!$A115,"-",Uitwerking!Q$9),RelGegevens!$L$3:$L$1002)=0),"",SUMIF(RelGegevens!$F$3:$M$1002,CONCATENATE("=",Uitwerking!$A115,"-",Uitwerking!Q$9),RelGegevens!$L$3:$L$1002))</f>
        <v/>
      </c>
      <c r="R115" s="51" t="str">
        <f ca="1">IF(OR($A115="",R$9="",SUMIF(RelGegevens!$F$3:$M$1002,CONCATENATE("=",Uitwerking!$A115,"-",Uitwerking!R$9),RelGegevens!$L$3:$L$1002)=0),"",SUMIF(RelGegevens!$F$3:$M$1002,CONCATENATE("=",Uitwerking!$A115,"-",Uitwerking!R$9),RelGegevens!$L$3:$L$1002))</f>
        <v/>
      </c>
      <c r="S115" s="51" t="str">
        <f ca="1">IF(OR($A115="",S$9="",SUMIF(RelGegevens!$F$3:$M$1002,CONCATENATE("=",Uitwerking!$A115,"-",Uitwerking!S$9),RelGegevens!$L$3:$L$1002)=0),"",SUMIF(RelGegevens!$F$3:$M$1002,CONCATENATE("=",Uitwerking!$A115,"-",Uitwerking!S$9),RelGegevens!$L$3:$L$1002))</f>
        <v/>
      </c>
      <c r="T115" s="51" t="str">
        <f ca="1">IF(OR($A115="",T$9="",SUMIF(RelGegevens!$F$3:$M$1002,CONCATENATE("=",Uitwerking!$A115,"-",Uitwerking!T$9),RelGegevens!$L$3:$L$1002)=0),"",SUMIF(RelGegevens!$F$3:$M$1002,CONCATENATE("=",Uitwerking!$A115,"-",Uitwerking!T$9),RelGegevens!$L$3:$L$1002))</f>
        <v/>
      </c>
      <c r="U115" s="51" t="str">
        <f ca="1">IF(OR($A115="",U$9="",SUMIF(RelGegevens!$F$3:$M$1002,CONCATENATE("=",Uitwerking!$A115,"-",Uitwerking!U$9),RelGegevens!$L$3:$L$1002)=0),"",SUMIF(RelGegevens!$F$3:$M$1002,CONCATENATE("=",Uitwerking!$A115,"-",Uitwerking!U$9),RelGegevens!$L$3:$L$1002))</f>
        <v/>
      </c>
      <c r="V115" s="51" t="str">
        <f ca="1">IF(OR($A115="",V$9="",SUMIF(RelGegevens!$F$3:$M$1002,CONCATENATE("=",Uitwerking!$A115,"-",Uitwerking!V$9),RelGegevens!$L$3:$L$1002)=0),"",SUMIF(RelGegevens!$F$3:$M$1002,CONCATENATE("=",Uitwerking!$A115,"-",Uitwerking!V$9),RelGegevens!$L$3:$L$1002))</f>
        <v/>
      </c>
      <c r="W115" s="51" t="str">
        <f ca="1">IF(OR($A115="",W$9="",SUMIF(RelGegevens!$F$3:$M$1002,CONCATENATE("=",Uitwerking!$A115,"-",Uitwerking!W$9),RelGegevens!$L$3:$L$1002)=0),"",SUMIF(RelGegevens!$F$3:$M$1002,CONCATENATE("=",Uitwerking!$A115,"-",Uitwerking!W$9),RelGegevens!$L$3:$L$1002))</f>
        <v/>
      </c>
      <c r="X115" s="51" t="str">
        <f ca="1">IF(OR($A115="",X$9="",SUMIF(RelGegevens!$F$3:$M$1002,CONCATENATE("=",Uitwerking!$A115,"-",Uitwerking!X$9),RelGegevens!$L$3:$L$1002)=0),"",SUMIF(RelGegevens!$F$3:$M$1002,CONCATENATE("=",Uitwerking!$A115,"-",Uitwerking!X$9),RelGegevens!$L$3:$L$1002))</f>
        <v/>
      </c>
      <c r="Y115" s="51" t="str">
        <f ca="1">IF(OR($A115="",Y$9="",SUMIF(RelGegevens!$F$3:$M$1002,CONCATENATE("=",Uitwerking!$A115,"-",Uitwerking!Y$9),RelGegevens!$L$3:$L$1002)=0),"",SUMIF(RelGegevens!$F$3:$M$1002,CONCATENATE("=",Uitwerking!$A115,"-",Uitwerking!Y$9),RelGegevens!$L$3:$L$1002))</f>
        <v/>
      </c>
      <c r="Z115" s="50" t="str">
        <f ca="1">IF(OR($A115="",Z$9="",SUMIF(RelGegevens!$F$3:$M$1002,CONCATENATE("=",Uitwerking!$A115,"-",Uitwerking!Z$9),RelGegevens!$L$3:$L$1002)=0),"",SUMIF(RelGegevens!$F$3:$M$1002,CONCATENATE("=",Uitwerking!$A115,"-",Uitwerking!Z$9),RelGegevens!$L$3:$L$1002))</f>
        <v/>
      </c>
      <c r="AA115" s="51" t="str">
        <f ca="1">IF(OR($A115="",AA$9="",SUMIF(RelGegevens!$F$3:$M$1002,CONCATENATE("=",Uitwerking!$A115,"-",Uitwerking!AA$9),RelGegevens!$L$3:$L$1002)=0),"",SUMIF(RelGegevens!$F$3:$M$1002,CONCATENATE("=",Uitwerking!$A115,"-",Uitwerking!AA$9),RelGegevens!$L$3:$L$1002))</f>
        <v/>
      </c>
      <c r="AB115" s="51" t="str">
        <f ca="1">IF(OR($A115="",AB$9="",SUMIF(RelGegevens!$F$3:$M$1002,CONCATENATE("=",Uitwerking!$A115,"-",Uitwerking!AB$9),RelGegevens!$L$3:$L$1002)=0),"",SUMIF(RelGegevens!$F$3:$M$1002,CONCATENATE("=",Uitwerking!$A115,"-",Uitwerking!AB$9),RelGegevens!$L$3:$L$1002))</f>
        <v/>
      </c>
      <c r="AC115" s="51" t="str">
        <f ca="1">IF(OR($A115="",AC$9="",SUMIF(RelGegevens!$F$3:$M$1002,CONCATENATE("=",Uitwerking!$A115,"-",Uitwerking!AC$9),RelGegevens!$L$3:$L$1002)=0),"",SUMIF(RelGegevens!$F$3:$M$1002,CONCATENATE("=",Uitwerking!$A115,"-",Uitwerking!AC$9),RelGegevens!$L$3:$L$1002))</f>
        <v/>
      </c>
      <c r="AD115" s="51" t="str">
        <f ca="1">IF(OR($A115="",AD$9="",SUMIF(RelGegevens!$F$3:$M$1002,CONCATENATE("=",Uitwerking!$A115,"-",Uitwerking!AD$9),RelGegevens!$L$3:$L$1002)=0),"",SUMIF(RelGegevens!$F$3:$M$1002,CONCATENATE("=",Uitwerking!$A115,"-",Uitwerking!AD$9),RelGegevens!$L$3:$L$1002))</f>
        <v/>
      </c>
      <c r="AE115" s="51" t="str">
        <f ca="1">IF(OR($A115="",AE$9="",SUMIF(RelGegevens!$F$3:$M$1002,CONCATENATE("=",Uitwerking!$A115,"-",Uitwerking!AE$9),RelGegevens!$L$3:$L$1002)=0),"",SUMIF(RelGegevens!$F$3:$M$1002,CONCATENATE("=",Uitwerking!$A115,"-",Uitwerking!AE$9),RelGegevens!$L$3:$L$1002))</f>
        <v/>
      </c>
      <c r="AF115" s="51" t="str">
        <f ca="1">IF(OR($A115="",AF$9="",SUMIF(RelGegevens!$F$3:$M$1002,CONCATENATE("=",Uitwerking!$A115,"-",Uitwerking!AF$9),RelGegevens!$L$3:$L$1002)=0),"",SUMIF(RelGegevens!$F$3:$M$1002,CONCATENATE("=",Uitwerking!$A115,"-",Uitwerking!AF$9),RelGegevens!$L$3:$L$1002))</f>
        <v/>
      </c>
      <c r="AG115" s="51" t="str">
        <f ca="1">IF(OR($A115="",AG$9="",SUMIF(RelGegevens!$F$3:$M$1002,CONCATENATE("=",Uitwerking!$A115,"-",Uitwerking!AG$9),RelGegevens!$L$3:$L$1002)=0),"",SUMIF(RelGegevens!$F$3:$M$1002,CONCATENATE("=",Uitwerking!$A115,"-",Uitwerking!AG$9),RelGegevens!$L$3:$L$1002))</f>
        <v/>
      </c>
      <c r="AH115" s="51" t="str">
        <f ca="1">IF(OR($A115="",AH$9="",SUMIF(RelGegevens!$F$3:$M$1002,CONCATENATE("=",Uitwerking!$A115,"-",Uitwerking!AH$9),RelGegevens!$L$3:$L$1002)=0),"",SUMIF(RelGegevens!$F$3:$M$1002,CONCATENATE("=",Uitwerking!$A115,"-",Uitwerking!AH$9),RelGegevens!$L$3:$L$1002))</f>
        <v/>
      </c>
      <c r="AI115" s="51" t="str">
        <f ca="1">IF(OR($A115="",AI$9="",SUMIF(RelGegevens!$F$3:$M$1002,CONCATENATE("=",Uitwerking!$A115,"-",Uitwerking!AI$9),RelGegevens!$L$3:$L$1002)=0),"",SUMIF(RelGegevens!$F$3:$M$1002,CONCATENATE("=",Uitwerking!$A115,"-",Uitwerking!AI$9),RelGegevens!$L$3:$L$1002))</f>
        <v/>
      </c>
      <c r="AJ115" s="51" t="str">
        <f ca="1">IF(OR($A115="",AJ$9="",SUMIF(RelGegevens!$F$3:$M$1002,CONCATENATE("=",Uitwerking!$A115,"-",Uitwerking!AJ$9),RelGegevens!$L$3:$L$1002)=0),"",SUMIF(RelGegevens!$F$3:$M$1002,CONCATENATE("=",Uitwerking!$A115,"-",Uitwerking!AJ$9),RelGegevens!$L$3:$L$1002))</f>
        <v/>
      </c>
      <c r="AK115" s="51" t="str">
        <f ca="1">IF(OR($A115="",AK$9="",SUMIF(RelGegevens!$F$3:$M$1002,CONCATENATE("=",Uitwerking!$A115,"-",Uitwerking!AK$9),RelGegevens!$L$3:$L$1002)=0),"",SUMIF(RelGegevens!$F$3:$M$1002,CONCATENATE("=",Uitwerking!$A115,"-",Uitwerking!AK$9),RelGegevens!$L$3:$L$1002))</f>
        <v/>
      </c>
      <c r="AL115" s="51" t="str">
        <f ca="1">IF(OR($A115="",AL$9="",SUMIF(RelGegevens!$F$3:$M$1002,CONCATENATE("=",Uitwerking!$A115,"-",Uitwerking!AL$9),RelGegevens!$L$3:$L$1002)=0),"",SUMIF(RelGegevens!$F$3:$M$1002,CONCATENATE("=",Uitwerking!$A115,"-",Uitwerking!AL$9),RelGegevens!$L$3:$L$1002))</f>
        <v/>
      </c>
      <c r="AM115" s="51" t="str">
        <f ca="1">IF(OR($A115="",AM$9="",SUMIF(RelGegevens!$F$3:$M$1002,CONCATENATE("=",Uitwerking!$A115,"-",Uitwerking!AM$9),RelGegevens!$L$3:$L$1002)=0),"",SUMIF(RelGegevens!$F$3:$M$1002,CONCATENATE("=",Uitwerking!$A115,"-",Uitwerking!AM$9),RelGegevens!$L$3:$L$1002))</f>
        <v/>
      </c>
      <c r="AN115" s="51" t="str">
        <f ca="1">IF(OR($A115="",AN$9="",SUMIF(RelGegevens!$F$3:$M$1002,CONCATENATE("=",Uitwerking!$A115,"-",Uitwerking!AN$9),RelGegevens!$L$3:$L$1002)=0),"",SUMIF(RelGegevens!$F$3:$M$1002,CONCATENATE("=",Uitwerking!$A115,"-",Uitwerking!AN$9),RelGegevens!$L$3:$L$1002))</f>
        <v/>
      </c>
      <c r="AO115" s="51" t="str">
        <f ca="1">IF(OR($A115="",AO$9="",SUMIF(RelGegevens!$F$3:$M$1002,CONCATENATE("=",Uitwerking!$A115,"-",Uitwerking!AO$9),RelGegevens!$L$3:$L$1002)=0),"",SUMIF(RelGegevens!$F$3:$M$1002,CONCATENATE("=",Uitwerking!$A115,"-",Uitwerking!AO$9),RelGegevens!$L$3:$L$1002))</f>
        <v/>
      </c>
      <c r="AP115" s="51" t="str">
        <f ca="1">IF(OR($A115="",AP$9="",SUMIF(RelGegevens!$F$3:$M$1002,CONCATENATE("=",Uitwerking!$A115,"-",Uitwerking!AP$9),RelGegevens!$L$3:$L$1002)=0),"",SUMIF(RelGegevens!$F$3:$M$1002,CONCATENATE("=",Uitwerking!$A115,"-",Uitwerking!AP$9),RelGegevens!$L$3:$L$1002))</f>
        <v/>
      </c>
      <c r="AQ115" s="51" t="str">
        <f ca="1">IF(OR($A115="",AQ$9="",SUMIF(RelGegevens!$F$3:$M$1002,CONCATENATE("=",Uitwerking!$A115,"-",Uitwerking!AQ$9),RelGegevens!$L$3:$L$1002)=0),"",SUMIF(RelGegevens!$F$3:$M$1002,CONCATENATE("=",Uitwerking!$A115,"-",Uitwerking!AQ$9),RelGegevens!$L$3:$L$1002))</f>
        <v/>
      </c>
      <c r="AR115" s="51" t="str">
        <f ca="1">IF(OR($A115="",AR$9="",SUMIF(RelGegevens!$F$3:$M$1002,CONCATENATE("=",Uitwerking!$A115,"-",Uitwerking!AR$9),RelGegevens!$L$3:$L$1002)=0),"",SUMIF(RelGegevens!$F$3:$M$1002,CONCATENATE("=",Uitwerking!$A115,"-",Uitwerking!AR$9),RelGegevens!$L$3:$L$1002))</f>
        <v/>
      </c>
      <c r="AS115" s="51" t="str">
        <f ca="1">IF(OR($A115="",AS$9="",SUMIF(RelGegevens!$F$3:$M$1002,CONCATENATE("=",Uitwerking!$A115,"-",Uitwerking!AS$9),RelGegevens!$L$3:$L$1002)=0),"",SUMIF(RelGegevens!$F$3:$M$1002,CONCATENATE("=",Uitwerking!$A115,"-",Uitwerking!AS$9),RelGegevens!$L$3:$L$1002))</f>
        <v/>
      </c>
      <c r="AT115" s="51" t="str">
        <f ca="1">IF(OR($A115="",AT$9="",SUMIF(RelGegevens!$F$3:$M$1002,CONCATENATE("=",Uitwerking!$A115,"-",Uitwerking!AT$9),RelGegevens!$L$3:$L$1002)=0),"",SUMIF(RelGegevens!$F$3:$M$1002,CONCATENATE("=",Uitwerking!$A115,"-",Uitwerking!AT$9),RelGegevens!$L$3:$L$1002))</f>
        <v/>
      </c>
      <c r="AU115" s="51" t="str">
        <f ca="1">IF(OR($A115="",AU$9="",SUMIF(RelGegevens!$F$3:$M$1002,CONCATENATE("=",Uitwerking!$A115,"-",Uitwerking!AU$9),RelGegevens!$L$3:$L$1002)=0),"",SUMIF(RelGegevens!$F$3:$M$1002,CONCATENATE("=",Uitwerking!$A115,"-",Uitwerking!AU$9),RelGegevens!$L$3:$L$1002))</f>
        <v/>
      </c>
      <c r="AV115" s="51" t="str">
        <f ca="1">IF(OR($A115="",AV$9="",SUMIF(RelGegevens!$F$3:$M$1002,CONCATENATE("=",Uitwerking!$A115,"-",Uitwerking!AV$9),RelGegevens!$L$3:$L$1002)=0),"",SUMIF(RelGegevens!$F$3:$M$1002,CONCATENATE("=",Uitwerking!$A115,"-",Uitwerking!AV$9),RelGegevens!$L$3:$L$1002))</f>
        <v/>
      </c>
      <c r="AW115" s="51" t="str">
        <f ca="1">IF(OR($A115="",AW$9="",SUMIF(RelGegevens!$F$3:$M$1002,CONCATENATE("=",Uitwerking!$A115,"-",Uitwerking!AW$9),RelGegevens!$L$3:$L$1002)=0),"",SUMIF(RelGegevens!$F$3:$M$1002,CONCATENATE("=",Uitwerking!$A115,"-",Uitwerking!AW$9),RelGegevens!$L$3:$L$1002))</f>
        <v/>
      </c>
      <c r="AX115" s="51" t="str">
        <f ca="1">IF(OR($A115="",AX$9="",SUMIF(RelGegevens!$F$3:$M$1002,CONCATENATE("=",Uitwerking!$A115,"-",Uitwerking!AX$9),RelGegevens!$L$3:$L$1002)=0),"",SUMIF(RelGegevens!$F$3:$M$1002,CONCATENATE("=",Uitwerking!$A115,"-",Uitwerking!AX$9),RelGegevens!$L$3:$L$1002))</f>
        <v/>
      </c>
      <c r="AY115" s="51" t="str">
        <f ca="1">IF(OR($A115="",AY$9="",SUMIF(RelGegevens!$F$3:$M$1002,CONCATENATE("=",Uitwerking!$A115,"-",Uitwerking!AY$9),RelGegevens!$L$3:$L$1002)=0),"",SUMIF(RelGegevens!$F$3:$M$1002,CONCATENATE("=",Uitwerking!$A115,"-",Uitwerking!AY$9),RelGegevens!$L$3:$L$1002))</f>
        <v/>
      </c>
      <c r="AZ115" s="51" t="str">
        <f ca="1">IF(OR($A115="",AZ$9="",SUMIF(RelGegevens!$F$3:$M$1002,CONCATENATE("=",Uitwerking!$A115,"-",Uitwerking!AZ$9),RelGegevens!$L$3:$L$1002)=0),"",SUMIF(RelGegevens!$F$3:$M$1002,CONCATENATE("=",Uitwerking!$A115,"-",Uitwerking!AZ$9),RelGegevens!$L$3:$L$1002))</f>
        <v/>
      </c>
      <c r="BA115" s="51" t="str">
        <f ca="1">IF(OR($A115="",BA$9="",SUMIF(RelGegevens!$F$3:$M$1002,CONCATENATE("=",Uitwerking!$A115,"-",Uitwerking!BA$9),RelGegevens!$L$3:$L$1002)=0),"",SUMIF(RelGegevens!$F$3:$M$1002,CONCATENATE("=",Uitwerking!$A115,"-",Uitwerking!BA$9),RelGegevens!$L$3:$L$1002))</f>
        <v/>
      </c>
      <c r="BB115" s="51" t="str">
        <f ca="1">IF(OR($A115="",BB$9="",SUMIF(RelGegevens!$F$3:$M$1002,CONCATENATE("=",Uitwerking!$A115,"-",Uitwerking!BB$9),RelGegevens!$L$3:$L$1002)=0),"",SUMIF(RelGegevens!$F$3:$M$1002,CONCATENATE("=",Uitwerking!$A115,"-",Uitwerking!BB$9),RelGegevens!$L$3:$L$1002))</f>
        <v/>
      </c>
      <c r="BC115" s="52" t="str">
        <f ca="1">IF(OR($A115="",BC$9="",SUMIF(RelGegevens!$F$3:$M$1002,CONCATENATE("=",Uitwerking!$A115,"-",Uitwerking!BC$9),RelGegevens!$L$3:$L$1002)=0),"",SUMIF(RelGegevens!$F$3:$M$1002,CONCATENATE("=",Uitwerking!$A115,"-",Uitwerking!BC$9),RelGegevens!$L$3:$L$1002))</f>
        <v/>
      </c>
    </row>
    <row r="116" spans="1:55" ht="10.5" customHeight="1" x14ac:dyDescent="0.25">
      <c r="A116" s="17" t="str">
        <f>'Data LMA'!B124</f>
        <v/>
      </c>
      <c r="B116" s="29" t="str">
        <f t="shared" si="5"/>
        <v/>
      </c>
      <c r="C116" s="22" t="str">
        <f>IF(A116="","",VLOOKUP(A116,Euralcodes!$A$2:$C$840,3))</f>
        <v/>
      </c>
      <c r="D116" s="23" t="str">
        <f>IF(C116="","",VLOOKUP(A116,Euralcodes!$A$2:$C$840,2))</f>
        <v/>
      </c>
      <c r="E116" s="87" t="str">
        <f t="shared" ca="1" si="6"/>
        <v/>
      </c>
      <c r="F116" s="50" t="str">
        <f ca="1">IF(OR($A116="",F$9="",SUMIF(RelGegevens!$F$3:$M$1002,CONCATENATE("=",Uitwerking!$A116,"-",Uitwerking!F$9),RelGegevens!$L$3:$L$1002)=0),"",SUMIF(RelGegevens!$F$3:$M$1002,CONCATENATE("=",Uitwerking!$A116,"-",Uitwerking!F$9),RelGegevens!$L$3:$L$1002))</f>
        <v/>
      </c>
      <c r="G116" s="51" t="str">
        <f ca="1">IF(OR($A116="",G$9="",SUMIF(RelGegevens!$F$3:$M$1002,CONCATENATE("=",Uitwerking!$A116,"-",Uitwerking!G$9),RelGegevens!$L$3:$L$1002)=0),"",SUMIF(RelGegevens!$F$3:$M$1002,CONCATENATE("=",Uitwerking!$A116,"-",Uitwerking!G$9),RelGegevens!$L$3:$L$1002))</f>
        <v/>
      </c>
      <c r="H116" s="51" t="str">
        <f ca="1">IF(OR($A116="",H$9="",SUMIF(RelGegevens!$F$3:$M$1002,CONCATENATE("=",Uitwerking!$A116,"-",Uitwerking!H$9),RelGegevens!$L$3:$L$1002)=0),"",SUMIF(RelGegevens!$F$3:$M$1002,CONCATENATE("=",Uitwerking!$A116,"-",Uitwerking!H$9),RelGegevens!$L$3:$L$1002))</f>
        <v/>
      </c>
      <c r="I116" s="51" t="str">
        <f ca="1">IF(OR($A116="",I$9="",SUMIF(RelGegevens!$F$3:$M$1002,CONCATENATE("=",Uitwerking!$A116,"-",Uitwerking!I$9),RelGegevens!$L$3:$L$1002)=0),"",SUMIF(RelGegevens!$F$3:$M$1002,CONCATENATE("=",Uitwerking!$A116,"-",Uitwerking!I$9),RelGegevens!$L$3:$L$1002))</f>
        <v/>
      </c>
      <c r="J116" s="51" t="str">
        <f ca="1">IF(OR($A116="",J$9="",SUMIF(RelGegevens!$F$3:$M$1002,CONCATENATE("=",Uitwerking!$A116,"-",Uitwerking!J$9),RelGegevens!$L$3:$L$1002)=0),"",SUMIF(RelGegevens!$F$3:$M$1002,CONCATENATE("=",Uitwerking!$A116,"-",Uitwerking!J$9),RelGegevens!$L$3:$L$1002))</f>
        <v/>
      </c>
      <c r="K116" s="51" t="str">
        <f ca="1">IF(OR($A116="",K$9="",SUMIF(RelGegevens!$F$3:$M$1002,CONCATENATE("=",Uitwerking!$A116,"-",Uitwerking!K$9),RelGegevens!$L$3:$L$1002)=0),"",SUMIF(RelGegevens!$F$3:$M$1002,CONCATENATE("=",Uitwerking!$A116,"-",Uitwerking!K$9),RelGegevens!$L$3:$L$1002))</f>
        <v/>
      </c>
      <c r="L116" s="51" t="str">
        <f ca="1">IF(OR($A116="",L$9="",SUMIF(RelGegevens!$F$3:$M$1002,CONCATENATE("=",Uitwerking!$A116,"-",Uitwerking!L$9),RelGegevens!$L$3:$L$1002)=0),"",SUMIF(RelGegevens!$F$3:$M$1002,CONCATENATE("=",Uitwerking!$A116,"-",Uitwerking!L$9),RelGegevens!$L$3:$L$1002))</f>
        <v/>
      </c>
      <c r="M116" s="51" t="str">
        <f ca="1">IF(OR($A116="",M$9="",SUMIF(RelGegevens!$F$3:$M$1002,CONCATENATE("=",Uitwerking!$A116,"-",Uitwerking!M$9),RelGegevens!$L$3:$L$1002)=0),"",SUMIF(RelGegevens!$F$3:$M$1002,CONCATENATE("=",Uitwerking!$A116,"-",Uitwerking!M$9),RelGegevens!$L$3:$L$1002))</f>
        <v/>
      </c>
      <c r="N116" s="51" t="str">
        <f ca="1">IF(OR($A116="",N$9="",SUMIF(RelGegevens!$F$3:$M$1002,CONCATENATE("=",Uitwerking!$A116,"-",Uitwerking!N$9),RelGegevens!$L$3:$L$1002)=0),"",SUMIF(RelGegevens!$F$3:$M$1002,CONCATENATE("=",Uitwerking!$A116,"-",Uitwerking!N$9),RelGegevens!$L$3:$L$1002))</f>
        <v/>
      </c>
      <c r="O116" s="51" t="str">
        <f ca="1">IF(OR($A116="",O$9="",SUMIF(RelGegevens!$F$3:$M$1002,CONCATENATE("=",Uitwerking!$A116,"-",Uitwerking!O$9),RelGegevens!$L$3:$L$1002)=0),"",SUMIF(RelGegevens!$F$3:$M$1002,CONCATENATE("=",Uitwerking!$A116,"-",Uitwerking!O$9),RelGegevens!$L$3:$L$1002))</f>
        <v/>
      </c>
      <c r="P116" s="51" t="str">
        <f ca="1">IF(OR($A116="",P$9="",SUMIF(RelGegevens!$F$3:$M$1002,CONCATENATE("=",Uitwerking!$A116,"-",Uitwerking!P$9),RelGegevens!$L$3:$L$1002)=0),"",SUMIF(RelGegevens!$F$3:$M$1002,CONCATENATE("=",Uitwerking!$A116,"-",Uitwerking!P$9),RelGegevens!$L$3:$L$1002))</f>
        <v/>
      </c>
      <c r="Q116" s="51" t="str">
        <f ca="1">IF(OR($A116="",Q$9="",SUMIF(RelGegevens!$F$3:$M$1002,CONCATENATE("=",Uitwerking!$A116,"-",Uitwerking!Q$9),RelGegevens!$L$3:$L$1002)=0),"",SUMIF(RelGegevens!$F$3:$M$1002,CONCATENATE("=",Uitwerking!$A116,"-",Uitwerking!Q$9),RelGegevens!$L$3:$L$1002))</f>
        <v/>
      </c>
      <c r="R116" s="51" t="str">
        <f ca="1">IF(OR($A116="",R$9="",SUMIF(RelGegevens!$F$3:$M$1002,CONCATENATE("=",Uitwerking!$A116,"-",Uitwerking!R$9),RelGegevens!$L$3:$L$1002)=0),"",SUMIF(RelGegevens!$F$3:$M$1002,CONCATENATE("=",Uitwerking!$A116,"-",Uitwerking!R$9),RelGegevens!$L$3:$L$1002))</f>
        <v/>
      </c>
      <c r="S116" s="51" t="str">
        <f ca="1">IF(OR($A116="",S$9="",SUMIF(RelGegevens!$F$3:$M$1002,CONCATENATE("=",Uitwerking!$A116,"-",Uitwerking!S$9),RelGegevens!$L$3:$L$1002)=0),"",SUMIF(RelGegevens!$F$3:$M$1002,CONCATENATE("=",Uitwerking!$A116,"-",Uitwerking!S$9),RelGegevens!$L$3:$L$1002))</f>
        <v/>
      </c>
      <c r="T116" s="51" t="str">
        <f ca="1">IF(OR($A116="",T$9="",SUMIF(RelGegevens!$F$3:$M$1002,CONCATENATE("=",Uitwerking!$A116,"-",Uitwerking!T$9),RelGegevens!$L$3:$L$1002)=0),"",SUMIF(RelGegevens!$F$3:$M$1002,CONCATENATE("=",Uitwerking!$A116,"-",Uitwerking!T$9),RelGegevens!$L$3:$L$1002))</f>
        <v/>
      </c>
      <c r="U116" s="51" t="str">
        <f ca="1">IF(OR($A116="",U$9="",SUMIF(RelGegevens!$F$3:$M$1002,CONCATENATE("=",Uitwerking!$A116,"-",Uitwerking!U$9),RelGegevens!$L$3:$L$1002)=0),"",SUMIF(RelGegevens!$F$3:$M$1002,CONCATENATE("=",Uitwerking!$A116,"-",Uitwerking!U$9),RelGegevens!$L$3:$L$1002))</f>
        <v/>
      </c>
      <c r="V116" s="51" t="str">
        <f ca="1">IF(OR($A116="",V$9="",SUMIF(RelGegevens!$F$3:$M$1002,CONCATENATE("=",Uitwerking!$A116,"-",Uitwerking!V$9),RelGegevens!$L$3:$L$1002)=0),"",SUMIF(RelGegevens!$F$3:$M$1002,CONCATENATE("=",Uitwerking!$A116,"-",Uitwerking!V$9),RelGegevens!$L$3:$L$1002))</f>
        <v/>
      </c>
      <c r="W116" s="51" t="str">
        <f ca="1">IF(OR($A116="",W$9="",SUMIF(RelGegevens!$F$3:$M$1002,CONCATENATE("=",Uitwerking!$A116,"-",Uitwerking!W$9),RelGegevens!$L$3:$L$1002)=0),"",SUMIF(RelGegevens!$F$3:$M$1002,CONCATENATE("=",Uitwerking!$A116,"-",Uitwerking!W$9),RelGegevens!$L$3:$L$1002))</f>
        <v/>
      </c>
      <c r="X116" s="51" t="str">
        <f ca="1">IF(OR($A116="",X$9="",SUMIF(RelGegevens!$F$3:$M$1002,CONCATENATE("=",Uitwerking!$A116,"-",Uitwerking!X$9),RelGegevens!$L$3:$L$1002)=0),"",SUMIF(RelGegevens!$F$3:$M$1002,CONCATENATE("=",Uitwerking!$A116,"-",Uitwerking!X$9),RelGegevens!$L$3:$L$1002))</f>
        <v/>
      </c>
      <c r="Y116" s="51" t="str">
        <f ca="1">IF(OR($A116="",Y$9="",SUMIF(RelGegevens!$F$3:$M$1002,CONCATENATE("=",Uitwerking!$A116,"-",Uitwerking!Y$9),RelGegevens!$L$3:$L$1002)=0),"",SUMIF(RelGegevens!$F$3:$M$1002,CONCATENATE("=",Uitwerking!$A116,"-",Uitwerking!Y$9),RelGegevens!$L$3:$L$1002))</f>
        <v/>
      </c>
      <c r="Z116" s="50" t="str">
        <f ca="1">IF(OR($A116="",Z$9="",SUMIF(RelGegevens!$F$3:$M$1002,CONCATENATE("=",Uitwerking!$A116,"-",Uitwerking!Z$9),RelGegevens!$L$3:$L$1002)=0),"",SUMIF(RelGegevens!$F$3:$M$1002,CONCATENATE("=",Uitwerking!$A116,"-",Uitwerking!Z$9),RelGegevens!$L$3:$L$1002))</f>
        <v/>
      </c>
      <c r="AA116" s="51" t="str">
        <f ca="1">IF(OR($A116="",AA$9="",SUMIF(RelGegevens!$F$3:$M$1002,CONCATENATE("=",Uitwerking!$A116,"-",Uitwerking!AA$9),RelGegevens!$L$3:$L$1002)=0),"",SUMIF(RelGegevens!$F$3:$M$1002,CONCATENATE("=",Uitwerking!$A116,"-",Uitwerking!AA$9),RelGegevens!$L$3:$L$1002))</f>
        <v/>
      </c>
      <c r="AB116" s="51" t="str">
        <f ca="1">IF(OR($A116="",AB$9="",SUMIF(RelGegevens!$F$3:$M$1002,CONCATENATE("=",Uitwerking!$A116,"-",Uitwerking!AB$9),RelGegevens!$L$3:$L$1002)=0),"",SUMIF(RelGegevens!$F$3:$M$1002,CONCATENATE("=",Uitwerking!$A116,"-",Uitwerking!AB$9),RelGegevens!$L$3:$L$1002))</f>
        <v/>
      </c>
      <c r="AC116" s="51" t="str">
        <f ca="1">IF(OR($A116="",AC$9="",SUMIF(RelGegevens!$F$3:$M$1002,CONCATENATE("=",Uitwerking!$A116,"-",Uitwerking!AC$9),RelGegevens!$L$3:$L$1002)=0),"",SUMIF(RelGegevens!$F$3:$M$1002,CONCATENATE("=",Uitwerking!$A116,"-",Uitwerking!AC$9),RelGegevens!$L$3:$L$1002))</f>
        <v/>
      </c>
      <c r="AD116" s="51" t="str">
        <f ca="1">IF(OR($A116="",AD$9="",SUMIF(RelGegevens!$F$3:$M$1002,CONCATENATE("=",Uitwerking!$A116,"-",Uitwerking!AD$9),RelGegevens!$L$3:$L$1002)=0),"",SUMIF(RelGegevens!$F$3:$M$1002,CONCATENATE("=",Uitwerking!$A116,"-",Uitwerking!AD$9),RelGegevens!$L$3:$L$1002))</f>
        <v/>
      </c>
      <c r="AE116" s="51" t="str">
        <f ca="1">IF(OR($A116="",AE$9="",SUMIF(RelGegevens!$F$3:$M$1002,CONCATENATE("=",Uitwerking!$A116,"-",Uitwerking!AE$9),RelGegevens!$L$3:$L$1002)=0),"",SUMIF(RelGegevens!$F$3:$M$1002,CONCATENATE("=",Uitwerking!$A116,"-",Uitwerking!AE$9),RelGegevens!$L$3:$L$1002))</f>
        <v/>
      </c>
      <c r="AF116" s="51" t="str">
        <f ca="1">IF(OR($A116="",AF$9="",SUMIF(RelGegevens!$F$3:$M$1002,CONCATENATE("=",Uitwerking!$A116,"-",Uitwerking!AF$9),RelGegevens!$L$3:$L$1002)=0),"",SUMIF(RelGegevens!$F$3:$M$1002,CONCATENATE("=",Uitwerking!$A116,"-",Uitwerking!AF$9),RelGegevens!$L$3:$L$1002))</f>
        <v/>
      </c>
      <c r="AG116" s="51" t="str">
        <f ca="1">IF(OR($A116="",AG$9="",SUMIF(RelGegevens!$F$3:$M$1002,CONCATENATE("=",Uitwerking!$A116,"-",Uitwerking!AG$9),RelGegevens!$L$3:$L$1002)=0),"",SUMIF(RelGegevens!$F$3:$M$1002,CONCATENATE("=",Uitwerking!$A116,"-",Uitwerking!AG$9),RelGegevens!$L$3:$L$1002))</f>
        <v/>
      </c>
      <c r="AH116" s="51" t="str">
        <f ca="1">IF(OR($A116="",AH$9="",SUMIF(RelGegevens!$F$3:$M$1002,CONCATENATE("=",Uitwerking!$A116,"-",Uitwerking!AH$9),RelGegevens!$L$3:$L$1002)=0),"",SUMIF(RelGegevens!$F$3:$M$1002,CONCATENATE("=",Uitwerking!$A116,"-",Uitwerking!AH$9),RelGegevens!$L$3:$L$1002))</f>
        <v/>
      </c>
      <c r="AI116" s="51" t="str">
        <f ca="1">IF(OR($A116="",AI$9="",SUMIF(RelGegevens!$F$3:$M$1002,CONCATENATE("=",Uitwerking!$A116,"-",Uitwerking!AI$9),RelGegevens!$L$3:$L$1002)=0),"",SUMIF(RelGegevens!$F$3:$M$1002,CONCATENATE("=",Uitwerking!$A116,"-",Uitwerking!AI$9),RelGegevens!$L$3:$L$1002))</f>
        <v/>
      </c>
      <c r="AJ116" s="51" t="str">
        <f ca="1">IF(OR($A116="",AJ$9="",SUMIF(RelGegevens!$F$3:$M$1002,CONCATENATE("=",Uitwerking!$A116,"-",Uitwerking!AJ$9),RelGegevens!$L$3:$L$1002)=0),"",SUMIF(RelGegevens!$F$3:$M$1002,CONCATENATE("=",Uitwerking!$A116,"-",Uitwerking!AJ$9),RelGegevens!$L$3:$L$1002))</f>
        <v/>
      </c>
      <c r="AK116" s="51" t="str">
        <f ca="1">IF(OR($A116="",AK$9="",SUMIF(RelGegevens!$F$3:$M$1002,CONCATENATE("=",Uitwerking!$A116,"-",Uitwerking!AK$9),RelGegevens!$L$3:$L$1002)=0),"",SUMIF(RelGegevens!$F$3:$M$1002,CONCATENATE("=",Uitwerking!$A116,"-",Uitwerking!AK$9),RelGegevens!$L$3:$L$1002))</f>
        <v/>
      </c>
      <c r="AL116" s="51" t="str">
        <f ca="1">IF(OR($A116="",AL$9="",SUMIF(RelGegevens!$F$3:$M$1002,CONCATENATE("=",Uitwerking!$A116,"-",Uitwerking!AL$9),RelGegevens!$L$3:$L$1002)=0),"",SUMIF(RelGegevens!$F$3:$M$1002,CONCATENATE("=",Uitwerking!$A116,"-",Uitwerking!AL$9),RelGegevens!$L$3:$L$1002))</f>
        <v/>
      </c>
      <c r="AM116" s="51" t="str">
        <f ca="1">IF(OR($A116="",AM$9="",SUMIF(RelGegevens!$F$3:$M$1002,CONCATENATE("=",Uitwerking!$A116,"-",Uitwerking!AM$9),RelGegevens!$L$3:$L$1002)=0),"",SUMIF(RelGegevens!$F$3:$M$1002,CONCATENATE("=",Uitwerking!$A116,"-",Uitwerking!AM$9),RelGegevens!$L$3:$L$1002))</f>
        <v/>
      </c>
      <c r="AN116" s="51" t="str">
        <f ca="1">IF(OR($A116="",AN$9="",SUMIF(RelGegevens!$F$3:$M$1002,CONCATENATE("=",Uitwerking!$A116,"-",Uitwerking!AN$9),RelGegevens!$L$3:$L$1002)=0),"",SUMIF(RelGegevens!$F$3:$M$1002,CONCATENATE("=",Uitwerking!$A116,"-",Uitwerking!AN$9),RelGegevens!$L$3:$L$1002))</f>
        <v/>
      </c>
      <c r="AO116" s="51" t="str">
        <f ca="1">IF(OR($A116="",AO$9="",SUMIF(RelGegevens!$F$3:$M$1002,CONCATENATE("=",Uitwerking!$A116,"-",Uitwerking!AO$9),RelGegevens!$L$3:$L$1002)=0),"",SUMIF(RelGegevens!$F$3:$M$1002,CONCATENATE("=",Uitwerking!$A116,"-",Uitwerking!AO$9),RelGegevens!$L$3:$L$1002))</f>
        <v/>
      </c>
      <c r="AP116" s="51" t="str">
        <f ca="1">IF(OR($A116="",AP$9="",SUMIF(RelGegevens!$F$3:$M$1002,CONCATENATE("=",Uitwerking!$A116,"-",Uitwerking!AP$9),RelGegevens!$L$3:$L$1002)=0),"",SUMIF(RelGegevens!$F$3:$M$1002,CONCATENATE("=",Uitwerking!$A116,"-",Uitwerking!AP$9),RelGegevens!$L$3:$L$1002))</f>
        <v/>
      </c>
      <c r="AQ116" s="51" t="str">
        <f ca="1">IF(OR($A116="",AQ$9="",SUMIF(RelGegevens!$F$3:$M$1002,CONCATENATE("=",Uitwerking!$A116,"-",Uitwerking!AQ$9),RelGegevens!$L$3:$L$1002)=0),"",SUMIF(RelGegevens!$F$3:$M$1002,CONCATENATE("=",Uitwerking!$A116,"-",Uitwerking!AQ$9),RelGegevens!$L$3:$L$1002))</f>
        <v/>
      </c>
      <c r="AR116" s="51" t="str">
        <f ca="1">IF(OR($A116="",AR$9="",SUMIF(RelGegevens!$F$3:$M$1002,CONCATENATE("=",Uitwerking!$A116,"-",Uitwerking!AR$9),RelGegevens!$L$3:$L$1002)=0),"",SUMIF(RelGegevens!$F$3:$M$1002,CONCATENATE("=",Uitwerking!$A116,"-",Uitwerking!AR$9),RelGegevens!$L$3:$L$1002))</f>
        <v/>
      </c>
      <c r="AS116" s="51" t="str">
        <f ca="1">IF(OR($A116="",AS$9="",SUMIF(RelGegevens!$F$3:$M$1002,CONCATENATE("=",Uitwerking!$A116,"-",Uitwerking!AS$9),RelGegevens!$L$3:$L$1002)=0),"",SUMIF(RelGegevens!$F$3:$M$1002,CONCATENATE("=",Uitwerking!$A116,"-",Uitwerking!AS$9),RelGegevens!$L$3:$L$1002))</f>
        <v/>
      </c>
      <c r="AT116" s="51" t="str">
        <f ca="1">IF(OR($A116="",AT$9="",SUMIF(RelGegevens!$F$3:$M$1002,CONCATENATE("=",Uitwerking!$A116,"-",Uitwerking!AT$9),RelGegevens!$L$3:$L$1002)=0),"",SUMIF(RelGegevens!$F$3:$M$1002,CONCATENATE("=",Uitwerking!$A116,"-",Uitwerking!AT$9),RelGegevens!$L$3:$L$1002))</f>
        <v/>
      </c>
      <c r="AU116" s="51" t="str">
        <f ca="1">IF(OR($A116="",AU$9="",SUMIF(RelGegevens!$F$3:$M$1002,CONCATENATE("=",Uitwerking!$A116,"-",Uitwerking!AU$9),RelGegevens!$L$3:$L$1002)=0),"",SUMIF(RelGegevens!$F$3:$M$1002,CONCATENATE("=",Uitwerking!$A116,"-",Uitwerking!AU$9),RelGegevens!$L$3:$L$1002))</f>
        <v/>
      </c>
      <c r="AV116" s="51" t="str">
        <f ca="1">IF(OR($A116="",AV$9="",SUMIF(RelGegevens!$F$3:$M$1002,CONCATENATE("=",Uitwerking!$A116,"-",Uitwerking!AV$9),RelGegevens!$L$3:$L$1002)=0),"",SUMIF(RelGegevens!$F$3:$M$1002,CONCATENATE("=",Uitwerking!$A116,"-",Uitwerking!AV$9),RelGegevens!$L$3:$L$1002))</f>
        <v/>
      </c>
      <c r="AW116" s="51" t="str">
        <f ca="1">IF(OR($A116="",AW$9="",SUMIF(RelGegevens!$F$3:$M$1002,CONCATENATE("=",Uitwerking!$A116,"-",Uitwerking!AW$9),RelGegevens!$L$3:$L$1002)=0),"",SUMIF(RelGegevens!$F$3:$M$1002,CONCATENATE("=",Uitwerking!$A116,"-",Uitwerking!AW$9),RelGegevens!$L$3:$L$1002))</f>
        <v/>
      </c>
      <c r="AX116" s="51" t="str">
        <f ca="1">IF(OR($A116="",AX$9="",SUMIF(RelGegevens!$F$3:$M$1002,CONCATENATE("=",Uitwerking!$A116,"-",Uitwerking!AX$9),RelGegevens!$L$3:$L$1002)=0),"",SUMIF(RelGegevens!$F$3:$M$1002,CONCATENATE("=",Uitwerking!$A116,"-",Uitwerking!AX$9),RelGegevens!$L$3:$L$1002))</f>
        <v/>
      </c>
      <c r="AY116" s="51" t="str">
        <f ca="1">IF(OR($A116="",AY$9="",SUMIF(RelGegevens!$F$3:$M$1002,CONCATENATE("=",Uitwerking!$A116,"-",Uitwerking!AY$9),RelGegevens!$L$3:$L$1002)=0),"",SUMIF(RelGegevens!$F$3:$M$1002,CONCATENATE("=",Uitwerking!$A116,"-",Uitwerking!AY$9),RelGegevens!$L$3:$L$1002))</f>
        <v/>
      </c>
      <c r="AZ116" s="51" t="str">
        <f ca="1">IF(OR($A116="",AZ$9="",SUMIF(RelGegevens!$F$3:$M$1002,CONCATENATE("=",Uitwerking!$A116,"-",Uitwerking!AZ$9),RelGegevens!$L$3:$L$1002)=0),"",SUMIF(RelGegevens!$F$3:$M$1002,CONCATENATE("=",Uitwerking!$A116,"-",Uitwerking!AZ$9),RelGegevens!$L$3:$L$1002))</f>
        <v/>
      </c>
      <c r="BA116" s="51" t="str">
        <f ca="1">IF(OR($A116="",BA$9="",SUMIF(RelGegevens!$F$3:$M$1002,CONCATENATE("=",Uitwerking!$A116,"-",Uitwerking!BA$9),RelGegevens!$L$3:$L$1002)=0),"",SUMIF(RelGegevens!$F$3:$M$1002,CONCATENATE("=",Uitwerking!$A116,"-",Uitwerking!BA$9),RelGegevens!$L$3:$L$1002))</f>
        <v/>
      </c>
      <c r="BB116" s="51" t="str">
        <f ca="1">IF(OR($A116="",BB$9="",SUMIF(RelGegevens!$F$3:$M$1002,CONCATENATE("=",Uitwerking!$A116,"-",Uitwerking!BB$9),RelGegevens!$L$3:$L$1002)=0),"",SUMIF(RelGegevens!$F$3:$M$1002,CONCATENATE("=",Uitwerking!$A116,"-",Uitwerking!BB$9),RelGegevens!$L$3:$L$1002))</f>
        <v/>
      </c>
      <c r="BC116" s="52" t="str">
        <f ca="1">IF(OR($A116="",BC$9="",SUMIF(RelGegevens!$F$3:$M$1002,CONCATENATE("=",Uitwerking!$A116,"-",Uitwerking!BC$9),RelGegevens!$L$3:$L$1002)=0),"",SUMIF(RelGegevens!$F$3:$M$1002,CONCATENATE("=",Uitwerking!$A116,"-",Uitwerking!BC$9),RelGegevens!$L$3:$L$1002))</f>
        <v/>
      </c>
    </row>
    <row r="117" spans="1:55" ht="10.5" customHeight="1" x14ac:dyDescent="0.25">
      <c r="A117" s="17" t="str">
        <f>'Data LMA'!B125</f>
        <v/>
      </c>
      <c r="B117" s="29" t="str">
        <f t="shared" si="5"/>
        <v/>
      </c>
      <c r="C117" s="22" t="str">
        <f>IF(A117="","",VLOOKUP(A117,Euralcodes!$A$2:$C$840,3))</f>
        <v/>
      </c>
      <c r="D117" s="23" t="str">
        <f>IF(C117="","",VLOOKUP(A117,Euralcodes!$A$2:$C$840,2))</f>
        <v/>
      </c>
      <c r="E117" s="87" t="str">
        <f t="shared" ca="1" si="6"/>
        <v/>
      </c>
      <c r="F117" s="50" t="str">
        <f ca="1">IF(OR($A117="",F$9="",SUMIF(RelGegevens!$F$3:$M$1002,CONCATENATE("=",Uitwerking!$A117,"-",Uitwerking!F$9),RelGegevens!$L$3:$L$1002)=0),"",SUMIF(RelGegevens!$F$3:$M$1002,CONCATENATE("=",Uitwerking!$A117,"-",Uitwerking!F$9),RelGegevens!$L$3:$L$1002))</f>
        <v/>
      </c>
      <c r="G117" s="51" t="str">
        <f ca="1">IF(OR($A117="",G$9="",SUMIF(RelGegevens!$F$3:$M$1002,CONCATENATE("=",Uitwerking!$A117,"-",Uitwerking!G$9),RelGegevens!$L$3:$L$1002)=0),"",SUMIF(RelGegevens!$F$3:$M$1002,CONCATENATE("=",Uitwerking!$A117,"-",Uitwerking!G$9),RelGegevens!$L$3:$L$1002))</f>
        <v/>
      </c>
      <c r="H117" s="51" t="str">
        <f ca="1">IF(OR($A117="",H$9="",SUMIF(RelGegevens!$F$3:$M$1002,CONCATENATE("=",Uitwerking!$A117,"-",Uitwerking!H$9),RelGegevens!$L$3:$L$1002)=0),"",SUMIF(RelGegevens!$F$3:$M$1002,CONCATENATE("=",Uitwerking!$A117,"-",Uitwerking!H$9),RelGegevens!$L$3:$L$1002))</f>
        <v/>
      </c>
      <c r="I117" s="51" t="str">
        <f ca="1">IF(OR($A117="",I$9="",SUMIF(RelGegevens!$F$3:$M$1002,CONCATENATE("=",Uitwerking!$A117,"-",Uitwerking!I$9),RelGegevens!$L$3:$L$1002)=0),"",SUMIF(RelGegevens!$F$3:$M$1002,CONCATENATE("=",Uitwerking!$A117,"-",Uitwerking!I$9),RelGegevens!$L$3:$L$1002))</f>
        <v/>
      </c>
      <c r="J117" s="51" t="str">
        <f ca="1">IF(OR($A117="",J$9="",SUMIF(RelGegevens!$F$3:$M$1002,CONCATENATE("=",Uitwerking!$A117,"-",Uitwerking!J$9),RelGegevens!$L$3:$L$1002)=0),"",SUMIF(RelGegevens!$F$3:$M$1002,CONCATENATE("=",Uitwerking!$A117,"-",Uitwerking!J$9),RelGegevens!$L$3:$L$1002))</f>
        <v/>
      </c>
      <c r="K117" s="51" t="str">
        <f ca="1">IF(OR($A117="",K$9="",SUMIF(RelGegevens!$F$3:$M$1002,CONCATENATE("=",Uitwerking!$A117,"-",Uitwerking!K$9),RelGegevens!$L$3:$L$1002)=0),"",SUMIF(RelGegevens!$F$3:$M$1002,CONCATENATE("=",Uitwerking!$A117,"-",Uitwerking!K$9),RelGegevens!$L$3:$L$1002))</f>
        <v/>
      </c>
      <c r="L117" s="51" t="str">
        <f ca="1">IF(OR($A117="",L$9="",SUMIF(RelGegevens!$F$3:$M$1002,CONCATENATE("=",Uitwerking!$A117,"-",Uitwerking!L$9),RelGegevens!$L$3:$L$1002)=0),"",SUMIF(RelGegevens!$F$3:$M$1002,CONCATENATE("=",Uitwerking!$A117,"-",Uitwerking!L$9),RelGegevens!$L$3:$L$1002))</f>
        <v/>
      </c>
      <c r="M117" s="51" t="str">
        <f ca="1">IF(OR($A117="",M$9="",SUMIF(RelGegevens!$F$3:$M$1002,CONCATENATE("=",Uitwerking!$A117,"-",Uitwerking!M$9),RelGegevens!$L$3:$L$1002)=0),"",SUMIF(RelGegevens!$F$3:$M$1002,CONCATENATE("=",Uitwerking!$A117,"-",Uitwerking!M$9),RelGegevens!$L$3:$L$1002))</f>
        <v/>
      </c>
      <c r="N117" s="51" t="str">
        <f ca="1">IF(OR($A117="",N$9="",SUMIF(RelGegevens!$F$3:$M$1002,CONCATENATE("=",Uitwerking!$A117,"-",Uitwerking!N$9),RelGegevens!$L$3:$L$1002)=0),"",SUMIF(RelGegevens!$F$3:$M$1002,CONCATENATE("=",Uitwerking!$A117,"-",Uitwerking!N$9),RelGegevens!$L$3:$L$1002))</f>
        <v/>
      </c>
      <c r="O117" s="51" t="str">
        <f ca="1">IF(OR($A117="",O$9="",SUMIF(RelGegevens!$F$3:$M$1002,CONCATENATE("=",Uitwerking!$A117,"-",Uitwerking!O$9),RelGegevens!$L$3:$L$1002)=0),"",SUMIF(RelGegevens!$F$3:$M$1002,CONCATENATE("=",Uitwerking!$A117,"-",Uitwerking!O$9),RelGegevens!$L$3:$L$1002))</f>
        <v/>
      </c>
      <c r="P117" s="51" t="str">
        <f ca="1">IF(OR($A117="",P$9="",SUMIF(RelGegevens!$F$3:$M$1002,CONCATENATE("=",Uitwerking!$A117,"-",Uitwerking!P$9),RelGegevens!$L$3:$L$1002)=0),"",SUMIF(RelGegevens!$F$3:$M$1002,CONCATENATE("=",Uitwerking!$A117,"-",Uitwerking!P$9),RelGegevens!$L$3:$L$1002))</f>
        <v/>
      </c>
      <c r="Q117" s="51" t="str">
        <f ca="1">IF(OR($A117="",Q$9="",SUMIF(RelGegevens!$F$3:$M$1002,CONCATENATE("=",Uitwerking!$A117,"-",Uitwerking!Q$9),RelGegevens!$L$3:$L$1002)=0),"",SUMIF(RelGegevens!$F$3:$M$1002,CONCATENATE("=",Uitwerking!$A117,"-",Uitwerking!Q$9),RelGegevens!$L$3:$L$1002))</f>
        <v/>
      </c>
      <c r="R117" s="51" t="str">
        <f ca="1">IF(OR($A117="",R$9="",SUMIF(RelGegevens!$F$3:$M$1002,CONCATENATE("=",Uitwerking!$A117,"-",Uitwerking!R$9),RelGegevens!$L$3:$L$1002)=0),"",SUMIF(RelGegevens!$F$3:$M$1002,CONCATENATE("=",Uitwerking!$A117,"-",Uitwerking!R$9),RelGegevens!$L$3:$L$1002))</f>
        <v/>
      </c>
      <c r="S117" s="51" t="str">
        <f ca="1">IF(OR($A117="",S$9="",SUMIF(RelGegevens!$F$3:$M$1002,CONCATENATE("=",Uitwerking!$A117,"-",Uitwerking!S$9),RelGegevens!$L$3:$L$1002)=0),"",SUMIF(RelGegevens!$F$3:$M$1002,CONCATENATE("=",Uitwerking!$A117,"-",Uitwerking!S$9),RelGegevens!$L$3:$L$1002))</f>
        <v/>
      </c>
      <c r="T117" s="51" t="str">
        <f ca="1">IF(OR($A117="",T$9="",SUMIF(RelGegevens!$F$3:$M$1002,CONCATENATE("=",Uitwerking!$A117,"-",Uitwerking!T$9),RelGegevens!$L$3:$L$1002)=0),"",SUMIF(RelGegevens!$F$3:$M$1002,CONCATENATE("=",Uitwerking!$A117,"-",Uitwerking!T$9),RelGegevens!$L$3:$L$1002))</f>
        <v/>
      </c>
      <c r="U117" s="51" t="str">
        <f ca="1">IF(OR($A117="",U$9="",SUMIF(RelGegevens!$F$3:$M$1002,CONCATENATE("=",Uitwerking!$A117,"-",Uitwerking!U$9),RelGegevens!$L$3:$L$1002)=0),"",SUMIF(RelGegevens!$F$3:$M$1002,CONCATENATE("=",Uitwerking!$A117,"-",Uitwerking!U$9),RelGegevens!$L$3:$L$1002))</f>
        <v/>
      </c>
      <c r="V117" s="51" t="str">
        <f ca="1">IF(OR($A117="",V$9="",SUMIF(RelGegevens!$F$3:$M$1002,CONCATENATE("=",Uitwerking!$A117,"-",Uitwerking!V$9),RelGegevens!$L$3:$L$1002)=0),"",SUMIF(RelGegevens!$F$3:$M$1002,CONCATENATE("=",Uitwerking!$A117,"-",Uitwerking!V$9),RelGegevens!$L$3:$L$1002))</f>
        <v/>
      </c>
      <c r="W117" s="51" t="str">
        <f ca="1">IF(OR($A117="",W$9="",SUMIF(RelGegevens!$F$3:$M$1002,CONCATENATE("=",Uitwerking!$A117,"-",Uitwerking!W$9),RelGegevens!$L$3:$L$1002)=0),"",SUMIF(RelGegevens!$F$3:$M$1002,CONCATENATE("=",Uitwerking!$A117,"-",Uitwerking!W$9),RelGegevens!$L$3:$L$1002))</f>
        <v/>
      </c>
      <c r="X117" s="51" t="str">
        <f ca="1">IF(OR($A117="",X$9="",SUMIF(RelGegevens!$F$3:$M$1002,CONCATENATE("=",Uitwerking!$A117,"-",Uitwerking!X$9),RelGegevens!$L$3:$L$1002)=0),"",SUMIF(RelGegevens!$F$3:$M$1002,CONCATENATE("=",Uitwerking!$A117,"-",Uitwerking!X$9),RelGegevens!$L$3:$L$1002))</f>
        <v/>
      </c>
      <c r="Y117" s="51" t="str">
        <f ca="1">IF(OR($A117="",Y$9="",SUMIF(RelGegevens!$F$3:$M$1002,CONCATENATE("=",Uitwerking!$A117,"-",Uitwerking!Y$9),RelGegevens!$L$3:$L$1002)=0),"",SUMIF(RelGegevens!$F$3:$M$1002,CONCATENATE("=",Uitwerking!$A117,"-",Uitwerking!Y$9),RelGegevens!$L$3:$L$1002))</f>
        <v/>
      </c>
      <c r="Z117" s="50" t="str">
        <f ca="1">IF(OR($A117="",Z$9="",SUMIF(RelGegevens!$F$3:$M$1002,CONCATENATE("=",Uitwerking!$A117,"-",Uitwerking!Z$9),RelGegevens!$L$3:$L$1002)=0),"",SUMIF(RelGegevens!$F$3:$M$1002,CONCATENATE("=",Uitwerking!$A117,"-",Uitwerking!Z$9),RelGegevens!$L$3:$L$1002))</f>
        <v/>
      </c>
      <c r="AA117" s="51" t="str">
        <f ca="1">IF(OR($A117="",AA$9="",SUMIF(RelGegevens!$F$3:$M$1002,CONCATENATE("=",Uitwerking!$A117,"-",Uitwerking!AA$9),RelGegevens!$L$3:$L$1002)=0),"",SUMIF(RelGegevens!$F$3:$M$1002,CONCATENATE("=",Uitwerking!$A117,"-",Uitwerking!AA$9),RelGegevens!$L$3:$L$1002))</f>
        <v/>
      </c>
      <c r="AB117" s="51" t="str">
        <f ca="1">IF(OR($A117="",AB$9="",SUMIF(RelGegevens!$F$3:$M$1002,CONCATENATE("=",Uitwerking!$A117,"-",Uitwerking!AB$9),RelGegevens!$L$3:$L$1002)=0),"",SUMIF(RelGegevens!$F$3:$M$1002,CONCATENATE("=",Uitwerking!$A117,"-",Uitwerking!AB$9),RelGegevens!$L$3:$L$1002))</f>
        <v/>
      </c>
      <c r="AC117" s="51" t="str">
        <f ca="1">IF(OR($A117="",AC$9="",SUMIF(RelGegevens!$F$3:$M$1002,CONCATENATE("=",Uitwerking!$A117,"-",Uitwerking!AC$9),RelGegevens!$L$3:$L$1002)=0),"",SUMIF(RelGegevens!$F$3:$M$1002,CONCATENATE("=",Uitwerking!$A117,"-",Uitwerking!AC$9),RelGegevens!$L$3:$L$1002))</f>
        <v/>
      </c>
      <c r="AD117" s="51" t="str">
        <f ca="1">IF(OR($A117="",AD$9="",SUMIF(RelGegevens!$F$3:$M$1002,CONCATENATE("=",Uitwerking!$A117,"-",Uitwerking!AD$9),RelGegevens!$L$3:$L$1002)=0),"",SUMIF(RelGegevens!$F$3:$M$1002,CONCATENATE("=",Uitwerking!$A117,"-",Uitwerking!AD$9),RelGegevens!$L$3:$L$1002))</f>
        <v/>
      </c>
      <c r="AE117" s="51" t="str">
        <f ca="1">IF(OR($A117="",AE$9="",SUMIF(RelGegevens!$F$3:$M$1002,CONCATENATE("=",Uitwerking!$A117,"-",Uitwerking!AE$9),RelGegevens!$L$3:$L$1002)=0),"",SUMIF(RelGegevens!$F$3:$M$1002,CONCATENATE("=",Uitwerking!$A117,"-",Uitwerking!AE$9),RelGegevens!$L$3:$L$1002))</f>
        <v/>
      </c>
      <c r="AF117" s="51" t="str">
        <f ca="1">IF(OR($A117="",AF$9="",SUMIF(RelGegevens!$F$3:$M$1002,CONCATENATE("=",Uitwerking!$A117,"-",Uitwerking!AF$9),RelGegevens!$L$3:$L$1002)=0),"",SUMIF(RelGegevens!$F$3:$M$1002,CONCATENATE("=",Uitwerking!$A117,"-",Uitwerking!AF$9),RelGegevens!$L$3:$L$1002))</f>
        <v/>
      </c>
      <c r="AG117" s="51" t="str">
        <f ca="1">IF(OR($A117="",AG$9="",SUMIF(RelGegevens!$F$3:$M$1002,CONCATENATE("=",Uitwerking!$A117,"-",Uitwerking!AG$9),RelGegevens!$L$3:$L$1002)=0),"",SUMIF(RelGegevens!$F$3:$M$1002,CONCATENATE("=",Uitwerking!$A117,"-",Uitwerking!AG$9),RelGegevens!$L$3:$L$1002))</f>
        <v/>
      </c>
      <c r="AH117" s="51" t="str">
        <f ca="1">IF(OR($A117="",AH$9="",SUMIF(RelGegevens!$F$3:$M$1002,CONCATENATE("=",Uitwerking!$A117,"-",Uitwerking!AH$9),RelGegevens!$L$3:$L$1002)=0),"",SUMIF(RelGegevens!$F$3:$M$1002,CONCATENATE("=",Uitwerking!$A117,"-",Uitwerking!AH$9),RelGegevens!$L$3:$L$1002))</f>
        <v/>
      </c>
      <c r="AI117" s="51" t="str">
        <f ca="1">IF(OR($A117="",AI$9="",SUMIF(RelGegevens!$F$3:$M$1002,CONCATENATE("=",Uitwerking!$A117,"-",Uitwerking!AI$9),RelGegevens!$L$3:$L$1002)=0),"",SUMIF(RelGegevens!$F$3:$M$1002,CONCATENATE("=",Uitwerking!$A117,"-",Uitwerking!AI$9),RelGegevens!$L$3:$L$1002))</f>
        <v/>
      </c>
      <c r="AJ117" s="51" t="str">
        <f ca="1">IF(OR($A117="",AJ$9="",SUMIF(RelGegevens!$F$3:$M$1002,CONCATENATE("=",Uitwerking!$A117,"-",Uitwerking!AJ$9),RelGegevens!$L$3:$L$1002)=0),"",SUMIF(RelGegevens!$F$3:$M$1002,CONCATENATE("=",Uitwerking!$A117,"-",Uitwerking!AJ$9),RelGegevens!$L$3:$L$1002))</f>
        <v/>
      </c>
      <c r="AK117" s="51" t="str">
        <f ca="1">IF(OR($A117="",AK$9="",SUMIF(RelGegevens!$F$3:$M$1002,CONCATENATE("=",Uitwerking!$A117,"-",Uitwerking!AK$9),RelGegevens!$L$3:$L$1002)=0),"",SUMIF(RelGegevens!$F$3:$M$1002,CONCATENATE("=",Uitwerking!$A117,"-",Uitwerking!AK$9),RelGegevens!$L$3:$L$1002))</f>
        <v/>
      </c>
      <c r="AL117" s="51" t="str">
        <f ca="1">IF(OR($A117="",AL$9="",SUMIF(RelGegevens!$F$3:$M$1002,CONCATENATE("=",Uitwerking!$A117,"-",Uitwerking!AL$9),RelGegevens!$L$3:$L$1002)=0),"",SUMIF(RelGegevens!$F$3:$M$1002,CONCATENATE("=",Uitwerking!$A117,"-",Uitwerking!AL$9),RelGegevens!$L$3:$L$1002))</f>
        <v/>
      </c>
      <c r="AM117" s="51" t="str">
        <f ca="1">IF(OR($A117="",AM$9="",SUMIF(RelGegevens!$F$3:$M$1002,CONCATENATE("=",Uitwerking!$A117,"-",Uitwerking!AM$9),RelGegevens!$L$3:$L$1002)=0),"",SUMIF(RelGegevens!$F$3:$M$1002,CONCATENATE("=",Uitwerking!$A117,"-",Uitwerking!AM$9),RelGegevens!$L$3:$L$1002))</f>
        <v/>
      </c>
      <c r="AN117" s="51" t="str">
        <f ca="1">IF(OR($A117="",AN$9="",SUMIF(RelGegevens!$F$3:$M$1002,CONCATENATE("=",Uitwerking!$A117,"-",Uitwerking!AN$9),RelGegevens!$L$3:$L$1002)=0),"",SUMIF(RelGegevens!$F$3:$M$1002,CONCATENATE("=",Uitwerking!$A117,"-",Uitwerking!AN$9),RelGegevens!$L$3:$L$1002))</f>
        <v/>
      </c>
      <c r="AO117" s="51" t="str">
        <f ca="1">IF(OR($A117="",AO$9="",SUMIF(RelGegevens!$F$3:$M$1002,CONCATENATE("=",Uitwerking!$A117,"-",Uitwerking!AO$9),RelGegevens!$L$3:$L$1002)=0),"",SUMIF(RelGegevens!$F$3:$M$1002,CONCATENATE("=",Uitwerking!$A117,"-",Uitwerking!AO$9),RelGegevens!$L$3:$L$1002))</f>
        <v/>
      </c>
      <c r="AP117" s="51" t="str">
        <f ca="1">IF(OR($A117="",AP$9="",SUMIF(RelGegevens!$F$3:$M$1002,CONCATENATE("=",Uitwerking!$A117,"-",Uitwerking!AP$9),RelGegevens!$L$3:$L$1002)=0),"",SUMIF(RelGegevens!$F$3:$M$1002,CONCATENATE("=",Uitwerking!$A117,"-",Uitwerking!AP$9),RelGegevens!$L$3:$L$1002))</f>
        <v/>
      </c>
      <c r="AQ117" s="51" t="str">
        <f ca="1">IF(OR($A117="",AQ$9="",SUMIF(RelGegevens!$F$3:$M$1002,CONCATENATE("=",Uitwerking!$A117,"-",Uitwerking!AQ$9),RelGegevens!$L$3:$L$1002)=0),"",SUMIF(RelGegevens!$F$3:$M$1002,CONCATENATE("=",Uitwerking!$A117,"-",Uitwerking!AQ$9),RelGegevens!$L$3:$L$1002))</f>
        <v/>
      </c>
      <c r="AR117" s="51" t="str">
        <f ca="1">IF(OR($A117="",AR$9="",SUMIF(RelGegevens!$F$3:$M$1002,CONCATENATE("=",Uitwerking!$A117,"-",Uitwerking!AR$9),RelGegevens!$L$3:$L$1002)=0),"",SUMIF(RelGegevens!$F$3:$M$1002,CONCATENATE("=",Uitwerking!$A117,"-",Uitwerking!AR$9),RelGegevens!$L$3:$L$1002))</f>
        <v/>
      </c>
      <c r="AS117" s="51" t="str">
        <f ca="1">IF(OR($A117="",AS$9="",SUMIF(RelGegevens!$F$3:$M$1002,CONCATENATE("=",Uitwerking!$A117,"-",Uitwerking!AS$9),RelGegevens!$L$3:$L$1002)=0),"",SUMIF(RelGegevens!$F$3:$M$1002,CONCATENATE("=",Uitwerking!$A117,"-",Uitwerking!AS$9),RelGegevens!$L$3:$L$1002))</f>
        <v/>
      </c>
      <c r="AT117" s="51" t="str">
        <f ca="1">IF(OR($A117="",AT$9="",SUMIF(RelGegevens!$F$3:$M$1002,CONCATENATE("=",Uitwerking!$A117,"-",Uitwerking!AT$9),RelGegevens!$L$3:$L$1002)=0),"",SUMIF(RelGegevens!$F$3:$M$1002,CONCATENATE("=",Uitwerking!$A117,"-",Uitwerking!AT$9),RelGegevens!$L$3:$L$1002))</f>
        <v/>
      </c>
      <c r="AU117" s="51" t="str">
        <f ca="1">IF(OR($A117="",AU$9="",SUMIF(RelGegevens!$F$3:$M$1002,CONCATENATE("=",Uitwerking!$A117,"-",Uitwerking!AU$9),RelGegevens!$L$3:$L$1002)=0),"",SUMIF(RelGegevens!$F$3:$M$1002,CONCATENATE("=",Uitwerking!$A117,"-",Uitwerking!AU$9),RelGegevens!$L$3:$L$1002))</f>
        <v/>
      </c>
      <c r="AV117" s="51" t="str">
        <f ca="1">IF(OR($A117="",AV$9="",SUMIF(RelGegevens!$F$3:$M$1002,CONCATENATE("=",Uitwerking!$A117,"-",Uitwerking!AV$9),RelGegevens!$L$3:$L$1002)=0),"",SUMIF(RelGegevens!$F$3:$M$1002,CONCATENATE("=",Uitwerking!$A117,"-",Uitwerking!AV$9),RelGegevens!$L$3:$L$1002))</f>
        <v/>
      </c>
      <c r="AW117" s="51" t="str">
        <f ca="1">IF(OR($A117="",AW$9="",SUMIF(RelGegevens!$F$3:$M$1002,CONCATENATE("=",Uitwerking!$A117,"-",Uitwerking!AW$9),RelGegevens!$L$3:$L$1002)=0),"",SUMIF(RelGegevens!$F$3:$M$1002,CONCATENATE("=",Uitwerking!$A117,"-",Uitwerking!AW$9),RelGegevens!$L$3:$L$1002))</f>
        <v/>
      </c>
      <c r="AX117" s="51" t="str">
        <f ca="1">IF(OR($A117="",AX$9="",SUMIF(RelGegevens!$F$3:$M$1002,CONCATENATE("=",Uitwerking!$A117,"-",Uitwerking!AX$9),RelGegevens!$L$3:$L$1002)=0),"",SUMIF(RelGegevens!$F$3:$M$1002,CONCATENATE("=",Uitwerking!$A117,"-",Uitwerking!AX$9),RelGegevens!$L$3:$L$1002))</f>
        <v/>
      </c>
      <c r="AY117" s="51" t="str">
        <f ca="1">IF(OR($A117="",AY$9="",SUMIF(RelGegevens!$F$3:$M$1002,CONCATENATE("=",Uitwerking!$A117,"-",Uitwerking!AY$9),RelGegevens!$L$3:$L$1002)=0),"",SUMIF(RelGegevens!$F$3:$M$1002,CONCATENATE("=",Uitwerking!$A117,"-",Uitwerking!AY$9),RelGegevens!$L$3:$L$1002))</f>
        <v/>
      </c>
      <c r="AZ117" s="51" t="str">
        <f ca="1">IF(OR($A117="",AZ$9="",SUMIF(RelGegevens!$F$3:$M$1002,CONCATENATE("=",Uitwerking!$A117,"-",Uitwerking!AZ$9),RelGegevens!$L$3:$L$1002)=0),"",SUMIF(RelGegevens!$F$3:$M$1002,CONCATENATE("=",Uitwerking!$A117,"-",Uitwerking!AZ$9),RelGegevens!$L$3:$L$1002))</f>
        <v/>
      </c>
      <c r="BA117" s="51" t="str">
        <f ca="1">IF(OR($A117="",BA$9="",SUMIF(RelGegevens!$F$3:$M$1002,CONCATENATE("=",Uitwerking!$A117,"-",Uitwerking!BA$9),RelGegevens!$L$3:$L$1002)=0),"",SUMIF(RelGegevens!$F$3:$M$1002,CONCATENATE("=",Uitwerking!$A117,"-",Uitwerking!BA$9),RelGegevens!$L$3:$L$1002))</f>
        <v/>
      </c>
      <c r="BB117" s="51" t="str">
        <f ca="1">IF(OR($A117="",BB$9="",SUMIF(RelGegevens!$F$3:$M$1002,CONCATENATE("=",Uitwerking!$A117,"-",Uitwerking!BB$9),RelGegevens!$L$3:$L$1002)=0),"",SUMIF(RelGegevens!$F$3:$M$1002,CONCATENATE("=",Uitwerking!$A117,"-",Uitwerking!BB$9),RelGegevens!$L$3:$L$1002))</f>
        <v/>
      </c>
      <c r="BC117" s="52" t="str">
        <f ca="1">IF(OR($A117="",BC$9="",SUMIF(RelGegevens!$F$3:$M$1002,CONCATENATE("=",Uitwerking!$A117,"-",Uitwerking!BC$9),RelGegevens!$L$3:$L$1002)=0),"",SUMIF(RelGegevens!$F$3:$M$1002,CONCATENATE("=",Uitwerking!$A117,"-",Uitwerking!BC$9),RelGegevens!$L$3:$L$1002))</f>
        <v/>
      </c>
    </row>
    <row r="118" spans="1:55" ht="10.5" customHeight="1" x14ac:dyDescent="0.25">
      <c r="A118" s="17" t="str">
        <f>'Data LMA'!B126</f>
        <v/>
      </c>
      <c r="B118" s="29" t="str">
        <f t="shared" si="5"/>
        <v/>
      </c>
      <c r="C118" s="22" t="str">
        <f>IF(A118="","",VLOOKUP(A118,Euralcodes!$A$2:$C$840,3))</f>
        <v/>
      </c>
      <c r="D118" s="23" t="str">
        <f>IF(C118="","",VLOOKUP(A118,Euralcodes!$A$2:$C$840,2))</f>
        <v/>
      </c>
      <c r="E118" s="87" t="str">
        <f t="shared" ca="1" si="6"/>
        <v/>
      </c>
      <c r="F118" s="50" t="str">
        <f ca="1">IF(OR($A118="",F$9="",SUMIF(RelGegevens!$F$3:$M$1002,CONCATENATE("=",Uitwerking!$A118,"-",Uitwerking!F$9),RelGegevens!$L$3:$L$1002)=0),"",SUMIF(RelGegevens!$F$3:$M$1002,CONCATENATE("=",Uitwerking!$A118,"-",Uitwerking!F$9),RelGegevens!$L$3:$L$1002))</f>
        <v/>
      </c>
      <c r="G118" s="51" t="str">
        <f ca="1">IF(OR($A118="",G$9="",SUMIF(RelGegevens!$F$3:$M$1002,CONCATENATE("=",Uitwerking!$A118,"-",Uitwerking!G$9),RelGegevens!$L$3:$L$1002)=0),"",SUMIF(RelGegevens!$F$3:$M$1002,CONCATENATE("=",Uitwerking!$A118,"-",Uitwerking!G$9),RelGegevens!$L$3:$L$1002))</f>
        <v/>
      </c>
      <c r="H118" s="51" t="str">
        <f ca="1">IF(OR($A118="",H$9="",SUMIF(RelGegevens!$F$3:$M$1002,CONCATENATE("=",Uitwerking!$A118,"-",Uitwerking!H$9),RelGegevens!$L$3:$L$1002)=0),"",SUMIF(RelGegevens!$F$3:$M$1002,CONCATENATE("=",Uitwerking!$A118,"-",Uitwerking!H$9),RelGegevens!$L$3:$L$1002))</f>
        <v/>
      </c>
      <c r="I118" s="51" t="str">
        <f ca="1">IF(OR($A118="",I$9="",SUMIF(RelGegevens!$F$3:$M$1002,CONCATENATE("=",Uitwerking!$A118,"-",Uitwerking!I$9),RelGegevens!$L$3:$L$1002)=0),"",SUMIF(RelGegevens!$F$3:$M$1002,CONCATENATE("=",Uitwerking!$A118,"-",Uitwerking!I$9),RelGegevens!$L$3:$L$1002))</f>
        <v/>
      </c>
      <c r="J118" s="51" t="str">
        <f ca="1">IF(OR($A118="",J$9="",SUMIF(RelGegevens!$F$3:$M$1002,CONCATENATE("=",Uitwerking!$A118,"-",Uitwerking!J$9),RelGegevens!$L$3:$L$1002)=0),"",SUMIF(RelGegevens!$F$3:$M$1002,CONCATENATE("=",Uitwerking!$A118,"-",Uitwerking!J$9),RelGegevens!$L$3:$L$1002))</f>
        <v/>
      </c>
      <c r="K118" s="51" t="str">
        <f ca="1">IF(OR($A118="",K$9="",SUMIF(RelGegevens!$F$3:$M$1002,CONCATENATE("=",Uitwerking!$A118,"-",Uitwerking!K$9),RelGegevens!$L$3:$L$1002)=0),"",SUMIF(RelGegevens!$F$3:$M$1002,CONCATENATE("=",Uitwerking!$A118,"-",Uitwerking!K$9),RelGegevens!$L$3:$L$1002))</f>
        <v/>
      </c>
      <c r="L118" s="51" t="str">
        <f ca="1">IF(OR($A118="",L$9="",SUMIF(RelGegevens!$F$3:$M$1002,CONCATENATE("=",Uitwerking!$A118,"-",Uitwerking!L$9),RelGegevens!$L$3:$L$1002)=0),"",SUMIF(RelGegevens!$F$3:$M$1002,CONCATENATE("=",Uitwerking!$A118,"-",Uitwerking!L$9),RelGegevens!$L$3:$L$1002))</f>
        <v/>
      </c>
      <c r="M118" s="51" t="str">
        <f ca="1">IF(OR($A118="",M$9="",SUMIF(RelGegevens!$F$3:$M$1002,CONCATENATE("=",Uitwerking!$A118,"-",Uitwerking!M$9),RelGegevens!$L$3:$L$1002)=0),"",SUMIF(RelGegevens!$F$3:$M$1002,CONCATENATE("=",Uitwerking!$A118,"-",Uitwerking!M$9),RelGegevens!$L$3:$L$1002))</f>
        <v/>
      </c>
      <c r="N118" s="51" t="str">
        <f ca="1">IF(OR($A118="",N$9="",SUMIF(RelGegevens!$F$3:$M$1002,CONCATENATE("=",Uitwerking!$A118,"-",Uitwerking!N$9),RelGegevens!$L$3:$L$1002)=0),"",SUMIF(RelGegevens!$F$3:$M$1002,CONCATENATE("=",Uitwerking!$A118,"-",Uitwerking!N$9),RelGegevens!$L$3:$L$1002))</f>
        <v/>
      </c>
      <c r="O118" s="51" t="str">
        <f ca="1">IF(OR($A118="",O$9="",SUMIF(RelGegevens!$F$3:$M$1002,CONCATENATE("=",Uitwerking!$A118,"-",Uitwerking!O$9),RelGegevens!$L$3:$L$1002)=0),"",SUMIF(RelGegevens!$F$3:$M$1002,CONCATENATE("=",Uitwerking!$A118,"-",Uitwerking!O$9),RelGegevens!$L$3:$L$1002))</f>
        <v/>
      </c>
      <c r="P118" s="51" t="str">
        <f ca="1">IF(OR($A118="",P$9="",SUMIF(RelGegevens!$F$3:$M$1002,CONCATENATE("=",Uitwerking!$A118,"-",Uitwerking!P$9),RelGegevens!$L$3:$L$1002)=0),"",SUMIF(RelGegevens!$F$3:$M$1002,CONCATENATE("=",Uitwerking!$A118,"-",Uitwerking!P$9),RelGegevens!$L$3:$L$1002))</f>
        <v/>
      </c>
      <c r="Q118" s="51" t="str">
        <f ca="1">IF(OR($A118="",Q$9="",SUMIF(RelGegevens!$F$3:$M$1002,CONCATENATE("=",Uitwerking!$A118,"-",Uitwerking!Q$9),RelGegevens!$L$3:$L$1002)=0),"",SUMIF(RelGegevens!$F$3:$M$1002,CONCATENATE("=",Uitwerking!$A118,"-",Uitwerking!Q$9),RelGegevens!$L$3:$L$1002))</f>
        <v/>
      </c>
      <c r="R118" s="51" t="str">
        <f ca="1">IF(OR($A118="",R$9="",SUMIF(RelGegevens!$F$3:$M$1002,CONCATENATE("=",Uitwerking!$A118,"-",Uitwerking!R$9),RelGegevens!$L$3:$L$1002)=0),"",SUMIF(RelGegevens!$F$3:$M$1002,CONCATENATE("=",Uitwerking!$A118,"-",Uitwerking!R$9),RelGegevens!$L$3:$L$1002))</f>
        <v/>
      </c>
      <c r="S118" s="51" t="str">
        <f ca="1">IF(OR($A118="",S$9="",SUMIF(RelGegevens!$F$3:$M$1002,CONCATENATE("=",Uitwerking!$A118,"-",Uitwerking!S$9),RelGegevens!$L$3:$L$1002)=0),"",SUMIF(RelGegevens!$F$3:$M$1002,CONCATENATE("=",Uitwerking!$A118,"-",Uitwerking!S$9),RelGegevens!$L$3:$L$1002))</f>
        <v/>
      </c>
      <c r="T118" s="51" t="str">
        <f ca="1">IF(OR($A118="",T$9="",SUMIF(RelGegevens!$F$3:$M$1002,CONCATENATE("=",Uitwerking!$A118,"-",Uitwerking!T$9),RelGegevens!$L$3:$L$1002)=0),"",SUMIF(RelGegevens!$F$3:$M$1002,CONCATENATE("=",Uitwerking!$A118,"-",Uitwerking!T$9),RelGegevens!$L$3:$L$1002))</f>
        <v/>
      </c>
      <c r="U118" s="51" t="str">
        <f ca="1">IF(OR($A118="",U$9="",SUMIF(RelGegevens!$F$3:$M$1002,CONCATENATE("=",Uitwerking!$A118,"-",Uitwerking!U$9),RelGegevens!$L$3:$L$1002)=0),"",SUMIF(RelGegevens!$F$3:$M$1002,CONCATENATE("=",Uitwerking!$A118,"-",Uitwerking!U$9),RelGegevens!$L$3:$L$1002))</f>
        <v/>
      </c>
      <c r="V118" s="51" t="str">
        <f ca="1">IF(OR($A118="",V$9="",SUMIF(RelGegevens!$F$3:$M$1002,CONCATENATE("=",Uitwerking!$A118,"-",Uitwerking!V$9),RelGegevens!$L$3:$L$1002)=0),"",SUMIF(RelGegevens!$F$3:$M$1002,CONCATENATE("=",Uitwerking!$A118,"-",Uitwerking!V$9),RelGegevens!$L$3:$L$1002))</f>
        <v/>
      </c>
      <c r="W118" s="51" t="str">
        <f ca="1">IF(OR($A118="",W$9="",SUMIF(RelGegevens!$F$3:$M$1002,CONCATENATE("=",Uitwerking!$A118,"-",Uitwerking!W$9),RelGegevens!$L$3:$L$1002)=0),"",SUMIF(RelGegevens!$F$3:$M$1002,CONCATENATE("=",Uitwerking!$A118,"-",Uitwerking!W$9),RelGegevens!$L$3:$L$1002))</f>
        <v/>
      </c>
      <c r="X118" s="51" t="str">
        <f ca="1">IF(OR($A118="",X$9="",SUMIF(RelGegevens!$F$3:$M$1002,CONCATENATE("=",Uitwerking!$A118,"-",Uitwerking!X$9),RelGegevens!$L$3:$L$1002)=0),"",SUMIF(RelGegevens!$F$3:$M$1002,CONCATENATE("=",Uitwerking!$A118,"-",Uitwerking!X$9),RelGegevens!$L$3:$L$1002))</f>
        <v/>
      </c>
      <c r="Y118" s="51" t="str">
        <f ca="1">IF(OR($A118="",Y$9="",SUMIF(RelGegevens!$F$3:$M$1002,CONCATENATE("=",Uitwerking!$A118,"-",Uitwerking!Y$9),RelGegevens!$L$3:$L$1002)=0),"",SUMIF(RelGegevens!$F$3:$M$1002,CONCATENATE("=",Uitwerking!$A118,"-",Uitwerking!Y$9),RelGegevens!$L$3:$L$1002))</f>
        <v/>
      </c>
      <c r="Z118" s="50" t="str">
        <f ca="1">IF(OR($A118="",Z$9="",SUMIF(RelGegevens!$F$3:$M$1002,CONCATENATE("=",Uitwerking!$A118,"-",Uitwerking!Z$9),RelGegevens!$L$3:$L$1002)=0),"",SUMIF(RelGegevens!$F$3:$M$1002,CONCATENATE("=",Uitwerking!$A118,"-",Uitwerking!Z$9),RelGegevens!$L$3:$L$1002))</f>
        <v/>
      </c>
      <c r="AA118" s="51" t="str">
        <f ca="1">IF(OR($A118="",AA$9="",SUMIF(RelGegevens!$F$3:$M$1002,CONCATENATE("=",Uitwerking!$A118,"-",Uitwerking!AA$9),RelGegevens!$L$3:$L$1002)=0),"",SUMIF(RelGegevens!$F$3:$M$1002,CONCATENATE("=",Uitwerking!$A118,"-",Uitwerking!AA$9),RelGegevens!$L$3:$L$1002))</f>
        <v/>
      </c>
      <c r="AB118" s="51" t="str">
        <f ca="1">IF(OR($A118="",AB$9="",SUMIF(RelGegevens!$F$3:$M$1002,CONCATENATE("=",Uitwerking!$A118,"-",Uitwerking!AB$9),RelGegevens!$L$3:$L$1002)=0),"",SUMIF(RelGegevens!$F$3:$M$1002,CONCATENATE("=",Uitwerking!$A118,"-",Uitwerking!AB$9),RelGegevens!$L$3:$L$1002))</f>
        <v/>
      </c>
      <c r="AC118" s="51" t="str">
        <f ca="1">IF(OR($A118="",AC$9="",SUMIF(RelGegevens!$F$3:$M$1002,CONCATENATE("=",Uitwerking!$A118,"-",Uitwerking!AC$9),RelGegevens!$L$3:$L$1002)=0),"",SUMIF(RelGegevens!$F$3:$M$1002,CONCATENATE("=",Uitwerking!$A118,"-",Uitwerking!AC$9),RelGegevens!$L$3:$L$1002))</f>
        <v/>
      </c>
      <c r="AD118" s="51" t="str">
        <f ca="1">IF(OR($A118="",AD$9="",SUMIF(RelGegevens!$F$3:$M$1002,CONCATENATE("=",Uitwerking!$A118,"-",Uitwerking!AD$9),RelGegevens!$L$3:$L$1002)=0),"",SUMIF(RelGegevens!$F$3:$M$1002,CONCATENATE("=",Uitwerking!$A118,"-",Uitwerking!AD$9),RelGegevens!$L$3:$L$1002))</f>
        <v/>
      </c>
      <c r="AE118" s="51" t="str">
        <f ca="1">IF(OR($A118="",AE$9="",SUMIF(RelGegevens!$F$3:$M$1002,CONCATENATE("=",Uitwerking!$A118,"-",Uitwerking!AE$9),RelGegevens!$L$3:$L$1002)=0),"",SUMIF(RelGegevens!$F$3:$M$1002,CONCATENATE("=",Uitwerking!$A118,"-",Uitwerking!AE$9),RelGegevens!$L$3:$L$1002))</f>
        <v/>
      </c>
      <c r="AF118" s="51" t="str">
        <f ca="1">IF(OR($A118="",AF$9="",SUMIF(RelGegevens!$F$3:$M$1002,CONCATENATE("=",Uitwerking!$A118,"-",Uitwerking!AF$9),RelGegevens!$L$3:$L$1002)=0),"",SUMIF(RelGegevens!$F$3:$M$1002,CONCATENATE("=",Uitwerking!$A118,"-",Uitwerking!AF$9),RelGegevens!$L$3:$L$1002))</f>
        <v/>
      </c>
      <c r="AG118" s="51" t="str">
        <f ca="1">IF(OR($A118="",AG$9="",SUMIF(RelGegevens!$F$3:$M$1002,CONCATENATE("=",Uitwerking!$A118,"-",Uitwerking!AG$9),RelGegevens!$L$3:$L$1002)=0),"",SUMIF(RelGegevens!$F$3:$M$1002,CONCATENATE("=",Uitwerking!$A118,"-",Uitwerking!AG$9),RelGegevens!$L$3:$L$1002))</f>
        <v/>
      </c>
      <c r="AH118" s="51" t="str">
        <f ca="1">IF(OR($A118="",AH$9="",SUMIF(RelGegevens!$F$3:$M$1002,CONCATENATE("=",Uitwerking!$A118,"-",Uitwerking!AH$9),RelGegevens!$L$3:$L$1002)=0),"",SUMIF(RelGegevens!$F$3:$M$1002,CONCATENATE("=",Uitwerking!$A118,"-",Uitwerking!AH$9),RelGegevens!$L$3:$L$1002))</f>
        <v/>
      </c>
      <c r="AI118" s="51" t="str">
        <f ca="1">IF(OR($A118="",AI$9="",SUMIF(RelGegevens!$F$3:$M$1002,CONCATENATE("=",Uitwerking!$A118,"-",Uitwerking!AI$9),RelGegevens!$L$3:$L$1002)=0),"",SUMIF(RelGegevens!$F$3:$M$1002,CONCATENATE("=",Uitwerking!$A118,"-",Uitwerking!AI$9),RelGegevens!$L$3:$L$1002))</f>
        <v/>
      </c>
      <c r="AJ118" s="51" t="str">
        <f ca="1">IF(OR($A118="",AJ$9="",SUMIF(RelGegevens!$F$3:$M$1002,CONCATENATE("=",Uitwerking!$A118,"-",Uitwerking!AJ$9),RelGegevens!$L$3:$L$1002)=0),"",SUMIF(RelGegevens!$F$3:$M$1002,CONCATENATE("=",Uitwerking!$A118,"-",Uitwerking!AJ$9),RelGegevens!$L$3:$L$1002))</f>
        <v/>
      </c>
      <c r="AK118" s="51" t="str">
        <f ca="1">IF(OR($A118="",AK$9="",SUMIF(RelGegevens!$F$3:$M$1002,CONCATENATE("=",Uitwerking!$A118,"-",Uitwerking!AK$9),RelGegevens!$L$3:$L$1002)=0),"",SUMIF(RelGegevens!$F$3:$M$1002,CONCATENATE("=",Uitwerking!$A118,"-",Uitwerking!AK$9),RelGegevens!$L$3:$L$1002))</f>
        <v/>
      </c>
      <c r="AL118" s="51" t="str">
        <f ca="1">IF(OR($A118="",AL$9="",SUMIF(RelGegevens!$F$3:$M$1002,CONCATENATE("=",Uitwerking!$A118,"-",Uitwerking!AL$9),RelGegevens!$L$3:$L$1002)=0),"",SUMIF(RelGegevens!$F$3:$M$1002,CONCATENATE("=",Uitwerking!$A118,"-",Uitwerking!AL$9),RelGegevens!$L$3:$L$1002))</f>
        <v/>
      </c>
      <c r="AM118" s="51" t="str">
        <f ca="1">IF(OR($A118="",AM$9="",SUMIF(RelGegevens!$F$3:$M$1002,CONCATENATE("=",Uitwerking!$A118,"-",Uitwerking!AM$9),RelGegevens!$L$3:$L$1002)=0),"",SUMIF(RelGegevens!$F$3:$M$1002,CONCATENATE("=",Uitwerking!$A118,"-",Uitwerking!AM$9),RelGegevens!$L$3:$L$1002))</f>
        <v/>
      </c>
      <c r="AN118" s="51" t="str">
        <f ca="1">IF(OR($A118="",AN$9="",SUMIF(RelGegevens!$F$3:$M$1002,CONCATENATE("=",Uitwerking!$A118,"-",Uitwerking!AN$9),RelGegevens!$L$3:$L$1002)=0),"",SUMIF(RelGegevens!$F$3:$M$1002,CONCATENATE("=",Uitwerking!$A118,"-",Uitwerking!AN$9),RelGegevens!$L$3:$L$1002))</f>
        <v/>
      </c>
      <c r="AO118" s="51" t="str">
        <f ca="1">IF(OR($A118="",AO$9="",SUMIF(RelGegevens!$F$3:$M$1002,CONCATENATE("=",Uitwerking!$A118,"-",Uitwerking!AO$9),RelGegevens!$L$3:$L$1002)=0),"",SUMIF(RelGegevens!$F$3:$M$1002,CONCATENATE("=",Uitwerking!$A118,"-",Uitwerking!AO$9),RelGegevens!$L$3:$L$1002))</f>
        <v/>
      </c>
      <c r="AP118" s="51" t="str">
        <f ca="1">IF(OR($A118="",AP$9="",SUMIF(RelGegevens!$F$3:$M$1002,CONCATENATE("=",Uitwerking!$A118,"-",Uitwerking!AP$9),RelGegevens!$L$3:$L$1002)=0),"",SUMIF(RelGegevens!$F$3:$M$1002,CONCATENATE("=",Uitwerking!$A118,"-",Uitwerking!AP$9),RelGegevens!$L$3:$L$1002))</f>
        <v/>
      </c>
      <c r="AQ118" s="51" t="str">
        <f ca="1">IF(OR($A118="",AQ$9="",SUMIF(RelGegevens!$F$3:$M$1002,CONCATENATE("=",Uitwerking!$A118,"-",Uitwerking!AQ$9),RelGegevens!$L$3:$L$1002)=0),"",SUMIF(RelGegevens!$F$3:$M$1002,CONCATENATE("=",Uitwerking!$A118,"-",Uitwerking!AQ$9),RelGegevens!$L$3:$L$1002))</f>
        <v/>
      </c>
      <c r="AR118" s="51" t="str">
        <f ca="1">IF(OR($A118="",AR$9="",SUMIF(RelGegevens!$F$3:$M$1002,CONCATENATE("=",Uitwerking!$A118,"-",Uitwerking!AR$9),RelGegevens!$L$3:$L$1002)=0),"",SUMIF(RelGegevens!$F$3:$M$1002,CONCATENATE("=",Uitwerking!$A118,"-",Uitwerking!AR$9),RelGegevens!$L$3:$L$1002))</f>
        <v/>
      </c>
      <c r="AS118" s="51" t="str">
        <f ca="1">IF(OR($A118="",AS$9="",SUMIF(RelGegevens!$F$3:$M$1002,CONCATENATE("=",Uitwerking!$A118,"-",Uitwerking!AS$9),RelGegevens!$L$3:$L$1002)=0),"",SUMIF(RelGegevens!$F$3:$M$1002,CONCATENATE("=",Uitwerking!$A118,"-",Uitwerking!AS$9),RelGegevens!$L$3:$L$1002))</f>
        <v/>
      </c>
      <c r="AT118" s="51" t="str">
        <f ca="1">IF(OR($A118="",AT$9="",SUMIF(RelGegevens!$F$3:$M$1002,CONCATENATE("=",Uitwerking!$A118,"-",Uitwerking!AT$9),RelGegevens!$L$3:$L$1002)=0),"",SUMIF(RelGegevens!$F$3:$M$1002,CONCATENATE("=",Uitwerking!$A118,"-",Uitwerking!AT$9),RelGegevens!$L$3:$L$1002))</f>
        <v/>
      </c>
      <c r="AU118" s="51" t="str">
        <f ca="1">IF(OR($A118="",AU$9="",SUMIF(RelGegevens!$F$3:$M$1002,CONCATENATE("=",Uitwerking!$A118,"-",Uitwerking!AU$9),RelGegevens!$L$3:$L$1002)=0),"",SUMIF(RelGegevens!$F$3:$M$1002,CONCATENATE("=",Uitwerking!$A118,"-",Uitwerking!AU$9),RelGegevens!$L$3:$L$1002))</f>
        <v/>
      </c>
      <c r="AV118" s="51" t="str">
        <f ca="1">IF(OR($A118="",AV$9="",SUMIF(RelGegevens!$F$3:$M$1002,CONCATENATE("=",Uitwerking!$A118,"-",Uitwerking!AV$9),RelGegevens!$L$3:$L$1002)=0),"",SUMIF(RelGegevens!$F$3:$M$1002,CONCATENATE("=",Uitwerking!$A118,"-",Uitwerking!AV$9),RelGegevens!$L$3:$L$1002))</f>
        <v/>
      </c>
      <c r="AW118" s="51" t="str">
        <f ca="1">IF(OR($A118="",AW$9="",SUMIF(RelGegevens!$F$3:$M$1002,CONCATENATE("=",Uitwerking!$A118,"-",Uitwerking!AW$9),RelGegevens!$L$3:$L$1002)=0),"",SUMIF(RelGegevens!$F$3:$M$1002,CONCATENATE("=",Uitwerking!$A118,"-",Uitwerking!AW$9),RelGegevens!$L$3:$L$1002))</f>
        <v/>
      </c>
      <c r="AX118" s="51" t="str">
        <f ca="1">IF(OR($A118="",AX$9="",SUMIF(RelGegevens!$F$3:$M$1002,CONCATENATE("=",Uitwerking!$A118,"-",Uitwerking!AX$9),RelGegevens!$L$3:$L$1002)=0),"",SUMIF(RelGegevens!$F$3:$M$1002,CONCATENATE("=",Uitwerking!$A118,"-",Uitwerking!AX$9),RelGegevens!$L$3:$L$1002))</f>
        <v/>
      </c>
      <c r="AY118" s="51" t="str">
        <f ca="1">IF(OR($A118="",AY$9="",SUMIF(RelGegevens!$F$3:$M$1002,CONCATENATE("=",Uitwerking!$A118,"-",Uitwerking!AY$9),RelGegevens!$L$3:$L$1002)=0),"",SUMIF(RelGegevens!$F$3:$M$1002,CONCATENATE("=",Uitwerking!$A118,"-",Uitwerking!AY$9),RelGegevens!$L$3:$L$1002))</f>
        <v/>
      </c>
      <c r="AZ118" s="51" t="str">
        <f ca="1">IF(OR($A118="",AZ$9="",SUMIF(RelGegevens!$F$3:$M$1002,CONCATENATE("=",Uitwerking!$A118,"-",Uitwerking!AZ$9),RelGegevens!$L$3:$L$1002)=0),"",SUMIF(RelGegevens!$F$3:$M$1002,CONCATENATE("=",Uitwerking!$A118,"-",Uitwerking!AZ$9),RelGegevens!$L$3:$L$1002))</f>
        <v/>
      </c>
      <c r="BA118" s="51" t="str">
        <f ca="1">IF(OR($A118="",BA$9="",SUMIF(RelGegevens!$F$3:$M$1002,CONCATENATE("=",Uitwerking!$A118,"-",Uitwerking!BA$9),RelGegevens!$L$3:$L$1002)=0),"",SUMIF(RelGegevens!$F$3:$M$1002,CONCATENATE("=",Uitwerking!$A118,"-",Uitwerking!BA$9),RelGegevens!$L$3:$L$1002))</f>
        <v/>
      </c>
      <c r="BB118" s="51" t="str">
        <f ca="1">IF(OR($A118="",BB$9="",SUMIF(RelGegevens!$F$3:$M$1002,CONCATENATE("=",Uitwerking!$A118,"-",Uitwerking!BB$9),RelGegevens!$L$3:$L$1002)=0),"",SUMIF(RelGegevens!$F$3:$M$1002,CONCATENATE("=",Uitwerking!$A118,"-",Uitwerking!BB$9),RelGegevens!$L$3:$L$1002))</f>
        <v/>
      </c>
      <c r="BC118" s="52" t="str">
        <f ca="1">IF(OR($A118="",BC$9="",SUMIF(RelGegevens!$F$3:$M$1002,CONCATENATE("=",Uitwerking!$A118,"-",Uitwerking!BC$9),RelGegevens!$L$3:$L$1002)=0),"",SUMIF(RelGegevens!$F$3:$M$1002,CONCATENATE("=",Uitwerking!$A118,"-",Uitwerking!BC$9),RelGegevens!$L$3:$L$1002))</f>
        <v/>
      </c>
    </row>
    <row r="119" spans="1:55" ht="10.5" customHeight="1" x14ac:dyDescent="0.25">
      <c r="A119" s="17" t="str">
        <f>'Data LMA'!B127</f>
        <v/>
      </c>
      <c r="B119" s="29" t="str">
        <f t="shared" si="5"/>
        <v/>
      </c>
      <c r="C119" s="22" t="str">
        <f>IF(A119="","",VLOOKUP(A119,Euralcodes!$A$2:$C$840,3))</f>
        <v/>
      </c>
      <c r="D119" s="23" t="str">
        <f>IF(C119="","",VLOOKUP(A119,Euralcodes!$A$2:$C$840,2))</f>
        <v/>
      </c>
      <c r="E119" s="87" t="str">
        <f t="shared" ca="1" si="6"/>
        <v/>
      </c>
      <c r="F119" s="50" t="str">
        <f ca="1">IF(OR($A119="",F$9="",SUMIF(RelGegevens!$F$3:$M$1002,CONCATENATE("=",Uitwerking!$A119,"-",Uitwerking!F$9),RelGegevens!$L$3:$L$1002)=0),"",SUMIF(RelGegevens!$F$3:$M$1002,CONCATENATE("=",Uitwerking!$A119,"-",Uitwerking!F$9),RelGegevens!$L$3:$L$1002))</f>
        <v/>
      </c>
      <c r="G119" s="51" t="str">
        <f ca="1">IF(OR($A119="",G$9="",SUMIF(RelGegevens!$F$3:$M$1002,CONCATENATE("=",Uitwerking!$A119,"-",Uitwerking!G$9),RelGegevens!$L$3:$L$1002)=0),"",SUMIF(RelGegevens!$F$3:$M$1002,CONCATENATE("=",Uitwerking!$A119,"-",Uitwerking!G$9),RelGegevens!$L$3:$L$1002))</f>
        <v/>
      </c>
      <c r="H119" s="51" t="str">
        <f ca="1">IF(OR($A119="",H$9="",SUMIF(RelGegevens!$F$3:$M$1002,CONCATENATE("=",Uitwerking!$A119,"-",Uitwerking!H$9),RelGegevens!$L$3:$L$1002)=0),"",SUMIF(RelGegevens!$F$3:$M$1002,CONCATENATE("=",Uitwerking!$A119,"-",Uitwerking!H$9),RelGegevens!$L$3:$L$1002))</f>
        <v/>
      </c>
      <c r="I119" s="51" t="str">
        <f ca="1">IF(OR($A119="",I$9="",SUMIF(RelGegevens!$F$3:$M$1002,CONCATENATE("=",Uitwerking!$A119,"-",Uitwerking!I$9),RelGegevens!$L$3:$L$1002)=0),"",SUMIF(RelGegevens!$F$3:$M$1002,CONCATENATE("=",Uitwerking!$A119,"-",Uitwerking!I$9),RelGegevens!$L$3:$L$1002))</f>
        <v/>
      </c>
      <c r="J119" s="51" t="str">
        <f ca="1">IF(OR($A119="",J$9="",SUMIF(RelGegevens!$F$3:$M$1002,CONCATENATE("=",Uitwerking!$A119,"-",Uitwerking!J$9),RelGegevens!$L$3:$L$1002)=0),"",SUMIF(RelGegevens!$F$3:$M$1002,CONCATENATE("=",Uitwerking!$A119,"-",Uitwerking!J$9),RelGegevens!$L$3:$L$1002))</f>
        <v/>
      </c>
      <c r="K119" s="51" t="str">
        <f ca="1">IF(OR($A119="",K$9="",SUMIF(RelGegevens!$F$3:$M$1002,CONCATENATE("=",Uitwerking!$A119,"-",Uitwerking!K$9),RelGegevens!$L$3:$L$1002)=0),"",SUMIF(RelGegevens!$F$3:$M$1002,CONCATENATE("=",Uitwerking!$A119,"-",Uitwerking!K$9),RelGegevens!$L$3:$L$1002))</f>
        <v/>
      </c>
      <c r="L119" s="51" t="str">
        <f ca="1">IF(OR($A119="",L$9="",SUMIF(RelGegevens!$F$3:$M$1002,CONCATENATE("=",Uitwerking!$A119,"-",Uitwerking!L$9),RelGegevens!$L$3:$L$1002)=0),"",SUMIF(RelGegevens!$F$3:$M$1002,CONCATENATE("=",Uitwerking!$A119,"-",Uitwerking!L$9),RelGegevens!$L$3:$L$1002))</f>
        <v/>
      </c>
      <c r="M119" s="51" t="str">
        <f ca="1">IF(OR($A119="",M$9="",SUMIF(RelGegevens!$F$3:$M$1002,CONCATENATE("=",Uitwerking!$A119,"-",Uitwerking!M$9),RelGegevens!$L$3:$L$1002)=0),"",SUMIF(RelGegevens!$F$3:$M$1002,CONCATENATE("=",Uitwerking!$A119,"-",Uitwerking!M$9),RelGegevens!$L$3:$L$1002))</f>
        <v/>
      </c>
      <c r="N119" s="51" t="str">
        <f ca="1">IF(OR($A119="",N$9="",SUMIF(RelGegevens!$F$3:$M$1002,CONCATENATE("=",Uitwerking!$A119,"-",Uitwerking!N$9),RelGegevens!$L$3:$L$1002)=0),"",SUMIF(RelGegevens!$F$3:$M$1002,CONCATENATE("=",Uitwerking!$A119,"-",Uitwerking!N$9),RelGegevens!$L$3:$L$1002))</f>
        <v/>
      </c>
      <c r="O119" s="51" t="str">
        <f ca="1">IF(OR($A119="",O$9="",SUMIF(RelGegevens!$F$3:$M$1002,CONCATENATE("=",Uitwerking!$A119,"-",Uitwerking!O$9),RelGegevens!$L$3:$L$1002)=0),"",SUMIF(RelGegevens!$F$3:$M$1002,CONCATENATE("=",Uitwerking!$A119,"-",Uitwerking!O$9),RelGegevens!$L$3:$L$1002))</f>
        <v/>
      </c>
      <c r="P119" s="51" t="str">
        <f ca="1">IF(OR($A119="",P$9="",SUMIF(RelGegevens!$F$3:$M$1002,CONCATENATE("=",Uitwerking!$A119,"-",Uitwerking!P$9),RelGegevens!$L$3:$L$1002)=0),"",SUMIF(RelGegevens!$F$3:$M$1002,CONCATENATE("=",Uitwerking!$A119,"-",Uitwerking!P$9),RelGegevens!$L$3:$L$1002))</f>
        <v/>
      </c>
      <c r="Q119" s="51" t="str">
        <f ca="1">IF(OR($A119="",Q$9="",SUMIF(RelGegevens!$F$3:$M$1002,CONCATENATE("=",Uitwerking!$A119,"-",Uitwerking!Q$9),RelGegevens!$L$3:$L$1002)=0),"",SUMIF(RelGegevens!$F$3:$M$1002,CONCATENATE("=",Uitwerking!$A119,"-",Uitwerking!Q$9),RelGegevens!$L$3:$L$1002))</f>
        <v/>
      </c>
      <c r="R119" s="51" t="str">
        <f ca="1">IF(OR($A119="",R$9="",SUMIF(RelGegevens!$F$3:$M$1002,CONCATENATE("=",Uitwerking!$A119,"-",Uitwerking!R$9),RelGegevens!$L$3:$L$1002)=0),"",SUMIF(RelGegevens!$F$3:$M$1002,CONCATENATE("=",Uitwerking!$A119,"-",Uitwerking!R$9),RelGegevens!$L$3:$L$1002))</f>
        <v/>
      </c>
      <c r="S119" s="51" t="str">
        <f ca="1">IF(OR($A119="",S$9="",SUMIF(RelGegevens!$F$3:$M$1002,CONCATENATE("=",Uitwerking!$A119,"-",Uitwerking!S$9),RelGegevens!$L$3:$L$1002)=0),"",SUMIF(RelGegevens!$F$3:$M$1002,CONCATENATE("=",Uitwerking!$A119,"-",Uitwerking!S$9),RelGegevens!$L$3:$L$1002))</f>
        <v/>
      </c>
      <c r="T119" s="51" t="str">
        <f ca="1">IF(OR($A119="",T$9="",SUMIF(RelGegevens!$F$3:$M$1002,CONCATENATE("=",Uitwerking!$A119,"-",Uitwerking!T$9),RelGegevens!$L$3:$L$1002)=0),"",SUMIF(RelGegevens!$F$3:$M$1002,CONCATENATE("=",Uitwerking!$A119,"-",Uitwerking!T$9),RelGegevens!$L$3:$L$1002))</f>
        <v/>
      </c>
      <c r="U119" s="51" t="str">
        <f ca="1">IF(OR($A119="",U$9="",SUMIF(RelGegevens!$F$3:$M$1002,CONCATENATE("=",Uitwerking!$A119,"-",Uitwerking!U$9),RelGegevens!$L$3:$L$1002)=0),"",SUMIF(RelGegevens!$F$3:$M$1002,CONCATENATE("=",Uitwerking!$A119,"-",Uitwerking!U$9),RelGegevens!$L$3:$L$1002))</f>
        <v/>
      </c>
      <c r="V119" s="51" t="str">
        <f ca="1">IF(OR($A119="",V$9="",SUMIF(RelGegevens!$F$3:$M$1002,CONCATENATE("=",Uitwerking!$A119,"-",Uitwerking!V$9),RelGegevens!$L$3:$L$1002)=0),"",SUMIF(RelGegevens!$F$3:$M$1002,CONCATENATE("=",Uitwerking!$A119,"-",Uitwerking!V$9),RelGegevens!$L$3:$L$1002))</f>
        <v/>
      </c>
      <c r="W119" s="51" t="str">
        <f ca="1">IF(OR($A119="",W$9="",SUMIF(RelGegevens!$F$3:$M$1002,CONCATENATE("=",Uitwerking!$A119,"-",Uitwerking!W$9),RelGegevens!$L$3:$L$1002)=0),"",SUMIF(RelGegevens!$F$3:$M$1002,CONCATENATE("=",Uitwerking!$A119,"-",Uitwerking!W$9),RelGegevens!$L$3:$L$1002))</f>
        <v/>
      </c>
      <c r="X119" s="51" t="str">
        <f ca="1">IF(OR($A119="",X$9="",SUMIF(RelGegevens!$F$3:$M$1002,CONCATENATE("=",Uitwerking!$A119,"-",Uitwerking!X$9),RelGegevens!$L$3:$L$1002)=0),"",SUMIF(RelGegevens!$F$3:$M$1002,CONCATENATE("=",Uitwerking!$A119,"-",Uitwerking!X$9),RelGegevens!$L$3:$L$1002))</f>
        <v/>
      </c>
      <c r="Y119" s="51" t="str">
        <f ca="1">IF(OR($A119="",Y$9="",SUMIF(RelGegevens!$F$3:$M$1002,CONCATENATE("=",Uitwerking!$A119,"-",Uitwerking!Y$9),RelGegevens!$L$3:$L$1002)=0),"",SUMIF(RelGegevens!$F$3:$M$1002,CONCATENATE("=",Uitwerking!$A119,"-",Uitwerking!Y$9),RelGegevens!$L$3:$L$1002))</f>
        <v/>
      </c>
      <c r="Z119" s="50" t="str">
        <f ca="1">IF(OR($A119="",Z$9="",SUMIF(RelGegevens!$F$3:$M$1002,CONCATENATE("=",Uitwerking!$A119,"-",Uitwerking!Z$9),RelGegevens!$L$3:$L$1002)=0),"",SUMIF(RelGegevens!$F$3:$M$1002,CONCATENATE("=",Uitwerking!$A119,"-",Uitwerking!Z$9),RelGegevens!$L$3:$L$1002))</f>
        <v/>
      </c>
      <c r="AA119" s="51" t="str">
        <f ca="1">IF(OR($A119="",AA$9="",SUMIF(RelGegevens!$F$3:$M$1002,CONCATENATE("=",Uitwerking!$A119,"-",Uitwerking!AA$9),RelGegevens!$L$3:$L$1002)=0),"",SUMIF(RelGegevens!$F$3:$M$1002,CONCATENATE("=",Uitwerking!$A119,"-",Uitwerking!AA$9),RelGegevens!$L$3:$L$1002))</f>
        <v/>
      </c>
      <c r="AB119" s="51" t="str">
        <f ca="1">IF(OR($A119="",AB$9="",SUMIF(RelGegevens!$F$3:$M$1002,CONCATENATE("=",Uitwerking!$A119,"-",Uitwerking!AB$9),RelGegevens!$L$3:$L$1002)=0),"",SUMIF(RelGegevens!$F$3:$M$1002,CONCATENATE("=",Uitwerking!$A119,"-",Uitwerking!AB$9),RelGegevens!$L$3:$L$1002))</f>
        <v/>
      </c>
      <c r="AC119" s="51" t="str">
        <f ca="1">IF(OR($A119="",AC$9="",SUMIF(RelGegevens!$F$3:$M$1002,CONCATENATE("=",Uitwerking!$A119,"-",Uitwerking!AC$9),RelGegevens!$L$3:$L$1002)=0),"",SUMIF(RelGegevens!$F$3:$M$1002,CONCATENATE("=",Uitwerking!$A119,"-",Uitwerking!AC$9),RelGegevens!$L$3:$L$1002))</f>
        <v/>
      </c>
      <c r="AD119" s="51" t="str">
        <f ca="1">IF(OR($A119="",AD$9="",SUMIF(RelGegevens!$F$3:$M$1002,CONCATENATE("=",Uitwerking!$A119,"-",Uitwerking!AD$9),RelGegevens!$L$3:$L$1002)=0),"",SUMIF(RelGegevens!$F$3:$M$1002,CONCATENATE("=",Uitwerking!$A119,"-",Uitwerking!AD$9),RelGegevens!$L$3:$L$1002))</f>
        <v/>
      </c>
      <c r="AE119" s="51" t="str">
        <f ca="1">IF(OR($A119="",AE$9="",SUMIF(RelGegevens!$F$3:$M$1002,CONCATENATE("=",Uitwerking!$A119,"-",Uitwerking!AE$9),RelGegevens!$L$3:$L$1002)=0),"",SUMIF(RelGegevens!$F$3:$M$1002,CONCATENATE("=",Uitwerking!$A119,"-",Uitwerking!AE$9),RelGegevens!$L$3:$L$1002))</f>
        <v/>
      </c>
      <c r="AF119" s="51" t="str">
        <f ca="1">IF(OR($A119="",AF$9="",SUMIF(RelGegevens!$F$3:$M$1002,CONCATENATE("=",Uitwerking!$A119,"-",Uitwerking!AF$9),RelGegevens!$L$3:$L$1002)=0),"",SUMIF(RelGegevens!$F$3:$M$1002,CONCATENATE("=",Uitwerking!$A119,"-",Uitwerking!AF$9),RelGegevens!$L$3:$L$1002))</f>
        <v/>
      </c>
      <c r="AG119" s="51" t="str">
        <f ca="1">IF(OR($A119="",AG$9="",SUMIF(RelGegevens!$F$3:$M$1002,CONCATENATE("=",Uitwerking!$A119,"-",Uitwerking!AG$9),RelGegevens!$L$3:$L$1002)=0),"",SUMIF(RelGegevens!$F$3:$M$1002,CONCATENATE("=",Uitwerking!$A119,"-",Uitwerking!AG$9),RelGegevens!$L$3:$L$1002))</f>
        <v/>
      </c>
      <c r="AH119" s="51" t="str">
        <f ca="1">IF(OR($A119="",AH$9="",SUMIF(RelGegevens!$F$3:$M$1002,CONCATENATE("=",Uitwerking!$A119,"-",Uitwerking!AH$9),RelGegevens!$L$3:$L$1002)=0),"",SUMIF(RelGegevens!$F$3:$M$1002,CONCATENATE("=",Uitwerking!$A119,"-",Uitwerking!AH$9),RelGegevens!$L$3:$L$1002))</f>
        <v/>
      </c>
      <c r="AI119" s="51" t="str">
        <f ca="1">IF(OR($A119="",AI$9="",SUMIF(RelGegevens!$F$3:$M$1002,CONCATENATE("=",Uitwerking!$A119,"-",Uitwerking!AI$9),RelGegevens!$L$3:$L$1002)=0),"",SUMIF(RelGegevens!$F$3:$M$1002,CONCATENATE("=",Uitwerking!$A119,"-",Uitwerking!AI$9),RelGegevens!$L$3:$L$1002))</f>
        <v/>
      </c>
      <c r="AJ119" s="51" t="str">
        <f ca="1">IF(OR($A119="",AJ$9="",SUMIF(RelGegevens!$F$3:$M$1002,CONCATENATE("=",Uitwerking!$A119,"-",Uitwerking!AJ$9),RelGegevens!$L$3:$L$1002)=0),"",SUMIF(RelGegevens!$F$3:$M$1002,CONCATENATE("=",Uitwerking!$A119,"-",Uitwerking!AJ$9),RelGegevens!$L$3:$L$1002))</f>
        <v/>
      </c>
      <c r="AK119" s="51" t="str">
        <f ca="1">IF(OR($A119="",AK$9="",SUMIF(RelGegevens!$F$3:$M$1002,CONCATENATE("=",Uitwerking!$A119,"-",Uitwerking!AK$9),RelGegevens!$L$3:$L$1002)=0),"",SUMIF(RelGegevens!$F$3:$M$1002,CONCATENATE("=",Uitwerking!$A119,"-",Uitwerking!AK$9),RelGegevens!$L$3:$L$1002))</f>
        <v/>
      </c>
      <c r="AL119" s="51" t="str">
        <f ca="1">IF(OR($A119="",AL$9="",SUMIF(RelGegevens!$F$3:$M$1002,CONCATENATE("=",Uitwerking!$A119,"-",Uitwerking!AL$9),RelGegevens!$L$3:$L$1002)=0),"",SUMIF(RelGegevens!$F$3:$M$1002,CONCATENATE("=",Uitwerking!$A119,"-",Uitwerking!AL$9),RelGegevens!$L$3:$L$1002))</f>
        <v/>
      </c>
      <c r="AM119" s="51" t="str">
        <f ca="1">IF(OR($A119="",AM$9="",SUMIF(RelGegevens!$F$3:$M$1002,CONCATENATE("=",Uitwerking!$A119,"-",Uitwerking!AM$9),RelGegevens!$L$3:$L$1002)=0),"",SUMIF(RelGegevens!$F$3:$M$1002,CONCATENATE("=",Uitwerking!$A119,"-",Uitwerking!AM$9),RelGegevens!$L$3:$L$1002))</f>
        <v/>
      </c>
      <c r="AN119" s="51" t="str">
        <f ca="1">IF(OR($A119="",AN$9="",SUMIF(RelGegevens!$F$3:$M$1002,CONCATENATE("=",Uitwerking!$A119,"-",Uitwerking!AN$9),RelGegevens!$L$3:$L$1002)=0),"",SUMIF(RelGegevens!$F$3:$M$1002,CONCATENATE("=",Uitwerking!$A119,"-",Uitwerking!AN$9),RelGegevens!$L$3:$L$1002))</f>
        <v/>
      </c>
      <c r="AO119" s="51" t="str">
        <f ca="1">IF(OR($A119="",AO$9="",SUMIF(RelGegevens!$F$3:$M$1002,CONCATENATE("=",Uitwerking!$A119,"-",Uitwerking!AO$9),RelGegevens!$L$3:$L$1002)=0),"",SUMIF(RelGegevens!$F$3:$M$1002,CONCATENATE("=",Uitwerking!$A119,"-",Uitwerking!AO$9),RelGegevens!$L$3:$L$1002))</f>
        <v/>
      </c>
      <c r="AP119" s="51" t="str">
        <f ca="1">IF(OR($A119="",AP$9="",SUMIF(RelGegevens!$F$3:$M$1002,CONCATENATE("=",Uitwerking!$A119,"-",Uitwerking!AP$9),RelGegevens!$L$3:$L$1002)=0),"",SUMIF(RelGegevens!$F$3:$M$1002,CONCATENATE("=",Uitwerking!$A119,"-",Uitwerking!AP$9),RelGegevens!$L$3:$L$1002))</f>
        <v/>
      </c>
      <c r="AQ119" s="51" t="str">
        <f ca="1">IF(OR($A119="",AQ$9="",SUMIF(RelGegevens!$F$3:$M$1002,CONCATENATE("=",Uitwerking!$A119,"-",Uitwerking!AQ$9),RelGegevens!$L$3:$L$1002)=0),"",SUMIF(RelGegevens!$F$3:$M$1002,CONCATENATE("=",Uitwerking!$A119,"-",Uitwerking!AQ$9),RelGegevens!$L$3:$L$1002))</f>
        <v/>
      </c>
      <c r="AR119" s="51" t="str">
        <f ca="1">IF(OR($A119="",AR$9="",SUMIF(RelGegevens!$F$3:$M$1002,CONCATENATE("=",Uitwerking!$A119,"-",Uitwerking!AR$9),RelGegevens!$L$3:$L$1002)=0),"",SUMIF(RelGegevens!$F$3:$M$1002,CONCATENATE("=",Uitwerking!$A119,"-",Uitwerking!AR$9),RelGegevens!$L$3:$L$1002))</f>
        <v/>
      </c>
      <c r="AS119" s="51" t="str">
        <f ca="1">IF(OR($A119="",AS$9="",SUMIF(RelGegevens!$F$3:$M$1002,CONCATENATE("=",Uitwerking!$A119,"-",Uitwerking!AS$9),RelGegevens!$L$3:$L$1002)=0),"",SUMIF(RelGegevens!$F$3:$M$1002,CONCATENATE("=",Uitwerking!$A119,"-",Uitwerking!AS$9),RelGegevens!$L$3:$L$1002))</f>
        <v/>
      </c>
      <c r="AT119" s="51" t="str">
        <f ca="1">IF(OR($A119="",AT$9="",SUMIF(RelGegevens!$F$3:$M$1002,CONCATENATE("=",Uitwerking!$A119,"-",Uitwerking!AT$9),RelGegevens!$L$3:$L$1002)=0),"",SUMIF(RelGegevens!$F$3:$M$1002,CONCATENATE("=",Uitwerking!$A119,"-",Uitwerking!AT$9),RelGegevens!$L$3:$L$1002))</f>
        <v/>
      </c>
      <c r="AU119" s="51" t="str">
        <f ca="1">IF(OR($A119="",AU$9="",SUMIF(RelGegevens!$F$3:$M$1002,CONCATENATE("=",Uitwerking!$A119,"-",Uitwerking!AU$9),RelGegevens!$L$3:$L$1002)=0),"",SUMIF(RelGegevens!$F$3:$M$1002,CONCATENATE("=",Uitwerking!$A119,"-",Uitwerking!AU$9),RelGegevens!$L$3:$L$1002))</f>
        <v/>
      </c>
      <c r="AV119" s="51" t="str">
        <f ca="1">IF(OR($A119="",AV$9="",SUMIF(RelGegevens!$F$3:$M$1002,CONCATENATE("=",Uitwerking!$A119,"-",Uitwerking!AV$9),RelGegevens!$L$3:$L$1002)=0),"",SUMIF(RelGegevens!$F$3:$M$1002,CONCATENATE("=",Uitwerking!$A119,"-",Uitwerking!AV$9),RelGegevens!$L$3:$L$1002))</f>
        <v/>
      </c>
      <c r="AW119" s="51" t="str">
        <f ca="1">IF(OR($A119="",AW$9="",SUMIF(RelGegevens!$F$3:$M$1002,CONCATENATE("=",Uitwerking!$A119,"-",Uitwerking!AW$9),RelGegevens!$L$3:$L$1002)=0),"",SUMIF(RelGegevens!$F$3:$M$1002,CONCATENATE("=",Uitwerking!$A119,"-",Uitwerking!AW$9),RelGegevens!$L$3:$L$1002))</f>
        <v/>
      </c>
      <c r="AX119" s="51" t="str">
        <f ca="1">IF(OR($A119="",AX$9="",SUMIF(RelGegevens!$F$3:$M$1002,CONCATENATE("=",Uitwerking!$A119,"-",Uitwerking!AX$9),RelGegevens!$L$3:$L$1002)=0),"",SUMIF(RelGegevens!$F$3:$M$1002,CONCATENATE("=",Uitwerking!$A119,"-",Uitwerking!AX$9),RelGegevens!$L$3:$L$1002))</f>
        <v/>
      </c>
      <c r="AY119" s="51" t="str">
        <f ca="1">IF(OR($A119="",AY$9="",SUMIF(RelGegevens!$F$3:$M$1002,CONCATENATE("=",Uitwerking!$A119,"-",Uitwerking!AY$9),RelGegevens!$L$3:$L$1002)=0),"",SUMIF(RelGegevens!$F$3:$M$1002,CONCATENATE("=",Uitwerking!$A119,"-",Uitwerking!AY$9),RelGegevens!$L$3:$L$1002))</f>
        <v/>
      </c>
      <c r="AZ119" s="51" t="str">
        <f ca="1">IF(OR($A119="",AZ$9="",SUMIF(RelGegevens!$F$3:$M$1002,CONCATENATE("=",Uitwerking!$A119,"-",Uitwerking!AZ$9),RelGegevens!$L$3:$L$1002)=0),"",SUMIF(RelGegevens!$F$3:$M$1002,CONCATENATE("=",Uitwerking!$A119,"-",Uitwerking!AZ$9),RelGegevens!$L$3:$L$1002))</f>
        <v/>
      </c>
      <c r="BA119" s="51" t="str">
        <f ca="1">IF(OR($A119="",BA$9="",SUMIF(RelGegevens!$F$3:$M$1002,CONCATENATE("=",Uitwerking!$A119,"-",Uitwerking!BA$9),RelGegevens!$L$3:$L$1002)=0),"",SUMIF(RelGegevens!$F$3:$M$1002,CONCATENATE("=",Uitwerking!$A119,"-",Uitwerking!BA$9),RelGegevens!$L$3:$L$1002))</f>
        <v/>
      </c>
      <c r="BB119" s="51" t="str">
        <f ca="1">IF(OR($A119="",BB$9="",SUMIF(RelGegevens!$F$3:$M$1002,CONCATENATE("=",Uitwerking!$A119,"-",Uitwerking!BB$9),RelGegevens!$L$3:$L$1002)=0),"",SUMIF(RelGegevens!$F$3:$M$1002,CONCATENATE("=",Uitwerking!$A119,"-",Uitwerking!BB$9),RelGegevens!$L$3:$L$1002))</f>
        <v/>
      </c>
      <c r="BC119" s="52" t="str">
        <f ca="1">IF(OR($A119="",BC$9="",SUMIF(RelGegevens!$F$3:$M$1002,CONCATENATE("=",Uitwerking!$A119,"-",Uitwerking!BC$9),RelGegevens!$L$3:$L$1002)=0),"",SUMIF(RelGegevens!$F$3:$M$1002,CONCATENATE("=",Uitwerking!$A119,"-",Uitwerking!BC$9),RelGegevens!$L$3:$L$1002))</f>
        <v/>
      </c>
    </row>
    <row r="120" spans="1:55" ht="10.5" customHeight="1" x14ac:dyDescent="0.25">
      <c r="A120" s="17" t="str">
        <f>'Data LMA'!B128</f>
        <v/>
      </c>
      <c r="B120" s="29" t="str">
        <f t="shared" si="5"/>
        <v/>
      </c>
      <c r="C120" s="22" t="str">
        <f>IF(A120="","",VLOOKUP(A120,Euralcodes!$A$2:$C$840,3))</f>
        <v/>
      </c>
      <c r="D120" s="23" t="str">
        <f>IF(C120="","",VLOOKUP(A120,Euralcodes!$A$2:$C$840,2))</f>
        <v/>
      </c>
      <c r="E120" s="87" t="str">
        <f t="shared" ca="1" si="6"/>
        <v/>
      </c>
      <c r="F120" s="50" t="str">
        <f ca="1">IF(OR($A120="",F$9="",SUMIF(RelGegevens!$F$3:$M$1002,CONCATENATE("=",Uitwerking!$A120,"-",Uitwerking!F$9),RelGegevens!$L$3:$L$1002)=0),"",SUMIF(RelGegevens!$F$3:$M$1002,CONCATENATE("=",Uitwerking!$A120,"-",Uitwerking!F$9),RelGegevens!$L$3:$L$1002))</f>
        <v/>
      </c>
      <c r="G120" s="51" t="str">
        <f ca="1">IF(OR($A120="",G$9="",SUMIF(RelGegevens!$F$3:$M$1002,CONCATENATE("=",Uitwerking!$A120,"-",Uitwerking!G$9),RelGegevens!$L$3:$L$1002)=0),"",SUMIF(RelGegevens!$F$3:$M$1002,CONCATENATE("=",Uitwerking!$A120,"-",Uitwerking!G$9),RelGegevens!$L$3:$L$1002))</f>
        <v/>
      </c>
      <c r="H120" s="51" t="str">
        <f ca="1">IF(OR($A120="",H$9="",SUMIF(RelGegevens!$F$3:$M$1002,CONCATENATE("=",Uitwerking!$A120,"-",Uitwerking!H$9),RelGegevens!$L$3:$L$1002)=0),"",SUMIF(RelGegevens!$F$3:$M$1002,CONCATENATE("=",Uitwerking!$A120,"-",Uitwerking!H$9),RelGegevens!$L$3:$L$1002))</f>
        <v/>
      </c>
      <c r="I120" s="51" t="str">
        <f ca="1">IF(OR($A120="",I$9="",SUMIF(RelGegevens!$F$3:$M$1002,CONCATENATE("=",Uitwerking!$A120,"-",Uitwerking!I$9),RelGegevens!$L$3:$L$1002)=0),"",SUMIF(RelGegevens!$F$3:$M$1002,CONCATENATE("=",Uitwerking!$A120,"-",Uitwerking!I$9),RelGegevens!$L$3:$L$1002))</f>
        <v/>
      </c>
      <c r="J120" s="51" t="str">
        <f ca="1">IF(OR($A120="",J$9="",SUMIF(RelGegevens!$F$3:$M$1002,CONCATENATE("=",Uitwerking!$A120,"-",Uitwerking!J$9),RelGegevens!$L$3:$L$1002)=0),"",SUMIF(RelGegevens!$F$3:$M$1002,CONCATENATE("=",Uitwerking!$A120,"-",Uitwerking!J$9),RelGegevens!$L$3:$L$1002))</f>
        <v/>
      </c>
      <c r="K120" s="51" t="str">
        <f ca="1">IF(OR($A120="",K$9="",SUMIF(RelGegevens!$F$3:$M$1002,CONCATENATE("=",Uitwerking!$A120,"-",Uitwerking!K$9),RelGegevens!$L$3:$L$1002)=0),"",SUMIF(RelGegevens!$F$3:$M$1002,CONCATENATE("=",Uitwerking!$A120,"-",Uitwerking!K$9),RelGegevens!$L$3:$L$1002))</f>
        <v/>
      </c>
      <c r="L120" s="51" t="str">
        <f ca="1">IF(OR($A120="",L$9="",SUMIF(RelGegevens!$F$3:$M$1002,CONCATENATE("=",Uitwerking!$A120,"-",Uitwerking!L$9),RelGegevens!$L$3:$L$1002)=0),"",SUMIF(RelGegevens!$F$3:$M$1002,CONCATENATE("=",Uitwerking!$A120,"-",Uitwerking!L$9),RelGegevens!$L$3:$L$1002))</f>
        <v/>
      </c>
      <c r="M120" s="51" t="str">
        <f ca="1">IF(OR($A120="",M$9="",SUMIF(RelGegevens!$F$3:$M$1002,CONCATENATE("=",Uitwerking!$A120,"-",Uitwerking!M$9),RelGegevens!$L$3:$L$1002)=0),"",SUMIF(RelGegevens!$F$3:$M$1002,CONCATENATE("=",Uitwerking!$A120,"-",Uitwerking!M$9),RelGegevens!$L$3:$L$1002))</f>
        <v/>
      </c>
      <c r="N120" s="51" t="str">
        <f ca="1">IF(OR($A120="",N$9="",SUMIF(RelGegevens!$F$3:$M$1002,CONCATENATE("=",Uitwerking!$A120,"-",Uitwerking!N$9),RelGegevens!$L$3:$L$1002)=0),"",SUMIF(RelGegevens!$F$3:$M$1002,CONCATENATE("=",Uitwerking!$A120,"-",Uitwerking!N$9),RelGegevens!$L$3:$L$1002))</f>
        <v/>
      </c>
      <c r="O120" s="51" t="str">
        <f ca="1">IF(OR($A120="",O$9="",SUMIF(RelGegevens!$F$3:$M$1002,CONCATENATE("=",Uitwerking!$A120,"-",Uitwerking!O$9),RelGegevens!$L$3:$L$1002)=0),"",SUMIF(RelGegevens!$F$3:$M$1002,CONCATENATE("=",Uitwerking!$A120,"-",Uitwerking!O$9),RelGegevens!$L$3:$L$1002))</f>
        <v/>
      </c>
      <c r="P120" s="51" t="str">
        <f ca="1">IF(OR($A120="",P$9="",SUMIF(RelGegevens!$F$3:$M$1002,CONCATENATE("=",Uitwerking!$A120,"-",Uitwerking!P$9),RelGegevens!$L$3:$L$1002)=0),"",SUMIF(RelGegevens!$F$3:$M$1002,CONCATENATE("=",Uitwerking!$A120,"-",Uitwerking!P$9),RelGegevens!$L$3:$L$1002))</f>
        <v/>
      </c>
      <c r="Q120" s="51" t="str">
        <f ca="1">IF(OR($A120="",Q$9="",SUMIF(RelGegevens!$F$3:$M$1002,CONCATENATE("=",Uitwerking!$A120,"-",Uitwerking!Q$9),RelGegevens!$L$3:$L$1002)=0),"",SUMIF(RelGegevens!$F$3:$M$1002,CONCATENATE("=",Uitwerking!$A120,"-",Uitwerking!Q$9),RelGegevens!$L$3:$L$1002))</f>
        <v/>
      </c>
      <c r="R120" s="51" t="str">
        <f ca="1">IF(OR($A120="",R$9="",SUMIF(RelGegevens!$F$3:$M$1002,CONCATENATE("=",Uitwerking!$A120,"-",Uitwerking!R$9),RelGegevens!$L$3:$L$1002)=0),"",SUMIF(RelGegevens!$F$3:$M$1002,CONCATENATE("=",Uitwerking!$A120,"-",Uitwerking!R$9),RelGegevens!$L$3:$L$1002))</f>
        <v/>
      </c>
      <c r="S120" s="51" t="str">
        <f ca="1">IF(OR($A120="",S$9="",SUMIF(RelGegevens!$F$3:$M$1002,CONCATENATE("=",Uitwerking!$A120,"-",Uitwerking!S$9),RelGegevens!$L$3:$L$1002)=0),"",SUMIF(RelGegevens!$F$3:$M$1002,CONCATENATE("=",Uitwerking!$A120,"-",Uitwerking!S$9),RelGegevens!$L$3:$L$1002))</f>
        <v/>
      </c>
      <c r="T120" s="51" t="str">
        <f ca="1">IF(OR($A120="",T$9="",SUMIF(RelGegevens!$F$3:$M$1002,CONCATENATE("=",Uitwerking!$A120,"-",Uitwerking!T$9),RelGegevens!$L$3:$L$1002)=0),"",SUMIF(RelGegevens!$F$3:$M$1002,CONCATENATE("=",Uitwerking!$A120,"-",Uitwerking!T$9),RelGegevens!$L$3:$L$1002))</f>
        <v/>
      </c>
      <c r="U120" s="51" t="str">
        <f ca="1">IF(OR($A120="",U$9="",SUMIF(RelGegevens!$F$3:$M$1002,CONCATENATE("=",Uitwerking!$A120,"-",Uitwerking!U$9),RelGegevens!$L$3:$L$1002)=0),"",SUMIF(RelGegevens!$F$3:$M$1002,CONCATENATE("=",Uitwerking!$A120,"-",Uitwerking!U$9),RelGegevens!$L$3:$L$1002))</f>
        <v/>
      </c>
      <c r="V120" s="51" t="str">
        <f ca="1">IF(OR($A120="",V$9="",SUMIF(RelGegevens!$F$3:$M$1002,CONCATENATE("=",Uitwerking!$A120,"-",Uitwerking!V$9),RelGegevens!$L$3:$L$1002)=0),"",SUMIF(RelGegevens!$F$3:$M$1002,CONCATENATE("=",Uitwerking!$A120,"-",Uitwerking!V$9),RelGegevens!$L$3:$L$1002))</f>
        <v/>
      </c>
      <c r="W120" s="51" t="str">
        <f ca="1">IF(OR($A120="",W$9="",SUMIF(RelGegevens!$F$3:$M$1002,CONCATENATE("=",Uitwerking!$A120,"-",Uitwerking!W$9),RelGegevens!$L$3:$L$1002)=0),"",SUMIF(RelGegevens!$F$3:$M$1002,CONCATENATE("=",Uitwerking!$A120,"-",Uitwerking!W$9),RelGegevens!$L$3:$L$1002))</f>
        <v/>
      </c>
      <c r="X120" s="51" t="str">
        <f ca="1">IF(OR($A120="",X$9="",SUMIF(RelGegevens!$F$3:$M$1002,CONCATENATE("=",Uitwerking!$A120,"-",Uitwerking!X$9),RelGegevens!$L$3:$L$1002)=0),"",SUMIF(RelGegevens!$F$3:$M$1002,CONCATENATE("=",Uitwerking!$A120,"-",Uitwerking!X$9),RelGegevens!$L$3:$L$1002))</f>
        <v/>
      </c>
      <c r="Y120" s="51" t="str">
        <f ca="1">IF(OR($A120="",Y$9="",SUMIF(RelGegevens!$F$3:$M$1002,CONCATENATE("=",Uitwerking!$A120,"-",Uitwerking!Y$9),RelGegevens!$L$3:$L$1002)=0),"",SUMIF(RelGegevens!$F$3:$M$1002,CONCATENATE("=",Uitwerking!$A120,"-",Uitwerking!Y$9),RelGegevens!$L$3:$L$1002))</f>
        <v/>
      </c>
      <c r="Z120" s="50" t="str">
        <f ca="1">IF(OR($A120="",Z$9="",SUMIF(RelGegevens!$F$3:$M$1002,CONCATENATE("=",Uitwerking!$A120,"-",Uitwerking!Z$9),RelGegevens!$L$3:$L$1002)=0),"",SUMIF(RelGegevens!$F$3:$M$1002,CONCATENATE("=",Uitwerking!$A120,"-",Uitwerking!Z$9),RelGegevens!$L$3:$L$1002))</f>
        <v/>
      </c>
      <c r="AA120" s="51" t="str">
        <f ca="1">IF(OR($A120="",AA$9="",SUMIF(RelGegevens!$F$3:$M$1002,CONCATENATE("=",Uitwerking!$A120,"-",Uitwerking!AA$9),RelGegevens!$L$3:$L$1002)=0),"",SUMIF(RelGegevens!$F$3:$M$1002,CONCATENATE("=",Uitwerking!$A120,"-",Uitwerking!AA$9),RelGegevens!$L$3:$L$1002))</f>
        <v/>
      </c>
      <c r="AB120" s="51" t="str">
        <f ca="1">IF(OR($A120="",AB$9="",SUMIF(RelGegevens!$F$3:$M$1002,CONCATENATE("=",Uitwerking!$A120,"-",Uitwerking!AB$9),RelGegevens!$L$3:$L$1002)=0),"",SUMIF(RelGegevens!$F$3:$M$1002,CONCATENATE("=",Uitwerking!$A120,"-",Uitwerking!AB$9),RelGegevens!$L$3:$L$1002))</f>
        <v/>
      </c>
      <c r="AC120" s="51" t="str">
        <f ca="1">IF(OR($A120="",AC$9="",SUMIF(RelGegevens!$F$3:$M$1002,CONCATENATE("=",Uitwerking!$A120,"-",Uitwerking!AC$9),RelGegevens!$L$3:$L$1002)=0),"",SUMIF(RelGegevens!$F$3:$M$1002,CONCATENATE("=",Uitwerking!$A120,"-",Uitwerking!AC$9),RelGegevens!$L$3:$L$1002))</f>
        <v/>
      </c>
      <c r="AD120" s="51" t="str">
        <f ca="1">IF(OR($A120="",AD$9="",SUMIF(RelGegevens!$F$3:$M$1002,CONCATENATE("=",Uitwerking!$A120,"-",Uitwerking!AD$9),RelGegevens!$L$3:$L$1002)=0),"",SUMIF(RelGegevens!$F$3:$M$1002,CONCATENATE("=",Uitwerking!$A120,"-",Uitwerking!AD$9),RelGegevens!$L$3:$L$1002))</f>
        <v/>
      </c>
      <c r="AE120" s="51" t="str">
        <f ca="1">IF(OR($A120="",AE$9="",SUMIF(RelGegevens!$F$3:$M$1002,CONCATENATE("=",Uitwerking!$A120,"-",Uitwerking!AE$9),RelGegevens!$L$3:$L$1002)=0),"",SUMIF(RelGegevens!$F$3:$M$1002,CONCATENATE("=",Uitwerking!$A120,"-",Uitwerking!AE$9),RelGegevens!$L$3:$L$1002))</f>
        <v/>
      </c>
      <c r="AF120" s="51" t="str">
        <f ca="1">IF(OR($A120="",AF$9="",SUMIF(RelGegevens!$F$3:$M$1002,CONCATENATE("=",Uitwerking!$A120,"-",Uitwerking!AF$9),RelGegevens!$L$3:$L$1002)=0),"",SUMIF(RelGegevens!$F$3:$M$1002,CONCATENATE("=",Uitwerking!$A120,"-",Uitwerking!AF$9),RelGegevens!$L$3:$L$1002))</f>
        <v/>
      </c>
      <c r="AG120" s="51" t="str">
        <f ca="1">IF(OR($A120="",AG$9="",SUMIF(RelGegevens!$F$3:$M$1002,CONCATENATE("=",Uitwerking!$A120,"-",Uitwerking!AG$9),RelGegevens!$L$3:$L$1002)=0),"",SUMIF(RelGegevens!$F$3:$M$1002,CONCATENATE("=",Uitwerking!$A120,"-",Uitwerking!AG$9),RelGegevens!$L$3:$L$1002))</f>
        <v/>
      </c>
      <c r="AH120" s="51" t="str">
        <f ca="1">IF(OR($A120="",AH$9="",SUMIF(RelGegevens!$F$3:$M$1002,CONCATENATE("=",Uitwerking!$A120,"-",Uitwerking!AH$9),RelGegevens!$L$3:$L$1002)=0),"",SUMIF(RelGegevens!$F$3:$M$1002,CONCATENATE("=",Uitwerking!$A120,"-",Uitwerking!AH$9),RelGegevens!$L$3:$L$1002))</f>
        <v/>
      </c>
      <c r="AI120" s="51" t="str">
        <f ca="1">IF(OR($A120="",AI$9="",SUMIF(RelGegevens!$F$3:$M$1002,CONCATENATE("=",Uitwerking!$A120,"-",Uitwerking!AI$9),RelGegevens!$L$3:$L$1002)=0),"",SUMIF(RelGegevens!$F$3:$M$1002,CONCATENATE("=",Uitwerking!$A120,"-",Uitwerking!AI$9),RelGegevens!$L$3:$L$1002))</f>
        <v/>
      </c>
      <c r="AJ120" s="51" t="str">
        <f ca="1">IF(OR($A120="",AJ$9="",SUMIF(RelGegevens!$F$3:$M$1002,CONCATENATE("=",Uitwerking!$A120,"-",Uitwerking!AJ$9),RelGegevens!$L$3:$L$1002)=0),"",SUMIF(RelGegevens!$F$3:$M$1002,CONCATENATE("=",Uitwerking!$A120,"-",Uitwerking!AJ$9),RelGegevens!$L$3:$L$1002))</f>
        <v/>
      </c>
      <c r="AK120" s="51" t="str">
        <f ca="1">IF(OR($A120="",AK$9="",SUMIF(RelGegevens!$F$3:$M$1002,CONCATENATE("=",Uitwerking!$A120,"-",Uitwerking!AK$9),RelGegevens!$L$3:$L$1002)=0),"",SUMIF(RelGegevens!$F$3:$M$1002,CONCATENATE("=",Uitwerking!$A120,"-",Uitwerking!AK$9),RelGegevens!$L$3:$L$1002))</f>
        <v/>
      </c>
      <c r="AL120" s="51" t="str">
        <f ca="1">IF(OR($A120="",AL$9="",SUMIF(RelGegevens!$F$3:$M$1002,CONCATENATE("=",Uitwerking!$A120,"-",Uitwerking!AL$9),RelGegevens!$L$3:$L$1002)=0),"",SUMIF(RelGegevens!$F$3:$M$1002,CONCATENATE("=",Uitwerking!$A120,"-",Uitwerking!AL$9),RelGegevens!$L$3:$L$1002))</f>
        <v/>
      </c>
      <c r="AM120" s="51" t="str">
        <f ca="1">IF(OR($A120="",AM$9="",SUMIF(RelGegevens!$F$3:$M$1002,CONCATENATE("=",Uitwerking!$A120,"-",Uitwerking!AM$9),RelGegevens!$L$3:$L$1002)=0),"",SUMIF(RelGegevens!$F$3:$M$1002,CONCATENATE("=",Uitwerking!$A120,"-",Uitwerking!AM$9),RelGegevens!$L$3:$L$1002))</f>
        <v/>
      </c>
      <c r="AN120" s="51" t="str">
        <f ca="1">IF(OR($A120="",AN$9="",SUMIF(RelGegevens!$F$3:$M$1002,CONCATENATE("=",Uitwerking!$A120,"-",Uitwerking!AN$9),RelGegevens!$L$3:$L$1002)=0),"",SUMIF(RelGegevens!$F$3:$M$1002,CONCATENATE("=",Uitwerking!$A120,"-",Uitwerking!AN$9),RelGegevens!$L$3:$L$1002))</f>
        <v/>
      </c>
      <c r="AO120" s="51" t="str">
        <f ca="1">IF(OR($A120="",AO$9="",SUMIF(RelGegevens!$F$3:$M$1002,CONCATENATE("=",Uitwerking!$A120,"-",Uitwerking!AO$9),RelGegevens!$L$3:$L$1002)=0),"",SUMIF(RelGegevens!$F$3:$M$1002,CONCATENATE("=",Uitwerking!$A120,"-",Uitwerking!AO$9),RelGegevens!$L$3:$L$1002))</f>
        <v/>
      </c>
      <c r="AP120" s="51" t="str">
        <f ca="1">IF(OR($A120="",AP$9="",SUMIF(RelGegevens!$F$3:$M$1002,CONCATENATE("=",Uitwerking!$A120,"-",Uitwerking!AP$9),RelGegevens!$L$3:$L$1002)=0),"",SUMIF(RelGegevens!$F$3:$M$1002,CONCATENATE("=",Uitwerking!$A120,"-",Uitwerking!AP$9),RelGegevens!$L$3:$L$1002))</f>
        <v/>
      </c>
      <c r="AQ120" s="51" t="str">
        <f ca="1">IF(OR($A120="",AQ$9="",SUMIF(RelGegevens!$F$3:$M$1002,CONCATENATE("=",Uitwerking!$A120,"-",Uitwerking!AQ$9),RelGegevens!$L$3:$L$1002)=0),"",SUMIF(RelGegevens!$F$3:$M$1002,CONCATENATE("=",Uitwerking!$A120,"-",Uitwerking!AQ$9),RelGegevens!$L$3:$L$1002))</f>
        <v/>
      </c>
      <c r="AR120" s="51" t="str">
        <f ca="1">IF(OR($A120="",AR$9="",SUMIF(RelGegevens!$F$3:$M$1002,CONCATENATE("=",Uitwerking!$A120,"-",Uitwerking!AR$9),RelGegevens!$L$3:$L$1002)=0),"",SUMIF(RelGegevens!$F$3:$M$1002,CONCATENATE("=",Uitwerking!$A120,"-",Uitwerking!AR$9),RelGegevens!$L$3:$L$1002))</f>
        <v/>
      </c>
      <c r="AS120" s="51" t="str">
        <f ca="1">IF(OR($A120="",AS$9="",SUMIF(RelGegevens!$F$3:$M$1002,CONCATENATE("=",Uitwerking!$A120,"-",Uitwerking!AS$9),RelGegevens!$L$3:$L$1002)=0),"",SUMIF(RelGegevens!$F$3:$M$1002,CONCATENATE("=",Uitwerking!$A120,"-",Uitwerking!AS$9),RelGegevens!$L$3:$L$1002))</f>
        <v/>
      </c>
      <c r="AT120" s="51" t="str">
        <f ca="1">IF(OR($A120="",AT$9="",SUMIF(RelGegevens!$F$3:$M$1002,CONCATENATE("=",Uitwerking!$A120,"-",Uitwerking!AT$9),RelGegevens!$L$3:$L$1002)=0),"",SUMIF(RelGegevens!$F$3:$M$1002,CONCATENATE("=",Uitwerking!$A120,"-",Uitwerking!AT$9),RelGegevens!$L$3:$L$1002))</f>
        <v/>
      </c>
      <c r="AU120" s="51" t="str">
        <f ca="1">IF(OR($A120="",AU$9="",SUMIF(RelGegevens!$F$3:$M$1002,CONCATENATE("=",Uitwerking!$A120,"-",Uitwerking!AU$9),RelGegevens!$L$3:$L$1002)=0),"",SUMIF(RelGegevens!$F$3:$M$1002,CONCATENATE("=",Uitwerking!$A120,"-",Uitwerking!AU$9),RelGegevens!$L$3:$L$1002))</f>
        <v/>
      </c>
      <c r="AV120" s="51" t="str">
        <f ca="1">IF(OR($A120="",AV$9="",SUMIF(RelGegevens!$F$3:$M$1002,CONCATENATE("=",Uitwerking!$A120,"-",Uitwerking!AV$9),RelGegevens!$L$3:$L$1002)=0),"",SUMIF(RelGegevens!$F$3:$M$1002,CONCATENATE("=",Uitwerking!$A120,"-",Uitwerking!AV$9),RelGegevens!$L$3:$L$1002))</f>
        <v/>
      </c>
      <c r="AW120" s="51" t="str">
        <f ca="1">IF(OR($A120="",AW$9="",SUMIF(RelGegevens!$F$3:$M$1002,CONCATENATE("=",Uitwerking!$A120,"-",Uitwerking!AW$9),RelGegevens!$L$3:$L$1002)=0),"",SUMIF(RelGegevens!$F$3:$M$1002,CONCATENATE("=",Uitwerking!$A120,"-",Uitwerking!AW$9),RelGegevens!$L$3:$L$1002))</f>
        <v/>
      </c>
      <c r="AX120" s="51" t="str">
        <f ca="1">IF(OR($A120="",AX$9="",SUMIF(RelGegevens!$F$3:$M$1002,CONCATENATE("=",Uitwerking!$A120,"-",Uitwerking!AX$9),RelGegevens!$L$3:$L$1002)=0),"",SUMIF(RelGegevens!$F$3:$M$1002,CONCATENATE("=",Uitwerking!$A120,"-",Uitwerking!AX$9),RelGegevens!$L$3:$L$1002))</f>
        <v/>
      </c>
      <c r="AY120" s="51" t="str">
        <f ca="1">IF(OR($A120="",AY$9="",SUMIF(RelGegevens!$F$3:$M$1002,CONCATENATE("=",Uitwerking!$A120,"-",Uitwerking!AY$9),RelGegevens!$L$3:$L$1002)=0),"",SUMIF(RelGegevens!$F$3:$M$1002,CONCATENATE("=",Uitwerking!$A120,"-",Uitwerking!AY$9),RelGegevens!$L$3:$L$1002))</f>
        <v/>
      </c>
      <c r="AZ120" s="51" t="str">
        <f ca="1">IF(OR($A120="",AZ$9="",SUMIF(RelGegevens!$F$3:$M$1002,CONCATENATE("=",Uitwerking!$A120,"-",Uitwerking!AZ$9),RelGegevens!$L$3:$L$1002)=0),"",SUMIF(RelGegevens!$F$3:$M$1002,CONCATENATE("=",Uitwerking!$A120,"-",Uitwerking!AZ$9),RelGegevens!$L$3:$L$1002))</f>
        <v/>
      </c>
      <c r="BA120" s="51" t="str">
        <f ca="1">IF(OR($A120="",BA$9="",SUMIF(RelGegevens!$F$3:$M$1002,CONCATENATE("=",Uitwerking!$A120,"-",Uitwerking!BA$9),RelGegevens!$L$3:$L$1002)=0),"",SUMIF(RelGegevens!$F$3:$M$1002,CONCATENATE("=",Uitwerking!$A120,"-",Uitwerking!BA$9),RelGegevens!$L$3:$L$1002))</f>
        <v/>
      </c>
      <c r="BB120" s="51" t="str">
        <f ca="1">IF(OR($A120="",BB$9="",SUMIF(RelGegevens!$F$3:$M$1002,CONCATENATE("=",Uitwerking!$A120,"-",Uitwerking!BB$9),RelGegevens!$L$3:$L$1002)=0),"",SUMIF(RelGegevens!$F$3:$M$1002,CONCATENATE("=",Uitwerking!$A120,"-",Uitwerking!BB$9),RelGegevens!$L$3:$L$1002))</f>
        <v/>
      </c>
      <c r="BC120" s="52" t="str">
        <f ca="1">IF(OR($A120="",BC$9="",SUMIF(RelGegevens!$F$3:$M$1002,CONCATENATE("=",Uitwerking!$A120,"-",Uitwerking!BC$9),RelGegevens!$L$3:$L$1002)=0),"",SUMIF(RelGegevens!$F$3:$M$1002,CONCATENATE("=",Uitwerking!$A120,"-",Uitwerking!BC$9),RelGegevens!$L$3:$L$1002))</f>
        <v/>
      </c>
    </row>
    <row r="121" spans="1:55" ht="10.5" customHeight="1" x14ac:dyDescent="0.25">
      <c r="A121" s="17" t="str">
        <f>'Data LMA'!B129</f>
        <v/>
      </c>
      <c r="B121" s="29" t="str">
        <f t="shared" si="5"/>
        <v/>
      </c>
      <c r="C121" s="22" t="str">
        <f>IF(A121="","",VLOOKUP(A121,Euralcodes!$A$2:$C$840,3))</f>
        <v/>
      </c>
      <c r="D121" s="23" t="str">
        <f>IF(C121="","",VLOOKUP(A121,Euralcodes!$A$2:$C$840,2))</f>
        <v/>
      </c>
      <c r="E121" s="87" t="str">
        <f t="shared" ca="1" si="6"/>
        <v/>
      </c>
      <c r="F121" s="50" t="str">
        <f ca="1">IF(OR($A121="",F$9="",SUMIF(RelGegevens!$F$3:$M$1002,CONCATENATE("=",Uitwerking!$A121,"-",Uitwerking!F$9),RelGegevens!$L$3:$L$1002)=0),"",SUMIF(RelGegevens!$F$3:$M$1002,CONCATENATE("=",Uitwerking!$A121,"-",Uitwerking!F$9),RelGegevens!$L$3:$L$1002))</f>
        <v/>
      </c>
      <c r="G121" s="51" t="str">
        <f ca="1">IF(OR($A121="",G$9="",SUMIF(RelGegevens!$F$3:$M$1002,CONCATENATE("=",Uitwerking!$A121,"-",Uitwerking!G$9),RelGegevens!$L$3:$L$1002)=0),"",SUMIF(RelGegevens!$F$3:$M$1002,CONCATENATE("=",Uitwerking!$A121,"-",Uitwerking!G$9),RelGegevens!$L$3:$L$1002))</f>
        <v/>
      </c>
      <c r="H121" s="51" t="str">
        <f ca="1">IF(OR($A121="",H$9="",SUMIF(RelGegevens!$F$3:$M$1002,CONCATENATE("=",Uitwerking!$A121,"-",Uitwerking!H$9),RelGegevens!$L$3:$L$1002)=0),"",SUMIF(RelGegevens!$F$3:$M$1002,CONCATENATE("=",Uitwerking!$A121,"-",Uitwerking!H$9),RelGegevens!$L$3:$L$1002))</f>
        <v/>
      </c>
      <c r="I121" s="51" t="str">
        <f ca="1">IF(OR($A121="",I$9="",SUMIF(RelGegevens!$F$3:$M$1002,CONCATENATE("=",Uitwerking!$A121,"-",Uitwerking!I$9),RelGegevens!$L$3:$L$1002)=0),"",SUMIF(RelGegevens!$F$3:$M$1002,CONCATENATE("=",Uitwerking!$A121,"-",Uitwerking!I$9),RelGegevens!$L$3:$L$1002))</f>
        <v/>
      </c>
      <c r="J121" s="51" t="str">
        <f ca="1">IF(OR($A121="",J$9="",SUMIF(RelGegevens!$F$3:$M$1002,CONCATENATE("=",Uitwerking!$A121,"-",Uitwerking!J$9),RelGegevens!$L$3:$L$1002)=0),"",SUMIF(RelGegevens!$F$3:$M$1002,CONCATENATE("=",Uitwerking!$A121,"-",Uitwerking!J$9),RelGegevens!$L$3:$L$1002))</f>
        <v/>
      </c>
      <c r="K121" s="51" t="str">
        <f ca="1">IF(OR($A121="",K$9="",SUMIF(RelGegevens!$F$3:$M$1002,CONCATENATE("=",Uitwerking!$A121,"-",Uitwerking!K$9),RelGegevens!$L$3:$L$1002)=0),"",SUMIF(RelGegevens!$F$3:$M$1002,CONCATENATE("=",Uitwerking!$A121,"-",Uitwerking!K$9),RelGegevens!$L$3:$L$1002))</f>
        <v/>
      </c>
      <c r="L121" s="51" t="str">
        <f ca="1">IF(OR($A121="",L$9="",SUMIF(RelGegevens!$F$3:$M$1002,CONCATENATE("=",Uitwerking!$A121,"-",Uitwerking!L$9),RelGegevens!$L$3:$L$1002)=0),"",SUMIF(RelGegevens!$F$3:$M$1002,CONCATENATE("=",Uitwerking!$A121,"-",Uitwerking!L$9),RelGegevens!$L$3:$L$1002))</f>
        <v/>
      </c>
      <c r="M121" s="51" t="str">
        <f ca="1">IF(OR($A121="",M$9="",SUMIF(RelGegevens!$F$3:$M$1002,CONCATENATE("=",Uitwerking!$A121,"-",Uitwerking!M$9),RelGegevens!$L$3:$L$1002)=0),"",SUMIF(RelGegevens!$F$3:$M$1002,CONCATENATE("=",Uitwerking!$A121,"-",Uitwerking!M$9),RelGegevens!$L$3:$L$1002))</f>
        <v/>
      </c>
      <c r="N121" s="51" t="str">
        <f ca="1">IF(OR($A121="",N$9="",SUMIF(RelGegevens!$F$3:$M$1002,CONCATENATE("=",Uitwerking!$A121,"-",Uitwerking!N$9),RelGegevens!$L$3:$L$1002)=0),"",SUMIF(RelGegevens!$F$3:$M$1002,CONCATENATE("=",Uitwerking!$A121,"-",Uitwerking!N$9),RelGegevens!$L$3:$L$1002))</f>
        <v/>
      </c>
      <c r="O121" s="51" t="str">
        <f ca="1">IF(OR($A121="",O$9="",SUMIF(RelGegevens!$F$3:$M$1002,CONCATENATE("=",Uitwerking!$A121,"-",Uitwerking!O$9),RelGegevens!$L$3:$L$1002)=0),"",SUMIF(RelGegevens!$F$3:$M$1002,CONCATENATE("=",Uitwerking!$A121,"-",Uitwerking!O$9),RelGegevens!$L$3:$L$1002))</f>
        <v/>
      </c>
      <c r="P121" s="51" t="str">
        <f ca="1">IF(OR($A121="",P$9="",SUMIF(RelGegevens!$F$3:$M$1002,CONCATENATE("=",Uitwerking!$A121,"-",Uitwerking!P$9),RelGegevens!$L$3:$L$1002)=0),"",SUMIF(RelGegevens!$F$3:$M$1002,CONCATENATE("=",Uitwerking!$A121,"-",Uitwerking!P$9),RelGegevens!$L$3:$L$1002))</f>
        <v/>
      </c>
      <c r="Q121" s="51" t="str">
        <f ca="1">IF(OR($A121="",Q$9="",SUMIF(RelGegevens!$F$3:$M$1002,CONCATENATE("=",Uitwerking!$A121,"-",Uitwerking!Q$9),RelGegevens!$L$3:$L$1002)=0),"",SUMIF(RelGegevens!$F$3:$M$1002,CONCATENATE("=",Uitwerking!$A121,"-",Uitwerking!Q$9),RelGegevens!$L$3:$L$1002))</f>
        <v/>
      </c>
      <c r="R121" s="51" t="str">
        <f ca="1">IF(OR($A121="",R$9="",SUMIF(RelGegevens!$F$3:$M$1002,CONCATENATE("=",Uitwerking!$A121,"-",Uitwerking!R$9),RelGegevens!$L$3:$L$1002)=0),"",SUMIF(RelGegevens!$F$3:$M$1002,CONCATENATE("=",Uitwerking!$A121,"-",Uitwerking!R$9),RelGegevens!$L$3:$L$1002))</f>
        <v/>
      </c>
      <c r="S121" s="51" t="str">
        <f ca="1">IF(OR($A121="",S$9="",SUMIF(RelGegevens!$F$3:$M$1002,CONCATENATE("=",Uitwerking!$A121,"-",Uitwerking!S$9),RelGegevens!$L$3:$L$1002)=0),"",SUMIF(RelGegevens!$F$3:$M$1002,CONCATENATE("=",Uitwerking!$A121,"-",Uitwerking!S$9),RelGegevens!$L$3:$L$1002))</f>
        <v/>
      </c>
      <c r="T121" s="51" t="str">
        <f ca="1">IF(OR($A121="",T$9="",SUMIF(RelGegevens!$F$3:$M$1002,CONCATENATE("=",Uitwerking!$A121,"-",Uitwerking!T$9),RelGegevens!$L$3:$L$1002)=0),"",SUMIF(RelGegevens!$F$3:$M$1002,CONCATENATE("=",Uitwerking!$A121,"-",Uitwerking!T$9),RelGegevens!$L$3:$L$1002))</f>
        <v/>
      </c>
      <c r="U121" s="51" t="str">
        <f ca="1">IF(OR($A121="",U$9="",SUMIF(RelGegevens!$F$3:$M$1002,CONCATENATE("=",Uitwerking!$A121,"-",Uitwerking!U$9),RelGegevens!$L$3:$L$1002)=0),"",SUMIF(RelGegevens!$F$3:$M$1002,CONCATENATE("=",Uitwerking!$A121,"-",Uitwerking!U$9),RelGegevens!$L$3:$L$1002))</f>
        <v/>
      </c>
      <c r="V121" s="51" t="str">
        <f ca="1">IF(OR($A121="",V$9="",SUMIF(RelGegevens!$F$3:$M$1002,CONCATENATE("=",Uitwerking!$A121,"-",Uitwerking!V$9),RelGegevens!$L$3:$L$1002)=0),"",SUMIF(RelGegevens!$F$3:$M$1002,CONCATENATE("=",Uitwerking!$A121,"-",Uitwerking!V$9),RelGegevens!$L$3:$L$1002))</f>
        <v/>
      </c>
      <c r="W121" s="51" t="str">
        <f ca="1">IF(OR($A121="",W$9="",SUMIF(RelGegevens!$F$3:$M$1002,CONCATENATE("=",Uitwerking!$A121,"-",Uitwerking!W$9),RelGegevens!$L$3:$L$1002)=0),"",SUMIF(RelGegevens!$F$3:$M$1002,CONCATENATE("=",Uitwerking!$A121,"-",Uitwerking!W$9),RelGegevens!$L$3:$L$1002))</f>
        <v/>
      </c>
      <c r="X121" s="51" t="str">
        <f ca="1">IF(OR($A121="",X$9="",SUMIF(RelGegevens!$F$3:$M$1002,CONCATENATE("=",Uitwerking!$A121,"-",Uitwerking!X$9),RelGegevens!$L$3:$L$1002)=0),"",SUMIF(RelGegevens!$F$3:$M$1002,CONCATENATE("=",Uitwerking!$A121,"-",Uitwerking!X$9),RelGegevens!$L$3:$L$1002))</f>
        <v/>
      </c>
      <c r="Y121" s="51" t="str">
        <f ca="1">IF(OR($A121="",Y$9="",SUMIF(RelGegevens!$F$3:$M$1002,CONCATENATE("=",Uitwerking!$A121,"-",Uitwerking!Y$9),RelGegevens!$L$3:$L$1002)=0),"",SUMIF(RelGegevens!$F$3:$M$1002,CONCATENATE("=",Uitwerking!$A121,"-",Uitwerking!Y$9),RelGegevens!$L$3:$L$1002))</f>
        <v/>
      </c>
      <c r="Z121" s="50" t="str">
        <f ca="1">IF(OR($A121="",Z$9="",SUMIF(RelGegevens!$F$3:$M$1002,CONCATENATE("=",Uitwerking!$A121,"-",Uitwerking!Z$9),RelGegevens!$L$3:$L$1002)=0),"",SUMIF(RelGegevens!$F$3:$M$1002,CONCATENATE("=",Uitwerking!$A121,"-",Uitwerking!Z$9),RelGegevens!$L$3:$L$1002))</f>
        <v/>
      </c>
      <c r="AA121" s="51" t="str">
        <f ca="1">IF(OR($A121="",AA$9="",SUMIF(RelGegevens!$F$3:$M$1002,CONCATENATE("=",Uitwerking!$A121,"-",Uitwerking!AA$9),RelGegevens!$L$3:$L$1002)=0),"",SUMIF(RelGegevens!$F$3:$M$1002,CONCATENATE("=",Uitwerking!$A121,"-",Uitwerking!AA$9),RelGegevens!$L$3:$L$1002))</f>
        <v/>
      </c>
      <c r="AB121" s="51" t="str">
        <f ca="1">IF(OR($A121="",AB$9="",SUMIF(RelGegevens!$F$3:$M$1002,CONCATENATE("=",Uitwerking!$A121,"-",Uitwerking!AB$9),RelGegevens!$L$3:$L$1002)=0),"",SUMIF(RelGegevens!$F$3:$M$1002,CONCATENATE("=",Uitwerking!$A121,"-",Uitwerking!AB$9),RelGegevens!$L$3:$L$1002))</f>
        <v/>
      </c>
      <c r="AC121" s="51" t="str">
        <f ca="1">IF(OR($A121="",AC$9="",SUMIF(RelGegevens!$F$3:$M$1002,CONCATENATE("=",Uitwerking!$A121,"-",Uitwerking!AC$9),RelGegevens!$L$3:$L$1002)=0),"",SUMIF(RelGegevens!$F$3:$M$1002,CONCATENATE("=",Uitwerking!$A121,"-",Uitwerking!AC$9),RelGegevens!$L$3:$L$1002))</f>
        <v/>
      </c>
      <c r="AD121" s="51" t="str">
        <f ca="1">IF(OR($A121="",AD$9="",SUMIF(RelGegevens!$F$3:$M$1002,CONCATENATE("=",Uitwerking!$A121,"-",Uitwerking!AD$9),RelGegevens!$L$3:$L$1002)=0),"",SUMIF(RelGegevens!$F$3:$M$1002,CONCATENATE("=",Uitwerking!$A121,"-",Uitwerking!AD$9),RelGegevens!$L$3:$L$1002))</f>
        <v/>
      </c>
      <c r="AE121" s="51" t="str">
        <f ca="1">IF(OR($A121="",AE$9="",SUMIF(RelGegevens!$F$3:$M$1002,CONCATENATE("=",Uitwerking!$A121,"-",Uitwerking!AE$9),RelGegevens!$L$3:$L$1002)=0),"",SUMIF(RelGegevens!$F$3:$M$1002,CONCATENATE("=",Uitwerking!$A121,"-",Uitwerking!AE$9),RelGegevens!$L$3:$L$1002))</f>
        <v/>
      </c>
      <c r="AF121" s="51" t="str">
        <f ca="1">IF(OR($A121="",AF$9="",SUMIF(RelGegevens!$F$3:$M$1002,CONCATENATE("=",Uitwerking!$A121,"-",Uitwerking!AF$9),RelGegevens!$L$3:$L$1002)=0),"",SUMIF(RelGegevens!$F$3:$M$1002,CONCATENATE("=",Uitwerking!$A121,"-",Uitwerking!AF$9),RelGegevens!$L$3:$L$1002))</f>
        <v/>
      </c>
      <c r="AG121" s="51" t="str">
        <f ca="1">IF(OR($A121="",AG$9="",SUMIF(RelGegevens!$F$3:$M$1002,CONCATENATE("=",Uitwerking!$A121,"-",Uitwerking!AG$9),RelGegevens!$L$3:$L$1002)=0),"",SUMIF(RelGegevens!$F$3:$M$1002,CONCATENATE("=",Uitwerking!$A121,"-",Uitwerking!AG$9),RelGegevens!$L$3:$L$1002))</f>
        <v/>
      </c>
      <c r="AH121" s="51" t="str">
        <f ca="1">IF(OR($A121="",AH$9="",SUMIF(RelGegevens!$F$3:$M$1002,CONCATENATE("=",Uitwerking!$A121,"-",Uitwerking!AH$9),RelGegevens!$L$3:$L$1002)=0),"",SUMIF(RelGegevens!$F$3:$M$1002,CONCATENATE("=",Uitwerking!$A121,"-",Uitwerking!AH$9),RelGegevens!$L$3:$L$1002))</f>
        <v/>
      </c>
      <c r="AI121" s="51" t="str">
        <f ca="1">IF(OR($A121="",AI$9="",SUMIF(RelGegevens!$F$3:$M$1002,CONCATENATE("=",Uitwerking!$A121,"-",Uitwerking!AI$9),RelGegevens!$L$3:$L$1002)=0),"",SUMIF(RelGegevens!$F$3:$M$1002,CONCATENATE("=",Uitwerking!$A121,"-",Uitwerking!AI$9),RelGegevens!$L$3:$L$1002))</f>
        <v/>
      </c>
      <c r="AJ121" s="51" t="str">
        <f ca="1">IF(OR($A121="",AJ$9="",SUMIF(RelGegevens!$F$3:$M$1002,CONCATENATE("=",Uitwerking!$A121,"-",Uitwerking!AJ$9),RelGegevens!$L$3:$L$1002)=0),"",SUMIF(RelGegevens!$F$3:$M$1002,CONCATENATE("=",Uitwerking!$A121,"-",Uitwerking!AJ$9),RelGegevens!$L$3:$L$1002))</f>
        <v/>
      </c>
      <c r="AK121" s="51" t="str">
        <f ca="1">IF(OR($A121="",AK$9="",SUMIF(RelGegevens!$F$3:$M$1002,CONCATENATE("=",Uitwerking!$A121,"-",Uitwerking!AK$9),RelGegevens!$L$3:$L$1002)=0),"",SUMIF(RelGegevens!$F$3:$M$1002,CONCATENATE("=",Uitwerking!$A121,"-",Uitwerking!AK$9),RelGegevens!$L$3:$L$1002))</f>
        <v/>
      </c>
      <c r="AL121" s="51" t="str">
        <f ca="1">IF(OR($A121="",AL$9="",SUMIF(RelGegevens!$F$3:$M$1002,CONCATENATE("=",Uitwerking!$A121,"-",Uitwerking!AL$9),RelGegevens!$L$3:$L$1002)=0),"",SUMIF(RelGegevens!$F$3:$M$1002,CONCATENATE("=",Uitwerking!$A121,"-",Uitwerking!AL$9),RelGegevens!$L$3:$L$1002))</f>
        <v/>
      </c>
      <c r="AM121" s="51" t="str">
        <f ca="1">IF(OR($A121="",AM$9="",SUMIF(RelGegevens!$F$3:$M$1002,CONCATENATE("=",Uitwerking!$A121,"-",Uitwerking!AM$9),RelGegevens!$L$3:$L$1002)=0),"",SUMIF(RelGegevens!$F$3:$M$1002,CONCATENATE("=",Uitwerking!$A121,"-",Uitwerking!AM$9),RelGegevens!$L$3:$L$1002))</f>
        <v/>
      </c>
      <c r="AN121" s="51" t="str">
        <f ca="1">IF(OR($A121="",AN$9="",SUMIF(RelGegevens!$F$3:$M$1002,CONCATENATE("=",Uitwerking!$A121,"-",Uitwerking!AN$9),RelGegevens!$L$3:$L$1002)=0),"",SUMIF(RelGegevens!$F$3:$M$1002,CONCATENATE("=",Uitwerking!$A121,"-",Uitwerking!AN$9),RelGegevens!$L$3:$L$1002))</f>
        <v/>
      </c>
      <c r="AO121" s="51" t="str">
        <f ca="1">IF(OR($A121="",AO$9="",SUMIF(RelGegevens!$F$3:$M$1002,CONCATENATE("=",Uitwerking!$A121,"-",Uitwerking!AO$9),RelGegevens!$L$3:$L$1002)=0),"",SUMIF(RelGegevens!$F$3:$M$1002,CONCATENATE("=",Uitwerking!$A121,"-",Uitwerking!AO$9),RelGegevens!$L$3:$L$1002))</f>
        <v/>
      </c>
      <c r="AP121" s="51" t="str">
        <f ca="1">IF(OR($A121="",AP$9="",SUMIF(RelGegevens!$F$3:$M$1002,CONCATENATE("=",Uitwerking!$A121,"-",Uitwerking!AP$9),RelGegevens!$L$3:$L$1002)=0),"",SUMIF(RelGegevens!$F$3:$M$1002,CONCATENATE("=",Uitwerking!$A121,"-",Uitwerking!AP$9),RelGegevens!$L$3:$L$1002))</f>
        <v/>
      </c>
      <c r="AQ121" s="51" t="str">
        <f ca="1">IF(OR($A121="",AQ$9="",SUMIF(RelGegevens!$F$3:$M$1002,CONCATENATE("=",Uitwerking!$A121,"-",Uitwerking!AQ$9),RelGegevens!$L$3:$L$1002)=0),"",SUMIF(RelGegevens!$F$3:$M$1002,CONCATENATE("=",Uitwerking!$A121,"-",Uitwerking!AQ$9),RelGegevens!$L$3:$L$1002))</f>
        <v/>
      </c>
      <c r="AR121" s="51" t="str">
        <f ca="1">IF(OR($A121="",AR$9="",SUMIF(RelGegevens!$F$3:$M$1002,CONCATENATE("=",Uitwerking!$A121,"-",Uitwerking!AR$9),RelGegevens!$L$3:$L$1002)=0),"",SUMIF(RelGegevens!$F$3:$M$1002,CONCATENATE("=",Uitwerking!$A121,"-",Uitwerking!AR$9),RelGegevens!$L$3:$L$1002))</f>
        <v/>
      </c>
      <c r="AS121" s="51" t="str">
        <f ca="1">IF(OR($A121="",AS$9="",SUMIF(RelGegevens!$F$3:$M$1002,CONCATENATE("=",Uitwerking!$A121,"-",Uitwerking!AS$9),RelGegevens!$L$3:$L$1002)=0),"",SUMIF(RelGegevens!$F$3:$M$1002,CONCATENATE("=",Uitwerking!$A121,"-",Uitwerking!AS$9),RelGegevens!$L$3:$L$1002))</f>
        <v/>
      </c>
      <c r="AT121" s="51" t="str">
        <f ca="1">IF(OR($A121="",AT$9="",SUMIF(RelGegevens!$F$3:$M$1002,CONCATENATE("=",Uitwerking!$A121,"-",Uitwerking!AT$9),RelGegevens!$L$3:$L$1002)=0),"",SUMIF(RelGegevens!$F$3:$M$1002,CONCATENATE("=",Uitwerking!$A121,"-",Uitwerking!AT$9),RelGegevens!$L$3:$L$1002))</f>
        <v/>
      </c>
      <c r="AU121" s="51" t="str">
        <f ca="1">IF(OR($A121="",AU$9="",SUMIF(RelGegevens!$F$3:$M$1002,CONCATENATE("=",Uitwerking!$A121,"-",Uitwerking!AU$9),RelGegevens!$L$3:$L$1002)=0),"",SUMIF(RelGegevens!$F$3:$M$1002,CONCATENATE("=",Uitwerking!$A121,"-",Uitwerking!AU$9),RelGegevens!$L$3:$L$1002))</f>
        <v/>
      </c>
      <c r="AV121" s="51" t="str">
        <f ca="1">IF(OR($A121="",AV$9="",SUMIF(RelGegevens!$F$3:$M$1002,CONCATENATE("=",Uitwerking!$A121,"-",Uitwerking!AV$9),RelGegevens!$L$3:$L$1002)=0),"",SUMIF(RelGegevens!$F$3:$M$1002,CONCATENATE("=",Uitwerking!$A121,"-",Uitwerking!AV$9),RelGegevens!$L$3:$L$1002))</f>
        <v/>
      </c>
      <c r="AW121" s="51" t="str">
        <f ca="1">IF(OR($A121="",AW$9="",SUMIF(RelGegevens!$F$3:$M$1002,CONCATENATE("=",Uitwerking!$A121,"-",Uitwerking!AW$9),RelGegevens!$L$3:$L$1002)=0),"",SUMIF(RelGegevens!$F$3:$M$1002,CONCATENATE("=",Uitwerking!$A121,"-",Uitwerking!AW$9),RelGegevens!$L$3:$L$1002))</f>
        <v/>
      </c>
      <c r="AX121" s="51" t="str">
        <f ca="1">IF(OR($A121="",AX$9="",SUMIF(RelGegevens!$F$3:$M$1002,CONCATENATE("=",Uitwerking!$A121,"-",Uitwerking!AX$9),RelGegevens!$L$3:$L$1002)=0),"",SUMIF(RelGegevens!$F$3:$M$1002,CONCATENATE("=",Uitwerking!$A121,"-",Uitwerking!AX$9),RelGegevens!$L$3:$L$1002))</f>
        <v/>
      </c>
      <c r="AY121" s="51" t="str">
        <f ca="1">IF(OR($A121="",AY$9="",SUMIF(RelGegevens!$F$3:$M$1002,CONCATENATE("=",Uitwerking!$A121,"-",Uitwerking!AY$9),RelGegevens!$L$3:$L$1002)=0),"",SUMIF(RelGegevens!$F$3:$M$1002,CONCATENATE("=",Uitwerking!$A121,"-",Uitwerking!AY$9),RelGegevens!$L$3:$L$1002))</f>
        <v/>
      </c>
      <c r="AZ121" s="51" t="str">
        <f ca="1">IF(OR($A121="",AZ$9="",SUMIF(RelGegevens!$F$3:$M$1002,CONCATENATE("=",Uitwerking!$A121,"-",Uitwerking!AZ$9),RelGegevens!$L$3:$L$1002)=0),"",SUMIF(RelGegevens!$F$3:$M$1002,CONCATENATE("=",Uitwerking!$A121,"-",Uitwerking!AZ$9),RelGegevens!$L$3:$L$1002))</f>
        <v/>
      </c>
      <c r="BA121" s="51" t="str">
        <f ca="1">IF(OR($A121="",BA$9="",SUMIF(RelGegevens!$F$3:$M$1002,CONCATENATE("=",Uitwerking!$A121,"-",Uitwerking!BA$9),RelGegevens!$L$3:$L$1002)=0),"",SUMIF(RelGegevens!$F$3:$M$1002,CONCATENATE("=",Uitwerking!$A121,"-",Uitwerking!BA$9),RelGegevens!$L$3:$L$1002))</f>
        <v/>
      </c>
      <c r="BB121" s="51" t="str">
        <f ca="1">IF(OR($A121="",BB$9="",SUMIF(RelGegevens!$F$3:$M$1002,CONCATENATE("=",Uitwerking!$A121,"-",Uitwerking!BB$9),RelGegevens!$L$3:$L$1002)=0),"",SUMIF(RelGegevens!$F$3:$M$1002,CONCATENATE("=",Uitwerking!$A121,"-",Uitwerking!BB$9),RelGegevens!$L$3:$L$1002))</f>
        <v/>
      </c>
      <c r="BC121" s="52" t="str">
        <f ca="1">IF(OR($A121="",BC$9="",SUMIF(RelGegevens!$F$3:$M$1002,CONCATENATE("=",Uitwerking!$A121,"-",Uitwerking!BC$9),RelGegevens!$L$3:$L$1002)=0),"",SUMIF(RelGegevens!$F$3:$M$1002,CONCATENATE("=",Uitwerking!$A121,"-",Uitwerking!BC$9),RelGegevens!$L$3:$L$1002))</f>
        <v/>
      </c>
    </row>
    <row r="122" spans="1:55" ht="10.5" customHeight="1" x14ac:dyDescent="0.25">
      <c r="A122" s="17" t="str">
        <f>'Data LMA'!B130</f>
        <v/>
      </c>
      <c r="B122" s="29" t="str">
        <f t="shared" si="5"/>
        <v/>
      </c>
      <c r="C122" s="22" t="str">
        <f>IF(A122="","",VLOOKUP(A122,Euralcodes!$A$2:$C$840,3))</f>
        <v/>
      </c>
      <c r="D122" s="23" t="str">
        <f>IF(C122="","",VLOOKUP(A122,Euralcodes!$A$2:$C$840,2))</f>
        <v/>
      </c>
      <c r="E122" s="87" t="str">
        <f t="shared" ca="1" si="6"/>
        <v/>
      </c>
      <c r="F122" s="50" t="str">
        <f ca="1">IF(OR($A122="",F$9="",SUMIF(RelGegevens!$F$3:$M$1002,CONCATENATE("=",Uitwerking!$A122,"-",Uitwerking!F$9),RelGegevens!$L$3:$L$1002)=0),"",SUMIF(RelGegevens!$F$3:$M$1002,CONCATENATE("=",Uitwerking!$A122,"-",Uitwerking!F$9),RelGegevens!$L$3:$L$1002))</f>
        <v/>
      </c>
      <c r="G122" s="51" t="str">
        <f ca="1">IF(OR($A122="",G$9="",SUMIF(RelGegevens!$F$3:$M$1002,CONCATENATE("=",Uitwerking!$A122,"-",Uitwerking!G$9),RelGegevens!$L$3:$L$1002)=0),"",SUMIF(RelGegevens!$F$3:$M$1002,CONCATENATE("=",Uitwerking!$A122,"-",Uitwerking!G$9),RelGegevens!$L$3:$L$1002))</f>
        <v/>
      </c>
      <c r="H122" s="51" t="str">
        <f ca="1">IF(OR($A122="",H$9="",SUMIF(RelGegevens!$F$3:$M$1002,CONCATENATE("=",Uitwerking!$A122,"-",Uitwerking!H$9),RelGegevens!$L$3:$L$1002)=0),"",SUMIF(RelGegevens!$F$3:$M$1002,CONCATENATE("=",Uitwerking!$A122,"-",Uitwerking!H$9),RelGegevens!$L$3:$L$1002))</f>
        <v/>
      </c>
      <c r="I122" s="51" t="str">
        <f ca="1">IF(OR($A122="",I$9="",SUMIF(RelGegevens!$F$3:$M$1002,CONCATENATE("=",Uitwerking!$A122,"-",Uitwerking!I$9),RelGegevens!$L$3:$L$1002)=0),"",SUMIF(RelGegevens!$F$3:$M$1002,CONCATENATE("=",Uitwerking!$A122,"-",Uitwerking!I$9),RelGegevens!$L$3:$L$1002))</f>
        <v/>
      </c>
      <c r="J122" s="51" t="str">
        <f ca="1">IF(OR($A122="",J$9="",SUMIF(RelGegevens!$F$3:$M$1002,CONCATENATE("=",Uitwerking!$A122,"-",Uitwerking!J$9),RelGegevens!$L$3:$L$1002)=0),"",SUMIF(RelGegevens!$F$3:$M$1002,CONCATENATE("=",Uitwerking!$A122,"-",Uitwerking!J$9),RelGegevens!$L$3:$L$1002))</f>
        <v/>
      </c>
      <c r="K122" s="51" t="str">
        <f ca="1">IF(OR($A122="",K$9="",SUMIF(RelGegevens!$F$3:$M$1002,CONCATENATE("=",Uitwerking!$A122,"-",Uitwerking!K$9),RelGegevens!$L$3:$L$1002)=0),"",SUMIF(RelGegevens!$F$3:$M$1002,CONCATENATE("=",Uitwerking!$A122,"-",Uitwerking!K$9),RelGegevens!$L$3:$L$1002))</f>
        <v/>
      </c>
      <c r="L122" s="51" t="str">
        <f ca="1">IF(OR($A122="",L$9="",SUMIF(RelGegevens!$F$3:$M$1002,CONCATENATE("=",Uitwerking!$A122,"-",Uitwerking!L$9),RelGegevens!$L$3:$L$1002)=0),"",SUMIF(RelGegevens!$F$3:$M$1002,CONCATENATE("=",Uitwerking!$A122,"-",Uitwerking!L$9),RelGegevens!$L$3:$L$1002))</f>
        <v/>
      </c>
      <c r="M122" s="51" t="str">
        <f ca="1">IF(OR($A122="",M$9="",SUMIF(RelGegevens!$F$3:$M$1002,CONCATENATE("=",Uitwerking!$A122,"-",Uitwerking!M$9),RelGegevens!$L$3:$L$1002)=0),"",SUMIF(RelGegevens!$F$3:$M$1002,CONCATENATE("=",Uitwerking!$A122,"-",Uitwerking!M$9),RelGegevens!$L$3:$L$1002))</f>
        <v/>
      </c>
      <c r="N122" s="51" t="str">
        <f ca="1">IF(OR($A122="",N$9="",SUMIF(RelGegevens!$F$3:$M$1002,CONCATENATE("=",Uitwerking!$A122,"-",Uitwerking!N$9),RelGegevens!$L$3:$L$1002)=0),"",SUMIF(RelGegevens!$F$3:$M$1002,CONCATENATE("=",Uitwerking!$A122,"-",Uitwerking!N$9),RelGegevens!$L$3:$L$1002))</f>
        <v/>
      </c>
      <c r="O122" s="51" t="str">
        <f ca="1">IF(OR($A122="",O$9="",SUMIF(RelGegevens!$F$3:$M$1002,CONCATENATE("=",Uitwerking!$A122,"-",Uitwerking!O$9),RelGegevens!$L$3:$L$1002)=0),"",SUMIF(RelGegevens!$F$3:$M$1002,CONCATENATE("=",Uitwerking!$A122,"-",Uitwerking!O$9),RelGegevens!$L$3:$L$1002))</f>
        <v/>
      </c>
      <c r="P122" s="51" t="str">
        <f ca="1">IF(OR($A122="",P$9="",SUMIF(RelGegevens!$F$3:$M$1002,CONCATENATE("=",Uitwerking!$A122,"-",Uitwerking!P$9),RelGegevens!$L$3:$L$1002)=0),"",SUMIF(RelGegevens!$F$3:$M$1002,CONCATENATE("=",Uitwerking!$A122,"-",Uitwerking!P$9),RelGegevens!$L$3:$L$1002))</f>
        <v/>
      </c>
      <c r="Q122" s="51" t="str">
        <f ca="1">IF(OR($A122="",Q$9="",SUMIF(RelGegevens!$F$3:$M$1002,CONCATENATE("=",Uitwerking!$A122,"-",Uitwerking!Q$9),RelGegevens!$L$3:$L$1002)=0),"",SUMIF(RelGegevens!$F$3:$M$1002,CONCATENATE("=",Uitwerking!$A122,"-",Uitwerking!Q$9),RelGegevens!$L$3:$L$1002))</f>
        <v/>
      </c>
      <c r="R122" s="51" t="str">
        <f ca="1">IF(OR($A122="",R$9="",SUMIF(RelGegevens!$F$3:$M$1002,CONCATENATE("=",Uitwerking!$A122,"-",Uitwerking!R$9),RelGegevens!$L$3:$L$1002)=0),"",SUMIF(RelGegevens!$F$3:$M$1002,CONCATENATE("=",Uitwerking!$A122,"-",Uitwerking!R$9),RelGegevens!$L$3:$L$1002))</f>
        <v/>
      </c>
      <c r="S122" s="51" t="str">
        <f ca="1">IF(OR($A122="",S$9="",SUMIF(RelGegevens!$F$3:$M$1002,CONCATENATE("=",Uitwerking!$A122,"-",Uitwerking!S$9),RelGegevens!$L$3:$L$1002)=0),"",SUMIF(RelGegevens!$F$3:$M$1002,CONCATENATE("=",Uitwerking!$A122,"-",Uitwerking!S$9),RelGegevens!$L$3:$L$1002))</f>
        <v/>
      </c>
      <c r="T122" s="51" t="str">
        <f ca="1">IF(OR($A122="",T$9="",SUMIF(RelGegevens!$F$3:$M$1002,CONCATENATE("=",Uitwerking!$A122,"-",Uitwerking!T$9),RelGegevens!$L$3:$L$1002)=0),"",SUMIF(RelGegevens!$F$3:$M$1002,CONCATENATE("=",Uitwerking!$A122,"-",Uitwerking!T$9),RelGegevens!$L$3:$L$1002))</f>
        <v/>
      </c>
      <c r="U122" s="51" t="str">
        <f ca="1">IF(OR($A122="",U$9="",SUMIF(RelGegevens!$F$3:$M$1002,CONCATENATE("=",Uitwerking!$A122,"-",Uitwerking!U$9),RelGegevens!$L$3:$L$1002)=0),"",SUMIF(RelGegevens!$F$3:$M$1002,CONCATENATE("=",Uitwerking!$A122,"-",Uitwerking!U$9),RelGegevens!$L$3:$L$1002))</f>
        <v/>
      </c>
      <c r="V122" s="51" t="str">
        <f ca="1">IF(OR($A122="",V$9="",SUMIF(RelGegevens!$F$3:$M$1002,CONCATENATE("=",Uitwerking!$A122,"-",Uitwerking!V$9),RelGegevens!$L$3:$L$1002)=0),"",SUMIF(RelGegevens!$F$3:$M$1002,CONCATENATE("=",Uitwerking!$A122,"-",Uitwerking!V$9),RelGegevens!$L$3:$L$1002))</f>
        <v/>
      </c>
      <c r="W122" s="51" t="str">
        <f ca="1">IF(OR($A122="",W$9="",SUMIF(RelGegevens!$F$3:$M$1002,CONCATENATE("=",Uitwerking!$A122,"-",Uitwerking!W$9),RelGegevens!$L$3:$L$1002)=0),"",SUMIF(RelGegevens!$F$3:$M$1002,CONCATENATE("=",Uitwerking!$A122,"-",Uitwerking!W$9),RelGegevens!$L$3:$L$1002))</f>
        <v/>
      </c>
      <c r="X122" s="51" t="str">
        <f ca="1">IF(OR($A122="",X$9="",SUMIF(RelGegevens!$F$3:$M$1002,CONCATENATE("=",Uitwerking!$A122,"-",Uitwerking!X$9),RelGegevens!$L$3:$L$1002)=0),"",SUMIF(RelGegevens!$F$3:$M$1002,CONCATENATE("=",Uitwerking!$A122,"-",Uitwerking!X$9),RelGegevens!$L$3:$L$1002))</f>
        <v/>
      </c>
      <c r="Y122" s="51" t="str">
        <f ca="1">IF(OR($A122="",Y$9="",SUMIF(RelGegevens!$F$3:$M$1002,CONCATENATE("=",Uitwerking!$A122,"-",Uitwerking!Y$9),RelGegevens!$L$3:$L$1002)=0),"",SUMIF(RelGegevens!$F$3:$M$1002,CONCATENATE("=",Uitwerking!$A122,"-",Uitwerking!Y$9),RelGegevens!$L$3:$L$1002))</f>
        <v/>
      </c>
      <c r="Z122" s="50" t="str">
        <f ca="1">IF(OR($A122="",Z$9="",SUMIF(RelGegevens!$F$3:$M$1002,CONCATENATE("=",Uitwerking!$A122,"-",Uitwerking!Z$9),RelGegevens!$L$3:$L$1002)=0),"",SUMIF(RelGegevens!$F$3:$M$1002,CONCATENATE("=",Uitwerking!$A122,"-",Uitwerking!Z$9),RelGegevens!$L$3:$L$1002))</f>
        <v/>
      </c>
      <c r="AA122" s="51" t="str">
        <f ca="1">IF(OR($A122="",AA$9="",SUMIF(RelGegevens!$F$3:$M$1002,CONCATENATE("=",Uitwerking!$A122,"-",Uitwerking!AA$9),RelGegevens!$L$3:$L$1002)=0),"",SUMIF(RelGegevens!$F$3:$M$1002,CONCATENATE("=",Uitwerking!$A122,"-",Uitwerking!AA$9),RelGegevens!$L$3:$L$1002))</f>
        <v/>
      </c>
      <c r="AB122" s="51" t="str">
        <f ca="1">IF(OR($A122="",AB$9="",SUMIF(RelGegevens!$F$3:$M$1002,CONCATENATE("=",Uitwerking!$A122,"-",Uitwerking!AB$9),RelGegevens!$L$3:$L$1002)=0),"",SUMIF(RelGegevens!$F$3:$M$1002,CONCATENATE("=",Uitwerking!$A122,"-",Uitwerking!AB$9),RelGegevens!$L$3:$L$1002))</f>
        <v/>
      </c>
      <c r="AC122" s="51" t="str">
        <f ca="1">IF(OR($A122="",AC$9="",SUMIF(RelGegevens!$F$3:$M$1002,CONCATENATE("=",Uitwerking!$A122,"-",Uitwerking!AC$9),RelGegevens!$L$3:$L$1002)=0),"",SUMIF(RelGegevens!$F$3:$M$1002,CONCATENATE("=",Uitwerking!$A122,"-",Uitwerking!AC$9),RelGegevens!$L$3:$L$1002))</f>
        <v/>
      </c>
      <c r="AD122" s="51" t="str">
        <f ca="1">IF(OR($A122="",AD$9="",SUMIF(RelGegevens!$F$3:$M$1002,CONCATENATE("=",Uitwerking!$A122,"-",Uitwerking!AD$9),RelGegevens!$L$3:$L$1002)=0),"",SUMIF(RelGegevens!$F$3:$M$1002,CONCATENATE("=",Uitwerking!$A122,"-",Uitwerking!AD$9),RelGegevens!$L$3:$L$1002))</f>
        <v/>
      </c>
      <c r="AE122" s="51" t="str">
        <f ca="1">IF(OR($A122="",AE$9="",SUMIF(RelGegevens!$F$3:$M$1002,CONCATENATE("=",Uitwerking!$A122,"-",Uitwerking!AE$9),RelGegevens!$L$3:$L$1002)=0),"",SUMIF(RelGegevens!$F$3:$M$1002,CONCATENATE("=",Uitwerking!$A122,"-",Uitwerking!AE$9),RelGegevens!$L$3:$L$1002))</f>
        <v/>
      </c>
      <c r="AF122" s="51" t="str">
        <f ca="1">IF(OR($A122="",AF$9="",SUMIF(RelGegevens!$F$3:$M$1002,CONCATENATE("=",Uitwerking!$A122,"-",Uitwerking!AF$9),RelGegevens!$L$3:$L$1002)=0),"",SUMIF(RelGegevens!$F$3:$M$1002,CONCATENATE("=",Uitwerking!$A122,"-",Uitwerking!AF$9),RelGegevens!$L$3:$L$1002))</f>
        <v/>
      </c>
      <c r="AG122" s="51" t="str">
        <f ca="1">IF(OR($A122="",AG$9="",SUMIF(RelGegevens!$F$3:$M$1002,CONCATENATE("=",Uitwerking!$A122,"-",Uitwerking!AG$9),RelGegevens!$L$3:$L$1002)=0),"",SUMIF(RelGegevens!$F$3:$M$1002,CONCATENATE("=",Uitwerking!$A122,"-",Uitwerking!AG$9),RelGegevens!$L$3:$L$1002))</f>
        <v/>
      </c>
      <c r="AH122" s="51" t="str">
        <f ca="1">IF(OR($A122="",AH$9="",SUMIF(RelGegevens!$F$3:$M$1002,CONCATENATE("=",Uitwerking!$A122,"-",Uitwerking!AH$9),RelGegevens!$L$3:$L$1002)=0),"",SUMIF(RelGegevens!$F$3:$M$1002,CONCATENATE("=",Uitwerking!$A122,"-",Uitwerking!AH$9),RelGegevens!$L$3:$L$1002))</f>
        <v/>
      </c>
      <c r="AI122" s="51" t="str">
        <f ca="1">IF(OR($A122="",AI$9="",SUMIF(RelGegevens!$F$3:$M$1002,CONCATENATE("=",Uitwerking!$A122,"-",Uitwerking!AI$9),RelGegevens!$L$3:$L$1002)=0),"",SUMIF(RelGegevens!$F$3:$M$1002,CONCATENATE("=",Uitwerking!$A122,"-",Uitwerking!AI$9),RelGegevens!$L$3:$L$1002))</f>
        <v/>
      </c>
      <c r="AJ122" s="51" t="str">
        <f ca="1">IF(OR($A122="",AJ$9="",SUMIF(RelGegevens!$F$3:$M$1002,CONCATENATE("=",Uitwerking!$A122,"-",Uitwerking!AJ$9),RelGegevens!$L$3:$L$1002)=0),"",SUMIF(RelGegevens!$F$3:$M$1002,CONCATENATE("=",Uitwerking!$A122,"-",Uitwerking!AJ$9),RelGegevens!$L$3:$L$1002))</f>
        <v/>
      </c>
      <c r="AK122" s="51" t="str">
        <f ca="1">IF(OR($A122="",AK$9="",SUMIF(RelGegevens!$F$3:$M$1002,CONCATENATE("=",Uitwerking!$A122,"-",Uitwerking!AK$9),RelGegevens!$L$3:$L$1002)=0),"",SUMIF(RelGegevens!$F$3:$M$1002,CONCATENATE("=",Uitwerking!$A122,"-",Uitwerking!AK$9),RelGegevens!$L$3:$L$1002))</f>
        <v/>
      </c>
      <c r="AL122" s="51" t="str">
        <f ca="1">IF(OR($A122="",AL$9="",SUMIF(RelGegevens!$F$3:$M$1002,CONCATENATE("=",Uitwerking!$A122,"-",Uitwerking!AL$9),RelGegevens!$L$3:$L$1002)=0),"",SUMIF(RelGegevens!$F$3:$M$1002,CONCATENATE("=",Uitwerking!$A122,"-",Uitwerking!AL$9),RelGegevens!$L$3:$L$1002))</f>
        <v/>
      </c>
      <c r="AM122" s="51" t="str">
        <f ca="1">IF(OR($A122="",AM$9="",SUMIF(RelGegevens!$F$3:$M$1002,CONCATENATE("=",Uitwerking!$A122,"-",Uitwerking!AM$9),RelGegevens!$L$3:$L$1002)=0),"",SUMIF(RelGegevens!$F$3:$M$1002,CONCATENATE("=",Uitwerking!$A122,"-",Uitwerking!AM$9),RelGegevens!$L$3:$L$1002))</f>
        <v/>
      </c>
      <c r="AN122" s="51" t="str">
        <f ca="1">IF(OR($A122="",AN$9="",SUMIF(RelGegevens!$F$3:$M$1002,CONCATENATE("=",Uitwerking!$A122,"-",Uitwerking!AN$9),RelGegevens!$L$3:$L$1002)=0),"",SUMIF(RelGegevens!$F$3:$M$1002,CONCATENATE("=",Uitwerking!$A122,"-",Uitwerking!AN$9),RelGegevens!$L$3:$L$1002))</f>
        <v/>
      </c>
      <c r="AO122" s="51" t="str">
        <f ca="1">IF(OR($A122="",AO$9="",SUMIF(RelGegevens!$F$3:$M$1002,CONCATENATE("=",Uitwerking!$A122,"-",Uitwerking!AO$9),RelGegevens!$L$3:$L$1002)=0),"",SUMIF(RelGegevens!$F$3:$M$1002,CONCATENATE("=",Uitwerking!$A122,"-",Uitwerking!AO$9),RelGegevens!$L$3:$L$1002))</f>
        <v/>
      </c>
      <c r="AP122" s="51" t="str">
        <f ca="1">IF(OR($A122="",AP$9="",SUMIF(RelGegevens!$F$3:$M$1002,CONCATENATE("=",Uitwerking!$A122,"-",Uitwerking!AP$9),RelGegevens!$L$3:$L$1002)=0),"",SUMIF(RelGegevens!$F$3:$M$1002,CONCATENATE("=",Uitwerking!$A122,"-",Uitwerking!AP$9),RelGegevens!$L$3:$L$1002))</f>
        <v/>
      </c>
      <c r="AQ122" s="51" t="str">
        <f ca="1">IF(OR($A122="",AQ$9="",SUMIF(RelGegevens!$F$3:$M$1002,CONCATENATE("=",Uitwerking!$A122,"-",Uitwerking!AQ$9),RelGegevens!$L$3:$L$1002)=0),"",SUMIF(RelGegevens!$F$3:$M$1002,CONCATENATE("=",Uitwerking!$A122,"-",Uitwerking!AQ$9),RelGegevens!$L$3:$L$1002))</f>
        <v/>
      </c>
      <c r="AR122" s="51" t="str">
        <f ca="1">IF(OR($A122="",AR$9="",SUMIF(RelGegevens!$F$3:$M$1002,CONCATENATE("=",Uitwerking!$A122,"-",Uitwerking!AR$9),RelGegevens!$L$3:$L$1002)=0),"",SUMIF(RelGegevens!$F$3:$M$1002,CONCATENATE("=",Uitwerking!$A122,"-",Uitwerking!AR$9),RelGegevens!$L$3:$L$1002))</f>
        <v/>
      </c>
      <c r="AS122" s="51" t="str">
        <f ca="1">IF(OR($A122="",AS$9="",SUMIF(RelGegevens!$F$3:$M$1002,CONCATENATE("=",Uitwerking!$A122,"-",Uitwerking!AS$9),RelGegevens!$L$3:$L$1002)=0),"",SUMIF(RelGegevens!$F$3:$M$1002,CONCATENATE("=",Uitwerking!$A122,"-",Uitwerking!AS$9),RelGegevens!$L$3:$L$1002))</f>
        <v/>
      </c>
      <c r="AT122" s="51" t="str">
        <f ca="1">IF(OR($A122="",AT$9="",SUMIF(RelGegevens!$F$3:$M$1002,CONCATENATE("=",Uitwerking!$A122,"-",Uitwerking!AT$9),RelGegevens!$L$3:$L$1002)=0),"",SUMIF(RelGegevens!$F$3:$M$1002,CONCATENATE("=",Uitwerking!$A122,"-",Uitwerking!AT$9),RelGegevens!$L$3:$L$1002))</f>
        <v/>
      </c>
      <c r="AU122" s="51" t="str">
        <f ca="1">IF(OR($A122="",AU$9="",SUMIF(RelGegevens!$F$3:$M$1002,CONCATENATE("=",Uitwerking!$A122,"-",Uitwerking!AU$9),RelGegevens!$L$3:$L$1002)=0),"",SUMIF(RelGegevens!$F$3:$M$1002,CONCATENATE("=",Uitwerking!$A122,"-",Uitwerking!AU$9),RelGegevens!$L$3:$L$1002))</f>
        <v/>
      </c>
      <c r="AV122" s="51" t="str">
        <f ca="1">IF(OR($A122="",AV$9="",SUMIF(RelGegevens!$F$3:$M$1002,CONCATENATE("=",Uitwerking!$A122,"-",Uitwerking!AV$9),RelGegevens!$L$3:$L$1002)=0),"",SUMIF(RelGegevens!$F$3:$M$1002,CONCATENATE("=",Uitwerking!$A122,"-",Uitwerking!AV$9),RelGegevens!$L$3:$L$1002))</f>
        <v/>
      </c>
      <c r="AW122" s="51" t="str">
        <f ca="1">IF(OR($A122="",AW$9="",SUMIF(RelGegevens!$F$3:$M$1002,CONCATENATE("=",Uitwerking!$A122,"-",Uitwerking!AW$9),RelGegevens!$L$3:$L$1002)=0),"",SUMIF(RelGegevens!$F$3:$M$1002,CONCATENATE("=",Uitwerking!$A122,"-",Uitwerking!AW$9),RelGegevens!$L$3:$L$1002))</f>
        <v/>
      </c>
      <c r="AX122" s="51" t="str">
        <f ca="1">IF(OR($A122="",AX$9="",SUMIF(RelGegevens!$F$3:$M$1002,CONCATENATE("=",Uitwerking!$A122,"-",Uitwerking!AX$9),RelGegevens!$L$3:$L$1002)=0),"",SUMIF(RelGegevens!$F$3:$M$1002,CONCATENATE("=",Uitwerking!$A122,"-",Uitwerking!AX$9),RelGegevens!$L$3:$L$1002))</f>
        <v/>
      </c>
      <c r="AY122" s="51" t="str">
        <f ca="1">IF(OR($A122="",AY$9="",SUMIF(RelGegevens!$F$3:$M$1002,CONCATENATE("=",Uitwerking!$A122,"-",Uitwerking!AY$9),RelGegevens!$L$3:$L$1002)=0),"",SUMIF(RelGegevens!$F$3:$M$1002,CONCATENATE("=",Uitwerking!$A122,"-",Uitwerking!AY$9),RelGegevens!$L$3:$L$1002))</f>
        <v/>
      </c>
      <c r="AZ122" s="51" t="str">
        <f ca="1">IF(OR($A122="",AZ$9="",SUMIF(RelGegevens!$F$3:$M$1002,CONCATENATE("=",Uitwerking!$A122,"-",Uitwerking!AZ$9),RelGegevens!$L$3:$L$1002)=0),"",SUMIF(RelGegevens!$F$3:$M$1002,CONCATENATE("=",Uitwerking!$A122,"-",Uitwerking!AZ$9),RelGegevens!$L$3:$L$1002))</f>
        <v/>
      </c>
      <c r="BA122" s="51" t="str">
        <f ca="1">IF(OR($A122="",BA$9="",SUMIF(RelGegevens!$F$3:$M$1002,CONCATENATE("=",Uitwerking!$A122,"-",Uitwerking!BA$9),RelGegevens!$L$3:$L$1002)=0),"",SUMIF(RelGegevens!$F$3:$M$1002,CONCATENATE("=",Uitwerking!$A122,"-",Uitwerking!BA$9),RelGegevens!$L$3:$L$1002))</f>
        <v/>
      </c>
      <c r="BB122" s="51" t="str">
        <f ca="1">IF(OR($A122="",BB$9="",SUMIF(RelGegevens!$F$3:$M$1002,CONCATENATE("=",Uitwerking!$A122,"-",Uitwerking!BB$9),RelGegevens!$L$3:$L$1002)=0),"",SUMIF(RelGegevens!$F$3:$M$1002,CONCATENATE("=",Uitwerking!$A122,"-",Uitwerking!BB$9),RelGegevens!$L$3:$L$1002))</f>
        <v/>
      </c>
      <c r="BC122" s="52" t="str">
        <f ca="1">IF(OR($A122="",BC$9="",SUMIF(RelGegevens!$F$3:$M$1002,CONCATENATE("=",Uitwerking!$A122,"-",Uitwerking!BC$9),RelGegevens!$L$3:$L$1002)=0),"",SUMIF(RelGegevens!$F$3:$M$1002,CONCATENATE("=",Uitwerking!$A122,"-",Uitwerking!BC$9),RelGegevens!$L$3:$L$1002))</f>
        <v/>
      </c>
    </row>
    <row r="123" spans="1:55" ht="10.5" customHeight="1" x14ac:dyDescent="0.25">
      <c r="A123" s="17" t="str">
        <f>'Data LMA'!B131</f>
        <v/>
      </c>
      <c r="B123" s="29" t="str">
        <f t="shared" si="5"/>
        <v/>
      </c>
      <c r="C123" s="22" t="str">
        <f>IF(A123="","",VLOOKUP(A123,Euralcodes!$A$2:$C$840,3))</f>
        <v/>
      </c>
      <c r="D123" s="23" t="str">
        <f>IF(C123="","",VLOOKUP(A123,Euralcodes!$A$2:$C$840,2))</f>
        <v/>
      </c>
      <c r="E123" s="87" t="str">
        <f t="shared" ca="1" si="6"/>
        <v/>
      </c>
      <c r="F123" s="50" t="str">
        <f ca="1">IF(OR($A123="",F$9="",SUMIF(RelGegevens!$F$3:$M$1002,CONCATENATE("=",Uitwerking!$A123,"-",Uitwerking!F$9),RelGegevens!$L$3:$L$1002)=0),"",SUMIF(RelGegevens!$F$3:$M$1002,CONCATENATE("=",Uitwerking!$A123,"-",Uitwerking!F$9),RelGegevens!$L$3:$L$1002))</f>
        <v/>
      </c>
      <c r="G123" s="51" t="str">
        <f ca="1">IF(OR($A123="",G$9="",SUMIF(RelGegevens!$F$3:$M$1002,CONCATENATE("=",Uitwerking!$A123,"-",Uitwerking!G$9),RelGegevens!$L$3:$L$1002)=0),"",SUMIF(RelGegevens!$F$3:$M$1002,CONCATENATE("=",Uitwerking!$A123,"-",Uitwerking!G$9),RelGegevens!$L$3:$L$1002))</f>
        <v/>
      </c>
      <c r="H123" s="51" t="str">
        <f ca="1">IF(OR($A123="",H$9="",SUMIF(RelGegevens!$F$3:$M$1002,CONCATENATE("=",Uitwerking!$A123,"-",Uitwerking!H$9),RelGegevens!$L$3:$L$1002)=0),"",SUMIF(RelGegevens!$F$3:$M$1002,CONCATENATE("=",Uitwerking!$A123,"-",Uitwerking!H$9),RelGegevens!$L$3:$L$1002))</f>
        <v/>
      </c>
      <c r="I123" s="51" t="str">
        <f ca="1">IF(OR($A123="",I$9="",SUMIF(RelGegevens!$F$3:$M$1002,CONCATENATE("=",Uitwerking!$A123,"-",Uitwerking!I$9),RelGegevens!$L$3:$L$1002)=0),"",SUMIF(RelGegevens!$F$3:$M$1002,CONCATENATE("=",Uitwerking!$A123,"-",Uitwerking!I$9),RelGegevens!$L$3:$L$1002))</f>
        <v/>
      </c>
      <c r="J123" s="51" t="str">
        <f ca="1">IF(OR($A123="",J$9="",SUMIF(RelGegevens!$F$3:$M$1002,CONCATENATE("=",Uitwerking!$A123,"-",Uitwerking!J$9),RelGegevens!$L$3:$L$1002)=0),"",SUMIF(RelGegevens!$F$3:$M$1002,CONCATENATE("=",Uitwerking!$A123,"-",Uitwerking!J$9),RelGegevens!$L$3:$L$1002))</f>
        <v/>
      </c>
      <c r="K123" s="51" t="str">
        <f ca="1">IF(OR($A123="",K$9="",SUMIF(RelGegevens!$F$3:$M$1002,CONCATENATE("=",Uitwerking!$A123,"-",Uitwerking!K$9),RelGegevens!$L$3:$L$1002)=0),"",SUMIF(RelGegevens!$F$3:$M$1002,CONCATENATE("=",Uitwerking!$A123,"-",Uitwerking!K$9),RelGegevens!$L$3:$L$1002))</f>
        <v/>
      </c>
      <c r="L123" s="51" t="str">
        <f ca="1">IF(OR($A123="",L$9="",SUMIF(RelGegevens!$F$3:$M$1002,CONCATENATE("=",Uitwerking!$A123,"-",Uitwerking!L$9),RelGegevens!$L$3:$L$1002)=0),"",SUMIF(RelGegevens!$F$3:$M$1002,CONCATENATE("=",Uitwerking!$A123,"-",Uitwerking!L$9),RelGegevens!$L$3:$L$1002))</f>
        <v/>
      </c>
      <c r="M123" s="51" t="str">
        <f ca="1">IF(OR($A123="",M$9="",SUMIF(RelGegevens!$F$3:$M$1002,CONCATENATE("=",Uitwerking!$A123,"-",Uitwerking!M$9),RelGegevens!$L$3:$L$1002)=0),"",SUMIF(RelGegevens!$F$3:$M$1002,CONCATENATE("=",Uitwerking!$A123,"-",Uitwerking!M$9),RelGegevens!$L$3:$L$1002))</f>
        <v/>
      </c>
      <c r="N123" s="51" t="str">
        <f ca="1">IF(OR($A123="",N$9="",SUMIF(RelGegevens!$F$3:$M$1002,CONCATENATE("=",Uitwerking!$A123,"-",Uitwerking!N$9),RelGegevens!$L$3:$L$1002)=0),"",SUMIF(RelGegevens!$F$3:$M$1002,CONCATENATE("=",Uitwerking!$A123,"-",Uitwerking!N$9),RelGegevens!$L$3:$L$1002))</f>
        <v/>
      </c>
      <c r="O123" s="51" t="str">
        <f ca="1">IF(OR($A123="",O$9="",SUMIF(RelGegevens!$F$3:$M$1002,CONCATENATE("=",Uitwerking!$A123,"-",Uitwerking!O$9),RelGegevens!$L$3:$L$1002)=0),"",SUMIF(RelGegevens!$F$3:$M$1002,CONCATENATE("=",Uitwerking!$A123,"-",Uitwerking!O$9),RelGegevens!$L$3:$L$1002))</f>
        <v/>
      </c>
      <c r="P123" s="51" t="str">
        <f ca="1">IF(OR($A123="",P$9="",SUMIF(RelGegevens!$F$3:$M$1002,CONCATENATE("=",Uitwerking!$A123,"-",Uitwerking!P$9),RelGegevens!$L$3:$L$1002)=0),"",SUMIF(RelGegevens!$F$3:$M$1002,CONCATENATE("=",Uitwerking!$A123,"-",Uitwerking!P$9),RelGegevens!$L$3:$L$1002))</f>
        <v/>
      </c>
      <c r="Q123" s="51" t="str">
        <f ca="1">IF(OR($A123="",Q$9="",SUMIF(RelGegevens!$F$3:$M$1002,CONCATENATE("=",Uitwerking!$A123,"-",Uitwerking!Q$9),RelGegevens!$L$3:$L$1002)=0),"",SUMIF(RelGegevens!$F$3:$M$1002,CONCATENATE("=",Uitwerking!$A123,"-",Uitwerking!Q$9),RelGegevens!$L$3:$L$1002))</f>
        <v/>
      </c>
      <c r="R123" s="51" t="str">
        <f ca="1">IF(OR($A123="",R$9="",SUMIF(RelGegevens!$F$3:$M$1002,CONCATENATE("=",Uitwerking!$A123,"-",Uitwerking!R$9),RelGegevens!$L$3:$L$1002)=0),"",SUMIF(RelGegevens!$F$3:$M$1002,CONCATENATE("=",Uitwerking!$A123,"-",Uitwerking!R$9),RelGegevens!$L$3:$L$1002))</f>
        <v/>
      </c>
      <c r="S123" s="51" t="str">
        <f ca="1">IF(OR($A123="",S$9="",SUMIF(RelGegevens!$F$3:$M$1002,CONCATENATE("=",Uitwerking!$A123,"-",Uitwerking!S$9),RelGegevens!$L$3:$L$1002)=0),"",SUMIF(RelGegevens!$F$3:$M$1002,CONCATENATE("=",Uitwerking!$A123,"-",Uitwerking!S$9),RelGegevens!$L$3:$L$1002))</f>
        <v/>
      </c>
      <c r="T123" s="51" t="str">
        <f ca="1">IF(OR($A123="",T$9="",SUMIF(RelGegevens!$F$3:$M$1002,CONCATENATE("=",Uitwerking!$A123,"-",Uitwerking!T$9),RelGegevens!$L$3:$L$1002)=0),"",SUMIF(RelGegevens!$F$3:$M$1002,CONCATENATE("=",Uitwerking!$A123,"-",Uitwerking!T$9),RelGegevens!$L$3:$L$1002))</f>
        <v/>
      </c>
      <c r="U123" s="51" t="str">
        <f ca="1">IF(OR($A123="",U$9="",SUMIF(RelGegevens!$F$3:$M$1002,CONCATENATE("=",Uitwerking!$A123,"-",Uitwerking!U$9),RelGegevens!$L$3:$L$1002)=0),"",SUMIF(RelGegevens!$F$3:$M$1002,CONCATENATE("=",Uitwerking!$A123,"-",Uitwerking!U$9),RelGegevens!$L$3:$L$1002))</f>
        <v/>
      </c>
      <c r="V123" s="51" t="str">
        <f ca="1">IF(OR($A123="",V$9="",SUMIF(RelGegevens!$F$3:$M$1002,CONCATENATE("=",Uitwerking!$A123,"-",Uitwerking!V$9),RelGegevens!$L$3:$L$1002)=0),"",SUMIF(RelGegevens!$F$3:$M$1002,CONCATENATE("=",Uitwerking!$A123,"-",Uitwerking!V$9),RelGegevens!$L$3:$L$1002))</f>
        <v/>
      </c>
      <c r="W123" s="51" t="str">
        <f ca="1">IF(OR($A123="",W$9="",SUMIF(RelGegevens!$F$3:$M$1002,CONCATENATE("=",Uitwerking!$A123,"-",Uitwerking!W$9),RelGegevens!$L$3:$L$1002)=0),"",SUMIF(RelGegevens!$F$3:$M$1002,CONCATENATE("=",Uitwerking!$A123,"-",Uitwerking!W$9),RelGegevens!$L$3:$L$1002))</f>
        <v/>
      </c>
      <c r="X123" s="51" t="str">
        <f ca="1">IF(OR($A123="",X$9="",SUMIF(RelGegevens!$F$3:$M$1002,CONCATENATE("=",Uitwerking!$A123,"-",Uitwerking!X$9),RelGegevens!$L$3:$L$1002)=0),"",SUMIF(RelGegevens!$F$3:$M$1002,CONCATENATE("=",Uitwerking!$A123,"-",Uitwerking!X$9),RelGegevens!$L$3:$L$1002))</f>
        <v/>
      </c>
      <c r="Y123" s="51" t="str">
        <f ca="1">IF(OR($A123="",Y$9="",SUMIF(RelGegevens!$F$3:$M$1002,CONCATENATE("=",Uitwerking!$A123,"-",Uitwerking!Y$9),RelGegevens!$L$3:$L$1002)=0),"",SUMIF(RelGegevens!$F$3:$M$1002,CONCATENATE("=",Uitwerking!$A123,"-",Uitwerking!Y$9),RelGegevens!$L$3:$L$1002))</f>
        <v/>
      </c>
      <c r="Z123" s="50" t="str">
        <f ca="1">IF(OR($A123="",Z$9="",SUMIF(RelGegevens!$F$3:$M$1002,CONCATENATE("=",Uitwerking!$A123,"-",Uitwerking!Z$9),RelGegevens!$L$3:$L$1002)=0),"",SUMIF(RelGegevens!$F$3:$M$1002,CONCATENATE("=",Uitwerking!$A123,"-",Uitwerking!Z$9),RelGegevens!$L$3:$L$1002))</f>
        <v/>
      </c>
      <c r="AA123" s="51" t="str">
        <f ca="1">IF(OR($A123="",AA$9="",SUMIF(RelGegevens!$F$3:$M$1002,CONCATENATE("=",Uitwerking!$A123,"-",Uitwerking!AA$9),RelGegevens!$L$3:$L$1002)=0),"",SUMIF(RelGegevens!$F$3:$M$1002,CONCATENATE("=",Uitwerking!$A123,"-",Uitwerking!AA$9),RelGegevens!$L$3:$L$1002))</f>
        <v/>
      </c>
      <c r="AB123" s="51" t="str">
        <f ca="1">IF(OR($A123="",AB$9="",SUMIF(RelGegevens!$F$3:$M$1002,CONCATENATE("=",Uitwerking!$A123,"-",Uitwerking!AB$9),RelGegevens!$L$3:$L$1002)=0),"",SUMIF(RelGegevens!$F$3:$M$1002,CONCATENATE("=",Uitwerking!$A123,"-",Uitwerking!AB$9),RelGegevens!$L$3:$L$1002))</f>
        <v/>
      </c>
      <c r="AC123" s="51" t="str">
        <f ca="1">IF(OR($A123="",AC$9="",SUMIF(RelGegevens!$F$3:$M$1002,CONCATENATE("=",Uitwerking!$A123,"-",Uitwerking!AC$9),RelGegevens!$L$3:$L$1002)=0),"",SUMIF(RelGegevens!$F$3:$M$1002,CONCATENATE("=",Uitwerking!$A123,"-",Uitwerking!AC$9),RelGegevens!$L$3:$L$1002))</f>
        <v/>
      </c>
      <c r="AD123" s="51" t="str">
        <f ca="1">IF(OR($A123="",AD$9="",SUMIF(RelGegevens!$F$3:$M$1002,CONCATENATE("=",Uitwerking!$A123,"-",Uitwerking!AD$9),RelGegevens!$L$3:$L$1002)=0),"",SUMIF(RelGegevens!$F$3:$M$1002,CONCATENATE("=",Uitwerking!$A123,"-",Uitwerking!AD$9),RelGegevens!$L$3:$L$1002))</f>
        <v/>
      </c>
      <c r="AE123" s="51" t="str">
        <f ca="1">IF(OR($A123="",AE$9="",SUMIF(RelGegevens!$F$3:$M$1002,CONCATENATE("=",Uitwerking!$A123,"-",Uitwerking!AE$9),RelGegevens!$L$3:$L$1002)=0),"",SUMIF(RelGegevens!$F$3:$M$1002,CONCATENATE("=",Uitwerking!$A123,"-",Uitwerking!AE$9),RelGegevens!$L$3:$L$1002))</f>
        <v/>
      </c>
      <c r="AF123" s="51" t="str">
        <f ca="1">IF(OR($A123="",AF$9="",SUMIF(RelGegevens!$F$3:$M$1002,CONCATENATE("=",Uitwerking!$A123,"-",Uitwerking!AF$9),RelGegevens!$L$3:$L$1002)=0),"",SUMIF(RelGegevens!$F$3:$M$1002,CONCATENATE("=",Uitwerking!$A123,"-",Uitwerking!AF$9),RelGegevens!$L$3:$L$1002))</f>
        <v/>
      </c>
      <c r="AG123" s="51" t="str">
        <f ca="1">IF(OR($A123="",AG$9="",SUMIF(RelGegevens!$F$3:$M$1002,CONCATENATE("=",Uitwerking!$A123,"-",Uitwerking!AG$9),RelGegevens!$L$3:$L$1002)=0),"",SUMIF(RelGegevens!$F$3:$M$1002,CONCATENATE("=",Uitwerking!$A123,"-",Uitwerking!AG$9),RelGegevens!$L$3:$L$1002))</f>
        <v/>
      </c>
      <c r="AH123" s="51" t="str">
        <f ca="1">IF(OR($A123="",AH$9="",SUMIF(RelGegevens!$F$3:$M$1002,CONCATENATE("=",Uitwerking!$A123,"-",Uitwerking!AH$9),RelGegevens!$L$3:$L$1002)=0),"",SUMIF(RelGegevens!$F$3:$M$1002,CONCATENATE("=",Uitwerking!$A123,"-",Uitwerking!AH$9),RelGegevens!$L$3:$L$1002))</f>
        <v/>
      </c>
      <c r="AI123" s="51" t="str">
        <f ca="1">IF(OR($A123="",AI$9="",SUMIF(RelGegevens!$F$3:$M$1002,CONCATENATE("=",Uitwerking!$A123,"-",Uitwerking!AI$9),RelGegevens!$L$3:$L$1002)=0),"",SUMIF(RelGegevens!$F$3:$M$1002,CONCATENATE("=",Uitwerking!$A123,"-",Uitwerking!AI$9),RelGegevens!$L$3:$L$1002))</f>
        <v/>
      </c>
      <c r="AJ123" s="51" t="str">
        <f ca="1">IF(OR($A123="",AJ$9="",SUMIF(RelGegevens!$F$3:$M$1002,CONCATENATE("=",Uitwerking!$A123,"-",Uitwerking!AJ$9),RelGegevens!$L$3:$L$1002)=0),"",SUMIF(RelGegevens!$F$3:$M$1002,CONCATENATE("=",Uitwerking!$A123,"-",Uitwerking!AJ$9),RelGegevens!$L$3:$L$1002))</f>
        <v/>
      </c>
      <c r="AK123" s="51" t="str">
        <f ca="1">IF(OR($A123="",AK$9="",SUMIF(RelGegevens!$F$3:$M$1002,CONCATENATE("=",Uitwerking!$A123,"-",Uitwerking!AK$9),RelGegevens!$L$3:$L$1002)=0),"",SUMIF(RelGegevens!$F$3:$M$1002,CONCATENATE("=",Uitwerking!$A123,"-",Uitwerking!AK$9),RelGegevens!$L$3:$L$1002))</f>
        <v/>
      </c>
      <c r="AL123" s="51" t="str">
        <f ca="1">IF(OR($A123="",AL$9="",SUMIF(RelGegevens!$F$3:$M$1002,CONCATENATE("=",Uitwerking!$A123,"-",Uitwerking!AL$9),RelGegevens!$L$3:$L$1002)=0),"",SUMIF(RelGegevens!$F$3:$M$1002,CONCATENATE("=",Uitwerking!$A123,"-",Uitwerking!AL$9),RelGegevens!$L$3:$L$1002))</f>
        <v/>
      </c>
      <c r="AM123" s="51" t="str">
        <f ca="1">IF(OR($A123="",AM$9="",SUMIF(RelGegevens!$F$3:$M$1002,CONCATENATE("=",Uitwerking!$A123,"-",Uitwerking!AM$9),RelGegevens!$L$3:$L$1002)=0),"",SUMIF(RelGegevens!$F$3:$M$1002,CONCATENATE("=",Uitwerking!$A123,"-",Uitwerking!AM$9),RelGegevens!$L$3:$L$1002))</f>
        <v/>
      </c>
      <c r="AN123" s="51" t="str">
        <f ca="1">IF(OR($A123="",AN$9="",SUMIF(RelGegevens!$F$3:$M$1002,CONCATENATE("=",Uitwerking!$A123,"-",Uitwerking!AN$9),RelGegevens!$L$3:$L$1002)=0),"",SUMIF(RelGegevens!$F$3:$M$1002,CONCATENATE("=",Uitwerking!$A123,"-",Uitwerking!AN$9),RelGegevens!$L$3:$L$1002))</f>
        <v/>
      </c>
      <c r="AO123" s="51" t="str">
        <f ca="1">IF(OR($A123="",AO$9="",SUMIF(RelGegevens!$F$3:$M$1002,CONCATENATE("=",Uitwerking!$A123,"-",Uitwerking!AO$9),RelGegevens!$L$3:$L$1002)=0),"",SUMIF(RelGegevens!$F$3:$M$1002,CONCATENATE("=",Uitwerking!$A123,"-",Uitwerking!AO$9),RelGegevens!$L$3:$L$1002))</f>
        <v/>
      </c>
      <c r="AP123" s="51" t="str">
        <f ca="1">IF(OR($A123="",AP$9="",SUMIF(RelGegevens!$F$3:$M$1002,CONCATENATE("=",Uitwerking!$A123,"-",Uitwerking!AP$9),RelGegevens!$L$3:$L$1002)=0),"",SUMIF(RelGegevens!$F$3:$M$1002,CONCATENATE("=",Uitwerking!$A123,"-",Uitwerking!AP$9),RelGegevens!$L$3:$L$1002))</f>
        <v/>
      </c>
      <c r="AQ123" s="51" t="str">
        <f ca="1">IF(OR($A123="",AQ$9="",SUMIF(RelGegevens!$F$3:$M$1002,CONCATENATE("=",Uitwerking!$A123,"-",Uitwerking!AQ$9),RelGegevens!$L$3:$L$1002)=0),"",SUMIF(RelGegevens!$F$3:$M$1002,CONCATENATE("=",Uitwerking!$A123,"-",Uitwerking!AQ$9),RelGegevens!$L$3:$L$1002))</f>
        <v/>
      </c>
      <c r="AR123" s="51" t="str">
        <f ca="1">IF(OR($A123="",AR$9="",SUMIF(RelGegevens!$F$3:$M$1002,CONCATENATE("=",Uitwerking!$A123,"-",Uitwerking!AR$9),RelGegevens!$L$3:$L$1002)=0),"",SUMIF(RelGegevens!$F$3:$M$1002,CONCATENATE("=",Uitwerking!$A123,"-",Uitwerking!AR$9),RelGegevens!$L$3:$L$1002))</f>
        <v/>
      </c>
      <c r="AS123" s="51" t="str">
        <f ca="1">IF(OR($A123="",AS$9="",SUMIF(RelGegevens!$F$3:$M$1002,CONCATENATE("=",Uitwerking!$A123,"-",Uitwerking!AS$9),RelGegevens!$L$3:$L$1002)=0),"",SUMIF(RelGegevens!$F$3:$M$1002,CONCATENATE("=",Uitwerking!$A123,"-",Uitwerking!AS$9),RelGegevens!$L$3:$L$1002))</f>
        <v/>
      </c>
      <c r="AT123" s="51" t="str">
        <f ca="1">IF(OR($A123="",AT$9="",SUMIF(RelGegevens!$F$3:$M$1002,CONCATENATE("=",Uitwerking!$A123,"-",Uitwerking!AT$9),RelGegevens!$L$3:$L$1002)=0),"",SUMIF(RelGegevens!$F$3:$M$1002,CONCATENATE("=",Uitwerking!$A123,"-",Uitwerking!AT$9),RelGegevens!$L$3:$L$1002))</f>
        <v/>
      </c>
      <c r="AU123" s="51" t="str">
        <f ca="1">IF(OR($A123="",AU$9="",SUMIF(RelGegevens!$F$3:$M$1002,CONCATENATE("=",Uitwerking!$A123,"-",Uitwerking!AU$9),RelGegevens!$L$3:$L$1002)=0),"",SUMIF(RelGegevens!$F$3:$M$1002,CONCATENATE("=",Uitwerking!$A123,"-",Uitwerking!AU$9),RelGegevens!$L$3:$L$1002))</f>
        <v/>
      </c>
      <c r="AV123" s="51" t="str">
        <f ca="1">IF(OR($A123="",AV$9="",SUMIF(RelGegevens!$F$3:$M$1002,CONCATENATE("=",Uitwerking!$A123,"-",Uitwerking!AV$9),RelGegevens!$L$3:$L$1002)=0),"",SUMIF(RelGegevens!$F$3:$M$1002,CONCATENATE("=",Uitwerking!$A123,"-",Uitwerking!AV$9),RelGegevens!$L$3:$L$1002))</f>
        <v/>
      </c>
      <c r="AW123" s="51" t="str">
        <f ca="1">IF(OR($A123="",AW$9="",SUMIF(RelGegevens!$F$3:$M$1002,CONCATENATE("=",Uitwerking!$A123,"-",Uitwerking!AW$9),RelGegevens!$L$3:$L$1002)=0),"",SUMIF(RelGegevens!$F$3:$M$1002,CONCATENATE("=",Uitwerking!$A123,"-",Uitwerking!AW$9),RelGegevens!$L$3:$L$1002))</f>
        <v/>
      </c>
      <c r="AX123" s="51" t="str">
        <f ca="1">IF(OR($A123="",AX$9="",SUMIF(RelGegevens!$F$3:$M$1002,CONCATENATE("=",Uitwerking!$A123,"-",Uitwerking!AX$9),RelGegevens!$L$3:$L$1002)=0),"",SUMIF(RelGegevens!$F$3:$M$1002,CONCATENATE("=",Uitwerking!$A123,"-",Uitwerking!AX$9),RelGegevens!$L$3:$L$1002))</f>
        <v/>
      </c>
      <c r="AY123" s="51" t="str">
        <f ca="1">IF(OR($A123="",AY$9="",SUMIF(RelGegevens!$F$3:$M$1002,CONCATENATE("=",Uitwerking!$A123,"-",Uitwerking!AY$9),RelGegevens!$L$3:$L$1002)=0),"",SUMIF(RelGegevens!$F$3:$M$1002,CONCATENATE("=",Uitwerking!$A123,"-",Uitwerking!AY$9),RelGegevens!$L$3:$L$1002))</f>
        <v/>
      </c>
      <c r="AZ123" s="51" t="str">
        <f ca="1">IF(OR($A123="",AZ$9="",SUMIF(RelGegevens!$F$3:$M$1002,CONCATENATE("=",Uitwerking!$A123,"-",Uitwerking!AZ$9),RelGegevens!$L$3:$L$1002)=0),"",SUMIF(RelGegevens!$F$3:$M$1002,CONCATENATE("=",Uitwerking!$A123,"-",Uitwerking!AZ$9),RelGegevens!$L$3:$L$1002))</f>
        <v/>
      </c>
      <c r="BA123" s="51" t="str">
        <f ca="1">IF(OR($A123="",BA$9="",SUMIF(RelGegevens!$F$3:$M$1002,CONCATENATE("=",Uitwerking!$A123,"-",Uitwerking!BA$9),RelGegevens!$L$3:$L$1002)=0),"",SUMIF(RelGegevens!$F$3:$M$1002,CONCATENATE("=",Uitwerking!$A123,"-",Uitwerking!BA$9),RelGegevens!$L$3:$L$1002))</f>
        <v/>
      </c>
      <c r="BB123" s="51" t="str">
        <f ca="1">IF(OR($A123="",BB$9="",SUMIF(RelGegevens!$F$3:$M$1002,CONCATENATE("=",Uitwerking!$A123,"-",Uitwerking!BB$9),RelGegevens!$L$3:$L$1002)=0),"",SUMIF(RelGegevens!$F$3:$M$1002,CONCATENATE("=",Uitwerking!$A123,"-",Uitwerking!BB$9),RelGegevens!$L$3:$L$1002))</f>
        <v/>
      </c>
      <c r="BC123" s="52" t="str">
        <f ca="1">IF(OR($A123="",BC$9="",SUMIF(RelGegevens!$F$3:$M$1002,CONCATENATE("=",Uitwerking!$A123,"-",Uitwerking!BC$9),RelGegevens!$L$3:$L$1002)=0),"",SUMIF(RelGegevens!$F$3:$M$1002,CONCATENATE("=",Uitwerking!$A123,"-",Uitwerking!BC$9),RelGegevens!$L$3:$L$1002))</f>
        <v/>
      </c>
    </row>
    <row r="124" spans="1:55" ht="10.5" customHeight="1" x14ac:dyDescent="0.25">
      <c r="A124" s="17" t="str">
        <f>'Data LMA'!B132</f>
        <v/>
      </c>
      <c r="B124" s="29" t="str">
        <f t="shared" ref="B124:B141" si="7">IF(A124="","",SUM(F124:BC124))</f>
        <v/>
      </c>
      <c r="C124" s="22" t="str">
        <f>IF(A124="","",VLOOKUP(A124,Euralcodes!$A$2:$C$840,3))</f>
        <v/>
      </c>
      <c r="D124" s="23" t="str">
        <f>IF(C124="","",VLOOKUP(A124,Euralcodes!$A$2:$C$840,2))</f>
        <v/>
      </c>
      <c r="E124" s="87" t="str">
        <f t="shared" ca="1" si="6"/>
        <v/>
      </c>
      <c r="F124" s="50" t="str">
        <f ca="1">IF(OR($A124="",F$9="",SUMIF(RelGegevens!$F$3:$M$1002,CONCATENATE("=",Uitwerking!$A124,"-",Uitwerking!F$9),RelGegevens!$L$3:$L$1002)=0),"",SUMIF(RelGegevens!$F$3:$M$1002,CONCATENATE("=",Uitwerking!$A124,"-",Uitwerking!F$9),RelGegevens!$L$3:$L$1002))</f>
        <v/>
      </c>
      <c r="G124" s="51" t="str">
        <f ca="1">IF(OR($A124="",G$9="",SUMIF(RelGegevens!$F$3:$M$1002,CONCATENATE("=",Uitwerking!$A124,"-",Uitwerking!G$9),RelGegevens!$L$3:$L$1002)=0),"",SUMIF(RelGegevens!$F$3:$M$1002,CONCATENATE("=",Uitwerking!$A124,"-",Uitwerking!G$9),RelGegevens!$L$3:$L$1002))</f>
        <v/>
      </c>
      <c r="H124" s="51" t="str">
        <f ca="1">IF(OR($A124="",H$9="",SUMIF(RelGegevens!$F$3:$M$1002,CONCATENATE("=",Uitwerking!$A124,"-",Uitwerking!H$9),RelGegevens!$L$3:$L$1002)=0),"",SUMIF(RelGegevens!$F$3:$M$1002,CONCATENATE("=",Uitwerking!$A124,"-",Uitwerking!H$9),RelGegevens!$L$3:$L$1002))</f>
        <v/>
      </c>
      <c r="I124" s="51" t="str">
        <f ca="1">IF(OR($A124="",I$9="",SUMIF(RelGegevens!$F$3:$M$1002,CONCATENATE("=",Uitwerking!$A124,"-",Uitwerking!I$9),RelGegevens!$L$3:$L$1002)=0),"",SUMIF(RelGegevens!$F$3:$M$1002,CONCATENATE("=",Uitwerking!$A124,"-",Uitwerking!I$9),RelGegevens!$L$3:$L$1002))</f>
        <v/>
      </c>
      <c r="J124" s="51" t="str">
        <f ca="1">IF(OR($A124="",J$9="",SUMIF(RelGegevens!$F$3:$M$1002,CONCATENATE("=",Uitwerking!$A124,"-",Uitwerking!J$9),RelGegevens!$L$3:$L$1002)=0),"",SUMIF(RelGegevens!$F$3:$M$1002,CONCATENATE("=",Uitwerking!$A124,"-",Uitwerking!J$9),RelGegevens!$L$3:$L$1002))</f>
        <v/>
      </c>
      <c r="K124" s="51" t="str">
        <f ca="1">IF(OR($A124="",K$9="",SUMIF(RelGegevens!$F$3:$M$1002,CONCATENATE("=",Uitwerking!$A124,"-",Uitwerking!K$9),RelGegevens!$L$3:$L$1002)=0),"",SUMIF(RelGegevens!$F$3:$M$1002,CONCATENATE("=",Uitwerking!$A124,"-",Uitwerking!K$9),RelGegevens!$L$3:$L$1002))</f>
        <v/>
      </c>
      <c r="L124" s="51" t="str">
        <f ca="1">IF(OR($A124="",L$9="",SUMIF(RelGegevens!$F$3:$M$1002,CONCATENATE("=",Uitwerking!$A124,"-",Uitwerking!L$9),RelGegevens!$L$3:$L$1002)=0),"",SUMIF(RelGegevens!$F$3:$M$1002,CONCATENATE("=",Uitwerking!$A124,"-",Uitwerking!L$9),RelGegevens!$L$3:$L$1002))</f>
        <v/>
      </c>
      <c r="M124" s="51" t="str">
        <f ca="1">IF(OR($A124="",M$9="",SUMIF(RelGegevens!$F$3:$M$1002,CONCATENATE("=",Uitwerking!$A124,"-",Uitwerking!M$9),RelGegevens!$L$3:$L$1002)=0),"",SUMIF(RelGegevens!$F$3:$M$1002,CONCATENATE("=",Uitwerking!$A124,"-",Uitwerking!M$9),RelGegevens!$L$3:$L$1002))</f>
        <v/>
      </c>
      <c r="N124" s="51" t="str">
        <f ca="1">IF(OR($A124="",N$9="",SUMIF(RelGegevens!$F$3:$M$1002,CONCATENATE("=",Uitwerking!$A124,"-",Uitwerking!N$9),RelGegevens!$L$3:$L$1002)=0),"",SUMIF(RelGegevens!$F$3:$M$1002,CONCATENATE("=",Uitwerking!$A124,"-",Uitwerking!N$9),RelGegevens!$L$3:$L$1002))</f>
        <v/>
      </c>
      <c r="O124" s="51" t="str">
        <f ca="1">IF(OR($A124="",O$9="",SUMIF(RelGegevens!$F$3:$M$1002,CONCATENATE("=",Uitwerking!$A124,"-",Uitwerking!O$9),RelGegevens!$L$3:$L$1002)=0),"",SUMIF(RelGegevens!$F$3:$M$1002,CONCATENATE("=",Uitwerking!$A124,"-",Uitwerking!O$9),RelGegevens!$L$3:$L$1002))</f>
        <v/>
      </c>
      <c r="P124" s="51" t="str">
        <f ca="1">IF(OR($A124="",P$9="",SUMIF(RelGegevens!$F$3:$M$1002,CONCATENATE("=",Uitwerking!$A124,"-",Uitwerking!P$9),RelGegevens!$L$3:$L$1002)=0),"",SUMIF(RelGegevens!$F$3:$M$1002,CONCATENATE("=",Uitwerking!$A124,"-",Uitwerking!P$9),RelGegevens!$L$3:$L$1002))</f>
        <v/>
      </c>
      <c r="Q124" s="51" t="str">
        <f ca="1">IF(OR($A124="",Q$9="",SUMIF(RelGegevens!$F$3:$M$1002,CONCATENATE("=",Uitwerking!$A124,"-",Uitwerking!Q$9),RelGegevens!$L$3:$L$1002)=0),"",SUMIF(RelGegevens!$F$3:$M$1002,CONCATENATE("=",Uitwerking!$A124,"-",Uitwerking!Q$9),RelGegevens!$L$3:$L$1002))</f>
        <v/>
      </c>
      <c r="R124" s="51" t="str">
        <f ca="1">IF(OR($A124="",R$9="",SUMIF(RelGegevens!$F$3:$M$1002,CONCATENATE("=",Uitwerking!$A124,"-",Uitwerking!R$9),RelGegevens!$L$3:$L$1002)=0),"",SUMIF(RelGegevens!$F$3:$M$1002,CONCATENATE("=",Uitwerking!$A124,"-",Uitwerking!R$9),RelGegevens!$L$3:$L$1002))</f>
        <v/>
      </c>
      <c r="S124" s="51" t="str">
        <f ca="1">IF(OR($A124="",S$9="",SUMIF(RelGegevens!$F$3:$M$1002,CONCATENATE("=",Uitwerking!$A124,"-",Uitwerking!S$9),RelGegevens!$L$3:$L$1002)=0),"",SUMIF(RelGegevens!$F$3:$M$1002,CONCATENATE("=",Uitwerking!$A124,"-",Uitwerking!S$9),RelGegevens!$L$3:$L$1002))</f>
        <v/>
      </c>
      <c r="T124" s="51" t="str">
        <f ca="1">IF(OR($A124="",T$9="",SUMIF(RelGegevens!$F$3:$M$1002,CONCATENATE("=",Uitwerking!$A124,"-",Uitwerking!T$9),RelGegevens!$L$3:$L$1002)=0),"",SUMIF(RelGegevens!$F$3:$M$1002,CONCATENATE("=",Uitwerking!$A124,"-",Uitwerking!T$9),RelGegevens!$L$3:$L$1002))</f>
        <v/>
      </c>
      <c r="U124" s="51" t="str">
        <f ca="1">IF(OR($A124="",U$9="",SUMIF(RelGegevens!$F$3:$M$1002,CONCATENATE("=",Uitwerking!$A124,"-",Uitwerking!U$9),RelGegevens!$L$3:$L$1002)=0),"",SUMIF(RelGegevens!$F$3:$M$1002,CONCATENATE("=",Uitwerking!$A124,"-",Uitwerking!U$9),RelGegevens!$L$3:$L$1002))</f>
        <v/>
      </c>
      <c r="V124" s="51" t="str">
        <f ca="1">IF(OR($A124="",V$9="",SUMIF(RelGegevens!$F$3:$M$1002,CONCATENATE("=",Uitwerking!$A124,"-",Uitwerking!V$9),RelGegevens!$L$3:$L$1002)=0),"",SUMIF(RelGegevens!$F$3:$M$1002,CONCATENATE("=",Uitwerking!$A124,"-",Uitwerking!V$9),RelGegevens!$L$3:$L$1002))</f>
        <v/>
      </c>
      <c r="W124" s="51" t="str">
        <f ca="1">IF(OR($A124="",W$9="",SUMIF(RelGegevens!$F$3:$M$1002,CONCATENATE("=",Uitwerking!$A124,"-",Uitwerking!W$9),RelGegevens!$L$3:$L$1002)=0),"",SUMIF(RelGegevens!$F$3:$M$1002,CONCATENATE("=",Uitwerking!$A124,"-",Uitwerking!W$9),RelGegevens!$L$3:$L$1002))</f>
        <v/>
      </c>
      <c r="X124" s="51" t="str">
        <f ca="1">IF(OR($A124="",X$9="",SUMIF(RelGegevens!$F$3:$M$1002,CONCATENATE("=",Uitwerking!$A124,"-",Uitwerking!X$9),RelGegevens!$L$3:$L$1002)=0),"",SUMIF(RelGegevens!$F$3:$M$1002,CONCATENATE("=",Uitwerking!$A124,"-",Uitwerking!X$9),RelGegevens!$L$3:$L$1002))</f>
        <v/>
      </c>
      <c r="Y124" s="51" t="str">
        <f ca="1">IF(OR($A124="",Y$9="",SUMIF(RelGegevens!$F$3:$M$1002,CONCATENATE("=",Uitwerking!$A124,"-",Uitwerking!Y$9),RelGegevens!$L$3:$L$1002)=0),"",SUMIF(RelGegevens!$F$3:$M$1002,CONCATENATE("=",Uitwerking!$A124,"-",Uitwerking!Y$9),RelGegevens!$L$3:$L$1002))</f>
        <v/>
      </c>
      <c r="Z124" s="50" t="str">
        <f ca="1">IF(OR($A124="",Z$9="",SUMIF(RelGegevens!$F$3:$M$1002,CONCATENATE("=",Uitwerking!$A124,"-",Uitwerking!Z$9),RelGegevens!$L$3:$L$1002)=0),"",SUMIF(RelGegevens!$F$3:$M$1002,CONCATENATE("=",Uitwerking!$A124,"-",Uitwerking!Z$9),RelGegevens!$L$3:$L$1002))</f>
        <v/>
      </c>
      <c r="AA124" s="51" t="str">
        <f ca="1">IF(OR($A124="",AA$9="",SUMIF(RelGegevens!$F$3:$M$1002,CONCATENATE("=",Uitwerking!$A124,"-",Uitwerking!AA$9),RelGegevens!$L$3:$L$1002)=0),"",SUMIF(RelGegevens!$F$3:$M$1002,CONCATENATE("=",Uitwerking!$A124,"-",Uitwerking!AA$9),RelGegevens!$L$3:$L$1002))</f>
        <v/>
      </c>
      <c r="AB124" s="51" t="str">
        <f ca="1">IF(OR($A124="",AB$9="",SUMIF(RelGegevens!$F$3:$M$1002,CONCATENATE("=",Uitwerking!$A124,"-",Uitwerking!AB$9),RelGegevens!$L$3:$L$1002)=0),"",SUMIF(RelGegevens!$F$3:$M$1002,CONCATENATE("=",Uitwerking!$A124,"-",Uitwerking!AB$9),RelGegevens!$L$3:$L$1002))</f>
        <v/>
      </c>
      <c r="AC124" s="51" t="str">
        <f ca="1">IF(OR($A124="",AC$9="",SUMIF(RelGegevens!$F$3:$M$1002,CONCATENATE("=",Uitwerking!$A124,"-",Uitwerking!AC$9),RelGegevens!$L$3:$L$1002)=0),"",SUMIF(RelGegevens!$F$3:$M$1002,CONCATENATE("=",Uitwerking!$A124,"-",Uitwerking!AC$9),RelGegevens!$L$3:$L$1002))</f>
        <v/>
      </c>
      <c r="AD124" s="51" t="str">
        <f ca="1">IF(OR($A124="",AD$9="",SUMIF(RelGegevens!$F$3:$M$1002,CONCATENATE("=",Uitwerking!$A124,"-",Uitwerking!AD$9),RelGegevens!$L$3:$L$1002)=0),"",SUMIF(RelGegevens!$F$3:$M$1002,CONCATENATE("=",Uitwerking!$A124,"-",Uitwerking!AD$9),RelGegevens!$L$3:$L$1002))</f>
        <v/>
      </c>
      <c r="AE124" s="51" t="str">
        <f ca="1">IF(OR($A124="",AE$9="",SUMIF(RelGegevens!$F$3:$M$1002,CONCATENATE("=",Uitwerking!$A124,"-",Uitwerking!AE$9),RelGegevens!$L$3:$L$1002)=0),"",SUMIF(RelGegevens!$F$3:$M$1002,CONCATENATE("=",Uitwerking!$A124,"-",Uitwerking!AE$9),RelGegevens!$L$3:$L$1002))</f>
        <v/>
      </c>
      <c r="AF124" s="51" t="str">
        <f ca="1">IF(OR($A124="",AF$9="",SUMIF(RelGegevens!$F$3:$M$1002,CONCATENATE("=",Uitwerking!$A124,"-",Uitwerking!AF$9),RelGegevens!$L$3:$L$1002)=0),"",SUMIF(RelGegevens!$F$3:$M$1002,CONCATENATE("=",Uitwerking!$A124,"-",Uitwerking!AF$9),RelGegevens!$L$3:$L$1002))</f>
        <v/>
      </c>
      <c r="AG124" s="51" t="str">
        <f ca="1">IF(OR($A124="",AG$9="",SUMIF(RelGegevens!$F$3:$M$1002,CONCATENATE("=",Uitwerking!$A124,"-",Uitwerking!AG$9),RelGegevens!$L$3:$L$1002)=0),"",SUMIF(RelGegevens!$F$3:$M$1002,CONCATENATE("=",Uitwerking!$A124,"-",Uitwerking!AG$9),RelGegevens!$L$3:$L$1002))</f>
        <v/>
      </c>
      <c r="AH124" s="51" t="str">
        <f ca="1">IF(OR($A124="",AH$9="",SUMIF(RelGegevens!$F$3:$M$1002,CONCATENATE("=",Uitwerking!$A124,"-",Uitwerking!AH$9),RelGegevens!$L$3:$L$1002)=0),"",SUMIF(RelGegevens!$F$3:$M$1002,CONCATENATE("=",Uitwerking!$A124,"-",Uitwerking!AH$9),RelGegevens!$L$3:$L$1002))</f>
        <v/>
      </c>
      <c r="AI124" s="51" t="str">
        <f ca="1">IF(OR($A124="",AI$9="",SUMIF(RelGegevens!$F$3:$M$1002,CONCATENATE("=",Uitwerking!$A124,"-",Uitwerking!AI$9),RelGegevens!$L$3:$L$1002)=0),"",SUMIF(RelGegevens!$F$3:$M$1002,CONCATENATE("=",Uitwerking!$A124,"-",Uitwerking!AI$9),RelGegevens!$L$3:$L$1002))</f>
        <v/>
      </c>
      <c r="AJ124" s="51" t="str">
        <f ca="1">IF(OR($A124="",AJ$9="",SUMIF(RelGegevens!$F$3:$M$1002,CONCATENATE("=",Uitwerking!$A124,"-",Uitwerking!AJ$9),RelGegevens!$L$3:$L$1002)=0),"",SUMIF(RelGegevens!$F$3:$M$1002,CONCATENATE("=",Uitwerking!$A124,"-",Uitwerking!AJ$9),RelGegevens!$L$3:$L$1002))</f>
        <v/>
      </c>
      <c r="AK124" s="51" t="str">
        <f ca="1">IF(OR($A124="",AK$9="",SUMIF(RelGegevens!$F$3:$M$1002,CONCATENATE("=",Uitwerking!$A124,"-",Uitwerking!AK$9),RelGegevens!$L$3:$L$1002)=0),"",SUMIF(RelGegevens!$F$3:$M$1002,CONCATENATE("=",Uitwerking!$A124,"-",Uitwerking!AK$9),RelGegevens!$L$3:$L$1002))</f>
        <v/>
      </c>
      <c r="AL124" s="51" t="str">
        <f ca="1">IF(OR($A124="",AL$9="",SUMIF(RelGegevens!$F$3:$M$1002,CONCATENATE("=",Uitwerking!$A124,"-",Uitwerking!AL$9),RelGegevens!$L$3:$L$1002)=0),"",SUMIF(RelGegevens!$F$3:$M$1002,CONCATENATE("=",Uitwerking!$A124,"-",Uitwerking!AL$9),RelGegevens!$L$3:$L$1002))</f>
        <v/>
      </c>
      <c r="AM124" s="51" t="str">
        <f ca="1">IF(OR($A124="",AM$9="",SUMIF(RelGegevens!$F$3:$M$1002,CONCATENATE("=",Uitwerking!$A124,"-",Uitwerking!AM$9),RelGegevens!$L$3:$L$1002)=0),"",SUMIF(RelGegevens!$F$3:$M$1002,CONCATENATE("=",Uitwerking!$A124,"-",Uitwerking!AM$9),RelGegevens!$L$3:$L$1002))</f>
        <v/>
      </c>
      <c r="AN124" s="51" t="str">
        <f ca="1">IF(OR($A124="",AN$9="",SUMIF(RelGegevens!$F$3:$M$1002,CONCATENATE("=",Uitwerking!$A124,"-",Uitwerking!AN$9),RelGegevens!$L$3:$L$1002)=0),"",SUMIF(RelGegevens!$F$3:$M$1002,CONCATENATE("=",Uitwerking!$A124,"-",Uitwerking!AN$9),RelGegevens!$L$3:$L$1002))</f>
        <v/>
      </c>
      <c r="AO124" s="51" t="str">
        <f ca="1">IF(OR($A124="",AO$9="",SUMIF(RelGegevens!$F$3:$M$1002,CONCATENATE("=",Uitwerking!$A124,"-",Uitwerking!AO$9),RelGegevens!$L$3:$L$1002)=0),"",SUMIF(RelGegevens!$F$3:$M$1002,CONCATENATE("=",Uitwerking!$A124,"-",Uitwerking!AO$9),RelGegevens!$L$3:$L$1002))</f>
        <v/>
      </c>
      <c r="AP124" s="51" t="str">
        <f ca="1">IF(OR($A124="",AP$9="",SUMIF(RelGegevens!$F$3:$M$1002,CONCATENATE("=",Uitwerking!$A124,"-",Uitwerking!AP$9),RelGegevens!$L$3:$L$1002)=0),"",SUMIF(RelGegevens!$F$3:$M$1002,CONCATENATE("=",Uitwerking!$A124,"-",Uitwerking!AP$9),RelGegevens!$L$3:$L$1002))</f>
        <v/>
      </c>
      <c r="AQ124" s="51" t="str">
        <f ca="1">IF(OR($A124="",AQ$9="",SUMIF(RelGegevens!$F$3:$M$1002,CONCATENATE("=",Uitwerking!$A124,"-",Uitwerking!AQ$9),RelGegevens!$L$3:$L$1002)=0),"",SUMIF(RelGegevens!$F$3:$M$1002,CONCATENATE("=",Uitwerking!$A124,"-",Uitwerking!AQ$9),RelGegevens!$L$3:$L$1002))</f>
        <v/>
      </c>
      <c r="AR124" s="51" t="str">
        <f ca="1">IF(OR($A124="",AR$9="",SUMIF(RelGegevens!$F$3:$M$1002,CONCATENATE("=",Uitwerking!$A124,"-",Uitwerking!AR$9),RelGegevens!$L$3:$L$1002)=0),"",SUMIF(RelGegevens!$F$3:$M$1002,CONCATENATE("=",Uitwerking!$A124,"-",Uitwerking!AR$9),RelGegevens!$L$3:$L$1002))</f>
        <v/>
      </c>
      <c r="AS124" s="51" t="str">
        <f ca="1">IF(OR($A124="",AS$9="",SUMIF(RelGegevens!$F$3:$M$1002,CONCATENATE("=",Uitwerking!$A124,"-",Uitwerking!AS$9),RelGegevens!$L$3:$L$1002)=0),"",SUMIF(RelGegevens!$F$3:$M$1002,CONCATENATE("=",Uitwerking!$A124,"-",Uitwerking!AS$9),RelGegevens!$L$3:$L$1002))</f>
        <v/>
      </c>
      <c r="AT124" s="51" t="str">
        <f ca="1">IF(OR($A124="",AT$9="",SUMIF(RelGegevens!$F$3:$M$1002,CONCATENATE("=",Uitwerking!$A124,"-",Uitwerking!AT$9),RelGegevens!$L$3:$L$1002)=0),"",SUMIF(RelGegevens!$F$3:$M$1002,CONCATENATE("=",Uitwerking!$A124,"-",Uitwerking!AT$9),RelGegevens!$L$3:$L$1002))</f>
        <v/>
      </c>
      <c r="AU124" s="51" t="str">
        <f ca="1">IF(OR($A124="",AU$9="",SUMIF(RelGegevens!$F$3:$M$1002,CONCATENATE("=",Uitwerking!$A124,"-",Uitwerking!AU$9),RelGegevens!$L$3:$L$1002)=0),"",SUMIF(RelGegevens!$F$3:$M$1002,CONCATENATE("=",Uitwerking!$A124,"-",Uitwerking!AU$9),RelGegevens!$L$3:$L$1002))</f>
        <v/>
      </c>
      <c r="AV124" s="51" t="str">
        <f ca="1">IF(OR($A124="",AV$9="",SUMIF(RelGegevens!$F$3:$M$1002,CONCATENATE("=",Uitwerking!$A124,"-",Uitwerking!AV$9),RelGegevens!$L$3:$L$1002)=0),"",SUMIF(RelGegevens!$F$3:$M$1002,CONCATENATE("=",Uitwerking!$A124,"-",Uitwerking!AV$9),RelGegevens!$L$3:$L$1002))</f>
        <v/>
      </c>
      <c r="AW124" s="51" t="str">
        <f ca="1">IF(OR($A124="",AW$9="",SUMIF(RelGegevens!$F$3:$M$1002,CONCATENATE("=",Uitwerking!$A124,"-",Uitwerking!AW$9),RelGegevens!$L$3:$L$1002)=0),"",SUMIF(RelGegevens!$F$3:$M$1002,CONCATENATE("=",Uitwerking!$A124,"-",Uitwerking!AW$9),RelGegevens!$L$3:$L$1002))</f>
        <v/>
      </c>
      <c r="AX124" s="51" t="str">
        <f ca="1">IF(OR($A124="",AX$9="",SUMIF(RelGegevens!$F$3:$M$1002,CONCATENATE("=",Uitwerking!$A124,"-",Uitwerking!AX$9),RelGegevens!$L$3:$L$1002)=0),"",SUMIF(RelGegevens!$F$3:$M$1002,CONCATENATE("=",Uitwerking!$A124,"-",Uitwerking!AX$9),RelGegevens!$L$3:$L$1002))</f>
        <v/>
      </c>
      <c r="AY124" s="51" t="str">
        <f ca="1">IF(OR($A124="",AY$9="",SUMIF(RelGegevens!$F$3:$M$1002,CONCATENATE("=",Uitwerking!$A124,"-",Uitwerking!AY$9),RelGegevens!$L$3:$L$1002)=0),"",SUMIF(RelGegevens!$F$3:$M$1002,CONCATENATE("=",Uitwerking!$A124,"-",Uitwerking!AY$9),RelGegevens!$L$3:$L$1002))</f>
        <v/>
      </c>
      <c r="AZ124" s="51" t="str">
        <f ca="1">IF(OR($A124="",AZ$9="",SUMIF(RelGegevens!$F$3:$M$1002,CONCATENATE("=",Uitwerking!$A124,"-",Uitwerking!AZ$9),RelGegevens!$L$3:$L$1002)=0),"",SUMIF(RelGegevens!$F$3:$M$1002,CONCATENATE("=",Uitwerking!$A124,"-",Uitwerking!AZ$9),RelGegevens!$L$3:$L$1002))</f>
        <v/>
      </c>
      <c r="BA124" s="51" t="str">
        <f ca="1">IF(OR($A124="",BA$9="",SUMIF(RelGegevens!$F$3:$M$1002,CONCATENATE("=",Uitwerking!$A124,"-",Uitwerking!BA$9),RelGegevens!$L$3:$L$1002)=0),"",SUMIF(RelGegevens!$F$3:$M$1002,CONCATENATE("=",Uitwerking!$A124,"-",Uitwerking!BA$9),RelGegevens!$L$3:$L$1002))</f>
        <v/>
      </c>
      <c r="BB124" s="51" t="str">
        <f ca="1">IF(OR($A124="",BB$9="",SUMIF(RelGegevens!$F$3:$M$1002,CONCATENATE("=",Uitwerking!$A124,"-",Uitwerking!BB$9),RelGegevens!$L$3:$L$1002)=0),"",SUMIF(RelGegevens!$F$3:$M$1002,CONCATENATE("=",Uitwerking!$A124,"-",Uitwerking!BB$9),RelGegevens!$L$3:$L$1002))</f>
        <v/>
      </c>
      <c r="BC124" s="52" t="str">
        <f ca="1">IF(OR($A124="",BC$9="",SUMIF(RelGegevens!$F$3:$M$1002,CONCATENATE("=",Uitwerking!$A124,"-",Uitwerking!BC$9),RelGegevens!$L$3:$L$1002)=0),"",SUMIF(RelGegevens!$F$3:$M$1002,CONCATENATE("=",Uitwerking!$A124,"-",Uitwerking!BC$9),RelGegevens!$L$3:$L$1002))</f>
        <v/>
      </c>
    </row>
    <row r="125" spans="1:55" ht="10.5" customHeight="1" x14ac:dyDescent="0.25">
      <c r="A125" s="17" t="str">
        <f>'Data LMA'!B133</f>
        <v/>
      </c>
      <c r="B125" s="29" t="str">
        <f t="shared" si="7"/>
        <v/>
      </c>
      <c r="C125" s="22" t="str">
        <f>IF(A125="","",VLOOKUP(A125,Euralcodes!$A$2:$C$840,3))</f>
        <v/>
      </c>
      <c r="D125" s="23" t="str">
        <f>IF(C125="","",VLOOKUP(A125,Euralcodes!$A$2:$C$840,2))</f>
        <v/>
      </c>
      <c r="E125" s="87" t="str">
        <f t="shared" ca="1" si="6"/>
        <v/>
      </c>
      <c r="F125" s="50" t="str">
        <f ca="1">IF(OR($A125="",F$9="",SUMIF(RelGegevens!$F$3:$M$1002,CONCATENATE("=",Uitwerking!$A125,"-",Uitwerking!F$9),RelGegevens!$L$3:$L$1002)=0),"",SUMIF(RelGegevens!$F$3:$M$1002,CONCATENATE("=",Uitwerking!$A125,"-",Uitwerking!F$9),RelGegevens!$L$3:$L$1002))</f>
        <v/>
      </c>
      <c r="G125" s="51" t="str">
        <f ca="1">IF(OR($A125="",G$9="",SUMIF(RelGegevens!$F$3:$M$1002,CONCATENATE("=",Uitwerking!$A125,"-",Uitwerking!G$9),RelGegevens!$L$3:$L$1002)=0),"",SUMIF(RelGegevens!$F$3:$M$1002,CONCATENATE("=",Uitwerking!$A125,"-",Uitwerking!G$9),RelGegevens!$L$3:$L$1002))</f>
        <v/>
      </c>
      <c r="H125" s="51" t="str">
        <f ca="1">IF(OR($A125="",H$9="",SUMIF(RelGegevens!$F$3:$M$1002,CONCATENATE("=",Uitwerking!$A125,"-",Uitwerking!H$9),RelGegevens!$L$3:$L$1002)=0),"",SUMIF(RelGegevens!$F$3:$M$1002,CONCATENATE("=",Uitwerking!$A125,"-",Uitwerking!H$9),RelGegevens!$L$3:$L$1002))</f>
        <v/>
      </c>
      <c r="I125" s="51" t="str">
        <f ca="1">IF(OR($A125="",I$9="",SUMIF(RelGegevens!$F$3:$M$1002,CONCATENATE("=",Uitwerking!$A125,"-",Uitwerking!I$9),RelGegevens!$L$3:$L$1002)=0),"",SUMIF(RelGegevens!$F$3:$M$1002,CONCATENATE("=",Uitwerking!$A125,"-",Uitwerking!I$9),RelGegevens!$L$3:$L$1002))</f>
        <v/>
      </c>
      <c r="J125" s="51" t="str">
        <f ca="1">IF(OR($A125="",J$9="",SUMIF(RelGegevens!$F$3:$M$1002,CONCATENATE("=",Uitwerking!$A125,"-",Uitwerking!J$9),RelGegevens!$L$3:$L$1002)=0),"",SUMIF(RelGegevens!$F$3:$M$1002,CONCATENATE("=",Uitwerking!$A125,"-",Uitwerking!J$9),RelGegevens!$L$3:$L$1002))</f>
        <v/>
      </c>
      <c r="K125" s="51" t="str">
        <f ca="1">IF(OR($A125="",K$9="",SUMIF(RelGegevens!$F$3:$M$1002,CONCATENATE("=",Uitwerking!$A125,"-",Uitwerking!K$9),RelGegevens!$L$3:$L$1002)=0),"",SUMIF(RelGegevens!$F$3:$M$1002,CONCATENATE("=",Uitwerking!$A125,"-",Uitwerking!K$9),RelGegevens!$L$3:$L$1002))</f>
        <v/>
      </c>
      <c r="L125" s="51" t="str">
        <f ca="1">IF(OR($A125="",L$9="",SUMIF(RelGegevens!$F$3:$M$1002,CONCATENATE("=",Uitwerking!$A125,"-",Uitwerking!L$9),RelGegevens!$L$3:$L$1002)=0),"",SUMIF(RelGegevens!$F$3:$M$1002,CONCATENATE("=",Uitwerking!$A125,"-",Uitwerking!L$9),RelGegevens!$L$3:$L$1002))</f>
        <v/>
      </c>
      <c r="M125" s="51" t="str">
        <f ca="1">IF(OR($A125="",M$9="",SUMIF(RelGegevens!$F$3:$M$1002,CONCATENATE("=",Uitwerking!$A125,"-",Uitwerking!M$9),RelGegevens!$L$3:$L$1002)=0),"",SUMIF(RelGegevens!$F$3:$M$1002,CONCATENATE("=",Uitwerking!$A125,"-",Uitwerking!M$9),RelGegevens!$L$3:$L$1002))</f>
        <v/>
      </c>
      <c r="N125" s="51" t="str">
        <f ca="1">IF(OR($A125="",N$9="",SUMIF(RelGegevens!$F$3:$M$1002,CONCATENATE("=",Uitwerking!$A125,"-",Uitwerking!N$9),RelGegevens!$L$3:$L$1002)=0),"",SUMIF(RelGegevens!$F$3:$M$1002,CONCATENATE("=",Uitwerking!$A125,"-",Uitwerking!N$9),RelGegevens!$L$3:$L$1002))</f>
        <v/>
      </c>
      <c r="O125" s="51" t="str">
        <f ca="1">IF(OR($A125="",O$9="",SUMIF(RelGegevens!$F$3:$M$1002,CONCATENATE("=",Uitwerking!$A125,"-",Uitwerking!O$9),RelGegevens!$L$3:$L$1002)=0),"",SUMIF(RelGegevens!$F$3:$M$1002,CONCATENATE("=",Uitwerking!$A125,"-",Uitwerking!O$9),RelGegevens!$L$3:$L$1002))</f>
        <v/>
      </c>
      <c r="P125" s="51" t="str">
        <f ca="1">IF(OR($A125="",P$9="",SUMIF(RelGegevens!$F$3:$M$1002,CONCATENATE("=",Uitwerking!$A125,"-",Uitwerking!P$9),RelGegevens!$L$3:$L$1002)=0),"",SUMIF(RelGegevens!$F$3:$M$1002,CONCATENATE("=",Uitwerking!$A125,"-",Uitwerking!P$9),RelGegevens!$L$3:$L$1002))</f>
        <v/>
      </c>
      <c r="Q125" s="51" t="str">
        <f ca="1">IF(OR($A125="",Q$9="",SUMIF(RelGegevens!$F$3:$M$1002,CONCATENATE("=",Uitwerking!$A125,"-",Uitwerking!Q$9),RelGegevens!$L$3:$L$1002)=0),"",SUMIF(RelGegevens!$F$3:$M$1002,CONCATENATE("=",Uitwerking!$A125,"-",Uitwerking!Q$9),RelGegevens!$L$3:$L$1002))</f>
        <v/>
      </c>
      <c r="R125" s="51" t="str">
        <f ca="1">IF(OR($A125="",R$9="",SUMIF(RelGegevens!$F$3:$M$1002,CONCATENATE("=",Uitwerking!$A125,"-",Uitwerking!R$9),RelGegevens!$L$3:$L$1002)=0),"",SUMIF(RelGegevens!$F$3:$M$1002,CONCATENATE("=",Uitwerking!$A125,"-",Uitwerking!R$9),RelGegevens!$L$3:$L$1002))</f>
        <v/>
      </c>
      <c r="S125" s="51" t="str">
        <f ca="1">IF(OR($A125="",S$9="",SUMIF(RelGegevens!$F$3:$M$1002,CONCATENATE("=",Uitwerking!$A125,"-",Uitwerking!S$9),RelGegevens!$L$3:$L$1002)=0),"",SUMIF(RelGegevens!$F$3:$M$1002,CONCATENATE("=",Uitwerking!$A125,"-",Uitwerking!S$9),RelGegevens!$L$3:$L$1002))</f>
        <v/>
      </c>
      <c r="T125" s="51" t="str">
        <f ca="1">IF(OR($A125="",T$9="",SUMIF(RelGegevens!$F$3:$M$1002,CONCATENATE("=",Uitwerking!$A125,"-",Uitwerking!T$9),RelGegevens!$L$3:$L$1002)=0),"",SUMIF(RelGegevens!$F$3:$M$1002,CONCATENATE("=",Uitwerking!$A125,"-",Uitwerking!T$9),RelGegevens!$L$3:$L$1002))</f>
        <v/>
      </c>
      <c r="U125" s="51" t="str">
        <f ca="1">IF(OR($A125="",U$9="",SUMIF(RelGegevens!$F$3:$M$1002,CONCATENATE("=",Uitwerking!$A125,"-",Uitwerking!U$9),RelGegevens!$L$3:$L$1002)=0),"",SUMIF(RelGegevens!$F$3:$M$1002,CONCATENATE("=",Uitwerking!$A125,"-",Uitwerking!U$9),RelGegevens!$L$3:$L$1002))</f>
        <v/>
      </c>
      <c r="V125" s="51" t="str">
        <f ca="1">IF(OR($A125="",V$9="",SUMIF(RelGegevens!$F$3:$M$1002,CONCATENATE("=",Uitwerking!$A125,"-",Uitwerking!V$9),RelGegevens!$L$3:$L$1002)=0),"",SUMIF(RelGegevens!$F$3:$M$1002,CONCATENATE("=",Uitwerking!$A125,"-",Uitwerking!V$9),RelGegevens!$L$3:$L$1002))</f>
        <v/>
      </c>
      <c r="W125" s="51" t="str">
        <f ca="1">IF(OR($A125="",W$9="",SUMIF(RelGegevens!$F$3:$M$1002,CONCATENATE("=",Uitwerking!$A125,"-",Uitwerking!W$9),RelGegevens!$L$3:$L$1002)=0),"",SUMIF(RelGegevens!$F$3:$M$1002,CONCATENATE("=",Uitwerking!$A125,"-",Uitwerking!W$9),RelGegevens!$L$3:$L$1002))</f>
        <v/>
      </c>
      <c r="X125" s="51" t="str">
        <f ca="1">IF(OR($A125="",X$9="",SUMIF(RelGegevens!$F$3:$M$1002,CONCATENATE("=",Uitwerking!$A125,"-",Uitwerking!X$9),RelGegevens!$L$3:$L$1002)=0),"",SUMIF(RelGegevens!$F$3:$M$1002,CONCATENATE("=",Uitwerking!$A125,"-",Uitwerking!X$9),RelGegevens!$L$3:$L$1002))</f>
        <v/>
      </c>
      <c r="Y125" s="51" t="str">
        <f ca="1">IF(OR($A125="",Y$9="",SUMIF(RelGegevens!$F$3:$M$1002,CONCATENATE("=",Uitwerking!$A125,"-",Uitwerking!Y$9),RelGegevens!$L$3:$L$1002)=0),"",SUMIF(RelGegevens!$F$3:$M$1002,CONCATENATE("=",Uitwerking!$A125,"-",Uitwerking!Y$9),RelGegevens!$L$3:$L$1002))</f>
        <v/>
      </c>
      <c r="Z125" s="50" t="str">
        <f ca="1">IF(OR($A125="",Z$9="",SUMIF(RelGegevens!$F$3:$M$1002,CONCATENATE("=",Uitwerking!$A125,"-",Uitwerking!Z$9),RelGegevens!$L$3:$L$1002)=0),"",SUMIF(RelGegevens!$F$3:$M$1002,CONCATENATE("=",Uitwerking!$A125,"-",Uitwerking!Z$9),RelGegevens!$L$3:$L$1002))</f>
        <v/>
      </c>
      <c r="AA125" s="51" t="str">
        <f ca="1">IF(OR($A125="",AA$9="",SUMIF(RelGegevens!$F$3:$M$1002,CONCATENATE("=",Uitwerking!$A125,"-",Uitwerking!AA$9),RelGegevens!$L$3:$L$1002)=0),"",SUMIF(RelGegevens!$F$3:$M$1002,CONCATENATE("=",Uitwerking!$A125,"-",Uitwerking!AA$9),RelGegevens!$L$3:$L$1002))</f>
        <v/>
      </c>
      <c r="AB125" s="51" t="str">
        <f ca="1">IF(OR($A125="",AB$9="",SUMIF(RelGegevens!$F$3:$M$1002,CONCATENATE("=",Uitwerking!$A125,"-",Uitwerking!AB$9),RelGegevens!$L$3:$L$1002)=0),"",SUMIF(RelGegevens!$F$3:$M$1002,CONCATENATE("=",Uitwerking!$A125,"-",Uitwerking!AB$9),RelGegevens!$L$3:$L$1002))</f>
        <v/>
      </c>
      <c r="AC125" s="51" t="str">
        <f ca="1">IF(OR($A125="",AC$9="",SUMIF(RelGegevens!$F$3:$M$1002,CONCATENATE("=",Uitwerking!$A125,"-",Uitwerking!AC$9),RelGegevens!$L$3:$L$1002)=0),"",SUMIF(RelGegevens!$F$3:$M$1002,CONCATENATE("=",Uitwerking!$A125,"-",Uitwerking!AC$9),RelGegevens!$L$3:$L$1002))</f>
        <v/>
      </c>
      <c r="AD125" s="51" t="str">
        <f ca="1">IF(OR($A125="",AD$9="",SUMIF(RelGegevens!$F$3:$M$1002,CONCATENATE("=",Uitwerking!$A125,"-",Uitwerking!AD$9),RelGegevens!$L$3:$L$1002)=0),"",SUMIF(RelGegevens!$F$3:$M$1002,CONCATENATE("=",Uitwerking!$A125,"-",Uitwerking!AD$9),RelGegevens!$L$3:$L$1002))</f>
        <v/>
      </c>
      <c r="AE125" s="51" t="str">
        <f ca="1">IF(OR($A125="",AE$9="",SUMIF(RelGegevens!$F$3:$M$1002,CONCATENATE("=",Uitwerking!$A125,"-",Uitwerking!AE$9),RelGegevens!$L$3:$L$1002)=0),"",SUMIF(RelGegevens!$F$3:$M$1002,CONCATENATE("=",Uitwerking!$A125,"-",Uitwerking!AE$9),RelGegevens!$L$3:$L$1002))</f>
        <v/>
      </c>
      <c r="AF125" s="51" t="str">
        <f ca="1">IF(OR($A125="",AF$9="",SUMIF(RelGegevens!$F$3:$M$1002,CONCATENATE("=",Uitwerking!$A125,"-",Uitwerking!AF$9),RelGegevens!$L$3:$L$1002)=0),"",SUMIF(RelGegevens!$F$3:$M$1002,CONCATENATE("=",Uitwerking!$A125,"-",Uitwerking!AF$9),RelGegevens!$L$3:$L$1002))</f>
        <v/>
      </c>
      <c r="AG125" s="51" t="str">
        <f ca="1">IF(OR($A125="",AG$9="",SUMIF(RelGegevens!$F$3:$M$1002,CONCATENATE("=",Uitwerking!$A125,"-",Uitwerking!AG$9),RelGegevens!$L$3:$L$1002)=0),"",SUMIF(RelGegevens!$F$3:$M$1002,CONCATENATE("=",Uitwerking!$A125,"-",Uitwerking!AG$9),RelGegevens!$L$3:$L$1002))</f>
        <v/>
      </c>
      <c r="AH125" s="51" t="str">
        <f ca="1">IF(OR($A125="",AH$9="",SUMIF(RelGegevens!$F$3:$M$1002,CONCATENATE("=",Uitwerking!$A125,"-",Uitwerking!AH$9),RelGegevens!$L$3:$L$1002)=0),"",SUMIF(RelGegevens!$F$3:$M$1002,CONCATENATE("=",Uitwerking!$A125,"-",Uitwerking!AH$9),RelGegevens!$L$3:$L$1002))</f>
        <v/>
      </c>
      <c r="AI125" s="51" t="str">
        <f ca="1">IF(OR($A125="",AI$9="",SUMIF(RelGegevens!$F$3:$M$1002,CONCATENATE("=",Uitwerking!$A125,"-",Uitwerking!AI$9),RelGegevens!$L$3:$L$1002)=0),"",SUMIF(RelGegevens!$F$3:$M$1002,CONCATENATE("=",Uitwerking!$A125,"-",Uitwerking!AI$9),RelGegevens!$L$3:$L$1002))</f>
        <v/>
      </c>
      <c r="AJ125" s="51" t="str">
        <f ca="1">IF(OR($A125="",AJ$9="",SUMIF(RelGegevens!$F$3:$M$1002,CONCATENATE("=",Uitwerking!$A125,"-",Uitwerking!AJ$9),RelGegevens!$L$3:$L$1002)=0),"",SUMIF(RelGegevens!$F$3:$M$1002,CONCATENATE("=",Uitwerking!$A125,"-",Uitwerking!AJ$9),RelGegevens!$L$3:$L$1002))</f>
        <v/>
      </c>
      <c r="AK125" s="51" t="str">
        <f ca="1">IF(OR($A125="",AK$9="",SUMIF(RelGegevens!$F$3:$M$1002,CONCATENATE("=",Uitwerking!$A125,"-",Uitwerking!AK$9),RelGegevens!$L$3:$L$1002)=0),"",SUMIF(RelGegevens!$F$3:$M$1002,CONCATENATE("=",Uitwerking!$A125,"-",Uitwerking!AK$9),RelGegevens!$L$3:$L$1002))</f>
        <v/>
      </c>
      <c r="AL125" s="51" t="str">
        <f ca="1">IF(OR($A125="",AL$9="",SUMIF(RelGegevens!$F$3:$M$1002,CONCATENATE("=",Uitwerking!$A125,"-",Uitwerking!AL$9),RelGegevens!$L$3:$L$1002)=0),"",SUMIF(RelGegevens!$F$3:$M$1002,CONCATENATE("=",Uitwerking!$A125,"-",Uitwerking!AL$9),RelGegevens!$L$3:$L$1002))</f>
        <v/>
      </c>
      <c r="AM125" s="51" t="str">
        <f ca="1">IF(OR($A125="",AM$9="",SUMIF(RelGegevens!$F$3:$M$1002,CONCATENATE("=",Uitwerking!$A125,"-",Uitwerking!AM$9),RelGegevens!$L$3:$L$1002)=0),"",SUMIF(RelGegevens!$F$3:$M$1002,CONCATENATE("=",Uitwerking!$A125,"-",Uitwerking!AM$9),RelGegevens!$L$3:$L$1002))</f>
        <v/>
      </c>
      <c r="AN125" s="51" t="str">
        <f ca="1">IF(OR($A125="",AN$9="",SUMIF(RelGegevens!$F$3:$M$1002,CONCATENATE("=",Uitwerking!$A125,"-",Uitwerking!AN$9),RelGegevens!$L$3:$L$1002)=0),"",SUMIF(RelGegevens!$F$3:$M$1002,CONCATENATE("=",Uitwerking!$A125,"-",Uitwerking!AN$9),RelGegevens!$L$3:$L$1002))</f>
        <v/>
      </c>
      <c r="AO125" s="51" t="str">
        <f ca="1">IF(OR($A125="",AO$9="",SUMIF(RelGegevens!$F$3:$M$1002,CONCATENATE("=",Uitwerking!$A125,"-",Uitwerking!AO$9),RelGegevens!$L$3:$L$1002)=0),"",SUMIF(RelGegevens!$F$3:$M$1002,CONCATENATE("=",Uitwerking!$A125,"-",Uitwerking!AO$9),RelGegevens!$L$3:$L$1002))</f>
        <v/>
      </c>
      <c r="AP125" s="51" t="str">
        <f ca="1">IF(OR($A125="",AP$9="",SUMIF(RelGegevens!$F$3:$M$1002,CONCATENATE("=",Uitwerking!$A125,"-",Uitwerking!AP$9),RelGegevens!$L$3:$L$1002)=0),"",SUMIF(RelGegevens!$F$3:$M$1002,CONCATENATE("=",Uitwerking!$A125,"-",Uitwerking!AP$9),RelGegevens!$L$3:$L$1002))</f>
        <v/>
      </c>
      <c r="AQ125" s="51" t="str">
        <f ca="1">IF(OR($A125="",AQ$9="",SUMIF(RelGegevens!$F$3:$M$1002,CONCATENATE("=",Uitwerking!$A125,"-",Uitwerking!AQ$9),RelGegevens!$L$3:$L$1002)=0),"",SUMIF(RelGegevens!$F$3:$M$1002,CONCATENATE("=",Uitwerking!$A125,"-",Uitwerking!AQ$9),RelGegevens!$L$3:$L$1002))</f>
        <v/>
      </c>
      <c r="AR125" s="51" t="str">
        <f ca="1">IF(OR($A125="",AR$9="",SUMIF(RelGegevens!$F$3:$M$1002,CONCATENATE("=",Uitwerking!$A125,"-",Uitwerking!AR$9),RelGegevens!$L$3:$L$1002)=0),"",SUMIF(RelGegevens!$F$3:$M$1002,CONCATENATE("=",Uitwerking!$A125,"-",Uitwerking!AR$9),RelGegevens!$L$3:$L$1002))</f>
        <v/>
      </c>
      <c r="AS125" s="51" t="str">
        <f ca="1">IF(OR($A125="",AS$9="",SUMIF(RelGegevens!$F$3:$M$1002,CONCATENATE("=",Uitwerking!$A125,"-",Uitwerking!AS$9),RelGegevens!$L$3:$L$1002)=0),"",SUMIF(RelGegevens!$F$3:$M$1002,CONCATENATE("=",Uitwerking!$A125,"-",Uitwerking!AS$9),RelGegevens!$L$3:$L$1002))</f>
        <v/>
      </c>
      <c r="AT125" s="51" t="str">
        <f ca="1">IF(OR($A125="",AT$9="",SUMIF(RelGegevens!$F$3:$M$1002,CONCATENATE("=",Uitwerking!$A125,"-",Uitwerking!AT$9),RelGegevens!$L$3:$L$1002)=0),"",SUMIF(RelGegevens!$F$3:$M$1002,CONCATENATE("=",Uitwerking!$A125,"-",Uitwerking!AT$9),RelGegevens!$L$3:$L$1002))</f>
        <v/>
      </c>
      <c r="AU125" s="51" t="str">
        <f ca="1">IF(OR($A125="",AU$9="",SUMIF(RelGegevens!$F$3:$M$1002,CONCATENATE("=",Uitwerking!$A125,"-",Uitwerking!AU$9),RelGegevens!$L$3:$L$1002)=0),"",SUMIF(RelGegevens!$F$3:$M$1002,CONCATENATE("=",Uitwerking!$A125,"-",Uitwerking!AU$9),RelGegevens!$L$3:$L$1002))</f>
        <v/>
      </c>
      <c r="AV125" s="51" t="str">
        <f ca="1">IF(OR($A125="",AV$9="",SUMIF(RelGegevens!$F$3:$M$1002,CONCATENATE("=",Uitwerking!$A125,"-",Uitwerking!AV$9),RelGegevens!$L$3:$L$1002)=0),"",SUMIF(RelGegevens!$F$3:$M$1002,CONCATENATE("=",Uitwerking!$A125,"-",Uitwerking!AV$9),RelGegevens!$L$3:$L$1002))</f>
        <v/>
      </c>
      <c r="AW125" s="51" t="str">
        <f ca="1">IF(OR($A125="",AW$9="",SUMIF(RelGegevens!$F$3:$M$1002,CONCATENATE("=",Uitwerking!$A125,"-",Uitwerking!AW$9),RelGegevens!$L$3:$L$1002)=0),"",SUMIF(RelGegevens!$F$3:$M$1002,CONCATENATE("=",Uitwerking!$A125,"-",Uitwerking!AW$9),RelGegevens!$L$3:$L$1002))</f>
        <v/>
      </c>
      <c r="AX125" s="51" t="str">
        <f ca="1">IF(OR($A125="",AX$9="",SUMIF(RelGegevens!$F$3:$M$1002,CONCATENATE("=",Uitwerking!$A125,"-",Uitwerking!AX$9),RelGegevens!$L$3:$L$1002)=0),"",SUMIF(RelGegevens!$F$3:$M$1002,CONCATENATE("=",Uitwerking!$A125,"-",Uitwerking!AX$9),RelGegevens!$L$3:$L$1002))</f>
        <v/>
      </c>
      <c r="AY125" s="51" t="str">
        <f ca="1">IF(OR($A125="",AY$9="",SUMIF(RelGegevens!$F$3:$M$1002,CONCATENATE("=",Uitwerking!$A125,"-",Uitwerking!AY$9),RelGegevens!$L$3:$L$1002)=0),"",SUMIF(RelGegevens!$F$3:$M$1002,CONCATENATE("=",Uitwerking!$A125,"-",Uitwerking!AY$9),RelGegevens!$L$3:$L$1002))</f>
        <v/>
      </c>
      <c r="AZ125" s="51" t="str">
        <f ca="1">IF(OR($A125="",AZ$9="",SUMIF(RelGegevens!$F$3:$M$1002,CONCATENATE("=",Uitwerking!$A125,"-",Uitwerking!AZ$9),RelGegevens!$L$3:$L$1002)=0),"",SUMIF(RelGegevens!$F$3:$M$1002,CONCATENATE("=",Uitwerking!$A125,"-",Uitwerking!AZ$9),RelGegevens!$L$3:$L$1002))</f>
        <v/>
      </c>
      <c r="BA125" s="51" t="str">
        <f ca="1">IF(OR($A125="",BA$9="",SUMIF(RelGegevens!$F$3:$M$1002,CONCATENATE("=",Uitwerking!$A125,"-",Uitwerking!BA$9),RelGegevens!$L$3:$L$1002)=0),"",SUMIF(RelGegevens!$F$3:$M$1002,CONCATENATE("=",Uitwerking!$A125,"-",Uitwerking!BA$9),RelGegevens!$L$3:$L$1002))</f>
        <v/>
      </c>
      <c r="BB125" s="51" t="str">
        <f ca="1">IF(OR($A125="",BB$9="",SUMIF(RelGegevens!$F$3:$M$1002,CONCATENATE("=",Uitwerking!$A125,"-",Uitwerking!BB$9),RelGegevens!$L$3:$L$1002)=0),"",SUMIF(RelGegevens!$F$3:$M$1002,CONCATENATE("=",Uitwerking!$A125,"-",Uitwerking!BB$9),RelGegevens!$L$3:$L$1002))</f>
        <v/>
      </c>
      <c r="BC125" s="52" t="str">
        <f ca="1">IF(OR($A125="",BC$9="",SUMIF(RelGegevens!$F$3:$M$1002,CONCATENATE("=",Uitwerking!$A125,"-",Uitwerking!BC$9),RelGegevens!$L$3:$L$1002)=0),"",SUMIF(RelGegevens!$F$3:$M$1002,CONCATENATE("=",Uitwerking!$A125,"-",Uitwerking!BC$9),RelGegevens!$L$3:$L$1002))</f>
        <v/>
      </c>
    </row>
    <row r="126" spans="1:55" ht="10.5" customHeight="1" x14ac:dyDescent="0.25">
      <c r="A126" s="17" t="str">
        <f>'Data LMA'!B134</f>
        <v/>
      </c>
      <c r="B126" s="29" t="str">
        <f t="shared" si="7"/>
        <v/>
      </c>
      <c r="C126" s="22" t="str">
        <f>IF(A126="","",VLOOKUP(A126,Euralcodes!$A$2:$C$840,3))</f>
        <v/>
      </c>
      <c r="D126" s="23" t="str">
        <f>IF(C126="","",VLOOKUP(A126,Euralcodes!$A$2:$C$840,2))</f>
        <v/>
      </c>
      <c r="E126" s="87" t="str">
        <f t="shared" ca="1" si="6"/>
        <v/>
      </c>
      <c r="F126" s="50" t="str">
        <f ca="1">IF(OR($A126="",F$9="",SUMIF(RelGegevens!$F$3:$M$1002,CONCATENATE("=",Uitwerking!$A126,"-",Uitwerking!F$9),RelGegevens!$L$3:$L$1002)=0),"",SUMIF(RelGegevens!$F$3:$M$1002,CONCATENATE("=",Uitwerking!$A126,"-",Uitwerking!F$9),RelGegevens!$L$3:$L$1002))</f>
        <v/>
      </c>
      <c r="G126" s="51" t="str">
        <f ca="1">IF(OR($A126="",G$9="",SUMIF(RelGegevens!$F$3:$M$1002,CONCATENATE("=",Uitwerking!$A126,"-",Uitwerking!G$9),RelGegevens!$L$3:$L$1002)=0),"",SUMIF(RelGegevens!$F$3:$M$1002,CONCATENATE("=",Uitwerking!$A126,"-",Uitwerking!G$9),RelGegevens!$L$3:$L$1002))</f>
        <v/>
      </c>
      <c r="H126" s="51" t="str">
        <f ca="1">IF(OR($A126="",H$9="",SUMIF(RelGegevens!$F$3:$M$1002,CONCATENATE("=",Uitwerking!$A126,"-",Uitwerking!H$9),RelGegevens!$L$3:$L$1002)=0),"",SUMIF(RelGegevens!$F$3:$M$1002,CONCATENATE("=",Uitwerking!$A126,"-",Uitwerking!H$9),RelGegevens!$L$3:$L$1002))</f>
        <v/>
      </c>
      <c r="I126" s="51" t="str">
        <f ca="1">IF(OR($A126="",I$9="",SUMIF(RelGegevens!$F$3:$M$1002,CONCATENATE("=",Uitwerking!$A126,"-",Uitwerking!I$9),RelGegevens!$L$3:$L$1002)=0),"",SUMIF(RelGegevens!$F$3:$M$1002,CONCATENATE("=",Uitwerking!$A126,"-",Uitwerking!I$9),RelGegevens!$L$3:$L$1002))</f>
        <v/>
      </c>
      <c r="J126" s="51" t="str">
        <f ca="1">IF(OR($A126="",J$9="",SUMIF(RelGegevens!$F$3:$M$1002,CONCATENATE("=",Uitwerking!$A126,"-",Uitwerking!J$9),RelGegevens!$L$3:$L$1002)=0),"",SUMIF(RelGegevens!$F$3:$M$1002,CONCATENATE("=",Uitwerking!$A126,"-",Uitwerking!J$9),RelGegevens!$L$3:$L$1002))</f>
        <v/>
      </c>
      <c r="K126" s="51" t="str">
        <f ca="1">IF(OR($A126="",K$9="",SUMIF(RelGegevens!$F$3:$M$1002,CONCATENATE("=",Uitwerking!$A126,"-",Uitwerking!K$9),RelGegevens!$L$3:$L$1002)=0),"",SUMIF(RelGegevens!$F$3:$M$1002,CONCATENATE("=",Uitwerking!$A126,"-",Uitwerking!K$9),RelGegevens!$L$3:$L$1002))</f>
        <v/>
      </c>
      <c r="L126" s="51" t="str">
        <f ca="1">IF(OR($A126="",L$9="",SUMIF(RelGegevens!$F$3:$M$1002,CONCATENATE("=",Uitwerking!$A126,"-",Uitwerking!L$9),RelGegevens!$L$3:$L$1002)=0),"",SUMIF(RelGegevens!$F$3:$M$1002,CONCATENATE("=",Uitwerking!$A126,"-",Uitwerking!L$9),RelGegevens!$L$3:$L$1002))</f>
        <v/>
      </c>
      <c r="M126" s="51" t="str">
        <f ca="1">IF(OR($A126="",M$9="",SUMIF(RelGegevens!$F$3:$M$1002,CONCATENATE("=",Uitwerking!$A126,"-",Uitwerking!M$9),RelGegevens!$L$3:$L$1002)=0),"",SUMIF(RelGegevens!$F$3:$M$1002,CONCATENATE("=",Uitwerking!$A126,"-",Uitwerking!M$9),RelGegevens!$L$3:$L$1002))</f>
        <v/>
      </c>
      <c r="N126" s="51" t="str">
        <f ca="1">IF(OR($A126="",N$9="",SUMIF(RelGegevens!$F$3:$M$1002,CONCATENATE("=",Uitwerking!$A126,"-",Uitwerking!N$9),RelGegevens!$L$3:$L$1002)=0),"",SUMIF(RelGegevens!$F$3:$M$1002,CONCATENATE("=",Uitwerking!$A126,"-",Uitwerking!N$9),RelGegevens!$L$3:$L$1002))</f>
        <v/>
      </c>
      <c r="O126" s="51" t="str">
        <f ca="1">IF(OR($A126="",O$9="",SUMIF(RelGegevens!$F$3:$M$1002,CONCATENATE("=",Uitwerking!$A126,"-",Uitwerking!O$9),RelGegevens!$L$3:$L$1002)=0),"",SUMIF(RelGegevens!$F$3:$M$1002,CONCATENATE("=",Uitwerking!$A126,"-",Uitwerking!O$9),RelGegevens!$L$3:$L$1002))</f>
        <v/>
      </c>
      <c r="P126" s="51" t="str">
        <f ca="1">IF(OR($A126="",P$9="",SUMIF(RelGegevens!$F$3:$M$1002,CONCATENATE("=",Uitwerking!$A126,"-",Uitwerking!P$9),RelGegevens!$L$3:$L$1002)=0),"",SUMIF(RelGegevens!$F$3:$M$1002,CONCATENATE("=",Uitwerking!$A126,"-",Uitwerking!P$9),RelGegevens!$L$3:$L$1002))</f>
        <v/>
      </c>
      <c r="Q126" s="51" t="str">
        <f ca="1">IF(OR($A126="",Q$9="",SUMIF(RelGegevens!$F$3:$M$1002,CONCATENATE("=",Uitwerking!$A126,"-",Uitwerking!Q$9),RelGegevens!$L$3:$L$1002)=0),"",SUMIF(RelGegevens!$F$3:$M$1002,CONCATENATE("=",Uitwerking!$A126,"-",Uitwerking!Q$9),RelGegevens!$L$3:$L$1002))</f>
        <v/>
      </c>
      <c r="R126" s="51" t="str">
        <f ca="1">IF(OR($A126="",R$9="",SUMIF(RelGegevens!$F$3:$M$1002,CONCATENATE("=",Uitwerking!$A126,"-",Uitwerking!R$9),RelGegevens!$L$3:$L$1002)=0),"",SUMIF(RelGegevens!$F$3:$M$1002,CONCATENATE("=",Uitwerking!$A126,"-",Uitwerking!R$9),RelGegevens!$L$3:$L$1002))</f>
        <v/>
      </c>
      <c r="S126" s="51" t="str">
        <f ca="1">IF(OR($A126="",S$9="",SUMIF(RelGegevens!$F$3:$M$1002,CONCATENATE("=",Uitwerking!$A126,"-",Uitwerking!S$9),RelGegevens!$L$3:$L$1002)=0),"",SUMIF(RelGegevens!$F$3:$M$1002,CONCATENATE("=",Uitwerking!$A126,"-",Uitwerking!S$9),RelGegevens!$L$3:$L$1002))</f>
        <v/>
      </c>
      <c r="T126" s="51" t="str">
        <f ca="1">IF(OR($A126="",T$9="",SUMIF(RelGegevens!$F$3:$M$1002,CONCATENATE("=",Uitwerking!$A126,"-",Uitwerking!T$9),RelGegevens!$L$3:$L$1002)=0),"",SUMIF(RelGegevens!$F$3:$M$1002,CONCATENATE("=",Uitwerking!$A126,"-",Uitwerking!T$9),RelGegevens!$L$3:$L$1002))</f>
        <v/>
      </c>
      <c r="U126" s="51" t="str">
        <f ca="1">IF(OR($A126="",U$9="",SUMIF(RelGegevens!$F$3:$M$1002,CONCATENATE("=",Uitwerking!$A126,"-",Uitwerking!U$9),RelGegevens!$L$3:$L$1002)=0),"",SUMIF(RelGegevens!$F$3:$M$1002,CONCATENATE("=",Uitwerking!$A126,"-",Uitwerking!U$9),RelGegevens!$L$3:$L$1002))</f>
        <v/>
      </c>
      <c r="V126" s="51" t="str">
        <f ca="1">IF(OR($A126="",V$9="",SUMIF(RelGegevens!$F$3:$M$1002,CONCATENATE("=",Uitwerking!$A126,"-",Uitwerking!V$9),RelGegevens!$L$3:$L$1002)=0),"",SUMIF(RelGegevens!$F$3:$M$1002,CONCATENATE("=",Uitwerking!$A126,"-",Uitwerking!V$9),RelGegevens!$L$3:$L$1002))</f>
        <v/>
      </c>
      <c r="W126" s="51" t="str">
        <f ca="1">IF(OR($A126="",W$9="",SUMIF(RelGegevens!$F$3:$M$1002,CONCATENATE("=",Uitwerking!$A126,"-",Uitwerking!W$9),RelGegevens!$L$3:$L$1002)=0),"",SUMIF(RelGegevens!$F$3:$M$1002,CONCATENATE("=",Uitwerking!$A126,"-",Uitwerking!W$9),RelGegevens!$L$3:$L$1002))</f>
        <v/>
      </c>
      <c r="X126" s="51" t="str">
        <f ca="1">IF(OR($A126="",X$9="",SUMIF(RelGegevens!$F$3:$M$1002,CONCATENATE("=",Uitwerking!$A126,"-",Uitwerking!X$9),RelGegevens!$L$3:$L$1002)=0),"",SUMIF(RelGegevens!$F$3:$M$1002,CONCATENATE("=",Uitwerking!$A126,"-",Uitwerking!X$9),RelGegevens!$L$3:$L$1002))</f>
        <v/>
      </c>
      <c r="Y126" s="51" t="str">
        <f ca="1">IF(OR($A126="",Y$9="",SUMIF(RelGegevens!$F$3:$M$1002,CONCATENATE("=",Uitwerking!$A126,"-",Uitwerking!Y$9),RelGegevens!$L$3:$L$1002)=0),"",SUMIF(RelGegevens!$F$3:$M$1002,CONCATENATE("=",Uitwerking!$A126,"-",Uitwerking!Y$9),RelGegevens!$L$3:$L$1002))</f>
        <v/>
      </c>
      <c r="Z126" s="50" t="str">
        <f ca="1">IF(OR($A126="",Z$9="",SUMIF(RelGegevens!$F$3:$M$1002,CONCATENATE("=",Uitwerking!$A126,"-",Uitwerking!Z$9),RelGegevens!$L$3:$L$1002)=0),"",SUMIF(RelGegevens!$F$3:$M$1002,CONCATENATE("=",Uitwerking!$A126,"-",Uitwerking!Z$9),RelGegevens!$L$3:$L$1002))</f>
        <v/>
      </c>
      <c r="AA126" s="51" t="str">
        <f ca="1">IF(OR($A126="",AA$9="",SUMIF(RelGegevens!$F$3:$M$1002,CONCATENATE("=",Uitwerking!$A126,"-",Uitwerking!AA$9),RelGegevens!$L$3:$L$1002)=0),"",SUMIF(RelGegevens!$F$3:$M$1002,CONCATENATE("=",Uitwerking!$A126,"-",Uitwerking!AA$9),RelGegevens!$L$3:$L$1002))</f>
        <v/>
      </c>
      <c r="AB126" s="51" t="str">
        <f ca="1">IF(OR($A126="",AB$9="",SUMIF(RelGegevens!$F$3:$M$1002,CONCATENATE("=",Uitwerking!$A126,"-",Uitwerking!AB$9),RelGegevens!$L$3:$L$1002)=0),"",SUMIF(RelGegevens!$F$3:$M$1002,CONCATENATE("=",Uitwerking!$A126,"-",Uitwerking!AB$9),RelGegevens!$L$3:$L$1002))</f>
        <v/>
      </c>
      <c r="AC126" s="51" t="str">
        <f ca="1">IF(OR($A126="",AC$9="",SUMIF(RelGegevens!$F$3:$M$1002,CONCATENATE("=",Uitwerking!$A126,"-",Uitwerking!AC$9),RelGegevens!$L$3:$L$1002)=0),"",SUMIF(RelGegevens!$F$3:$M$1002,CONCATENATE("=",Uitwerking!$A126,"-",Uitwerking!AC$9),RelGegevens!$L$3:$L$1002))</f>
        <v/>
      </c>
      <c r="AD126" s="51" t="str">
        <f ca="1">IF(OR($A126="",AD$9="",SUMIF(RelGegevens!$F$3:$M$1002,CONCATENATE("=",Uitwerking!$A126,"-",Uitwerking!AD$9),RelGegevens!$L$3:$L$1002)=0),"",SUMIF(RelGegevens!$F$3:$M$1002,CONCATENATE("=",Uitwerking!$A126,"-",Uitwerking!AD$9),RelGegevens!$L$3:$L$1002))</f>
        <v/>
      </c>
      <c r="AE126" s="51" t="str">
        <f ca="1">IF(OR($A126="",AE$9="",SUMIF(RelGegevens!$F$3:$M$1002,CONCATENATE("=",Uitwerking!$A126,"-",Uitwerking!AE$9),RelGegevens!$L$3:$L$1002)=0),"",SUMIF(RelGegevens!$F$3:$M$1002,CONCATENATE("=",Uitwerking!$A126,"-",Uitwerking!AE$9),RelGegevens!$L$3:$L$1002))</f>
        <v/>
      </c>
      <c r="AF126" s="51" t="str">
        <f ca="1">IF(OR($A126="",AF$9="",SUMIF(RelGegevens!$F$3:$M$1002,CONCATENATE("=",Uitwerking!$A126,"-",Uitwerking!AF$9),RelGegevens!$L$3:$L$1002)=0),"",SUMIF(RelGegevens!$F$3:$M$1002,CONCATENATE("=",Uitwerking!$A126,"-",Uitwerking!AF$9),RelGegevens!$L$3:$L$1002))</f>
        <v/>
      </c>
      <c r="AG126" s="51" t="str">
        <f ca="1">IF(OR($A126="",AG$9="",SUMIF(RelGegevens!$F$3:$M$1002,CONCATENATE("=",Uitwerking!$A126,"-",Uitwerking!AG$9),RelGegevens!$L$3:$L$1002)=0),"",SUMIF(RelGegevens!$F$3:$M$1002,CONCATENATE("=",Uitwerking!$A126,"-",Uitwerking!AG$9),RelGegevens!$L$3:$L$1002))</f>
        <v/>
      </c>
      <c r="AH126" s="51" t="str">
        <f ca="1">IF(OR($A126="",AH$9="",SUMIF(RelGegevens!$F$3:$M$1002,CONCATENATE("=",Uitwerking!$A126,"-",Uitwerking!AH$9),RelGegevens!$L$3:$L$1002)=0),"",SUMIF(RelGegevens!$F$3:$M$1002,CONCATENATE("=",Uitwerking!$A126,"-",Uitwerking!AH$9),RelGegevens!$L$3:$L$1002))</f>
        <v/>
      </c>
      <c r="AI126" s="51" t="str">
        <f ca="1">IF(OR($A126="",AI$9="",SUMIF(RelGegevens!$F$3:$M$1002,CONCATENATE("=",Uitwerking!$A126,"-",Uitwerking!AI$9),RelGegevens!$L$3:$L$1002)=0),"",SUMIF(RelGegevens!$F$3:$M$1002,CONCATENATE("=",Uitwerking!$A126,"-",Uitwerking!AI$9),RelGegevens!$L$3:$L$1002))</f>
        <v/>
      </c>
      <c r="AJ126" s="51" t="str">
        <f ca="1">IF(OR($A126="",AJ$9="",SUMIF(RelGegevens!$F$3:$M$1002,CONCATENATE("=",Uitwerking!$A126,"-",Uitwerking!AJ$9),RelGegevens!$L$3:$L$1002)=0),"",SUMIF(RelGegevens!$F$3:$M$1002,CONCATENATE("=",Uitwerking!$A126,"-",Uitwerking!AJ$9),RelGegevens!$L$3:$L$1002))</f>
        <v/>
      </c>
      <c r="AK126" s="51" t="str">
        <f ca="1">IF(OR($A126="",AK$9="",SUMIF(RelGegevens!$F$3:$M$1002,CONCATENATE("=",Uitwerking!$A126,"-",Uitwerking!AK$9),RelGegevens!$L$3:$L$1002)=0),"",SUMIF(RelGegevens!$F$3:$M$1002,CONCATENATE("=",Uitwerking!$A126,"-",Uitwerking!AK$9),RelGegevens!$L$3:$L$1002))</f>
        <v/>
      </c>
      <c r="AL126" s="51" t="str">
        <f ca="1">IF(OR($A126="",AL$9="",SUMIF(RelGegevens!$F$3:$M$1002,CONCATENATE("=",Uitwerking!$A126,"-",Uitwerking!AL$9),RelGegevens!$L$3:$L$1002)=0),"",SUMIF(RelGegevens!$F$3:$M$1002,CONCATENATE("=",Uitwerking!$A126,"-",Uitwerking!AL$9),RelGegevens!$L$3:$L$1002))</f>
        <v/>
      </c>
      <c r="AM126" s="51" t="str">
        <f ca="1">IF(OR($A126="",AM$9="",SUMIF(RelGegevens!$F$3:$M$1002,CONCATENATE("=",Uitwerking!$A126,"-",Uitwerking!AM$9),RelGegevens!$L$3:$L$1002)=0),"",SUMIF(RelGegevens!$F$3:$M$1002,CONCATENATE("=",Uitwerking!$A126,"-",Uitwerking!AM$9),RelGegevens!$L$3:$L$1002))</f>
        <v/>
      </c>
      <c r="AN126" s="51" t="str">
        <f ca="1">IF(OR($A126="",AN$9="",SUMIF(RelGegevens!$F$3:$M$1002,CONCATENATE("=",Uitwerking!$A126,"-",Uitwerking!AN$9),RelGegevens!$L$3:$L$1002)=0),"",SUMIF(RelGegevens!$F$3:$M$1002,CONCATENATE("=",Uitwerking!$A126,"-",Uitwerking!AN$9),RelGegevens!$L$3:$L$1002))</f>
        <v/>
      </c>
      <c r="AO126" s="51" t="str">
        <f ca="1">IF(OR($A126="",AO$9="",SUMIF(RelGegevens!$F$3:$M$1002,CONCATENATE("=",Uitwerking!$A126,"-",Uitwerking!AO$9),RelGegevens!$L$3:$L$1002)=0),"",SUMIF(RelGegevens!$F$3:$M$1002,CONCATENATE("=",Uitwerking!$A126,"-",Uitwerking!AO$9),RelGegevens!$L$3:$L$1002))</f>
        <v/>
      </c>
      <c r="AP126" s="51" t="str">
        <f ca="1">IF(OR($A126="",AP$9="",SUMIF(RelGegevens!$F$3:$M$1002,CONCATENATE("=",Uitwerking!$A126,"-",Uitwerking!AP$9),RelGegevens!$L$3:$L$1002)=0),"",SUMIF(RelGegevens!$F$3:$M$1002,CONCATENATE("=",Uitwerking!$A126,"-",Uitwerking!AP$9),RelGegevens!$L$3:$L$1002))</f>
        <v/>
      </c>
      <c r="AQ126" s="51" t="str">
        <f ca="1">IF(OR($A126="",AQ$9="",SUMIF(RelGegevens!$F$3:$M$1002,CONCATENATE("=",Uitwerking!$A126,"-",Uitwerking!AQ$9),RelGegevens!$L$3:$L$1002)=0),"",SUMIF(RelGegevens!$F$3:$M$1002,CONCATENATE("=",Uitwerking!$A126,"-",Uitwerking!AQ$9),RelGegevens!$L$3:$L$1002))</f>
        <v/>
      </c>
      <c r="AR126" s="51" t="str">
        <f ca="1">IF(OR($A126="",AR$9="",SUMIF(RelGegevens!$F$3:$M$1002,CONCATENATE("=",Uitwerking!$A126,"-",Uitwerking!AR$9),RelGegevens!$L$3:$L$1002)=0),"",SUMIF(RelGegevens!$F$3:$M$1002,CONCATENATE("=",Uitwerking!$A126,"-",Uitwerking!AR$9),RelGegevens!$L$3:$L$1002))</f>
        <v/>
      </c>
      <c r="AS126" s="51" t="str">
        <f ca="1">IF(OR($A126="",AS$9="",SUMIF(RelGegevens!$F$3:$M$1002,CONCATENATE("=",Uitwerking!$A126,"-",Uitwerking!AS$9),RelGegevens!$L$3:$L$1002)=0),"",SUMIF(RelGegevens!$F$3:$M$1002,CONCATENATE("=",Uitwerking!$A126,"-",Uitwerking!AS$9),RelGegevens!$L$3:$L$1002))</f>
        <v/>
      </c>
      <c r="AT126" s="51" t="str">
        <f ca="1">IF(OR($A126="",AT$9="",SUMIF(RelGegevens!$F$3:$M$1002,CONCATENATE("=",Uitwerking!$A126,"-",Uitwerking!AT$9),RelGegevens!$L$3:$L$1002)=0),"",SUMIF(RelGegevens!$F$3:$M$1002,CONCATENATE("=",Uitwerking!$A126,"-",Uitwerking!AT$9),RelGegevens!$L$3:$L$1002))</f>
        <v/>
      </c>
      <c r="AU126" s="51" t="str">
        <f ca="1">IF(OR($A126="",AU$9="",SUMIF(RelGegevens!$F$3:$M$1002,CONCATENATE("=",Uitwerking!$A126,"-",Uitwerking!AU$9),RelGegevens!$L$3:$L$1002)=0),"",SUMIF(RelGegevens!$F$3:$M$1002,CONCATENATE("=",Uitwerking!$A126,"-",Uitwerking!AU$9),RelGegevens!$L$3:$L$1002))</f>
        <v/>
      </c>
      <c r="AV126" s="51" t="str">
        <f ca="1">IF(OR($A126="",AV$9="",SUMIF(RelGegevens!$F$3:$M$1002,CONCATENATE("=",Uitwerking!$A126,"-",Uitwerking!AV$9),RelGegevens!$L$3:$L$1002)=0),"",SUMIF(RelGegevens!$F$3:$M$1002,CONCATENATE("=",Uitwerking!$A126,"-",Uitwerking!AV$9),RelGegevens!$L$3:$L$1002))</f>
        <v/>
      </c>
      <c r="AW126" s="51" t="str">
        <f ca="1">IF(OR($A126="",AW$9="",SUMIF(RelGegevens!$F$3:$M$1002,CONCATENATE("=",Uitwerking!$A126,"-",Uitwerking!AW$9),RelGegevens!$L$3:$L$1002)=0),"",SUMIF(RelGegevens!$F$3:$M$1002,CONCATENATE("=",Uitwerking!$A126,"-",Uitwerking!AW$9),RelGegevens!$L$3:$L$1002))</f>
        <v/>
      </c>
      <c r="AX126" s="51" t="str">
        <f ca="1">IF(OR($A126="",AX$9="",SUMIF(RelGegevens!$F$3:$M$1002,CONCATENATE("=",Uitwerking!$A126,"-",Uitwerking!AX$9),RelGegevens!$L$3:$L$1002)=0),"",SUMIF(RelGegevens!$F$3:$M$1002,CONCATENATE("=",Uitwerking!$A126,"-",Uitwerking!AX$9),RelGegevens!$L$3:$L$1002))</f>
        <v/>
      </c>
      <c r="AY126" s="51" t="str">
        <f ca="1">IF(OR($A126="",AY$9="",SUMIF(RelGegevens!$F$3:$M$1002,CONCATENATE("=",Uitwerking!$A126,"-",Uitwerking!AY$9),RelGegevens!$L$3:$L$1002)=0),"",SUMIF(RelGegevens!$F$3:$M$1002,CONCATENATE("=",Uitwerking!$A126,"-",Uitwerking!AY$9),RelGegevens!$L$3:$L$1002))</f>
        <v/>
      </c>
      <c r="AZ126" s="51" t="str">
        <f ca="1">IF(OR($A126="",AZ$9="",SUMIF(RelGegevens!$F$3:$M$1002,CONCATENATE("=",Uitwerking!$A126,"-",Uitwerking!AZ$9),RelGegevens!$L$3:$L$1002)=0),"",SUMIF(RelGegevens!$F$3:$M$1002,CONCATENATE("=",Uitwerking!$A126,"-",Uitwerking!AZ$9),RelGegevens!$L$3:$L$1002))</f>
        <v/>
      </c>
      <c r="BA126" s="51" t="str">
        <f ca="1">IF(OR($A126="",BA$9="",SUMIF(RelGegevens!$F$3:$M$1002,CONCATENATE("=",Uitwerking!$A126,"-",Uitwerking!BA$9),RelGegevens!$L$3:$L$1002)=0),"",SUMIF(RelGegevens!$F$3:$M$1002,CONCATENATE("=",Uitwerking!$A126,"-",Uitwerking!BA$9),RelGegevens!$L$3:$L$1002))</f>
        <v/>
      </c>
      <c r="BB126" s="51" t="str">
        <f ca="1">IF(OR($A126="",BB$9="",SUMIF(RelGegevens!$F$3:$M$1002,CONCATENATE("=",Uitwerking!$A126,"-",Uitwerking!BB$9),RelGegevens!$L$3:$L$1002)=0),"",SUMIF(RelGegevens!$F$3:$M$1002,CONCATENATE("=",Uitwerking!$A126,"-",Uitwerking!BB$9),RelGegevens!$L$3:$L$1002))</f>
        <v/>
      </c>
      <c r="BC126" s="52" t="str">
        <f ca="1">IF(OR($A126="",BC$9="",SUMIF(RelGegevens!$F$3:$M$1002,CONCATENATE("=",Uitwerking!$A126,"-",Uitwerking!BC$9),RelGegevens!$L$3:$L$1002)=0),"",SUMIF(RelGegevens!$F$3:$M$1002,CONCATENATE("=",Uitwerking!$A126,"-",Uitwerking!BC$9),RelGegevens!$L$3:$L$1002))</f>
        <v/>
      </c>
    </row>
    <row r="127" spans="1:55" ht="10.5" customHeight="1" x14ac:dyDescent="0.25">
      <c r="A127" s="17" t="str">
        <f>'Data LMA'!B135</f>
        <v/>
      </c>
      <c r="B127" s="29" t="str">
        <f t="shared" si="7"/>
        <v/>
      </c>
      <c r="C127" s="22" t="str">
        <f>IF(A127="","",VLOOKUP(A127,Euralcodes!$A$2:$C$840,3))</f>
        <v/>
      </c>
      <c r="D127" s="23" t="str">
        <f>IF(C127="","",VLOOKUP(A127,Euralcodes!$A$2:$C$840,2))</f>
        <v/>
      </c>
      <c r="E127" s="87" t="str">
        <f t="shared" ca="1" si="6"/>
        <v/>
      </c>
      <c r="F127" s="50" t="str">
        <f ca="1">IF(OR($A127="",F$9="",SUMIF(RelGegevens!$F$3:$M$1002,CONCATENATE("=",Uitwerking!$A127,"-",Uitwerking!F$9),RelGegevens!$L$3:$L$1002)=0),"",SUMIF(RelGegevens!$F$3:$M$1002,CONCATENATE("=",Uitwerking!$A127,"-",Uitwerking!F$9),RelGegevens!$L$3:$L$1002))</f>
        <v/>
      </c>
      <c r="G127" s="51" t="str">
        <f ca="1">IF(OR($A127="",G$9="",SUMIF(RelGegevens!$F$3:$M$1002,CONCATENATE("=",Uitwerking!$A127,"-",Uitwerking!G$9),RelGegevens!$L$3:$L$1002)=0),"",SUMIF(RelGegevens!$F$3:$M$1002,CONCATENATE("=",Uitwerking!$A127,"-",Uitwerking!G$9),RelGegevens!$L$3:$L$1002))</f>
        <v/>
      </c>
      <c r="H127" s="51" t="str">
        <f ca="1">IF(OR($A127="",H$9="",SUMIF(RelGegevens!$F$3:$M$1002,CONCATENATE("=",Uitwerking!$A127,"-",Uitwerking!H$9),RelGegevens!$L$3:$L$1002)=0),"",SUMIF(RelGegevens!$F$3:$M$1002,CONCATENATE("=",Uitwerking!$A127,"-",Uitwerking!H$9),RelGegevens!$L$3:$L$1002))</f>
        <v/>
      </c>
      <c r="I127" s="51" t="str">
        <f ca="1">IF(OR($A127="",I$9="",SUMIF(RelGegevens!$F$3:$M$1002,CONCATENATE("=",Uitwerking!$A127,"-",Uitwerking!I$9),RelGegevens!$L$3:$L$1002)=0),"",SUMIF(RelGegevens!$F$3:$M$1002,CONCATENATE("=",Uitwerking!$A127,"-",Uitwerking!I$9),RelGegevens!$L$3:$L$1002))</f>
        <v/>
      </c>
      <c r="J127" s="51" t="str">
        <f ca="1">IF(OR($A127="",J$9="",SUMIF(RelGegevens!$F$3:$M$1002,CONCATENATE("=",Uitwerking!$A127,"-",Uitwerking!J$9),RelGegevens!$L$3:$L$1002)=0),"",SUMIF(RelGegevens!$F$3:$M$1002,CONCATENATE("=",Uitwerking!$A127,"-",Uitwerking!J$9),RelGegevens!$L$3:$L$1002))</f>
        <v/>
      </c>
      <c r="K127" s="51" t="str">
        <f ca="1">IF(OR($A127="",K$9="",SUMIF(RelGegevens!$F$3:$M$1002,CONCATENATE("=",Uitwerking!$A127,"-",Uitwerking!K$9),RelGegevens!$L$3:$L$1002)=0),"",SUMIF(RelGegevens!$F$3:$M$1002,CONCATENATE("=",Uitwerking!$A127,"-",Uitwerking!K$9),RelGegevens!$L$3:$L$1002))</f>
        <v/>
      </c>
      <c r="L127" s="51" t="str">
        <f ca="1">IF(OR($A127="",L$9="",SUMIF(RelGegevens!$F$3:$M$1002,CONCATENATE("=",Uitwerking!$A127,"-",Uitwerking!L$9),RelGegevens!$L$3:$L$1002)=0),"",SUMIF(RelGegevens!$F$3:$M$1002,CONCATENATE("=",Uitwerking!$A127,"-",Uitwerking!L$9),RelGegevens!$L$3:$L$1002))</f>
        <v/>
      </c>
      <c r="M127" s="51" t="str">
        <f ca="1">IF(OR($A127="",M$9="",SUMIF(RelGegevens!$F$3:$M$1002,CONCATENATE("=",Uitwerking!$A127,"-",Uitwerking!M$9),RelGegevens!$L$3:$L$1002)=0),"",SUMIF(RelGegevens!$F$3:$M$1002,CONCATENATE("=",Uitwerking!$A127,"-",Uitwerking!M$9),RelGegevens!$L$3:$L$1002))</f>
        <v/>
      </c>
      <c r="N127" s="51" t="str">
        <f ca="1">IF(OR($A127="",N$9="",SUMIF(RelGegevens!$F$3:$M$1002,CONCATENATE("=",Uitwerking!$A127,"-",Uitwerking!N$9),RelGegevens!$L$3:$L$1002)=0),"",SUMIF(RelGegevens!$F$3:$M$1002,CONCATENATE("=",Uitwerking!$A127,"-",Uitwerking!N$9),RelGegevens!$L$3:$L$1002))</f>
        <v/>
      </c>
      <c r="O127" s="51" t="str">
        <f ca="1">IF(OR($A127="",O$9="",SUMIF(RelGegevens!$F$3:$M$1002,CONCATENATE("=",Uitwerking!$A127,"-",Uitwerking!O$9),RelGegevens!$L$3:$L$1002)=0),"",SUMIF(RelGegevens!$F$3:$M$1002,CONCATENATE("=",Uitwerking!$A127,"-",Uitwerking!O$9),RelGegevens!$L$3:$L$1002))</f>
        <v/>
      </c>
      <c r="P127" s="51" t="str">
        <f ca="1">IF(OR($A127="",P$9="",SUMIF(RelGegevens!$F$3:$M$1002,CONCATENATE("=",Uitwerking!$A127,"-",Uitwerking!P$9),RelGegevens!$L$3:$L$1002)=0),"",SUMIF(RelGegevens!$F$3:$M$1002,CONCATENATE("=",Uitwerking!$A127,"-",Uitwerking!P$9),RelGegevens!$L$3:$L$1002))</f>
        <v/>
      </c>
      <c r="Q127" s="51" t="str">
        <f ca="1">IF(OR($A127="",Q$9="",SUMIF(RelGegevens!$F$3:$M$1002,CONCATENATE("=",Uitwerking!$A127,"-",Uitwerking!Q$9),RelGegevens!$L$3:$L$1002)=0),"",SUMIF(RelGegevens!$F$3:$M$1002,CONCATENATE("=",Uitwerking!$A127,"-",Uitwerking!Q$9),RelGegevens!$L$3:$L$1002))</f>
        <v/>
      </c>
      <c r="R127" s="51" t="str">
        <f ca="1">IF(OR($A127="",R$9="",SUMIF(RelGegevens!$F$3:$M$1002,CONCATENATE("=",Uitwerking!$A127,"-",Uitwerking!R$9),RelGegevens!$L$3:$L$1002)=0),"",SUMIF(RelGegevens!$F$3:$M$1002,CONCATENATE("=",Uitwerking!$A127,"-",Uitwerking!R$9),RelGegevens!$L$3:$L$1002))</f>
        <v/>
      </c>
      <c r="S127" s="51" t="str">
        <f ca="1">IF(OR($A127="",S$9="",SUMIF(RelGegevens!$F$3:$M$1002,CONCATENATE("=",Uitwerking!$A127,"-",Uitwerking!S$9),RelGegevens!$L$3:$L$1002)=0),"",SUMIF(RelGegevens!$F$3:$M$1002,CONCATENATE("=",Uitwerking!$A127,"-",Uitwerking!S$9),RelGegevens!$L$3:$L$1002))</f>
        <v/>
      </c>
      <c r="T127" s="51" t="str">
        <f ca="1">IF(OR($A127="",T$9="",SUMIF(RelGegevens!$F$3:$M$1002,CONCATENATE("=",Uitwerking!$A127,"-",Uitwerking!T$9),RelGegevens!$L$3:$L$1002)=0),"",SUMIF(RelGegevens!$F$3:$M$1002,CONCATENATE("=",Uitwerking!$A127,"-",Uitwerking!T$9),RelGegevens!$L$3:$L$1002))</f>
        <v/>
      </c>
      <c r="U127" s="51" t="str">
        <f ca="1">IF(OR($A127="",U$9="",SUMIF(RelGegevens!$F$3:$M$1002,CONCATENATE("=",Uitwerking!$A127,"-",Uitwerking!U$9),RelGegevens!$L$3:$L$1002)=0),"",SUMIF(RelGegevens!$F$3:$M$1002,CONCATENATE("=",Uitwerking!$A127,"-",Uitwerking!U$9),RelGegevens!$L$3:$L$1002))</f>
        <v/>
      </c>
      <c r="V127" s="51" t="str">
        <f ca="1">IF(OR($A127="",V$9="",SUMIF(RelGegevens!$F$3:$M$1002,CONCATENATE("=",Uitwerking!$A127,"-",Uitwerking!V$9),RelGegevens!$L$3:$L$1002)=0),"",SUMIF(RelGegevens!$F$3:$M$1002,CONCATENATE("=",Uitwerking!$A127,"-",Uitwerking!V$9),RelGegevens!$L$3:$L$1002))</f>
        <v/>
      </c>
      <c r="W127" s="51" t="str">
        <f ca="1">IF(OR($A127="",W$9="",SUMIF(RelGegevens!$F$3:$M$1002,CONCATENATE("=",Uitwerking!$A127,"-",Uitwerking!W$9),RelGegevens!$L$3:$L$1002)=0),"",SUMIF(RelGegevens!$F$3:$M$1002,CONCATENATE("=",Uitwerking!$A127,"-",Uitwerking!W$9),RelGegevens!$L$3:$L$1002))</f>
        <v/>
      </c>
      <c r="X127" s="51" t="str">
        <f ca="1">IF(OR($A127="",X$9="",SUMIF(RelGegevens!$F$3:$M$1002,CONCATENATE("=",Uitwerking!$A127,"-",Uitwerking!X$9),RelGegevens!$L$3:$L$1002)=0),"",SUMIF(RelGegevens!$F$3:$M$1002,CONCATENATE("=",Uitwerking!$A127,"-",Uitwerking!X$9),RelGegevens!$L$3:$L$1002))</f>
        <v/>
      </c>
      <c r="Y127" s="51" t="str">
        <f ca="1">IF(OR($A127="",Y$9="",SUMIF(RelGegevens!$F$3:$M$1002,CONCATENATE("=",Uitwerking!$A127,"-",Uitwerking!Y$9),RelGegevens!$L$3:$L$1002)=0),"",SUMIF(RelGegevens!$F$3:$M$1002,CONCATENATE("=",Uitwerking!$A127,"-",Uitwerking!Y$9),RelGegevens!$L$3:$L$1002))</f>
        <v/>
      </c>
      <c r="Z127" s="50" t="str">
        <f ca="1">IF(OR($A127="",Z$9="",SUMIF(RelGegevens!$F$3:$M$1002,CONCATENATE("=",Uitwerking!$A127,"-",Uitwerking!Z$9),RelGegevens!$L$3:$L$1002)=0),"",SUMIF(RelGegevens!$F$3:$M$1002,CONCATENATE("=",Uitwerking!$A127,"-",Uitwerking!Z$9),RelGegevens!$L$3:$L$1002))</f>
        <v/>
      </c>
      <c r="AA127" s="51" t="str">
        <f ca="1">IF(OR($A127="",AA$9="",SUMIF(RelGegevens!$F$3:$M$1002,CONCATENATE("=",Uitwerking!$A127,"-",Uitwerking!AA$9),RelGegevens!$L$3:$L$1002)=0),"",SUMIF(RelGegevens!$F$3:$M$1002,CONCATENATE("=",Uitwerking!$A127,"-",Uitwerking!AA$9),RelGegevens!$L$3:$L$1002))</f>
        <v/>
      </c>
      <c r="AB127" s="51" t="str">
        <f ca="1">IF(OR($A127="",AB$9="",SUMIF(RelGegevens!$F$3:$M$1002,CONCATENATE("=",Uitwerking!$A127,"-",Uitwerking!AB$9),RelGegevens!$L$3:$L$1002)=0),"",SUMIF(RelGegevens!$F$3:$M$1002,CONCATENATE("=",Uitwerking!$A127,"-",Uitwerking!AB$9),RelGegevens!$L$3:$L$1002))</f>
        <v/>
      </c>
      <c r="AC127" s="51" t="str">
        <f ca="1">IF(OR($A127="",AC$9="",SUMIF(RelGegevens!$F$3:$M$1002,CONCATENATE("=",Uitwerking!$A127,"-",Uitwerking!AC$9),RelGegevens!$L$3:$L$1002)=0),"",SUMIF(RelGegevens!$F$3:$M$1002,CONCATENATE("=",Uitwerking!$A127,"-",Uitwerking!AC$9),RelGegevens!$L$3:$L$1002))</f>
        <v/>
      </c>
      <c r="AD127" s="51" t="str">
        <f ca="1">IF(OR($A127="",AD$9="",SUMIF(RelGegevens!$F$3:$M$1002,CONCATENATE("=",Uitwerking!$A127,"-",Uitwerking!AD$9),RelGegevens!$L$3:$L$1002)=0),"",SUMIF(RelGegevens!$F$3:$M$1002,CONCATENATE("=",Uitwerking!$A127,"-",Uitwerking!AD$9),RelGegevens!$L$3:$L$1002))</f>
        <v/>
      </c>
      <c r="AE127" s="51" t="str">
        <f ca="1">IF(OR($A127="",AE$9="",SUMIF(RelGegevens!$F$3:$M$1002,CONCATENATE("=",Uitwerking!$A127,"-",Uitwerking!AE$9),RelGegevens!$L$3:$L$1002)=0),"",SUMIF(RelGegevens!$F$3:$M$1002,CONCATENATE("=",Uitwerking!$A127,"-",Uitwerking!AE$9),RelGegevens!$L$3:$L$1002))</f>
        <v/>
      </c>
      <c r="AF127" s="51" t="str">
        <f ca="1">IF(OR($A127="",AF$9="",SUMIF(RelGegevens!$F$3:$M$1002,CONCATENATE("=",Uitwerking!$A127,"-",Uitwerking!AF$9),RelGegevens!$L$3:$L$1002)=0),"",SUMIF(RelGegevens!$F$3:$M$1002,CONCATENATE("=",Uitwerking!$A127,"-",Uitwerking!AF$9),RelGegevens!$L$3:$L$1002))</f>
        <v/>
      </c>
      <c r="AG127" s="51" t="str">
        <f ca="1">IF(OR($A127="",AG$9="",SUMIF(RelGegevens!$F$3:$M$1002,CONCATENATE("=",Uitwerking!$A127,"-",Uitwerking!AG$9),RelGegevens!$L$3:$L$1002)=0),"",SUMIF(RelGegevens!$F$3:$M$1002,CONCATENATE("=",Uitwerking!$A127,"-",Uitwerking!AG$9),RelGegevens!$L$3:$L$1002))</f>
        <v/>
      </c>
      <c r="AH127" s="51" t="str">
        <f ca="1">IF(OR($A127="",AH$9="",SUMIF(RelGegevens!$F$3:$M$1002,CONCATENATE("=",Uitwerking!$A127,"-",Uitwerking!AH$9),RelGegevens!$L$3:$L$1002)=0),"",SUMIF(RelGegevens!$F$3:$M$1002,CONCATENATE("=",Uitwerking!$A127,"-",Uitwerking!AH$9),RelGegevens!$L$3:$L$1002))</f>
        <v/>
      </c>
      <c r="AI127" s="51" t="str">
        <f ca="1">IF(OR($A127="",AI$9="",SUMIF(RelGegevens!$F$3:$M$1002,CONCATENATE("=",Uitwerking!$A127,"-",Uitwerking!AI$9),RelGegevens!$L$3:$L$1002)=0),"",SUMIF(RelGegevens!$F$3:$M$1002,CONCATENATE("=",Uitwerking!$A127,"-",Uitwerking!AI$9),RelGegevens!$L$3:$L$1002))</f>
        <v/>
      </c>
      <c r="AJ127" s="51" t="str">
        <f ca="1">IF(OR($A127="",AJ$9="",SUMIF(RelGegevens!$F$3:$M$1002,CONCATENATE("=",Uitwerking!$A127,"-",Uitwerking!AJ$9),RelGegevens!$L$3:$L$1002)=0),"",SUMIF(RelGegevens!$F$3:$M$1002,CONCATENATE("=",Uitwerking!$A127,"-",Uitwerking!AJ$9),RelGegevens!$L$3:$L$1002))</f>
        <v/>
      </c>
      <c r="AK127" s="51" t="str">
        <f ca="1">IF(OR($A127="",AK$9="",SUMIF(RelGegevens!$F$3:$M$1002,CONCATENATE("=",Uitwerking!$A127,"-",Uitwerking!AK$9),RelGegevens!$L$3:$L$1002)=0),"",SUMIF(RelGegevens!$F$3:$M$1002,CONCATENATE("=",Uitwerking!$A127,"-",Uitwerking!AK$9),RelGegevens!$L$3:$L$1002))</f>
        <v/>
      </c>
      <c r="AL127" s="51" t="str">
        <f ca="1">IF(OR($A127="",AL$9="",SUMIF(RelGegevens!$F$3:$M$1002,CONCATENATE("=",Uitwerking!$A127,"-",Uitwerking!AL$9),RelGegevens!$L$3:$L$1002)=0),"",SUMIF(RelGegevens!$F$3:$M$1002,CONCATENATE("=",Uitwerking!$A127,"-",Uitwerking!AL$9),RelGegevens!$L$3:$L$1002))</f>
        <v/>
      </c>
      <c r="AM127" s="51" t="str">
        <f ca="1">IF(OR($A127="",AM$9="",SUMIF(RelGegevens!$F$3:$M$1002,CONCATENATE("=",Uitwerking!$A127,"-",Uitwerking!AM$9),RelGegevens!$L$3:$L$1002)=0),"",SUMIF(RelGegevens!$F$3:$M$1002,CONCATENATE("=",Uitwerking!$A127,"-",Uitwerking!AM$9),RelGegevens!$L$3:$L$1002))</f>
        <v/>
      </c>
      <c r="AN127" s="51" t="str">
        <f ca="1">IF(OR($A127="",AN$9="",SUMIF(RelGegevens!$F$3:$M$1002,CONCATENATE("=",Uitwerking!$A127,"-",Uitwerking!AN$9),RelGegevens!$L$3:$L$1002)=0),"",SUMIF(RelGegevens!$F$3:$M$1002,CONCATENATE("=",Uitwerking!$A127,"-",Uitwerking!AN$9),RelGegevens!$L$3:$L$1002))</f>
        <v/>
      </c>
      <c r="AO127" s="51" t="str">
        <f ca="1">IF(OR($A127="",AO$9="",SUMIF(RelGegevens!$F$3:$M$1002,CONCATENATE("=",Uitwerking!$A127,"-",Uitwerking!AO$9),RelGegevens!$L$3:$L$1002)=0),"",SUMIF(RelGegevens!$F$3:$M$1002,CONCATENATE("=",Uitwerking!$A127,"-",Uitwerking!AO$9),RelGegevens!$L$3:$L$1002))</f>
        <v/>
      </c>
      <c r="AP127" s="51" t="str">
        <f ca="1">IF(OR($A127="",AP$9="",SUMIF(RelGegevens!$F$3:$M$1002,CONCATENATE("=",Uitwerking!$A127,"-",Uitwerking!AP$9),RelGegevens!$L$3:$L$1002)=0),"",SUMIF(RelGegevens!$F$3:$M$1002,CONCATENATE("=",Uitwerking!$A127,"-",Uitwerking!AP$9),RelGegevens!$L$3:$L$1002))</f>
        <v/>
      </c>
      <c r="AQ127" s="51" t="str">
        <f ca="1">IF(OR($A127="",AQ$9="",SUMIF(RelGegevens!$F$3:$M$1002,CONCATENATE("=",Uitwerking!$A127,"-",Uitwerking!AQ$9),RelGegevens!$L$3:$L$1002)=0),"",SUMIF(RelGegevens!$F$3:$M$1002,CONCATENATE("=",Uitwerking!$A127,"-",Uitwerking!AQ$9),RelGegevens!$L$3:$L$1002))</f>
        <v/>
      </c>
      <c r="AR127" s="51" t="str">
        <f ca="1">IF(OR($A127="",AR$9="",SUMIF(RelGegevens!$F$3:$M$1002,CONCATENATE("=",Uitwerking!$A127,"-",Uitwerking!AR$9),RelGegevens!$L$3:$L$1002)=0),"",SUMIF(RelGegevens!$F$3:$M$1002,CONCATENATE("=",Uitwerking!$A127,"-",Uitwerking!AR$9),RelGegevens!$L$3:$L$1002))</f>
        <v/>
      </c>
      <c r="AS127" s="51" t="str">
        <f ca="1">IF(OR($A127="",AS$9="",SUMIF(RelGegevens!$F$3:$M$1002,CONCATENATE("=",Uitwerking!$A127,"-",Uitwerking!AS$9),RelGegevens!$L$3:$L$1002)=0),"",SUMIF(RelGegevens!$F$3:$M$1002,CONCATENATE("=",Uitwerking!$A127,"-",Uitwerking!AS$9),RelGegevens!$L$3:$L$1002))</f>
        <v/>
      </c>
      <c r="AT127" s="51" t="str">
        <f ca="1">IF(OR($A127="",AT$9="",SUMIF(RelGegevens!$F$3:$M$1002,CONCATENATE("=",Uitwerking!$A127,"-",Uitwerking!AT$9),RelGegevens!$L$3:$L$1002)=0),"",SUMIF(RelGegevens!$F$3:$M$1002,CONCATENATE("=",Uitwerking!$A127,"-",Uitwerking!AT$9),RelGegevens!$L$3:$L$1002))</f>
        <v/>
      </c>
      <c r="AU127" s="51" t="str">
        <f ca="1">IF(OR($A127="",AU$9="",SUMIF(RelGegevens!$F$3:$M$1002,CONCATENATE("=",Uitwerking!$A127,"-",Uitwerking!AU$9),RelGegevens!$L$3:$L$1002)=0),"",SUMIF(RelGegevens!$F$3:$M$1002,CONCATENATE("=",Uitwerking!$A127,"-",Uitwerking!AU$9),RelGegevens!$L$3:$L$1002))</f>
        <v/>
      </c>
      <c r="AV127" s="51" t="str">
        <f ca="1">IF(OR($A127="",AV$9="",SUMIF(RelGegevens!$F$3:$M$1002,CONCATENATE("=",Uitwerking!$A127,"-",Uitwerking!AV$9),RelGegevens!$L$3:$L$1002)=0),"",SUMIF(RelGegevens!$F$3:$M$1002,CONCATENATE("=",Uitwerking!$A127,"-",Uitwerking!AV$9),RelGegevens!$L$3:$L$1002))</f>
        <v/>
      </c>
      <c r="AW127" s="51" t="str">
        <f ca="1">IF(OR($A127="",AW$9="",SUMIF(RelGegevens!$F$3:$M$1002,CONCATENATE("=",Uitwerking!$A127,"-",Uitwerking!AW$9),RelGegevens!$L$3:$L$1002)=0),"",SUMIF(RelGegevens!$F$3:$M$1002,CONCATENATE("=",Uitwerking!$A127,"-",Uitwerking!AW$9),RelGegevens!$L$3:$L$1002))</f>
        <v/>
      </c>
      <c r="AX127" s="51" t="str">
        <f ca="1">IF(OR($A127="",AX$9="",SUMIF(RelGegevens!$F$3:$M$1002,CONCATENATE("=",Uitwerking!$A127,"-",Uitwerking!AX$9),RelGegevens!$L$3:$L$1002)=0),"",SUMIF(RelGegevens!$F$3:$M$1002,CONCATENATE("=",Uitwerking!$A127,"-",Uitwerking!AX$9),RelGegevens!$L$3:$L$1002))</f>
        <v/>
      </c>
      <c r="AY127" s="51" t="str">
        <f ca="1">IF(OR($A127="",AY$9="",SUMIF(RelGegevens!$F$3:$M$1002,CONCATENATE("=",Uitwerking!$A127,"-",Uitwerking!AY$9),RelGegevens!$L$3:$L$1002)=0),"",SUMIF(RelGegevens!$F$3:$M$1002,CONCATENATE("=",Uitwerking!$A127,"-",Uitwerking!AY$9),RelGegevens!$L$3:$L$1002))</f>
        <v/>
      </c>
      <c r="AZ127" s="51" t="str">
        <f ca="1">IF(OR($A127="",AZ$9="",SUMIF(RelGegevens!$F$3:$M$1002,CONCATENATE("=",Uitwerking!$A127,"-",Uitwerking!AZ$9),RelGegevens!$L$3:$L$1002)=0),"",SUMIF(RelGegevens!$F$3:$M$1002,CONCATENATE("=",Uitwerking!$A127,"-",Uitwerking!AZ$9),RelGegevens!$L$3:$L$1002))</f>
        <v/>
      </c>
      <c r="BA127" s="51" t="str">
        <f ca="1">IF(OR($A127="",BA$9="",SUMIF(RelGegevens!$F$3:$M$1002,CONCATENATE("=",Uitwerking!$A127,"-",Uitwerking!BA$9),RelGegevens!$L$3:$L$1002)=0),"",SUMIF(RelGegevens!$F$3:$M$1002,CONCATENATE("=",Uitwerking!$A127,"-",Uitwerking!BA$9),RelGegevens!$L$3:$L$1002))</f>
        <v/>
      </c>
      <c r="BB127" s="51" t="str">
        <f ca="1">IF(OR($A127="",BB$9="",SUMIF(RelGegevens!$F$3:$M$1002,CONCATENATE("=",Uitwerking!$A127,"-",Uitwerking!BB$9),RelGegevens!$L$3:$L$1002)=0),"",SUMIF(RelGegevens!$F$3:$M$1002,CONCATENATE("=",Uitwerking!$A127,"-",Uitwerking!BB$9),RelGegevens!$L$3:$L$1002))</f>
        <v/>
      </c>
      <c r="BC127" s="52" t="str">
        <f ca="1">IF(OR($A127="",BC$9="",SUMIF(RelGegevens!$F$3:$M$1002,CONCATENATE("=",Uitwerking!$A127,"-",Uitwerking!BC$9),RelGegevens!$L$3:$L$1002)=0),"",SUMIF(RelGegevens!$F$3:$M$1002,CONCATENATE("=",Uitwerking!$A127,"-",Uitwerking!BC$9),RelGegevens!$L$3:$L$1002))</f>
        <v/>
      </c>
    </row>
    <row r="128" spans="1:55" ht="10.5" customHeight="1" x14ac:dyDescent="0.25">
      <c r="A128" s="17" t="str">
        <f>'Data LMA'!B136</f>
        <v/>
      </c>
      <c r="B128" s="29" t="str">
        <f t="shared" si="7"/>
        <v/>
      </c>
      <c r="C128" s="22" t="str">
        <f>IF(A128="","",VLOOKUP(A128,Euralcodes!$A$2:$C$840,3))</f>
        <v/>
      </c>
      <c r="D128" s="23" t="str">
        <f>IF(C128="","",VLOOKUP(A128,Euralcodes!$A$2:$C$840,2))</f>
        <v/>
      </c>
      <c r="E128" s="87" t="str">
        <f t="shared" ca="1" si="6"/>
        <v/>
      </c>
      <c r="F128" s="50" t="str">
        <f ca="1">IF(OR($A128="",F$9="",SUMIF(RelGegevens!$F$3:$M$1002,CONCATENATE("=",Uitwerking!$A128,"-",Uitwerking!F$9),RelGegevens!$L$3:$L$1002)=0),"",SUMIF(RelGegevens!$F$3:$M$1002,CONCATENATE("=",Uitwerking!$A128,"-",Uitwerking!F$9),RelGegevens!$L$3:$L$1002))</f>
        <v/>
      </c>
      <c r="G128" s="51" t="str">
        <f ca="1">IF(OR($A128="",G$9="",SUMIF(RelGegevens!$F$3:$M$1002,CONCATENATE("=",Uitwerking!$A128,"-",Uitwerking!G$9),RelGegevens!$L$3:$L$1002)=0),"",SUMIF(RelGegevens!$F$3:$M$1002,CONCATENATE("=",Uitwerking!$A128,"-",Uitwerking!G$9),RelGegevens!$L$3:$L$1002))</f>
        <v/>
      </c>
      <c r="H128" s="51" t="str">
        <f ca="1">IF(OR($A128="",H$9="",SUMIF(RelGegevens!$F$3:$M$1002,CONCATENATE("=",Uitwerking!$A128,"-",Uitwerking!H$9),RelGegevens!$L$3:$L$1002)=0),"",SUMIF(RelGegevens!$F$3:$M$1002,CONCATENATE("=",Uitwerking!$A128,"-",Uitwerking!H$9),RelGegevens!$L$3:$L$1002))</f>
        <v/>
      </c>
      <c r="I128" s="51" t="str">
        <f ca="1">IF(OR($A128="",I$9="",SUMIF(RelGegevens!$F$3:$M$1002,CONCATENATE("=",Uitwerking!$A128,"-",Uitwerking!I$9),RelGegevens!$L$3:$L$1002)=0),"",SUMIF(RelGegevens!$F$3:$M$1002,CONCATENATE("=",Uitwerking!$A128,"-",Uitwerking!I$9),RelGegevens!$L$3:$L$1002))</f>
        <v/>
      </c>
      <c r="J128" s="51" t="str">
        <f ca="1">IF(OR($A128="",J$9="",SUMIF(RelGegevens!$F$3:$M$1002,CONCATENATE("=",Uitwerking!$A128,"-",Uitwerking!J$9),RelGegevens!$L$3:$L$1002)=0),"",SUMIF(RelGegevens!$F$3:$M$1002,CONCATENATE("=",Uitwerking!$A128,"-",Uitwerking!J$9),RelGegevens!$L$3:$L$1002))</f>
        <v/>
      </c>
      <c r="K128" s="51" t="str">
        <f ca="1">IF(OR($A128="",K$9="",SUMIF(RelGegevens!$F$3:$M$1002,CONCATENATE("=",Uitwerking!$A128,"-",Uitwerking!K$9),RelGegevens!$L$3:$L$1002)=0),"",SUMIF(RelGegevens!$F$3:$M$1002,CONCATENATE("=",Uitwerking!$A128,"-",Uitwerking!K$9),RelGegevens!$L$3:$L$1002))</f>
        <v/>
      </c>
      <c r="L128" s="51" t="str">
        <f ca="1">IF(OR($A128="",L$9="",SUMIF(RelGegevens!$F$3:$M$1002,CONCATENATE("=",Uitwerking!$A128,"-",Uitwerking!L$9),RelGegevens!$L$3:$L$1002)=0),"",SUMIF(RelGegevens!$F$3:$M$1002,CONCATENATE("=",Uitwerking!$A128,"-",Uitwerking!L$9),RelGegevens!$L$3:$L$1002))</f>
        <v/>
      </c>
      <c r="M128" s="51" t="str">
        <f ca="1">IF(OR($A128="",M$9="",SUMIF(RelGegevens!$F$3:$M$1002,CONCATENATE("=",Uitwerking!$A128,"-",Uitwerking!M$9),RelGegevens!$L$3:$L$1002)=0),"",SUMIF(RelGegevens!$F$3:$M$1002,CONCATENATE("=",Uitwerking!$A128,"-",Uitwerking!M$9),RelGegevens!$L$3:$L$1002))</f>
        <v/>
      </c>
      <c r="N128" s="51" t="str">
        <f ca="1">IF(OR($A128="",N$9="",SUMIF(RelGegevens!$F$3:$M$1002,CONCATENATE("=",Uitwerking!$A128,"-",Uitwerking!N$9),RelGegevens!$L$3:$L$1002)=0),"",SUMIF(RelGegevens!$F$3:$M$1002,CONCATENATE("=",Uitwerking!$A128,"-",Uitwerking!N$9),RelGegevens!$L$3:$L$1002))</f>
        <v/>
      </c>
      <c r="O128" s="51" t="str">
        <f ca="1">IF(OR($A128="",O$9="",SUMIF(RelGegevens!$F$3:$M$1002,CONCATENATE("=",Uitwerking!$A128,"-",Uitwerking!O$9),RelGegevens!$L$3:$L$1002)=0),"",SUMIF(RelGegevens!$F$3:$M$1002,CONCATENATE("=",Uitwerking!$A128,"-",Uitwerking!O$9),RelGegevens!$L$3:$L$1002))</f>
        <v/>
      </c>
      <c r="P128" s="51" t="str">
        <f ca="1">IF(OR($A128="",P$9="",SUMIF(RelGegevens!$F$3:$M$1002,CONCATENATE("=",Uitwerking!$A128,"-",Uitwerking!P$9),RelGegevens!$L$3:$L$1002)=0),"",SUMIF(RelGegevens!$F$3:$M$1002,CONCATENATE("=",Uitwerking!$A128,"-",Uitwerking!P$9),RelGegevens!$L$3:$L$1002))</f>
        <v/>
      </c>
      <c r="Q128" s="51" t="str">
        <f ca="1">IF(OR($A128="",Q$9="",SUMIF(RelGegevens!$F$3:$M$1002,CONCATENATE("=",Uitwerking!$A128,"-",Uitwerking!Q$9),RelGegevens!$L$3:$L$1002)=0),"",SUMIF(RelGegevens!$F$3:$M$1002,CONCATENATE("=",Uitwerking!$A128,"-",Uitwerking!Q$9),RelGegevens!$L$3:$L$1002))</f>
        <v/>
      </c>
      <c r="R128" s="51" t="str">
        <f ca="1">IF(OR($A128="",R$9="",SUMIF(RelGegevens!$F$3:$M$1002,CONCATENATE("=",Uitwerking!$A128,"-",Uitwerking!R$9),RelGegevens!$L$3:$L$1002)=0),"",SUMIF(RelGegevens!$F$3:$M$1002,CONCATENATE("=",Uitwerking!$A128,"-",Uitwerking!R$9),RelGegevens!$L$3:$L$1002))</f>
        <v/>
      </c>
      <c r="S128" s="51" t="str">
        <f ca="1">IF(OR($A128="",S$9="",SUMIF(RelGegevens!$F$3:$M$1002,CONCATENATE("=",Uitwerking!$A128,"-",Uitwerking!S$9),RelGegevens!$L$3:$L$1002)=0),"",SUMIF(RelGegevens!$F$3:$M$1002,CONCATENATE("=",Uitwerking!$A128,"-",Uitwerking!S$9),RelGegevens!$L$3:$L$1002))</f>
        <v/>
      </c>
      <c r="T128" s="51" t="str">
        <f ca="1">IF(OR($A128="",T$9="",SUMIF(RelGegevens!$F$3:$M$1002,CONCATENATE("=",Uitwerking!$A128,"-",Uitwerking!T$9),RelGegevens!$L$3:$L$1002)=0),"",SUMIF(RelGegevens!$F$3:$M$1002,CONCATENATE("=",Uitwerking!$A128,"-",Uitwerking!T$9),RelGegevens!$L$3:$L$1002))</f>
        <v/>
      </c>
      <c r="U128" s="51" t="str">
        <f ca="1">IF(OR($A128="",U$9="",SUMIF(RelGegevens!$F$3:$M$1002,CONCATENATE("=",Uitwerking!$A128,"-",Uitwerking!U$9),RelGegevens!$L$3:$L$1002)=0),"",SUMIF(RelGegevens!$F$3:$M$1002,CONCATENATE("=",Uitwerking!$A128,"-",Uitwerking!U$9),RelGegevens!$L$3:$L$1002))</f>
        <v/>
      </c>
      <c r="V128" s="51" t="str">
        <f ca="1">IF(OR($A128="",V$9="",SUMIF(RelGegevens!$F$3:$M$1002,CONCATENATE("=",Uitwerking!$A128,"-",Uitwerking!V$9),RelGegevens!$L$3:$L$1002)=0),"",SUMIF(RelGegevens!$F$3:$M$1002,CONCATENATE("=",Uitwerking!$A128,"-",Uitwerking!V$9),RelGegevens!$L$3:$L$1002))</f>
        <v/>
      </c>
      <c r="W128" s="51" t="str">
        <f ca="1">IF(OR($A128="",W$9="",SUMIF(RelGegevens!$F$3:$M$1002,CONCATENATE("=",Uitwerking!$A128,"-",Uitwerking!W$9),RelGegevens!$L$3:$L$1002)=0),"",SUMIF(RelGegevens!$F$3:$M$1002,CONCATENATE("=",Uitwerking!$A128,"-",Uitwerking!W$9),RelGegevens!$L$3:$L$1002))</f>
        <v/>
      </c>
      <c r="X128" s="51" t="str">
        <f ca="1">IF(OR($A128="",X$9="",SUMIF(RelGegevens!$F$3:$M$1002,CONCATENATE("=",Uitwerking!$A128,"-",Uitwerking!X$9),RelGegevens!$L$3:$L$1002)=0),"",SUMIF(RelGegevens!$F$3:$M$1002,CONCATENATE("=",Uitwerking!$A128,"-",Uitwerking!X$9),RelGegevens!$L$3:$L$1002))</f>
        <v/>
      </c>
      <c r="Y128" s="51" t="str">
        <f ca="1">IF(OR($A128="",Y$9="",SUMIF(RelGegevens!$F$3:$M$1002,CONCATENATE("=",Uitwerking!$A128,"-",Uitwerking!Y$9),RelGegevens!$L$3:$L$1002)=0),"",SUMIF(RelGegevens!$F$3:$M$1002,CONCATENATE("=",Uitwerking!$A128,"-",Uitwerking!Y$9),RelGegevens!$L$3:$L$1002))</f>
        <v/>
      </c>
      <c r="Z128" s="50" t="str">
        <f ca="1">IF(OR($A128="",Z$9="",SUMIF(RelGegevens!$F$3:$M$1002,CONCATENATE("=",Uitwerking!$A128,"-",Uitwerking!Z$9),RelGegevens!$L$3:$L$1002)=0),"",SUMIF(RelGegevens!$F$3:$M$1002,CONCATENATE("=",Uitwerking!$A128,"-",Uitwerking!Z$9),RelGegevens!$L$3:$L$1002))</f>
        <v/>
      </c>
      <c r="AA128" s="51" t="str">
        <f ca="1">IF(OR($A128="",AA$9="",SUMIF(RelGegevens!$F$3:$M$1002,CONCATENATE("=",Uitwerking!$A128,"-",Uitwerking!AA$9),RelGegevens!$L$3:$L$1002)=0),"",SUMIF(RelGegevens!$F$3:$M$1002,CONCATENATE("=",Uitwerking!$A128,"-",Uitwerking!AA$9),RelGegevens!$L$3:$L$1002))</f>
        <v/>
      </c>
      <c r="AB128" s="51" t="str">
        <f ca="1">IF(OR($A128="",AB$9="",SUMIF(RelGegevens!$F$3:$M$1002,CONCATENATE("=",Uitwerking!$A128,"-",Uitwerking!AB$9),RelGegevens!$L$3:$L$1002)=0),"",SUMIF(RelGegevens!$F$3:$M$1002,CONCATENATE("=",Uitwerking!$A128,"-",Uitwerking!AB$9),RelGegevens!$L$3:$L$1002))</f>
        <v/>
      </c>
      <c r="AC128" s="51" t="str">
        <f ca="1">IF(OR($A128="",AC$9="",SUMIF(RelGegevens!$F$3:$M$1002,CONCATENATE("=",Uitwerking!$A128,"-",Uitwerking!AC$9),RelGegevens!$L$3:$L$1002)=0),"",SUMIF(RelGegevens!$F$3:$M$1002,CONCATENATE("=",Uitwerking!$A128,"-",Uitwerking!AC$9),RelGegevens!$L$3:$L$1002))</f>
        <v/>
      </c>
      <c r="AD128" s="51" t="str">
        <f ca="1">IF(OR($A128="",AD$9="",SUMIF(RelGegevens!$F$3:$M$1002,CONCATENATE("=",Uitwerking!$A128,"-",Uitwerking!AD$9),RelGegevens!$L$3:$L$1002)=0),"",SUMIF(RelGegevens!$F$3:$M$1002,CONCATENATE("=",Uitwerking!$A128,"-",Uitwerking!AD$9),RelGegevens!$L$3:$L$1002))</f>
        <v/>
      </c>
      <c r="AE128" s="51" t="str">
        <f ca="1">IF(OR($A128="",AE$9="",SUMIF(RelGegevens!$F$3:$M$1002,CONCATENATE("=",Uitwerking!$A128,"-",Uitwerking!AE$9),RelGegevens!$L$3:$L$1002)=0),"",SUMIF(RelGegevens!$F$3:$M$1002,CONCATENATE("=",Uitwerking!$A128,"-",Uitwerking!AE$9),RelGegevens!$L$3:$L$1002))</f>
        <v/>
      </c>
      <c r="AF128" s="51" t="str">
        <f ca="1">IF(OR($A128="",AF$9="",SUMIF(RelGegevens!$F$3:$M$1002,CONCATENATE("=",Uitwerking!$A128,"-",Uitwerking!AF$9),RelGegevens!$L$3:$L$1002)=0),"",SUMIF(RelGegevens!$F$3:$M$1002,CONCATENATE("=",Uitwerking!$A128,"-",Uitwerking!AF$9),RelGegevens!$L$3:$L$1002))</f>
        <v/>
      </c>
      <c r="AG128" s="51" t="str">
        <f ca="1">IF(OR($A128="",AG$9="",SUMIF(RelGegevens!$F$3:$M$1002,CONCATENATE("=",Uitwerking!$A128,"-",Uitwerking!AG$9),RelGegevens!$L$3:$L$1002)=0),"",SUMIF(RelGegevens!$F$3:$M$1002,CONCATENATE("=",Uitwerking!$A128,"-",Uitwerking!AG$9),RelGegevens!$L$3:$L$1002))</f>
        <v/>
      </c>
      <c r="AH128" s="51" t="str">
        <f ca="1">IF(OR($A128="",AH$9="",SUMIF(RelGegevens!$F$3:$M$1002,CONCATENATE("=",Uitwerking!$A128,"-",Uitwerking!AH$9),RelGegevens!$L$3:$L$1002)=0),"",SUMIF(RelGegevens!$F$3:$M$1002,CONCATENATE("=",Uitwerking!$A128,"-",Uitwerking!AH$9),RelGegevens!$L$3:$L$1002))</f>
        <v/>
      </c>
      <c r="AI128" s="51" t="str">
        <f ca="1">IF(OR($A128="",AI$9="",SUMIF(RelGegevens!$F$3:$M$1002,CONCATENATE("=",Uitwerking!$A128,"-",Uitwerking!AI$9),RelGegevens!$L$3:$L$1002)=0),"",SUMIF(RelGegevens!$F$3:$M$1002,CONCATENATE("=",Uitwerking!$A128,"-",Uitwerking!AI$9),RelGegevens!$L$3:$L$1002))</f>
        <v/>
      </c>
      <c r="AJ128" s="51" t="str">
        <f ca="1">IF(OR($A128="",AJ$9="",SUMIF(RelGegevens!$F$3:$M$1002,CONCATENATE("=",Uitwerking!$A128,"-",Uitwerking!AJ$9),RelGegevens!$L$3:$L$1002)=0),"",SUMIF(RelGegevens!$F$3:$M$1002,CONCATENATE("=",Uitwerking!$A128,"-",Uitwerking!AJ$9),RelGegevens!$L$3:$L$1002))</f>
        <v/>
      </c>
      <c r="AK128" s="51" t="str">
        <f ca="1">IF(OR($A128="",AK$9="",SUMIF(RelGegevens!$F$3:$M$1002,CONCATENATE("=",Uitwerking!$A128,"-",Uitwerking!AK$9),RelGegevens!$L$3:$L$1002)=0),"",SUMIF(RelGegevens!$F$3:$M$1002,CONCATENATE("=",Uitwerking!$A128,"-",Uitwerking!AK$9),RelGegevens!$L$3:$L$1002))</f>
        <v/>
      </c>
      <c r="AL128" s="51" t="str">
        <f ca="1">IF(OR($A128="",AL$9="",SUMIF(RelGegevens!$F$3:$M$1002,CONCATENATE("=",Uitwerking!$A128,"-",Uitwerking!AL$9),RelGegevens!$L$3:$L$1002)=0),"",SUMIF(RelGegevens!$F$3:$M$1002,CONCATENATE("=",Uitwerking!$A128,"-",Uitwerking!AL$9),RelGegevens!$L$3:$L$1002))</f>
        <v/>
      </c>
      <c r="AM128" s="51" t="str">
        <f ca="1">IF(OR($A128="",AM$9="",SUMIF(RelGegevens!$F$3:$M$1002,CONCATENATE("=",Uitwerking!$A128,"-",Uitwerking!AM$9),RelGegevens!$L$3:$L$1002)=0),"",SUMIF(RelGegevens!$F$3:$M$1002,CONCATENATE("=",Uitwerking!$A128,"-",Uitwerking!AM$9),RelGegevens!$L$3:$L$1002))</f>
        <v/>
      </c>
      <c r="AN128" s="51" t="str">
        <f ca="1">IF(OR($A128="",AN$9="",SUMIF(RelGegevens!$F$3:$M$1002,CONCATENATE("=",Uitwerking!$A128,"-",Uitwerking!AN$9),RelGegevens!$L$3:$L$1002)=0),"",SUMIF(RelGegevens!$F$3:$M$1002,CONCATENATE("=",Uitwerking!$A128,"-",Uitwerking!AN$9),RelGegevens!$L$3:$L$1002))</f>
        <v/>
      </c>
      <c r="AO128" s="51" t="str">
        <f ca="1">IF(OR($A128="",AO$9="",SUMIF(RelGegevens!$F$3:$M$1002,CONCATENATE("=",Uitwerking!$A128,"-",Uitwerking!AO$9),RelGegevens!$L$3:$L$1002)=0),"",SUMIF(RelGegevens!$F$3:$M$1002,CONCATENATE("=",Uitwerking!$A128,"-",Uitwerking!AO$9),RelGegevens!$L$3:$L$1002))</f>
        <v/>
      </c>
      <c r="AP128" s="51" t="str">
        <f ca="1">IF(OR($A128="",AP$9="",SUMIF(RelGegevens!$F$3:$M$1002,CONCATENATE("=",Uitwerking!$A128,"-",Uitwerking!AP$9),RelGegevens!$L$3:$L$1002)=0),"",SUMIF(RelGegevens!$F$3:$M$1002,CONCATENATE("=",Uitwerking!$A128,"-",Uitwerking!AP$9),RelGegevens!$L$3:$L$1002))</f>
        <v/>
      </c>
      <c r="AQ128" s="51" t="str">
        <f ca="1">IF(OR($A128="",AQ$9="",SUMIF(RelGegevens!$F$3:$M$1002,CONCATENATE("=",Uitwerking!$A128,"-",Uitwerking!AQ$9),RelGegevens!$L$3:$L$1002)=0),"",SUMIF(RelGegevens!$F$3:$M$1002,CONCATENATE("=",Uitwerking!$A128,"-",Uitwerking!AQ$9),RelGegevens!$L$3:$L$1002))</f>
        <v/>
      </c>
      <c r="AR128" s="51" t="str">
        <f ca="1">IF(OR($A128="",AR$9="",SUMIF(RelGegevens!$F$3:$M$1002,CONCATENATE("=",Uitwerking!$A128,"-",Uitwerking!AR$9),RelGegevens!$L$3:$L$1002)=0),"",SUMIF(RelGegevens!$F$3:$M$1002,CONCATENATE("=",Uitwerking!$A128,"-",Uitwerking!AR$9),RelGegevens!$L$3:$L$1002))</f>
        <v/>
      </c>
      <c r="AS128" s="51" t="str">
        <f ca="1">IF(OR($A128="",AS$9="",SUMIF(RelGegevens!$F$3:$M$1002,CONCATENATE("=",Uitwerking!$A128,"-",Uitwerking!AS$9),RelGegevens!$L$3:$L$1002)=0),"",SUMIF(RelGegevens!$F$3:$M$1002,CONCATENATE("=",Uitwerking!$A128,"-",Uitwerking!AS$9),RelGegevens!$L$3:$L$1002))</f>
        <v/>
      </c>
      <c r="AT128" s="51" t="str">
        <f ca="1">IF(OR($A128="",AT$9="",SUMIF(RelGegevens!$F$3:$M$1002,CONCATENATE("=",Uitwerking!$A128,"-",Uitwerking!AT$9),RelGegevens!$L$3:$L$1002)=0),"",SUMIF(RelGegevens!$F$3:$M$1002,CONCATENATE("=",Uitwerking!$A128,"-",Uitwerking!AT$9),RelGegevens!$L$3:$L$1002))</f>
        <v/>
      </c>
      <c r="AU128" s="51" t="str">
        <f ca="1">IF(OR($A128="",AU$9="",SUMIF(RelGegevens!$F$3:$M$1002,CONCATENATE("=",Uitwerking!$A128,"-",Uitwerking!AU$9),RelGegevens!$L$3:$L$1002)=0),"",SUMIF(RelGegevens!$F$3:$M$1002,CONCATENATE("=",Uitwerking!$A128,"-",Uitwerking!AU$9),RelGegevens!$L$3:$L$1002))</f>
        <v/>
      </c>
      <c r="AV128" s="51" t="str">
        <f ca="1">IF(OR($A128="",AV$9="",SUMIF(RelGegevens!$F$3:$M$1002,CONCATENATE("=",Uitwerking!$A128,"-",Uitwerking!AV$9),RelGegevens!$L$3:$L$1002)=0),"",SUMIF(RelGegevens!$F$3:$M$1002,CONCATENATE("=",Uitwerking!$A128,"-",Uitwerking!AV$9),RelGegevens!$L$3:$L$1002))</f>
        <v/>
      </c>
      <c r="AW128" s="51" t="str">
        <f ca="1">IF(OR($A128="",AW$9="",SUMIF(RelGegevens!$F$3:$M$1002,CONCATENATE("=",Uitwerking!$A128,"-",Uitwerking!AW$9),RelGegevens!$L$3:$L$1002)=0),"",SUMIF(RelGegevens!$F$3:$M$1002,CONCATENATE("=",Uitwerking!$A128,"-",Uitwerking!AW$9),RelGegevens!$L$3:$L$1002))</f>
        <v/>
      </c>
      <c r="AX128" s="51" t="str">
        <f ca="1">IF(OR($A128="",AX$9="",SUMIF(RelGegevens!$F$3:$M$1002,CONCATENATE("=",Uitwerking!$A128,"-",Uitwerking!AX$9),RelGegevens!$L$3:$L$1002)=0),"",SUMIF(RelGegevens!$F$3:$M$1002,CONCATENATE("=",Uitwerking!$A128,"-",Uitwerking!AX$9),RelGegevens!$L$3:$L$1002))</f>
        <v/>
      </c>
      <c r="AY128" s="51" t="str">
        <f ca="1">IF(OR($A128="",AY$9="",SUMIF(RelGegevens!$F$3:$M$1002,CONCATENATE("=",Uitwerking!$A128,"-",Uitwerking!AY$9),RelGegevens!$L$3:$L$1002)=0),"",SUMIF(RelGegevens!$F$3:$M$1002,CONCATENATE("=",Uitwerking!$A128,"-",Uitwerking!AY$9),RelGegevens!$L$3:$L$1002))</f>
        <v/>
      </c>
      <c r="AZ128" s="51" t="str">
        <f ca="1">IF(OR($A128="",AZ$9="",SUMIF(RelGegevens!$F$3:$M$1002,CONCATENATE("=",Uitwerking!$A128,"-",Uitwerking!AZ$9),RelGegevens!$L$3:$L$1002)=0),"",SUMIF(RelGegevens!$F$3:$M$1002,CONCATENATE("=",Uitwerking!$A128,"-",Uitwerking!AZ$9),RelGegevens!$L$3:$L$1002))</f>
        <v/>
      </c>
      <c r="BA128" s="51" t="str">
        <f ca="1">IF(OR($A128="",BA$9="",SUMIF(RelGegevens!$F$3:$M$1002,CONCATENATE("=",Uitwerking!$A128,"-",Uitwerking!BA$9),RelGegevens!$L$3:$L$1002)=0),"",SUMIF(RelGegevens!$F$3:$M$1002,CONCATENATE("=",Uitwerking!$A128,"-",Uitwerking!BA$9),RelGegevens!$L$3:$L$1002))</f>
        <v/>
      </c>
      <c r="BB128" s="51" t="str">
        <f ca="1">IF(OR($A128="",BB$9="",SUMIF(RelGegevens!$F$3:$M$1002,CONCATENATE("=",Uitwerking!$A128,"-",Uitwerking!BB$9),RelGegevens!$L$3:$L$1002)=0),"",SUMIF(RelGegevens!$F$3:$M$1002,CONCATENATE("=",Uitwerking!$A128,"-",Uitwerking!BB$9),RelGegevens!$L$3:$L$1002))</f>
        <v/>
      </c>
      <c r="BC128" s="52" t="str">
        <f ca="1">IF(OR($A128="",BC$9="",SUMIF(RelGegevens!$F$3:$M$1002,CONCATENATE("=",Uitwerking!$A128,"-",Uitwerking!BC$9),RelGegevens!$L$3:$L$1002)=0),"",SUMIF(RelGegevens!$F$3:$M$1002,CONCATENATE("=",Uitwerking!$A128,"-",Uitwerking!BC$9),RelGegevens!$L$3:$L$1002))</f>
        <v/>
      </c>
    </row>
    <row r="129" spans="1:55" ht="10.5" customHeight="1" x14ac:dyDescent="0.25">
      <c r="A129" s="17" t="str">
        <f>'Data LMA'!B137</f>
        <v/>
      </c>
      <c r="B129" s="29" t="str">
        <f t="shared" si="7"/>
        <v/>
      </c>
      <c r="C129" s="22" t="str">
        <f>IF(A129="","",VLOOKUP(A129,Euralcodes!$A$2:$C$840,3))</f>
        <v/>
      </c>
      <c r="D129" s="23" t="str">
        <f>IF(C129="","",VLOOKUP(A129,Euralcodes!$A$2:$C$840,2))</f>
        <v/>
      </c>
      <c r="E129" s="87" t="str">
        <f t="shared" ca="1" si="6"/>
        <v/>
      </c>
      <c r="F129" s="50" t="str">
        <f ca="1">IF(OR($A129="",F$9="",SUMIF(RelGegevens!$F$3:$M$1002,CONCATENATE("=",Uitwerking!$A129,"-",Uitwerking!F$9),RelGegevens!$L$3:$L$1002)=0),"",SUMIF(RelGegevens!$F$3:$M$1002,CONCATENATE("=",Uitwerking!$A129,"-",Uitwerking!F$9),RelGegevens!$L$3:$L$1002))</f>
        <v/>
      </c>
      <c r="G129" s="51" t="str">
        <f ca="1">IF(OR($A129="",G$9="",SUMIF(RelGegevens!$F$3:$M$1002,CONCATENATE("=",Uitwerking!$A129,"-",Uitwerking!G$9),RelGegevens!$L$3:$L$1002)=0),"",SUMIF(RelGegevens!$F$3:$M$1002,CONCATENATE("=",Uitwerking!$A129,"-",Uitwerking!G$9),RelGegevens!$L$3:$L$1002))</f>
        <v/>
      </c>
      <c r="H129" s="51" t="str">
        <f ca="1">IF(OR($A129="",H$9="",SUMIF(RelGegevens!$F$3:$M$1002,CONCATENATE("=",Uitwerking!$A129,"-",Uitwerking!H$9),RelGegevens!$L$3:$L$1002)=0),"",SUMIF(RelGegevens!$F$3:$M$1002,CONCATENATE("=",Uitwerking!$A129,"-",Uitwerking!H$9),RelGegevens!$L$3:$L$1002))</f>
        <v/>
      </c>
      <c r="I129" s="51" t="str">
        <f ca="1">IF(OR($A129="",I$9="",SUMIF(RelGegevens!$F$3:$M$1002,CONCATENATE("=",Uitwerking!$A129,"-",Uitwerking!I$9),RelGegevens!$L$3:$L$1002)=0),"",SUMIF(RelGegevens!$F$3:$M$1002,CONCATENATE("=",Uitwerking!$A129,"-",Uitwerking!I$9),RelGegevens!$L$3:$L$1002))</f>
        <v/>
      </c>
      <c r="J129" s="51" t="str">
        <f ca="1">IF(OR($A129="",J$9="",SUMIF(RelGegevens!$F$3:$M$1002,CONCATENATE("=",Uitwerking!$A129,"-",Uitwerking!J$9),RelGegevens!$L$3:$L$1002)=0),"",SUMIF(RelGegevens!$F$3:$M$1002,CONCATENATE("=",Uitwerking!$A129,"-",Uitwerking!J$9),RelGegevens!$L$3:$L$1002))</f>
        <v/>
      </c>
      <c r="K129" s="51" t="str">
        <f ca="1">IF(OR($A129="",K$9="",SUMIF(RelGegevens!$F$3:$M$1002,CONCATENATE("=",Uitwerking!$A129,"-",Uitwerking!K$9),RelGegevens!$L$3:$L$1002)=0),"",SUMIF(RelGegevens!$F$3:$M$1002,CONCATENATE("=",Uitwerking!$A129,"-",Uitwerking!K$9),RelGegevens!$L$3:$L$1002))</f>
        <v/>
      </c>
      <c r="L129" s="51" t="str">
        <f ca="1">IF(OR($A129="",L$9="",SUMIF(RelGegevens!$F$3:$M$1002,CONCATENATE("=",Uitwerking!$A129,"-",Uitwerking!L$9),RelGegevens!$L$3:$L$1002)=0),"",SUMIF(RelGegevens!$F$3:$M$1002,CONCATENATE("=",Uitwerking!$A129,"-",Uitwerking!L$9),RelGegevens!$L$3:$L$1002))</f>
        <v/>
      </c>
      <c r="M129" s="51" t="str">
        <f ca="1">IF(OR($A129="",M$9="",SUMIF(RelGegevens!$F$3:$M$1002,CONCATENATE("=",Uitwerking!$A129,"-",Uitwerking!M$9),RelGegevens!$L$3:$L$1002)=0),"",SUMIF(RelGegevens!$F$3:$M$1002,CONCATENATE("=",Uitwerking!$A129,"-",Uitwerking!M$9),RelGegevens!$L$3:$L$1002))</f>
        <v/>
      </c>
      <c r="N129" s="51" t="str">
        <f ca="1">IF(OR($A129="",N$9="",SUMIF(RelGegevens!$F$3:$M$1002,CONCATENATE("=",Uitwerking!$A129,"-",Uitwerking!N$9),RelGegevens!$L$3:$L$1002)=0),"",SUMIF(RelGegevens!$F$3:$M$1002,CONCATENATE("=",Uitwerking!$A129,"-",Uitwerking!N$9),RelGegevens!$L$3:$L$1002))</f>
        <v/>
      </c>
      <c r="O129" s="51" t="str">
        <f ca="1">IF(OR($A129="",O$9="",SUMIF(RelGegevens!$F$3:$M$1002,CONCATENATE("=",Uitwerking!$A129,"-",Uitwerking!O$9),RelGegevens!$L$3:$L$1002)=0),"",SUMIF(RelGegevens!$F$3:$M$1002,CONCATENATE("=",Uitwerking!$A129,"-",Uitwerking!O$9),RelGegevens!$L$3:$L$1002))</f>
        <v/>
      </c>
      <c r="P129" s="51" t="str">
        <f ca="1">IF(OR($A129="",P$9="",SUMIF(RelGegevens!$F$3:$M$1002,CONCATENATE("=",Uitwerking!$A129,"-",Uitwerking!P$9),RelGegevens!$L$3:$L$1002)=0),"",SUMIF(RelGegevens!$F$3:$M$1002,CONCATENATE("=",Uitwerking!$A129,"-",Uitwerking!P$9),RelGegevens!$L$3:$L$1002))</f>
        <v/>
      </c>
      <c r="Q129" s="51" t="str">
        <f ca="1">IF(OR($A129="",Q$9="",SUMIF(RelGegevens!$F$3:$M$1002,CONCATENATE("=",Uitwerking!$A129,"-",Uitwerking!Q$9),RelGegevens!$L$3:$L$1002)=0),"",SUMIF(RelGegevens!$F$3:$M$1002,CONCATENATE("=",Uitwerking!$A129,"-",Uitwerking!Q$9),RelGegevens!$L$3:$L$1002))</f>
        <v/>
      </c>
      <c r="R129" s="51" t="str">
        <f ca="1">IF(OR($A129="",R$9="",SUMIF(RelGegevens!$F$3:$M$1002,CONCATENATE("=",Uitwerking!$A129,"-",Uitwerking!R$9),RelGegevens!$L$3:$L$1002)=0),"",SUMIF(RelGegevens!$F$3:$M$1002,CONCATENATE("=",Uitwerking!$A129,"-",Uitwerking!R$9),RelGegevens!$L$3:$L$1002))</f>
        <v/>
      </c>
      <c r="S129" s="51" t="str">
        <f ca="1">IF(OR($A129="",S$9="",SUMIF(RelGegevens!$F$3:$M$1002,CONCATENATE("=",Uitwerking!$A129,"-",Uitwerking!S$9),RelGegevens!$L$3:$L$1002)=0),"",SUMIF(RelGegevens!$F$3:$M$1002,CONCATENATE("=",Uitwerking!$A129,"-",Uitwerking!S$9),RelGegevens!$L$3:$L$1002))</f>
        <v/>
      </c>
      <c r="T129" s="51" t="str">
        <f ca="1">IF(OR($A129="",T$9="",SUMIF(RelGegevens!$F$3:$M$1002,CONCATENATE("=",Uitwerking!$A129,"-",Uitwerking!T$9),RelGegevens!$L$3:$L$1002)=0),"",SUMIF(RelGegevens!$F$3:$M$1002,CONCATENATE("=",Uitwerking!$A129,"-",Uitwerking!T$9),RelGegevens!$L$3:$L$1002))</f>
        <v/>
      </c>
      <c r="U129" s="51" t="str">
        <f ca="1">IF(OR($A129="",U$9="",SUMIF(RelGegevens!$F$3:$M$1002,CONCATENATE("=",Uitwerking!$A129,"-",Uitwerking!U$9),RelGegevens!$L$3:$L$1002)=0),"",SUMIF(RelGegevens!$F$3:$M$1002,CONCATENATE("=",Uitwerking!$A129,"-",Uitwerking!U$9),RelGegevens!$L$3:$L$1002))</f>
        <v/>
      </c>
      <c r="V129" s="51" t="str">
        <f ca="1">IF(OR($A129="",V$9="",SUMIF(RelGegevens!$F$3:$M$1002,CONCATENATE("=",Uitwerking!$A129,"-",Uitwerking!V$9),RelGegevens!$L$3:$L$1002)=0),"",SUMIF(RelGegevens!$F$3:$M$1002,CONCATENATE("=",Uitwerking!$A129,"-",Uitwerking!V$9),RelGegevens!$L$3:$L$1002))</f>
        <v/>
      </c>
      <c r="W129" s="51" t="str">
        <f ca="1">IF(OR($A129="",W$9="",SUMIF(RelGegevens!$F$3:$M$1002,CONCATENATE("=",Uitwerking!$A129,"-",Uitwerking!W$9),RelGegevens!$L$3:$L$1002)=0),"",SUMIF(RelGegevens!$F$3:$M$1002,CONCATENATE("=",Uitwerking!$A129,"-",Uitwerking!W$9),RelGegevens!$L$3:$L$1002))</f>
        <v/>
      </c>
      <c r="X129" s="51" t="str">
        <f ca="1">IF(OR($A129="",X$9="",SUMIF(RelGegevens!$F$3:$M$1002,CONCATENATE("=",Uitwerking!$A129,"-",Uitwerking!X$9),RelGegevens!$L$3:$L$1002)=0),"",SUMIF(RelGegevens!$F$3:$M$1002,CONCATENATE("=",Uitwerking!$A129,"-",Uitwerking!X$9),RelGegevens!$L$3:$L$1002))</f>
        <v/>
      </c>
      <c r="Y129" s="51" t="str">
        <f ca="1">IF(OR($A129="",Y$9="",SUMIF(RelGegevens!$F$3:$M$1002,CONCATENATE("=",Uitwerking!$A129,"-",Uitwerking!Y$9),RelGegevens!$L$3:$L$1002)=0),"",SUMIF(RelGegevens!$F$3:$M$1002,CONCATENATE("=",Uitwerking!$A129,"-",Uitwerking!Y$9),RelGegevens!$L$3:$L$1002))</f>
        <v/>
      </c>
      <c r="Z129" s="50" t="str">
        <f ca="1">IF(OR($A129="",Z$9="",SUMIF(RelGegevens!$F$3:$M$1002,CONCATENATE("=",Uitwerking!$A129,"-",Uitwerking!Z$9),RelGegevens!$L$3:$L$1002)=0),"",SUMIF(RelGegevens!$F$3:$M$1002,CONCATENATE("=",Uitwerking!$A129,"-",Uitwerking!Z$9),RelGegevens!$L$3:$L$1002))</f>
        <v/>
      </c>
      <c r="AA129" s="51" t="str">
        <f ca="1">IF(OR($A129="",AA$9="",SUMIF(RelGegevens!$F$3:$M$1002,CONCATENATE("=",Uitwerking!$A129,"-",Uitwerking!AA$9),RelGegevens!$L$3:$L$1002)=0),"",SUMIF(RelGegevens!$F$3:$M$1002,CONCATENATE("=",Uitwerking!$A129,"-",Uitwerking!AA$9),RelGegevens!$L$3:$L$1002))</f>
        <v/>
      </c>
      <c r="AB129" s="51" t="str">
        <f ca="1">IF(OR($A129="",AB$9="",SUMIF(RelGegevens!$F$3:$M$1002,CONCATENATE("=",Uitwerking!$A129,"-",Uitwerking!AB$9),RelGegevens!$L$3:$L$1002)=0),"",SUMIF(RelGegevens!$F$3:$M$1002,CONCATENATE("=",Uitwerking!$A129,"-",Uitwerking!AB$9),RelGegevens!$L$3:$L$1002))</f>
        <v/>
      </c>
      <c r="AC129" s="51" t="str">
        <f ca="1">IF(OR($A129="",AC$9="",SUMIF(RelGegevens!$F$3:$M$1002,CONCATENATE("=",Uitwerking!$A129,"-",Uitwerking!AC$9),RelGegevens!$L$3:$L$1002)=0),"",SUMIF(RelGegevens!$F$3:$M$1002,CONCATENATE("=",Uitwerking!$A129,"-",Uitwerking!AC$9),RelGegevens!$L$3:$L$1002))</f>
        <v/>
      </c>
      <c r="AD129" s="51" t="str">
        <f ca="1">IF(OR($A129="",AD$9="",SUMIF(RelGegevens!$F$3:$M$1002,CONCATENATE("=",Uitwerking!$A129,"-",Uitwerking!AD$9),RelGegevens!$L$3:$L$1002)=0),"",SUMIF(RelGegevens!$F$3:$M$1002,CONCATENATE("=",Uitwerking!$A129,"-",Uitwerking!AD$9),RelGegevens!$L$3:$L$1002))</f>
        <v/>
      </c>
      <c r="AE129" s="51" t="str">
        <f ca="1">IF(OR($A129="",AE$9="",SUMIF(RelGegevens!$F$3:$M$1002,CONCATENATE("=",Uitwerking!$A129,"-",Uitwerking!AE$9),RelGegevens!$L$3:$L$1002)=0),"",SUMIF(RelGegevens!$F$3:$M$1002,CONCATENATE("=",Uitwerking!$A129,"-",Uitwerking!AE$9),RelGegevens!$L$3:$L$1002))</f>
        <v/>
      </c>
      <c r="AF129" s="51" t="str">
        <f ca="1">IF(OR($A129="",AF$9="",SUMIF(RelGegevens!$F$3:$M$1002,CONCATENATE("=",Uitwerking!$A129,"-",Uitwerking!AF$9),RelGegevens!$L$3:$L$1002)=0),"",SUMIF(RelGegevens!$F$3:$M$1002,CONCATENATE("=",Uitwerking!$A129,"-",Uitwerking!AF$9),RelGegevens!$L$3:$L$1002))</f>
        <v/>
      </c>
      <c r="AG129" s="51" t="str">
        <f ca="1">IF(OR($A129="",AG$9="",SUMIF(RelGegevens!$F$3:$M$1002,CONCATENATE("=",Uitwerking!$A129,"-",Uitwerking!AG$9),RelGegevens!$L$3:$L$1002)=0),"",SUMIF(RelGegevens!$F$3:$M$1002,CONCATENATE("=",Uitwerking!$A129,"-",Uitwerking!AG$9),RelGegevens!$L$3:$L$1002))</f>
        <v/>
      </c>
      <c r="AH129" s="51" t="str">
        <f ca="1">IF(OR($A129="",AH$9="",SUMIF(RelGegevens!$F$3:$M$1002,CONCATENATE("=",Uitwerking!$A129,"-",Uitwerking!AH$9),RelGegevens!$L$3:$L$1002)=0),"",SUMIF(RelGegevens!$F$3:$M$1002,CONCATENATE("=",Uitwerking!$A129,"-",Uitwerking!AH$9),RelGegevens!$L$3:$L$1002))</f>
        <v/>
      </c>
      <c r="AI129" s="51" t="str">
        <f ca="1">IF(OR($A129="",AI$9="",SUMIF(RelGegevens!$F$3:$M$1002,CONCATENATE("=",Uitwerking!$A129,"-",Uitwerking!AI$9),RelGegevens!$L$3:$L$1002)=0),"",SUMIF(RelGegevens!$F$3:$M$1002,CONCATENATE("=",Uitwerking!$A129,"-",Uitwerking!AI$9),RelGegevens!$L$3:$L$1002))</f>
        <v/>
      </c>
      <c r="AJ129" s="51" t="str">
        <f ca="1">IF(OR($A129="",AJ$9="",SUMIF(RelGegevens!$F$3:$M$1002,CONCATENATE("=",Uitwerking!$A129,"-",Uitwerking!AJ$9),RelGegevens!$L$3:$L$1002)=0),"",SUMIF(RelGegevens!$F$3:$M$1002,CONCATENATE("=",Uitwerking!$A129,"-",Uitwerking!AJ$9),RelGegevens!$L$3:$L$1002))</f>
        <v/>
      </c>
      <c r="AK129" s="51" t="str">
        <f ca="1">IF(OR($A129="",AK$9="",SUMIF(RelGegevens!$F$3:$M$1002,CONCATENATE("=",Uitwerking!$A129,"-",Uitwerking!AK$9),RelGegevens!$L$3:$L$1002)=0),"",SUMIF(RelGegevens!$F$3:$M$1002,CONCATENATE("=",Uitwerking!$A129,"-",Uitwerking!AK$9),RelGegevens!$L$3:$L$1002))</f>
        <v/>
      </c>
      <c r="AL129" s="51" t="str">
        <f ca="1">IF(OR($A129="",AL$9="",SUMIF(RelGegevens!$F$3:$M$1002,CONCATENATE("=",Uitwerking!$A129,"-",Uitwerking!AL$9),RelGegevens!$L$3:$L$1002)=0),"",SUMIF(RelGegevens!$F$3:$M$1002,CONCATENATE("=",Uitwerking!$A129,"-",Uitwerking!AL$9),RelGegevens!$L$3:$L$1002))</f>
        <v/>
      </c>
      <c r="AM129" s="51" t="str">
        <f ca="1">IF(OR($A129="",AM$9="",SUMIF(RelGegevens!$F$3:$M$1002,CONCATENATE("=",Uitwerking!$A129,"-",Uitwerking!AM$9),RelGegevens!$L$3:$L$1002)=0),"",SUMIF(RelGegevens!$F$3:$M$1002,CONCATENATE("=",Uitwerking!$A129,"-",Uitwerking!AM$9),RelGegevens!$L$3:$L$1002))</f>
        <v/>
      </c>
      <c r="AN129" s="51" t="str">
        <f ca="1">IF(OR($A129="",AN$9="",SUMIF(RelGegevens!$F$3:$M$1002,CONCATENATE("=",Uitwerking!$A129,"-",Uitwerking!AN$9),RelGegevens!$L$3:$L$1002)=0),"",SUMIF(RelGegevens!$F$3:$M$1002,CONCATENATE("=",Uitwerking!$A129,"-",Uitwerking!AN$9),RelGegevens!$L$3:$L$1002))</f>
        <v/>
      </c>
      <c r="AO129" s="51" t="str">
        <f ca="1">IF(OR($A129="",AO$9="",SUMIF(RelGegevens!$F$3:$M$1002,CONCATENATE("=",Uitwerking!$A129,"-",Uitwerking!AO$9),RelGegevens!$L$3:$L$1002)=0),"",SUMIF(RelGegevens!$F$3:$M$1002,CONCATENATE("=",Uitwerking!$A129,"-",Uitwerking!AO$9),RelGegevens!$L$3:$L$1002))</f>
        <v/>
      </c>
      <c r="AP129" s="51" t="str">
        <f ca="1">IF(OR($A129="",AP$9="",SUMIF(RelGegevens!$F$3:$M$1002,CONCATENATE("=",Uitwerking!$A129,"-",Uitwerking!AP$9),RelGegevens!$L$3:$L$1002)=0),"",SUMIF(RelGegevens!$F$3:$M$1002,CONCATENATE("=",Uitwerking!$A129,"-",Uitwerking!AP$9),RelGegevens!$L$3:$L$1002))</f>
        <v/>
      </c>
      <c r="AQ129" s="51" t="str">
        <f ca="1">IF(OR($A129="",AQ$9="",SUMIF(RelGegevens!$F$3:$M$1002,CONCATENATE("=",Uitwerking!$A129,"-",Uitwerking!AQ$9),RelGegevens!$L$3:$L$1002)=0),"",SUMIF(RelGegevens!$F$3:$M$1002,CONCATENATE("=",Uitwerking!$A129,"-",Uitwerking!AQ$9),RelGegevens!$L$3:$L$1002))</f>
        <v/>
      </c>
      <c r="AR129" s="51" t="str">
        <f ca="1">IF(OR($A129="",AR$9="",SUMIF(RelGegevens!$F$3:$M$1002,CONCATENATE("=",Uitwerking!$A129,"-",Uitwerking!AR$9),RelGegevens!$L$3:$L$1002)=0),"",SUMIF(RelGegevens!$F$3:$M$1002,CONCATENATE("=",Uitwerking!$A129,"-",Uitwerking!AR$9),RelGegevens!$L$3:$L$1002))</f>
        <v/>
      </c>
      <c r="AS129" s="51" t="str">
        <f ca="1">IF(OR($A129="",AS$9="",SUMIF(RelGegevens!$F$3:$M$1002,CONCATENATE("=",Uitwerking!$A129,"-",Uitwerking!AS$9),RelGegevens!$L$3:$L$1002)=0),"",SUMIF(RelGegevens!$F$3:$M$1002,CONCATENATE("=",Uitwerking!$A129,"-",Uitwerking!AS$9),RelGegevens!$L$3:$L$1002))</f>
        <v/>
      </c>
      <c r="AT129" s="51" t="str">
        <f ca="1">IF(OR($A129="",AT$9="",SUMIF(RelGegevens!$F$3:$M$1002,CONCATENATE("=",Uitwerking!$A129,"-",Uitwerking!AT$9),RelGegevens!$L$3:$L$1002)=0),"",SUMIF(RelGegevens!$F$3:$M$1002,CONCATENATE("=",Uitwerking!$A129,"-",Uitwerking!AT$9),RelGegevens!$L$3:$L$1002))</f>
        <v/>
      </c>
      <c r="AU129" s="51" t="str">
        <f ca="1">IF(OR($A129="",AU$9="",SUMIF(RelGegevens!$F$3:$M$1002,CONCATENATE("=",Uitwerking!$A129,"-",Uitwerking!AU$9),RelGegevens!$L$3:$L$1002)=0),"",SUMIF(RelGegevens!$F$3:$M$1002,CONCATENATE("=",Uitwerking!$A129,"-",Uitwerking!AU$9),RelGegevens!$L$3:$L$1002))</f>
        <v/>
      </c>
      <c r="AV129" s="51" t="str">
        <f ca="1">IF(OR($A129="",AV$9="",SUMIF(RelGegevens!$F$3:$M$1002,CONCATENATE("=",Uitwerking!$A129,"-",Uitwerking!AV$9),RelGegevens!$L$3:$L$1002)=0),"",SUMIF(RelGegevens!$F$3:$M$1002,CONCATENATE("=",Uitwerking!$A129,"-",Uitwerking!AV$9),RelGegevens!$L$3:$L$1002))</f>
        <v/>
      </c>
      <c r="AW129" s="51" t="str">
        <f ca="1">IF(OR($A129="",AW$9="",SUMIF(RelGegevens!$F$3:$M$1002,CONCATENATE("=",Uitwerking!$A129,"-",Uitwerking!AW$9),RelGegevens!$L$3:$L$1002)=0),"",SUMIF(RelGegevens!$F$3:$M$1002,CONCATENATE("=",Uitwerking!$A129,"-",Uitwerking!AW$9),RelGegevens!$L$3:$L$1002))</f>
        <v/>
      </c>
      <c r="AX129" s="51" t="str">
        <f ca="1">IF(OR($A129="",AX$9="",SUMIF(RelGegevens!$F$3:$M$1002,CONCATENATE("=",Uitwerking!$A129,"-",Uitwerking!AX$9),RelGegevens!$L$3:$L$1002)=0),"",SUMIF(RelGegevens!$F$3:$M$1002,CONCATENATE("=",Uitwerking!$A129,"-",Uitwerking!AX$9),RelGegevens!$L$3:$L$1002))</f>
        <v/>
      </c>
      <c r="AY129" s="51" t="str">
        <f ca="1">IF(OR($A129="",AY$9="",SUMIF(RelGegevens!$F$3:$M$1002,CONCATENATE("=",Uitwerking!$A129,"-",Uitwerking!AY$9),RelGegevens!$L$3:$L$1002)=0),"",SUMIF(RelGegevens!$F$3:$M$1002,CONCATENATE("=",Uitwerking!$A129,"-",Uitwerking!AY$9),RelGegevens!$L$3:$L$1002))</f>
        <v/>
      </c>
      <c r="AZ129" s="51" t="str">
        <f ca="1">IF(OR($A129="",AZ$9="",SUMIF(RelGegevens!$F$3:$M$1002,CONCATENATE("=",Uitwerking!$A129,"-",Uitwerking!AZ$9),RelGegevens!$L$3:$L$1002)=0),"",SUMIF(RelGegevens!$F$3:$M$1002,CONCATENATE("=",Uitwerking!$A129,"-",Uitwerking!AZ$9),RelGegevens!$L$3:$L$1002))</f>
        <v/>
      </c>
      <c r="BA129" s="51" t="str">
        <f ca="1">IF(OR($A129="",BA$9="",SUMIF(RelGegevens!$F$3:$M$1002,CONCATENATE("=",Uitwerking!$A129,"-",Uitwerking!BA$9),RelGegevens!$L$3:$L$1002)=0),"",SUMIF(RelGegevens!$F$3:$M$1002,CONCATENATE("=",Uitwerking!$A129,"-",Uitwerking!BA$9),RelGegevens!$L$3:$L$1002))</f>
        <v/>
      </c>
      <c r="BB129" s="51" t="str">
        <f ca="1">IF(OR($A129="",BB$9="",SUMIF(RelGegevens!$F$3:$M$1002,CONCATENATE("=",Uitwerking!$A129,"-",Uitwerking!BB$9),RelGegevens!$L$3:$L$1002)=0),"",SUMIF(RelGegevens!$F$3:$M$1002,CONCATENATE("=",Uitwerking!$A129,"-",Uitwerking!BB$9),RelGegevens!$L$3:$L$1002))</f>
        <v/>
      </c>
      <c r="BC129" s="52" t="str">
        <f ca="1">IF(OR($A129="",BC$9="",SUMIF(RelGegevens!$F$3:$M$1002,CONCATENATE("=",Uitwerking!$A129,"-",Uitwerking!BC$9),RelGegevens!$L$3:$L$1002)=0),"",SUMIF(RelGegevens!$F$3:$M$1002,CONCATENATE("=",Uitwerking!$A129,"-",Uitwerking!BC$9),RelGegevens!$L$3:$L$1002))</f>
        <v/>
      </c>
    </row>
    <row r="130" spans="1:55" ht="10.5" customHeight="1" x14ac:dyDescent="0.25">
      <c r="A130" s="17" t="str">
        <f>'Data LMA'!B138</f>
        <v/>
      </c>
      <c r="B130" s="29" t="str">
        <f t="shared" si="7"/>
        <v/>
      </c>
      <c r="C130" s="22" t="str">
        <f>IF(A130="","",VLOOKUP(A130,Euralcodes!$A$2:$C$840,3))</f>
        <v/>
      </c>
      <c r="D130" s="23" t="str">
        <f>IF(C130="","",VLOOKUP(A130,Euralcodes!$A$2:$C$840,2))</f>
        <v/>
      </c>
      <c r="E130" s="87" t="str">
        <f t="shared" ca="1" si="6"/>
        <v/>
      </c>
      <c r="F130" s="50" t="str">
        <f ca="1">IF(OR($A130="",F$9="",SUMIF(RelGegevens!$F$3:$M$1002,CONCATENATE("=",Uitwerking!$A130,"-",Uitwerking!F$9),RelGegevens!$L$3:$L$1002)=0),"",SUMIF(RelGegevens!$F$3:$M$1002,CONCATENATE("=",Uitwerking!$A130,"-",Uitwerking!F$9),RelGegevens!$L$3:$L$1002))</f>
        <v/>
      </c>
      <c r="G130" s="51" t="str">
        <f ca="1">IF(OR($A130="",G$9="",SUMIF(RelGegevens!$F$3:$M$1002,CONCATENATE("=",Uitwerking!$A130,"-",Uitwerking!G$9),RelGegevens!$L$3:$L$1002)=0),"",SUMIF(RelGegevens!$F$3:$M$1002,CONCATENATE("=",Uitwerking!$A130,"-",Uitwerking!G$9),RelGegevens!$L$3:$L$1002))</f>
        <v/>
      </c>
      <c r="H130" s="51" t="str">
        <f ca="1">IF(OR($A130="",H$9="",SUMIF(RelGegevens!$F$3:$M$1002,CONCATENATE("=",Uitwerking!$A130,"-",Uitwerking!H$9),RelGegevens!$L$3:$L$1002)=0),"",SUMIF(RelGegevens!$F$3:$M$1002,CONCATENATE("=",Uitwerking!$A130,"-",Uitwerking!H$9),RelGegevens!$L$3:$L$1002))</f>
        <v/>
      </c>
      <c r="I130" s="51" t="str">
        <f ca="1">IF(OR($A130="",I$9="",SUMIF(RelGegevens!$F$3:$M$1002,CONCATENATE("=",Uitwerking!$A130,"-",Uitwerking!I$9),RelGegevens!$L$3:$L$1002)=0),"",SUMIF(RelGegevens!$F$3:$M$1002,CONCATENATE("=",Uitwerking!$A130,"-",Uitwerking!I$9),RelGegevens!$L$3:$L$1002))</f>
        <v/>
      </c>
      <c r="J130" s="51" t="str">
        <f ca="1">IF(OR($A130="",J$9="",SUMIF(RelGegevens!$F$3:$M$1002,CONCATENATE("=",Uitwerking!$A130,"-",Uitwerking!J$9),RelGegevens!$L$3:$L$1002)=0),"",SUMIF(RelGegevens!$F$3:$M$1002,CONCATENATE("=",Uitwerking!$A130,"-",Uitwerking!J$9),RelGegevens!$L$3:$L$1002))</f>
        <v/>
      </c>
      <c r="K130" s="51" t="str">
        <f ca="1">IF(OR($A130="",K$9="",SUMIF(RelGegevens!$F$3:$M$1002,CONCATENATE("=",Uitwerking!$A130,"-",Uitwerking!K$9),RelGegevens!$L$3:$L$1002)=0),"",SUMIF(RelGegevens!$F$3:$M$1002,CONCATENATE("=",Uitwerking!$A130,"-",Uitwerking!K$9),RelGegevens!$L$3:$L$1002))</f>
        <v/>
      </c>
      <c r="L130" s="51" t="str">
        <f ca="1">IF(OR($A130="",L$9="",SUMIF(RelGegevens!$F$3:$M$1002,CONCATENATE("=",Uitwerking!$A130,"-",Uitwerking!L$9),RelGegevens!$L$3:$L$1002)=0),"",SUMIF(RelGegevens!$F$3:$M$1002,CONCATENATE("=",Uitwerking!$A130,"-",Uitwerking!L$9),RelGegevens!$L$3:$L$1002))</f>
        <v/>
      </c>
      <c r="M130" s="51" t="str">
        <f ca="1">IF(OR($A130="",M$9="",SUMIF(RelGegevens!$F$3:$M$1002,CONCATENATE("=",Uitwerking!$A130,"-",Uitwerking!M$9),RelGegevens!$L$3:$L$1002)=0),"",SUMIF(RelGegevens!$F$3:$M$1002,CONCATENATE("=",Uitwerking!$A130,"-",Uitwerking!M$9),RelGegevens!$L$3:$L$1002))</f>
        <v/>
      </c>
      <c r="N130" s="51" t="str">
        <f ca="1">IF(OR($A130="",N$9="",SUMIF(RelGegevens!$F$3:$M$1002,CONCATENATE("=",Uitwerking!$A130,"-",Uitwerking!N$9),RelGegevens!$L$3:$L$1002)=0),"",SUMIF(RelGegevens!$F$3:$M$1002,CONCATENATE("=",Uitwerking!$A130,"-",Uitwerking!N$9),RelGegevens!$L$3:$L$1002))</f>
        <v/>
      </c>
      <c r="O130" s="51" t="str">
        <f ca="1">IF(OR($A130="",O$9="",SUMIF(RelGegevens!$F$3:$M$1002,CONCATENATE("=",Uitwerking!$A130,"-",Uitwerking!O$9),RelGegevens!$L$3:$L$1002)=0),"",SUMIF(RelGegevens!$F$3:$M$1002,CONCATENATE("=",Uitwerking!$A130,"-",Uitwerking!O$9),RelGegevens!$L$3:$L$1002))</f>
        <v/>
      </c>
      <c r="P130" s="51" t="str">
        <f ca="1">IF(OR($A130="",P$9="",SUMIF(RelGegevens!$F$3:$M$1002,CONCATENATE("=",Uitwerking!$A130,"-",Uitwerking!P$9),RelGegevens!$L$3:$L$1002)=0),"",SUMIF(RelGegevens!$F$3:$M$1002,CONCATENATE("=",Uitwerking!$A130,"-",Uitwerking!P$9),RelGegevens!$L$3:$L$1002))</f>
        <v/>
      </c>
      <c r="Q130" s="51" t="str">
        <f ca="1">IF(OR($A130="",Q$9="",SUMIF(RelGegevens!$F$3:$M$1002,CONCATENATE("=",Uitwerking!$A130,"-",Uitwerking!Q$9),RelGegevens!$L$3:$L$1002)=0),"",SUMIF(RelGegevens!$F$3:$M$1002,CONCATENATE("=",Uitwerking!$A130,"-",Uitwerking!Q$9),RelGegevens!$L$3:$L$1002))</f>
        <v/>
      </c>
      <c r="R130" s="51" t="str">
        <f ca="1">IF(OR($A130="",R$9="",SUMIF(RelGegevens!$F$3:$M$1002,CONCATENATE("=",Uitwerking!$A130,"-",Uitwerking!R$9),RelGegevens!$L$3:$L$1002)=0),"",SUMIF(RelGegevens!$F$3:$M$1002,CONCATENATE("=",Uitwerking!$A130,"-",Uitwerking!R$9),RelGegevens!$L$3:$L$1002))</f>
        <v/>
      </c>
      <c r="S130" s="51" t="str">
        <f ca="1">IF(OR($A130="",S$9="",SUMIF(RelGegevens!$F$3:$M$1002,CONCATENATE("=",Uitwerking!$A130,"-",Uitwerking!S$9),RelGegevens!$L$3:$L$1002)=0),"",SUMIF(RelGegevens!$F$3:$M$1002,CONCATENATE("=",Uitwerking!$A130,"-",Uitwerking!S$9),RelGegevens!$L$3:$L$1002))</f>
        <v/>
      </c>
      <c r="T130" s="51" t="str">
        <f ca="1">IF(OR($A130="",T$9="",SUMIF(RelGegevens!$F$3:$M$1002,CONCATENATE("=",Uitwerking!$A130,"-",Uitwerking!T$9),RelGegevens!$L$3:$L$1002)=0),"",SUMIF(RelGegevens!$F$3:$M$1002,CONCATENATE("=",Uitwerking!$A130,"-",Uitwerking!T$9),RelGegevens!$L$3:$L$1002))</f>
        <v/>
      </c>
      <c r="U130" s="51" t="str">
        <f ca="1">IF(OR($A130="",U$9="",SUMIF(RelGegevens!$F$3:$M$1002,CONCATENATE("=",Uitwerking!$A130,"-",Uitwerking!U$9),RelGegevens!$L$3:$L$1002)=0),"",SUMIF(RelGegevens!$F$3:$M$1002,CONCATENATE("=",Uitwerking!$A130,"-",Uitwerking!U$9),RelGegevens!$L$3:$L$1002))</f>
        <v/>
      </c>
      <c r="V130" s="51" t="str">
        <f ca="1">IF(OR($A130="",V$9="",SUMIF(RelGegevens!$F$3:$M$1002,CONCATENATE("=",Uitwerking!$A130,"-",Uitwerking!V$9),RelGegevens!$L$3:$L$1002)=0),"",SUMIF(RelGegevens!$F$3:$M$1002,CONCATENATE("=",Uitwerking!$A130,"-",Uitwerking!V$9),RelGegevens!$L$3:$L$1002))</f>
        <v/>
      </c>
      <c r="W130" s="51" t="str">
        <f ca="1">IF(OR($A130="",W$9="",SUMIF(RelGegevens!$F$3:$M$1002,CONCATENATE("=",Uitwerking!$A130,"-",Uitwerking!W$9),RelGegevens!$L$3:$L$1002)=0),"",SUMIF(RelGegevens!$F$3:$M$1002,CONCATENATE("=",Uitwerking!$A130,"-",Uitwerking!W$9),RelGegevens!$L$3:$L$1002))</f>
        <v/>
      </c>
      <c r="X130" s="51" t="str">
        <f ca="1">IF(OR($A130="",X$9="",SUMIF(RelGegevens!$F$3:$M$1002,CONCATENATE("=",Uitwerking!$A130,"-",Uitwerking!X$9),RelGegevens!$L$3:$L$1002)=0),"",SUMIF(RelGegevens!$F$3:$M$1002,CONCATENATE("=",Uitwerking!$A130,"-",Uitwerking!X$9),RelGegevens!$L$3:$L$1002))</f>
        <v/>
      </c>
      <c r="Y130" s="51" t="str">
        <f ca="1">IF(OR($A130="",Y$9="",SUMIF(RelGegevens!$F$3:$M$1002,CONCATENATE("=",Uitwerking!$A130,"-",Uitwerking!Y$9),RelGegevens!$L$3:$L$1002)=0),"",SUMIF(RelGegevens!$F$3:$M$1002,CONCATENATE("=",Uitwerking!$A130,"-",Uitwerking!Y$9),RelGegevens!$L$3:$L$1002))</f>
        <v/>
      </c>
      <c r="Z130" s="50" t="str">
        <f ca="1">IF(OR($A130="",Z$9="",SUMIF(RelGegevens!$F$3:$M$1002,CONCATENATE("=",Uitwerking!$A130,"-",Uitwerking!Z$9),RelGegevens!$L$3:$L$1002)=0),"",SUMIF(RelGegevens!$F$3:$M$1002,CONCATENATE("=",Uitwerking!$A130,"-",Uitwerking!Z$9),RelGegevens!$L$3:$L$1002))</f>
        <v/>
      </c>
      <c r="AA130" s="51" t="str">
        <f ca="1">IF(OR($A130="",AA$9="",SUMIF(RelGegevens!$F$3:$M$1002,CONCATENATE("=",Uitwerking!$A130,"-",Uitwerking!AA$9),RelGegevens!$L$3:$L$1002)=0),"",SUMIF(RelGegevens!$F$3:$M$1002,CONCATENATE("=",Uitwerking!$A130,"-",Uitwerking!AA$9),RelGegevens!$L$3:$L$1002))</f>
        <v/>
      </c>
      <c r="AB130" s="51" t="str">
        <f ca="1">IF(OR($A130="",AB$9="",SUMIF(RelGegevens!$F$3:$M$1002,CONCATENATE("=",Uitwerking!$A130,"-",Uitwerking!AB$9),RelGegevens!$L$3:$L$1002)=0),"",SUMIF(RelGegevens!$F$3:$M$1002,CONCATENATE("=",Uitwerking!$A130,"-",Uitwerking!AB$9),RelGegevens!$L$3:$L$1002))</f>
        <v/>
      </c>
      <c r="AC130" s="51" t="str">
        <f ca="1">IF(OR($A130="",AC$9="",SUMIF(RelGegevens!$F$3:$M$1002,CONCATENATE("=",Uitwerking!$A130,"-",Uitwerking!AC$9),RelGegevens!$L$3:$L$1002)=0),"",SUMIF(RelGegevens!$F$3:$M$1002,CONCATENATE("=",Uitwerking!$A130,"-",Uitwerking!AC$9),RelGegevens!$L$3:$L$1002))</f>
        <v/>
      </c>
      <c r="AD130" s="51" t="str">
        <f ca="1">IF(OR($A130="",AD$9="",SUMIF(RelGegevens!$F$3:$M$1002,CONCATENATE("=",Uitwerking!$A130,"-",Uitwerking!AD$9),RelGegevens!$L$3:$L$1002)=0),"",SUMIF(RelGegevens!$F$3:$M$1002,CONCATENATE("=",Uitwerking!$A130,"-",Uitwerking!AD$9),RelGegevens!$L$3:$L$1002))</f>
        <v/>
      </c>
      <c r="AE130" s="51" t="str">
        <f ca="1">IF(OR($A130="",AE$9="",SUMIF(RelGegevens!$F$3:$M$1002,CONCATENATE("=",Uitwerking!$A130,"-",Uitwerking!AE$9),RelGegevens!$L$3:$L$1002)=0),"",SUMIF(RelGegevens!$F$3:$M$1002,CONCATENATE("=",Uitwerking!$A130,"-",Uitwerking!AE$9),RelGegevens!$L$3:$L$1002))</f>
        <v/>
      </c>
      <c r="AF130" s="51" t="str">
        <f ca="1">IF(OR($A130="",AF$9="",SUMIF(RelGegevens!$F$3:$M$1002,CONCATENATE("=",Uitwerking!$A130,"-",Uitwerking!AF$9),RelGegevens!$L$3:$L$1002)=0),"",SUMIF(RelGegevens!$F$3:$M$1002,CONCATENATE("=",Uitwerking!$A130,"-",Uitwerking!AF$9),RelGegevens!$L$3:$L$1002))</f>
        <v/>
      </c>
      <c r="AG130" s="51" t="str">
        <f ca="1">IF(OR($A130="",AG$9="",SUMIF(RelGegevens!$F$3:$M$1002,CONCATENATE("=",Uitwerking!$A130,"-",Uitwerking!AG$9),RelGegevens!$L$3:$L$1002)=0),"",SUMIF(RelGegevens!$F$3:$M$1002,CONCATENATE("=",Uitwerking!$A130,"-",Uitwerking!AG$9),RelGegevens!$L$3:$L$1002))</f>
        <v/>
      </c>
      <c r="AH130" s="51" t="str">
        <f ca="1">IF(OR($A130="",AH$9="",SUMIF(RelGegevens!$F$3:$M$1002,CONCATENATE("=",Uitwerking!$A130,"-",Uitwerking!AH$9),RelGegevens!$L$3:$L$1002)=0),"",SUMIF(RelGegevens!$F$3:$M$1002,CONCATENATE("=",Uitwerking!$A130,"-",Uitwerking!AH$9),RelGegevens!$L$3:$L$1002))</f>
        <v/>
      </c>
      <c r="AI130" s="51" t="str">
        <f ca="1">IF(OR($A130="",AI$9="",SUMIF(RelGegevens!$F$3:$M$1002,CONCATENATE("=",Uitwerking!$A130,"-",Uitwerking!AI$9),RelGegevens!$L$3:$L$1002)=0),"",SUMIF(RelGegevens!$F$3:$M$1002,CONCATENATE("=",Uitwerking!$A130,"-",Uitwerking!AI$9),RelGegevens!$L$3:$L$1002))</f>
        <v/>
      </c>
      <c r="AJ130" s="51" t="str">
        <f ca="1">IF(OR($A130="",AJ$9="",SUMIF(RelGegevens!$F$3:$M$1002,CONCATENATE("=",Uitwerking!$A130,"-",Uitwerking!AJ$9),RelGegevens!$L$3:$L$1002)=0),"",SUMIF(RelGegevens!$F$3:$M$1002,CONCATENATE("=",Uitwerking!$A130,"-",Uitwerking!AJ$9),RelGegevens!$L$3:$L$1002))</f>
        <v/>
      </c>
      <c r="AK130" s="51" t="str">
        <f ca="1">IF(OR($A130="",AK$9="",SUMIF(RelGegevens!$F$3:$M$1002,CONCATENATE("=",Uitwerking!$A130,"-",Uitwerking!AK$9),RelGegevens!$L$3:$L$1002)=0),"",SUMIF(RelGegevens!$F$3:$M$1002,CONCATENATE("=",Uitwerking!$A130,"-",Uitwerking!AK$9),RelGegevens!$L$3:$L$1002))</f>
        <v/>
      </c>
      <c r="AL130" s="51" t="str">
        <f ca="1">IF(OR($A130="",AL$9="",SUMIF(RelGegevens!$F$3:$M$1002,CONCATENATE("=",Uitwerking!$A130,"-",Uitwerking!AL$9),RelGegevens!$L$3:$L$1002)=0),"",SUMIF(RelGegevens!$F$3:$M$1002,CONCATENATE("=",Uitwerking!$A130,"-",Uitwerking!AL$9),RelGegevens!$L$3:$L$1002))</f>
        <v/>
      </c>
      <c r="AM130" s="51" t="str">
        <f ca="1">IF(OR($A130="",AM$9="",SUMIF(RelGegevens!$F$3:$M$1002,CONCATENATE("=",Uitwerking!$A130,"-",Uitwerking!AM$9),RelGegevens!$L$3:$L$1002)=0),"",SUMIF(RelGegevens!$F$3:$M$1002,CONCATENATE("=",Uitwerking!$A130,"-",Uitwerking!AM$9),RelGegevens!$L$3:$L$1002))</f>
        <v/>
      </c>
      <c r="AN130" s="51" t="str">
        <f ca="1">IF(OR($A130="",AN$9="",SUMIF(RelGegevens!$F$3:$M$1002,CONCATENATE("=",Uitwerking!$A130,"-",Uitwerking!AN$9),RelGegevens!$L$3:$L$1002)=0),"",SUMIF(RelGegevens!$F$3:$M$1002,CONCATENATE("=",Uitwerking!$A130,"-",Uitwerking!AN$9),RelGegevens!$L$3:$L$1002))</f>
        <v/>
      </c>
      <c r="AO130" s="51" t="str">
        <f ca="1">IF(OR($A130="",AO$9="",SUMIF(RelGegevens!$F$3:$M$1002,CONCATENATE("=",Uitwerking!$A130,"-",Uitwerking!AO$9),RelGegevens!$L$3:$L$1002)=0),"",SUMIF(RelGegevens!$F$3:$M$1002,CONCATENATE("=",Uitwerking!$A130,"-",Uitwerking!AO$9),RelGegevens!$L$3:$L$1002))</f>
        <v/>
      </c>
      <c r="AP130" s="51" t="str">
        <f ca="1">IF(OR($A130="",AP$9="",SUMIF(RelGegevens!$F$3:$M$1002,CONCATENATE("=",Uitwerking!$A130,"-",Uitwerking!AP$9),RelGegevens!$L$3:$L$1002)=0),"",SUMIF(RelGegevens!$F$3:$M$1002,CONCATENATE("=",Uitwerking!$A130,"-",Uitwerking!AP$9),RelGegevens!$L$3:$L$1002))</f>
        <v/>
      </c>
      <c r="AQ130" s="51" t="str">
        <f ca="1">IF(OR($A130="",AQ$9="",SUMIF(RelGegevens!$F$3:$M$1002,CONCATENATE("=",Uitwerking!$A130,"-",Uitwerking!AQ$9),RelGegevens!$L$3:$L$1002)=0),"",SUMIF(RelGegevens!$F$3:$M$1002,CONCATENATE("=",Uitwerking!$A130,"-",Uitwerking!AQ$9),RelGegevens!$L$3:$L$1002))</f>
        <v/>
      </c>
      <c r="AR130" s="51" t="str">
        <f ca="1">IF(OR($A130="",AR$9="",SUMIF(RelGegevens!$F$3:$M$1002,CONCATENATE("=",Uitwerking!$A130,"-",Uitwerking!AR$9),RelGegevens!$L$3:$L$1002)=0),"",SUMIF(RelGegevens!$F$3:$M$1002,CONCATENATE("=",Uitwerking!$A130,"-",Uitwerking!AR$9),RelGegevens!$L$3:$L$1002))</f>
        <v/>
      </c>
      <c r="AS130" s="51" t="str">
        <f ca="1">IF(OR($A130="",AS$9="",SUMIF(RelGegevens!$F$3:$M$1002,CONCATENATE("=",Uitwerking!$A130,"-",Uitwerking!AS$9),RelGegevens!$L$3:$L$1002)=0),"",SUMIF(RelGegevens!$F$3:$M$1002,CONCATENATE("=",Uitwerking!$A130,"-",Uitwerking!AS$9),RelGegevens!$L$3:$L$1002))</f>
        <v/>
      </c>
      <c r="AT130" s="51" t="str">
        <f ca="1">IF(OR($A130="",AT$9="",SUMIF(RelGegevens!$F$3:$M$1002,CONCATENATE("=",Uitwerking!$A130,"-",Uitwerking!AT$9),RelGegevens!$L$3:$L$1002)=0),"",SUMIF(RelGegevens!$F$3:$M$1002,CONCATENATE("=",Uitwerking!$A130,"-",Uitwerking!AT$9),RelGegevens!$L$3:$L$1002))</f>
        <v/>
      </c>
      <c r="AU130" s="51" t="str">
        <f ca="1">IF(OR($A130="",AU$9="",SUMIF(RelGegevens!$F$3:$M$1002,CONCATENATE("=",Uitwerking!$A130,"-",Uitwerking!AU$9),RelGegevens!$L$3:$L$1002)=0),"",SUMIF(RelGegevens!$F$3:$M$1002,CONCATENATE("=",Uitwerking!$A130,"-",Uitwerking!AU$9),RelGegevens!$L$3:$L$1002))</f>
        <v/>
      </c>
      <c r="AV130" s="51" t="str">
        <f ca="1">IF(OR($A130="",AV$9="",SUMIF(RelGegevens!$F$3:$M$1002,CONCATENATE("=",Uitwerking!$A130,"-",Uitwerking!AV$9),RelGegevens!$L$3:$L$1002)=0),"",SUMIF(RelGegevens!$F$3:$M$1002,CONCATENATE("=",Uitwerking!$A130,"-",Uitwerking!AV$9),RelGegevens!$L$3:$L$1002))</f>
        <v/>
      </c>
      <c r="AW130" s="51" t="str">
        <f ca="1">IF(OR($A130="",AW$9="",SUMIF(RelGegevens!$F$3:$M$1002,CONCATENATE("=",Uitwerking!$A130,"-",Uitwerking!AW$9),RelGegevens!$L$3:$L$1002)=0),"",SUMIF(RelGegevens!$F$3:$M$1002,CONCATENATE("=",Uitwerking!$A130,"-",Uitwerking!AW$9),RelGegevens!$L$3:$L$1002))</f>
        <v/>
      </c>
      <c r="AX130" s="51" t="str">
        <f ca="1">IF(OR($A130="",AX$9="",SUMIF(RelGegevens!$F$3:$M$1002,CONCATENATE("=",Uitwerking!$A130,"-",Uitwerking!AX$9),RelGegevens!$L$3:$L$1002)=0),"",SUMIF(RelGegevens!$F$3:$M$1002,CONCATENATE("=",Uitwerking!$A130,"-",Uitwerking!AX$9),RelGegevens!$L$3:$L$1002))</f>
        <v/>
      </c>
      <c r="AY130" s="51" t="str">
        <f ca="1">IF(OR($A130="",AY$9="",SUMIF(RelGegevens!$F$3:$M$1002,CONCATENATE("=",Uitwerking!$A130,"-",Uitwerking!AY$9),RelGegevens!$L$3:$L$1002)=0),"",SUMIF(RelGegevens!$F$3:$M$1002,CONCATENATE("=",Uitwerking!$A130,"-",Uitwerking!AY$9),RelGegevens!$L$3:$L$1002))</f>
        <v/>
      </c>
      <c r="AZ130" s="51" t="str">
        <f ca="1">IF(OR($A130="",AZ$9="",SUMIF(RelGegevens!$F$3:$M$1002,CONCATENATE("=",Uitwerking!$A130,"-",Uitwerking!AZ$9),RelGegevens!$L$3:$L$1002)=0),"",SUMIF(RelGegevens!$F$3:$M$1002,CONCATENATE("=",Uitwerking!$A130,"-",Uitwerking!AZ$9),RelGegevens!$L$3:$L$1002))</f>
        <v/>
      </c>
      <c r="BA130" s="51" t="str">
        <f ca="1">IF(OR($A130="",BA$9="",SUMIF(RelGegevens!$F$3:$M$1002,CONCATENATE("=",Uitwerking!$A130,"-",Uitwerking!BA$9),RelGegevens!$L$3:$L$1002)=0),"",SUMIF(RelGegevens!$F$3:$M$1002,CONCATENATE("=",Uitwerking!$A130,"-",Uitwerking!BA$9),RelGegevens!$L$3:$L$1002))</f>
        <v/>
      </c>
      <c r="BB130" s="51" t="str">
        <f ca="1">IF(OR($A130="",BB$9="",SUMIF(RelGegevens!$F$3:$M$1002,CONCATENATE("=",Uitwerking!$A130,"-",Uitwerking!BB$9),RelGegevens!$L$3:$L$1002)=0),"",SUMIF(RelGegevens!$F$3:$M$1002,CONCATENATE("=",Uitwerking!$A130,"-",Uitwerking!BB$9),RelGegevens!$L$3:$L$1002))</f>
        <v/>
      </c>
      <c r="BC130" s="52" t="str">
        <f ca="1">IF(OR($A130="",BC$9="",SUMIF(RelGegevens!$F$3:$M$1002,CONCATENATE("=",Uitwerking!$A130,"-",Uitwerking!BC$9),RelGegevens!$L$3:$L$1002)=0),"",SUMIF(RelGegevens!$F$3:$M$1002,CONCATENATE("=",Uitwerking!$A130,"-",Uitwerking!BC$9),RelGegevens!$L$3:$L$1002))</f>
        <v/>
      </c>
    </row>
    <row r="131" spans="1:55" ht="10.5" customHeight="1" x14ac:dyDescent="0.25">
      <c r="A131" s="17" t="str">
        <f>'Data LMA'!B139</f>
        <v/>
      </c>
      <c r="B131" s="29" t="str">
        <f t="shared" si="7"/>
        <v/>
      </c>
      <c r="C131" s="22" t="str">
        <f>IF(A131="","",VLOOKUP(A131,Euralcodes!$A$2:$C$840,3))</f>
        <v/>
      </c>
      <c r="D131" s="23" t="str">
        <f>IF(C131="","",VLOOKUP(A131,Euralcodes!$A$2:$C$840,2))</f>
        <v/>
      </c>
      <c r="E131" s="87" t="str">
        <f t="shared" ca="1" si="6"/>
        <v/>
      </c>
      <c r="F131" s="50" t="str">
        <f ca="1">IF(OR($A131="",F$9="",SUMIF(RelGegevens!$F$3:$M$1002,CONCATENATE("=",Uitwerking!$A131,"-",Uitwerking!F$9),RelGegevens!$L$3:$L$1002)=0),"",SUMIF(RelGegevens!$F$3:$M$1002,CONCATENATE("=",Uitwerking!$A131,"-",Uitwerking!F$9),RelGegevens!$L$3:$L$1002))</f>
        <v/>
      </c>
      <c r="G131" s="51" t="str">
        <f ca="1">IF(OR($A131="",G$9="",SUMIF(RelGegevens!$F$3:$M$1002,CONCATENATE("=",Uitwerking!$A131,"-",Uitwerking!G$9),RelGegevens!$L$3:$L$1002)=0),"",SUMIF(RelGegevens!$F$3:$M$1002,CONCATENATE("=",Uitwerking!$A131,"-",Uitwerking!G$9),RelGegevens!$L$3:$L$1002))</f>
        <v/>
      </c>
      <c r="H131" s="51" t="str">
        <f ca="1">IF(OR($A131="",H$9="",SUMIF(RelGegevens!$F$3:$M$1002,CONCATENATE("=",Uitwerking!$A131,"-",Uitwerking!H$9),RelGegevens!$L$3:$L$1002)=0),"",SUMIF(RelGegevens!$F$3:$M$1002,CONCATENATE("=",Uitwerking!$A131,"-",Uitwerking!H$9),RelGegevens!$L$3:$L$1002))</f>
        <v/>
      </c>
      <c r="I131" s="51" t="str">
        <f ca="1">IF(OR($A131="",I$9="",SUMIF(RelGegevens!$F$3:$M$1002,CONCATENATE("=",Uitwerking!$A131,"-",Uitwerking!I$9),RelGegevens!$L$3:$L$1002)=0),"",SUMIF(RelGegevens!$F$3:$M$1002,CONCATENATE("=",Uitwerking!$A131,"-",Uitwerking!I$9),RelGegevens!$L$3:$L$1002))</f>
        <v/>
      </c>
      <c r="J131" s="51" t="str">
        <f ca="1">IF(OR($A131="",J$9="",SUMIF(RelGegevens!$F$3:$M$1002,CONCATENATE("=",Uitwerking!$A131,"-",Uitwerking!J$9),RelGegevens!$L$3:$L$1002)=0),"",SUMIF(RelGegevens!$F$3:$M$1002,CONCATENATE("=",Uitwerking!$A131,"-",Uitwerking!J$9),RelGegevens!$L$3:$L$1002))</f>
        <v/>
      </c>
      <c r="K131" s="51" t="str">
        <f ca="1">IF(OR($A131="",K$9="",SUMIF(RelGegevens!$F$3:$M$1002,CONCATENATE("=",Uitwerking!$A131,"-",Uitwerking!K$9),RelGegevens!$L$3:$L$1002)=0),"",SUMIF(RelGegevens!$F$3:$M$1002,CONCATENATE("=",Uitwerking!$A131,"-",Uitwerking!K$9),RelGegevens!$L$3:$L$1002))</f>
        <v/>
      </c>
      <c r="L131" s="51" t="str">
        <f ca="1">IF(OR($A131="",L$9="",SUMIF(RelGegevens!$F$3:$M$1002,CONCATENATE("=",Uitwerking!$A131,"-",Uitwerking!L$9),RelGegevens!$L$3:$L$1002)=0),"",SUMIF(RelGegevens!$F$3:$M$1002,CONCATENATE("=",Uitwerking!$A131,"-",Uitwerking!L$9),RelGegevens!$L$3:$L$1002))</f>
        <v/>
      </c>
      <c r="M131" s="51" t="str">
        <f ca="1">IF(OR($A131="",M$9="",SUMIF(RelGegevens!$F$3:$M$1002,CONCATENATE("=",Uitwerking!$A131,"-",Uitwerking!M$9),RelGegevens!$L$3:$L$1002)=0),"",SUMIF(RelGegevens!$F$3:$M$1002,CONCATENATE("=",Uitwerking!$A131,"-",Uitwerking!M$9),RelGegevens!$L$3:$L$1002))</f>
        <v/>
      </c>
      <c r="N131" s="51" t="str">
        <f ca="1">IF(OR($A131="",N$9="",SUMIF(RelGegevens!$F$3:$M$1002,CONCATENATE("=",Uitwerking!$A131,"-",Uitwerking!N$9),RelGegevens!$L$3:$L$1002)=0),"",SUMIF(RelGegevens!$F$3:$M$1002,CONCATENATE("=",Uitwerking!$A131,"-",Uitwerking!N$9),RelGegevens!$L$3:$L$1002))</f>
        <v/>
      </c>
      <c r="O131" s="51" t="str">
        <f ca="1">IF(OR($A131="",O$9="",SUMIF(RelGegevens!$F$3:$M$1002,CONCATENATE("=",Uitwerking!$A131,"-",Uitwerking!O$9),RelGegevens!$L$3:$L$1002)=0),"",SUMIF(RelGegevens!$F$3:$M$1002,CONCATENATE("=",Uitwerking!$A131,"-",Uitwerking!O$9),RelGegevens!$L$3:$L$1002))</f>
        <v/>
      </c>
      <c r="P131" s="51" t="str">
        <f ca="1">IF(OR($A131="",P$9="",SUMIF(RelGegevens!$F$3:$M$1002,CONCATENATE("=",Uitwerking!$A131,"-",Uitwerking!P$9),RelGegevens!$L$3:$L$1002)=0),"",SUMIF(RelGegevens!$F$3:$M$1002,CONCATENATE("=",Uitwerking!$A131,"-",Uitwerking!P$9),RelGegevens!$L$3:$L$1002))</f>
        <v/>
      </c>
      <c r="Q131" s="51" t="str">
        <f ca="1">IF(OR($A131="",Q$9="",SUMIF(RelGegevens!$F$3:$M$1002,CONCATENATE("=",Uitwerking!$A131,"-",Uitwerking!Q$9),RelGegevens!$L$3:$L$1002)=0),"",SUMIF(RelGegevens!$F$3:$M$1002,CONCATENATE("=",Uitwerking!$A131,"-",Uitwerking!Q$9),RelGegevens!$L$3:$L$1002))</f>
        <v/>
      </c>
      <c r="R131" s="51" t="str">
        <f ca="1">IF(OR($A131="",R$9="",SUMIF(RelGegevens!$F$3:$M$1002,CONCATENATE("=",Uitwerking!$A131,"-",Uitwerking!R$9),RelGegevens!$L$3:$L$1002)=0),"",SUMIF(RelGegevens!$F$3:$M$1002,CONCATENATE("=",Uitwerking!$A131,"-",Uitwerking!R$9),RelGegevens!$L$3:$L$1002))</f>
        <v/>
      </c>
      <c r="S131" s="51" t="str">
        <f ca="1">IF(OR($A131="",S$9="",SUMIF(RelGegevens!$F$3:$M$1002,CONCATENATE("=",Uitwerking!$A131,"-",Uitwerking!S$9),RelGegevens!$L$3:$L$1002)=0),"",SUMIF(RelGegevens!$F$3:$M$1002,CONCATENATE("=",Uitwerking!$A131,"-",Uitwerking!S$9),RelGegevens!$L$3:$L$1002))</f>
        <v/>
      </c>
      <c r="T131" s="51" t="str">
        <f ca="1">IF(OR($A131="",T$9="",SUMIF(RelGegevens!$F$3:$M$1002,CONCATENATE("=",Uitwerking!$A131,"-",Uitwerking!T$9),RelGegevens!$L$3:$L$1002)=0),"",SUMIF(RelGegevens!$F$3:$M$1002,CONCATENATE("=",Uitwerking!$A131,"-",Uitwerking!T$9),RelGegevens!$L$3:$L$1002))</f>
        <v/>
      </c>
      <c r="U131" s="51" t="str">
        <f ca="1">IF(OR($A131="",U$9="",SUMIF(RelGegevens!$F$3:$M$1002,CONCATENATE("=",Uitwerking!$A131,"-",Uitwerking!U$9),RelGegevens!$L$3:$L$1002)=0),"",SUMIF(RelGegevens!$F$3:$M$1002,CONCATENATE("=",Uitwerking!$A131,"-",Uitwerking!U$9),RelGegevens!$L$3:$L$1002))</f>
        <v/>
      </c>
      <c r="V131" s="51" t="str">
        <f ca="1">IF(OR($A131="",V$9="",SUMIF(RelGegevens!$F$3:$M$1002,CONCATENATE("=",Uitwerking!$A131,"-",Uitwerking!V$9),RelGegevens!$L$3:$L$1002)=0),"",SUMIF(RelGegevens!$F$3:$M$1002,CONCATENATE("=",Uitwerking!$A131,"-",Uitwerking!V$9),RelGegevens!$L$3:$L$1002))</f>
        <v/>
      </c>
      <c r="W131" s="51" t="str">
        <f ca="1">IF(OR($A131="",W$9="",SUMIF(RelGegevens!$F$3:$M$1002,CONCATENATE("=",Uitwerking!$A131,"-",Uitwerking!W$9),RelGegevens!$L$3:$L$1002)=0),"",SUMIF(RelGegevens!$F$3:$M$1002,CONCATENATE("=",Uitwerking!$A131,"-",Uitwerking!W$9),RelGegevens!$L$3:$L$1002))</f>
        <v/>
      </c>
      <c r="X131" s="51" t="str">
        <f ca="1">IF(OR($A131="",X$9="",SUMIF(RelGegevens!$F$3:$M$1002,CONCATENATE("=",Uitwerking!$A131,"-",Uitwerking!X$9),RelGegevens!$L$3:$L$1002)=0),"",SUMIF(RelGegevens!$F$3:$M$1002,CONCATENATE("=",Uitwerking!$A131,"-",Uitwerking!X$9),RelGegevens!$L$3:$L$1002))</f>
        <v/>
      </c>
      <c r="Y131" s="51" t="str">
        <f ca="1">IF(OR($A131="",Y$9="",SUMIF(RelGegevens!$F$3:$M$1002,CONCATENATE("=",Uitwerking!$A131,"-",Uitwerking!Y$9),RelGegevens!$L$3:$L$1002)=0),"",SUMIF(RelGegevens!$F$3:$M$1002,CONCATENATE("=",Uitwerking!$A131,"-",Uitwerking!Y$9),RelGegevens!$L$3:$L$1002))</f>
        <v/>
      </c>
      <c r="Z131" s="50" t="str">
        <f ca="1">IF(OR($A131="",Z$9="",SUMIF(RelGegevens!$F$3:$M$1002,CONCATENATE("=",Uitwerking!$A131,"-",Uitwerking!Z$9),RelGegevens!$L$3:$L$1002)=0),"",SUMIF(RelGegevens!$F$3:$M$1002,CONCATENATE("=",Uitwerking!$A131,"-",Uitwerking!Z$9),RelGegevens!$L$3:$L$1002))</f>
        <v/>
      </c>
      <c r="AA131" s="51" t="str">
        <f ca="1">IF(OR($A131="",AA$9="",SUMIF(RelGegevens!$F$3:$M$1002,CONCATENATE("=",Uitwerking!$A131,"-",Uitwerking!AA$9),RelGegevens!$L$3:$L$1002)=0),"",SUMIF(RelGegevens!$F$3:$M$1002,CONCATENATE("=",Uitwerking!$A131,"-",Uitwerking!AA$9),RelGegevens!$L$3:$L$1002))</f>
        <v/>
      </c>
      <c r="AB131" s="51" t="str">
        <f ca="1">IF(OR($A131="",AB$9="",SUMIF(RelGegevens!$F$3:$M$1002,CONCATENATE("=",Uitwerking!$A131,"-",Uitwerking!AB$9),RelGegevens!$L$3:$L$1002)=0),"",SUMIF(RelGegevens!$F$3:$M$1002,CONCATENATE("=",Uitwerking!$A131,"-",Uitwerking!AB$9),RelGegevens!$L$3:$L$1002))</f>
        <v/>
      </c>
      <c r="AC131" s="51" t="str">
        <f ca="1">IF(OR($A131="",AC$9="",SUMIF(RelGegevens!$F$3:$M$1002,CONCATENATE("=",Uitwerking!$A131,"-",Uitwerking!AC$9),RelGegevens!$L$3:$L$1002)=0),"",SUMIF(RelGegevens!$F$3:$M$1002,CONCATENATE("=",Uitwerking!$A131,"-",Uitwerking!AC$9),RelGegevens!$L$3:$L$1002))</f>
        <v/>
      </c>
      <c r="AD131" s="51" t="str">
        <f ca="1">IF(OR($A131="",AD$9="",SUMIF(RelGegevens!$F$3:$M$1002,CONCATENATE("=",Uitwerking!$A131,"-",Uitwerking!AD$9),RelGegevens!$L$3:$L$1002)=0),"",SUMIF(RelGegevens!$F$3:$M$1002,CONCATENATE("=",Uitwerking!$A131,"-",Uitwerking!AD$9),RelGegevens!$L$3:$L$1002))</f>
        <v/>
      </c>
      <c r="AE131" s="51" t="str">
        <f ca="1">IF(OR($A131="",AE$9="",SUMIF(RelGegevens!$F$3:$M$1002,CONCATENATE("=",Uitwerking!$A131,"-",Uitwerking!AE$9),RelGegevens!$L$3:$L$1002)=0),"",SUMIF(RelGegevens!$F$3:$M$1002,CONCATENATE("=",Uitwerking!$A131,"-",Uitwerking!AE$9),RelGegevens!$L$3:$L$1002))</f>
        <v/>
      </c>
      <c r="AF131" s="51" t="str">
        <f ca="1">IF(OR($A131="",AF$9="",SUMIF(RelGegevens!$F$3:$M$1002,CONCATENATE("=",Uitwerking!$A131,"-",Uitwerking!AF$9),RelGegevens!$L$3:$L$1002)=0),"",SUMIF(RelGegevens!$F$3:$M$1002,CONCATENATE("=",Uitwerking!$A131,"-",Uitwerking!AF$9),RelGegevens!$L$3:$L$1002))</f>
        <v/>
      </c>
      <c r="AG131" s="51" t="str">
        <f ca="1">IF(OR($A131="",AG$9="",SUMIF(RelGegevens!$F$3:$M$1002,CONCATENATE("=",Uitwerking!$A131,"-",Uitwerking!AG$9),RelGegevens!$L$3:$L$1002)=0),"",SUMIF(RelGegevens!$F$3:$M$1002,CONCATENATE("=",Uitwerking!$A131,"-",Uitwerking!AG$9),RelGegevens!$L$3:$L$1002))</f>
        <v/>
      </c>
      <c r="AH131" s="51" t="str">
        <f ca="1">IF(OR($A131="",AH$9="",SUMIF(RelGegevens!$F$3:$M$1002,CONCATENATE("=",Uitwerking!$A131,"-",Uitwerking!AH$9),RelGegevens!$L$3:$L$1002)=0),"",SUMIF(RelGegevens!$F$3:$M$1002,CONCATENATE("=",Uitwerking!$A131,"-",Uitwerking!AH$9),RelGegevens!$L$3:$L$1002))</f>
        <v/>
      </c>
      <c r="AI131" s="51" t="str">
        <f ca="1">IF(OR($A131="",AI$9="",SUMIF(RelGegevens!$F$3:$M$1002,CONCATENATE("=",Uitwerking!$A131,"-",Uitwerking!AI$9),RelGegevens!$L$3:$L$1002)=0),"",SUMIF(RelGegevens!$F$3:$M$1002,CONCATENATE("=",Uitwerking!$A131,"-",Uitwerking!AI$9),RelGegevens!$L$3:$L$1002))</f>
        <v/>
      </c>
      <c r="AJ131" s="51" t="str">
        <f ca="1">IF(OR($A131="",AJ$9="",SUMIF(RelGegevens!$F$3:$M$1002,CONCATENATE("=",Uitwerking!$A131,"-",Uitwerking!AJ$9),RelGegevens!$L$3:$L$1002)=0),"",SUMIF(RelGegevens!$F$3:$M$1002,CONCATENATE("=",Uitwerking!$A131,"-",Uitwerking!AJ$9),RelGegevens!$L$3:$L$1002))</f>
        <v/>
      </c>
      <c r="AK131" s="51" t="str">
        <f ca="1">IF(OR($A131="",AK$9="",SUMIF(RelGegevens!$F$3:$M$1002,CONCATENATE("=",Uitwerking!$A131,"-",Uitwerking!AK$9),RelGegevens!$L$3:$L$1002)=0),"",SUMIF(RelGegevens!$F$3:$M$1002,CONCATENATE("=",Uitwerking!$A131,"-",Uitwerking!AK$9),RelGegevens!$L$3:$L$1002))</f>
        <v/>
      </c>
      <c r="AL131" s="51" t="str">
        <f ca="1">IF(OR($A131="",AL$9="",SUMIF(RelGegevens!$F$3:$M$1002,CONCATENATE("=",Uitwerking!$A131,"-",Uitwerking!AL$9),RelGegevens!$L$3:$L$1002)=0),"",SUMIF(RelGegevens!$F$3:$M$1002,CONCATENATE("=",Uitwerking!$A131,"-",Uitwerking!AL$9),RelGegevens!$L$3:$L$1002))</f>
        <v/>
      </c>
      <c r="AM131" s="51" t="str">
        <f ca="1">IF(OR($A131="",AM$9="",SUMIF(RelGegevens!$F$3:$M$1002,CONCATENATE("=",Uitwerking!$A131,"-",Uitwerking!AM$9),RelGegevens!$L$3:$L$1002)=0),"",SUMIF(RelGegevens!$F$3:$M$1002,CONCATENATE("=",Uitwerking!$A131,"-",Uitwerking!AM$9),RelGegevens!$L$3:$L$1002))</f>
        <v/>
      </c>
      <c r="AN131" s="51" t="str">
        <f ca="1">IF(OR($A131="",AN$9="",SUMIF(RelGegevens!$F$3:$M$1002,CONCATENATE("=",Uitwerking!$A131,"-",Uitwerking!AN$9),RelGegevens!$L$3:$L$1002)=0),"",SUMIF(RelGegevens!$F$3:$M$1002,CONCATENATE("=",Uitwerking!$A131,"-",Uitwerking!AN$9),RelGegevens!$L$3:$L$1002))</f>
        <v/>
      </c>
      <c r="AO131" s="51" t="str">
        <f ca="1">IF(OR($A131="",AO$9="",SUMIF(RelGegevens!$F$3:$M$1002,CONCATENATE("=",Uitwerking!$A131,"-",Uitwerking!AO$9),RelGegevens!$L$3:$L$1002)=0),"",SUMIF(RelGegevens!$F$3:$M$1002,CONCATENATE("=",Uitwerking!$A131,"-",Uitwerking!AO$9),RelGegevens!$L$3:$L$1002))</f>
        <v/>
      </c>
      <c r="AP131" s="51" t="str">
        <f ca="1">IF(OR($A131="",AP$9="",SUMIF(RelGegevens!$F$3:$M$1002,CONCATENATE("=",Uitwerking!$A131,"-",Uitwerking!AP$9),RelGegevens!$L$3:$L$1002)=0),"",SUMIF(RelGegevens!$F$3:$M$1002,CONCATENATE("=",Uitwerking!$A131,"-",Uitwerking!AP$9),RelGegevens!$L$3:$L$1002))</f>
        <v/>
      </c>
      <c r="AQ131" s="51" t="str">
        <f ca="1">IF(OR($A131="",AQ$9="",SUMIF(RelGegevens!$F$3:$M$1002,CONCATENATE("=",Uitwerking!$A131,"-",Uitwerking!AQ$9),RelGegevens!$L$3:$L$1002)=0),"",SUMIF(RelGegevens!$F$3:$M$1002,CONCATENATE("=",Uitwerking!$A131,"-",Uitwerking!AQ$9),RelGegevens!$L$3:$L$1002))</f>
        <v/>
      </c>
      <c r="AR131" s="51" t="str">
        <f ca="1">IF(OR($A131="",AR$9="",SUMIF(RelGegevens!$F$3:$M$1002,CONCATENATE("=",Uitwerking!$A131,"-",Uitwerking!AR$9),RelGegevens!$L$3:$L$1002)=0),"",SUMIF(RelGegevens!$F$3:$M$1002,CONCATENATE("=",Uitwerking!$A131,"-",Uitwerking!AR$9),RelGegevens!$L$3:$L$1002))</f>
        <v/>
      </c>
      <c r="AS131" s="51" t="str">
        <f ca="1">IF(OR($A131="",AS$9="",SUMIF(RelGegevens!$F$3:$M$1002,CONCATENATE("=",Uitwerking!$A131,"-",Uitwerking!AS$9),RelGegevens!$L$3:$L$1002)=0),"",SUMIF(RelGegevens!$F$3:$M$1002,CONCATENATE("=",Uitwerking!$A131,"-",Uitwerking!AS$9),RelGegevens!$L$3:$L$1002))</f>
        <v/>
      </c>
      <c r="AT131" s="51" t="str">
        <f ca="1">IF(OR($A131="",AT$9="",SUMIF(RelGegevens!$F$3:$M$1002,CONCATENATE("=",Uitwerking!$A131,"-",Uitwerking!AT$9),RelGegevens!$L$3:$L$1002)=0),"",SUMIF(RelGegevens!$F$3:$M$1002,CONCATENATE("=",Uitwerking!$A131,"-",Uitwerking!AT$9),RelGegevens!$L$3:$L$1002))</f>
        <v/>
      </c>
      <c r="AU131" s="51" t="str">
        <f ca="1">IF(OR($A131="",AU$9="",SUMIF(RelGegevens!$F$3:$M$1002,CONCATENATE("=",Uitwerking!$A131,"-",Uitwerking!AU$9),RelGegevens!$L$3:$L$1002)=0),"",SUMIF(RelGegevens!$F$3:$M$1002,CONCATENATE("=",Uitwerking!$A131,"-",Uitwerking!AU$9),RelGegevens!$L$3:$L$1002))</f>
        <v/>
      </c>
      <c r="AV131" s="51" t="str">
        <f ca="1">IF(OR($A131="",AV$9="",SUMIF(RelGegevens!$F$3:$M$1002,CONCATENATE("=",Uitwerking!$A131,"-",Uitwerking!AV$9),RelGegevens!$L$3:$L$1002)=0),"",SUMIF(RelGegevens!$F$3:$M$1002,CONCATENATE("=",Uitwerking!$A131,"-",Uitwerking!AV$9),RelGegevens!$L$3:$L$1002))</f>
        <v/>
      </c>
      <c r="AW131" s="51" t="str">
        <f ca="1">IF(OR($A131="",AW$9="",SUMIF(RelGegevens!$F$3:$M$1002,CONCATENATE("=",Uitwerking!$A131,"-",Uitwerking!AW$9),RelGegevens!$L$3:$L$1002)=0),"",SUMIF(RelGegevens!$F$3:$M$1002,CONCATENATE("=",Uitwerking!$A131,"-",Uitwerking!AW$9),RelGegevens!$L$3:$L$1002))</f>
        <v/>
      </c>
      <c r="AX131" s="51" t="str">
        <f ca="1">IF(OR($A131="",AX$9="",SUMIF(RelGegevens!$F$3:$M$1002,CONCATENATE("=",Uitwerking!$A131,"-",Uitwerking!AX$9),RelGegevens!$L$3:$L$1002)=0),"",SUMIF(RelGegevens!$F$3:$M$1002,CONCATENATE("=",Uitwerking!$A131,"-",Uitwerking!AX$9),RelGegevens!$L$3:$L$1002))</f>
        <v/>
      </c>
      <c r="AY131" s="51" t="str">
        <f ca="1">IF(OR($A131="",AY$9="",SUMIF(RelGegevens!$F$3:$M$1002,CONCATENATE("=",Uitwerking!$A131,"-",Uitwerking!AY$9),RelGegevens!$L$3:$L$1002)=0),"",SUMIF(RelGegevens!$F$3:$M$1002,CONCATENATE("=",Uitwerking!$A131,"-",Uitwerking!AY$9),RelGegevens!$L$3:$L$1002))</f>
        <v/>
      </c>
      <c r="AZ131" s="51" t="str">
        <f ca="1">IF(OR($A131="",AZ$9="",SUMIF(RelGegevens!$F$3:$M$1002,CONCATENATE("=",Uitwerking!$A131,"-",Uitwerking!AZ$9),RelGegevens!$L$3:$L$1002)=0),"",SUMIF(RelGegevens!$F$3:$M$1002,CONCATENATE("=",Uitwerking!$A131,"-",Uitwerking!AZ$9),RelGegevens!$L$3:$L$1002))</f>
        <v/>
      </c>
      <c r="BA131" s="51" t="str">
        <f ca="1">IF(OR($A131="",BA$9="",SUMIF(RelGegevens!$F$3:$M$1002,CONCATENATE("=",Uitwerking!$A131,"-",Uitwerking!BA$9),RelGegevens!$L$3:$L$1002)=0),"",SUMIF(RelGegevens!$F$3:$M$1002,CONCATENATE("=",Uitwerking!$A131,"-",Uitwerking!BA$9),RelGegevens!$L$3:$L$1002))</f>
        <v/>
      </c>
      <c r="BB131" s="51" t="str">
        <f ca="1">IF(OR($A131="",BB$9="",SUMIF(RelGegevens!$F$3:$M$1002,CONCATENATE("=",Uitwerking!$A131,"-",Uitwerking!BB$9),RelGegevens!$L$3:$L$1002)=0),"",SUMIF(RelGegevens!$F$3:$M$1002,CONCATENATE("=",Uitwerking!$A131,"-",Uitwerking!BB$9),RelGegevens!$L$3:$L$1002))</f>
        <v/>
      </c>
      <c r="BC131" s="52" t="str">
        <f ca="1">IF(OR($A131="",BC$9="",SUMIF(RelGegevens!$F$3:$M$1002,CONCATENATE("=",Uitwerking!$A131,"-",Uitwerking!BC$9),RelGegevens!$L$3:$L$1002)=0),"",SUMIF(RelGegevens!$F$3:$M$1002,CONCATENATE("=",Uitwerking!$A131,"-",Uitwerking!BC$9),RelGegevens!$L$3:$L$1002))</f>
        <v/>
      </c>
    </row>
    <row r="132" spans="1:55" ht="10.5" customHeight="1" x14ac:dyDescent="0.25">
      <c r="A132" s="17" t="str">
        <f>'Data LMA'!B140</f>
        <v/>
      </c>
      <c r="B132" s="29" t="str">
        <f t="shared" si="7"/>
        <v/>
      </c>
      <c r="C132" s="22" t="str">
        <f>IF(A132="","",VLOOKUP(A132,Euralcodes!$A$2:$C$840,3))</f>
        <v/>
      </c>
      <c r="D132" s="23" t="str">
        <f>IF(C132="","",VLOOKUP(A132,Euralcodes!$A$2:$C$840,2))</f>
        <v/>
      </c>
      <c r="E132" s="87" t="str">
        <f t="shared" ca="1" si="6"/>
        <v/>
      </c>
      <c r="F132" s="50" t="str">
        <f ca="1">IF(OR($A132="",F$9="",SUMIF(RelGegevens!$F$3:$M$1002,CONCATENATE("=",Uitwerking!$A132,"-",Uitwerking!F$9),RelGegevens!$L$3:$L$1002)=0),"",SUMIF(RelGegevens!$F$3:$M$1002,CONCATENATE("=",Uitwerking!$A132,"-",Uitwerking!F$9),RelGegevens!$L$3:$L$1002))</f>
        <v/>
      </c>
      <c r="G132" s="51" t="str">
        <f ca="1">IF(OR($A132="",G$9="",SUMIF(RelGegevens!$F$3:$M$1002,CONCATENATE("=",Uitwerking!$A132,"-",Uitwerking!G$9),RelGegevens!$L$3:$L$1002)=0),"",SUMIF(RelGegevens!$F$3:$M$1002,CONCATENATE("=",Uitwerking!$A132,"-",Uitwerking!G$9),RelGegevens!$L$3:$L$1002))</f>
        <v/>
      </c>
      <c r="H132" s="51" t="str">
        <f ca="1">IF(OR($A132="",H$9="",SUMIF(RelGegevens!$F$3:$M$1002,CONCATENATE("=",Uitwerking!$A132,"-",Uitwerking!H$9),RelGegevens!$L$3:$L$1002)=0),"",SUMIF(RelGegevens!$F$3:$M$1002,CONCATENATE("=",Uitwerking!$A132,"-",Uitwerking!H$9),RelGegevens!$L$3:$L$1002))</f>
        <v/>
      </c>
      <c r="I132" s="51" t="str">
        <f ca="1">IF(OR($A132="",I$9="",SUMIF(RelGegevens!$F$3:$M$1002,CONCATENATE("=",Uitwerking!$A132,"-",Uitwerking!I$9),RelGegevens!$L$3:$L$1002)=0),"",SUMIF(RelGegevens!$F$3:$M$1002,CONCATENATE("=",Uitwerking!$A132,"-",Uitwerking!I$9),RelGegevens!$L$3:$L$1002))</f>
        <v/>
      </c>
      <c r="J132" s="51" t="str">
        <f ca="1">IF(OR($A132="",J$9="",SUMIF(RelGegevens!$F$3:$M$1002,CONCATENATE("=",Uitwerking!$A132,"-",Uitwerking!J$9),RelGegevens!$L$3:$L$1002)=0),"",SUMIF(RelGegevens!$F$3:$M$1002,CONCATENATE("=",Uitwerking!$A132,"-",Uitwerking!J$9),RelGegevens!$L$3:$L$1002))</f>
        <v/>
      </c>
      <c r="K132" s="51" t="str">
        <f ca="1">IF(OR($A132="",K$9="",SUMIF(RelGegevens!$F$3:$M$1002,CONCATENATE("=",Uitwerking!$A132,"-",Uitwerking!K$9),RelGegevens!$L$3:$L$1002)=0),"",SUMIF(RelGegevens!$F$3:$M$1002,CONCATENATE("=",Uitwerking!$A132,"-",Uitwerking!K$9),RelGegevens!$L$3:$L$1002))</f>
        <v/>
      </c>
      <c r="L132" s="51" t="str">
        <f ca="1">IF(OR($A132="",L$9="",SUMIF(RelGegevens!$F$3:$M$1002,CONCATENATE("=",Uitwerking!$A132,"-",Uitwerking!L$9),RelGegevens!$L$3:$L$1002)=0),"",SUMIF(RelGegevens!$F$3:$M$1002,CONCATENATE("=",Uitwerking!$A132,"-",Uitwerking!L$9),RelGegevens!$L$3:$L$1002))</f>
        <v/>
      </c>
      <c r="M132" s="51" t="str">
        <f ca="1">IF(OR($A132="",M$9="",SUMIF(RelGegevens!$F$3:$M$1002,CONCATENATE("=",Uitwerking!$A132,"-",Uitwerking!M$9),RelGegevens!$L$3:$L$1002)=0),"",SUMIF(RelGegevens!$F$3:$M$1002,CONCATENATE("=",Uitwerking!$A132,"-",Uitwerking!M$9),RelGegevens!$L$3:$L$1002))</f>
        <v/>
      </c>
      <c r="N132" s="51" t="str">
        <f ca="1">IF(OR($A132="",N$9="",SUMIF(RelGegevens!$F$3:$M$1002,CONCATENATE("=",Uitwerking!$A132,"-",Uitwerking!N$9),RelGegevens!$L$3:$L$1002)=0),"",SUMIF(RelGegevens!$F$3:$M$1002,CONCATENATE("=",Uitwerking!$A132,"-",Uitwerking!N$9),RelGegevens!$L$3:$L$1002))</f>
        <v/>
      </c>
      <c r="O132" s="51" t="str">
        <f ca="1">IF(OR($A132="",O$9="",SUMIF(RelGegevens!$F$3:$M$1002,CONCATENATE("=",Uitwerking!$A132,"-",Uitwerking!O$9),RelGegevens!$L$3:$L$1002)=0),"",SUMIF(RelGegevens!$F$3:$M$1002,CONCATENATE("=",Uitwerking!$A132,"-",Uitwerking!O$9),RelGegevens!$L$3:$L$1002))</f>
        <v/>
      </c>
      <c r="P132" s="51" t="str">
        <f ca="1">IF(OR($A132="",P$9="",SUMIF(RelGegevens!$F$3:$M$1002,CONCATENATE("=",Uitwerking!$A132,"-",Uitwerking!P$9),RelGegevens!$L$3:$L$1002)=0),"",SUMIF(RelGegevens!$F$3:$M$1002,CONCATENATE("=",Uitwerking!$A132,"-",Uitwerking!P$9),RelGegevens!$L$3:$L$1002))</f>
        <v/>
      </c>
      <c r="Q132" s="51" t="str">
        <f ca="1">IF(OR($A132="",Q$9="",SUMIF(RelGegevens!$F$3:$M$1002,CONCATENATE("=",Uitwerking!$A132,"-",Uitwerking!Q$9),RelGegevens!$L$3:$L$1002)=0),"",SUMIF(RelGegevens!$F$3:$M$1002,CONCATENATE("=",Uitwerking!$A132,"-",Uitwerking!Q$9),RelGegevens!$L$3:$L$1002))</f>
        <v/>
      </c>
      <c r="R132" s="51" t="str">
        <f ca="1">IF(OR($A132="",R$9="",SUMIF(RelGegevens!$F$3:$M$1002,CONCATENATE("=",Uitwerking!$A132,"-",Uitwerking!R$9),RelGegevens!$L$3:$L$1002)=0),"",SUMIF(RelGegevens!$F$3:$M$1002,CONCATENATE("=",Uitwerking!$A132,"-",Uitwerking!R$9),RelGegevens!$L$3:$L$1002))</f>
        <v/>
      </c>
      <c r="S132" s="51" t="str">
        <f ca="1">IF(OR($A132="",S$9="",SUMIF(RelGegevens!$F$3:$M$1002,CONCATENATE("=",Uitwerking!$A132,"-",Uitwerking!S$9),RelGegevens!$L$3:$L$1002)=0),"",SUMIF(RelGegevens!$F$3:$M$1002,CONCATENATE("=",Uitwerking!$A132,"-",Uitwerking!S$9),RelGegevens!$L$3:$L$1002))</f>
        <v/>
      </c>
      <c r="T132" s="51" t="str">
        <f ca="1">IF(OR($A132="",T$9="",SUMIF(RelGegevens!$F$3:$M$1002,CONCATENATE("=",Uitwerking!$A132,"-",Uitwerking!T$9),RelGegevens!$L$3:$L$1002)=0),"",SUMIF(RelGegevens!$F$3:$M$1002,CONCATENATE("=",Uitwerking!$A132,"-",Uitwerking!T$9),RelGegevens!$L$3:$L$1002))</f>
        <v/>
      </c>
      <c r="U132" s="51" t="str">
        <f ca="1">IF(OR($A132="",U$9="",SUMIF(RelGegevens!$F$3:$M$1002,CONCATENATE("=",Uitwerking!$A132,"-",Uitwerking!U$9),RelGegevens!$L$3:$L$1002)=0),"",SUMIF(RelGegevens!$F$3:$M$1002,CONCATENATE("=",Uitwerking!$A132,"-",Uitwerking!U$9),RelGegevens!$L$3:$L$1002))</f>
        <v/>
      </c>
      <c r="V132" s="51" t="str">
        <f ca="1">IF(OR($A132="",V$9="",SUMIF(RelGegevens!$F$3:$M$1002,CONCATENATE("=",Uitwerking!$A132,"-",Uitwerking!V$9),RelGegevens!$L$3:$L$1002)=0),"",SUMIF(RelGegevens!$F$3:$M$1002,CONCATENATE("=",Uitwerking!$A132,"-",Uitwerking!V$9),RelGegevens!$L$3:$L$1002))</f>
        <v/>
      </c>
      <c r="W132" s="51" t="str">
        <f ca="1">IF(OR($A132="",W$9="",SUMIF(RelGegevens!$F$3:$M$1002,CONCATENATE("=",Uitwerking!$A132,"-",Uitwerking!W$9),RelGegevens!$L$3:$L$1002)=0),"",SUMIF(RelGegevens!$F$3:$M$1002,CONCATENATE("=",Uitwerking!$A132,"-",Uitwerking!W$9),RelGegevens!$L$3:$L$1002))</f>
        <v/>
      </c>
      <c r="X132" s="51" t="str">
        <f ca="1">IF(OR($A132="",X$9="",SUMIF(RelGegevens!$F$3:$M$1002,CONCATENATE("=",Uitwerking!$A132,"-",Uitwerking!X$9),RelGegevens!$L$3:$L$1002)=0),"",SUMIF(RelGegevens!$F$3:$M$1002,CONCATENATE("=",Uitwerking!$A132,"-",Uitwerking!X$9),RelGegevens!$L$3:$L$1002))</f>
        <v/>
      </c>
      <c r="Y132" s="51" t="str">
        <f ca="1">IF(OR($A132="",Y$9="",SUMIF(RelGegevens!$F$3:$M$1002,CONCATENATE("=",Uitwerking!$A132,"-",Uitwerking!Y$9),RelGegevens!$L$3:$L$1002)=0),"",SUMIF(RelGegevens!$F$3:$M$1002,CONCATENATE("=",Uitwerking!$A132,"-",Uitwerking!Y$9),RelGegevens!$L$3:$L$1002))</f>
        <v/>
      </c>
      <c r="Z132" s="50" t="str">
        <f ca="1">IF(OR($A132="",Z$9="",SUMIF(RelGegevens!$F$3:$M$1002,CONCATENATE("=",Uitwerking!$A132,"-",Uitwerking!Z$9),RelGegevens!$L$3:$L$1002)=0),"",SUMIF(RelGegevens!$F$3:$M$1002,CONCATENATE("=",Uitwerking!$A132,"-",Uitwerking!Z$9),RelGegevens!$L$3:$L$1002))</f>
        <v/>
      </c>
      <c r="AA132" s="51" t="str">
        <f ca="1">IF(OR($A132="",AA$9="",SUMIF(RelGegevens!$F$3:$M$1002,CONCATENATE("=",Uitwerking!$A132,"-",Uitwerking!AA$9),RelGegevens!$L$3:$L$1002)=0),"",SUMIF(RelGegevens!$F$3:$M$1002,CONCATENATE("=",Uitwerking!$A132,"-",Uitwerking!AA$9),RelGegevens!$L$3:$L$1002))</f>
        <v/>
      </c>
      <c r="AB132" s="51" t="str">
        <f ca="1">IF(OR($A132="",AB$9="",SUMIF(RelGegevens!$F$3:$M$1002,CONCATENATE("=",Uitwerking!$A132,"-",Uitwerking!AB$9),RelGegevens!$L$3:$L$1002)=0),"",SUMIF(RelGegevens!$F$3:$M$1002,CONCATENATE("=",Uitwerking!$A132,"-",Uitwerking!AB$9),RelGegevens!$L$3:$L$1002))</f>
        <v/>
      </c>
      <c r="AC132" s="51" t="str">
        <f ca="1">IF(OR($A132="",AC$9="",SUMIF(RelGegevens!$F$3:$M$1002,CONCATENATE("=",Uitwerking!$A132,"-",Uitwerking!AC$9),RelGegevens!$L$3:$L$1002)=0),"",SUMIF(RelGegevens!$F$3:$M$1002,CONCATENATE("=",Uitwerking!$A132,"-",Uitwerking!AC$9),RelGegevens!$L$3:$L$1002))</f>
        <v/>
      </c>
      <c r="AD132" s="51" t="str">
        <f ca="1">IF(OR($A132="",AD$9="",SUMIF(RelGegevens!$F$3:$M$1002,CONCATENATE("=",Uitwerking!$A132,"-",Uitwerking!AD$9),RelGegevens!$L$3:$L$1002)=0),"",SUMIF(RelGegevens!$F$3:$M$1002,CONCATENATE("=",Uitwerking!$A132,"-",Uitwerking!AD$9),RelGegevens!$L$3:$L$1002))</f>
        <v/>
      </c>
      <c r="AE132" s="51" t="str">
        <f ca="1">IF(OR($A132="",AE$9="",SUMIF(RelGegevens!$F$3:$M$1002,CONCATENATE("=",Uitwerking!$A132,"-",Uitwerking!AE$9),RelGegevens!$L$3:$L$1002)=0),"",SUMIF(RelGegevens!$F$3:$M$1002,CONCATENATE("=",Uitwerking!$A132,"-",Uitwerking!AE$9),RelGegevens!$L$3:$L$1002))</f>
        <v/>
      </c>
      <c r="AF132" s="51" t="str">
        <f ca="1">IF(OR($A132="",AF$9="",SUMIF(RelGegevens!$F$3:$M$1002,CONCATENATE("=",Uitwerking!$A132,"-",Uitwerking!AF$9),RelGegevens!$L$3:$L$1002)=0),"",SUMIF(RelGegevens!$F$3:$M$1002,CONCATENATE("=",Uitwerking!$A132,"-",Uitwerking!AF$9),RelGegevens!$L$3:$L$1002))</f>
        <v/>
      </c>
      <c r="AG132" s="51" t="str">
        <f ca="1">IF(OR($A132="",AG$9="",SUMIF(RelGegevens!$F$3:$M$1002,CONCATENATE("=",Uitwerking!$A132,"-",Uitwerking!AG$9),RelGegevens!$L$3:$L$1002)=0),"",SUMIF(RelGegevens!$F$3:$M$1002,CONCATENATE("=",Uitwerking!$A132,"-",Uitwerking!AG$9),RelGegevens!$L$3:$L$1002))</f>
        <v/>
      </c>
      <c r="AH132" s="51" t="str">
        <f ca="1">IF(OR($A132="",AH$9="",SUMIF(RelGegevens!$F$3:$M$1002,CONCATENATE("=",Uitwerking!$A132,"-",Uitwerking!AH$9),RelGegevens!$L$3:$L$1002)=0),"",SUMIF(RelGegevens!$F$3:$M$1002,CONCATENATE("=",Uitwerking!$A132,"-",Uitwerking!AH$9),RelGegevens!$L$3:$L$1002))</f>
        <v/>
      </c>
      <c r="AI132" s="51" t="str">
        <f ca="1">IF(OR($A132="",AI$9="",SUMIF(RelGegevens!$F$3:$M$1002,CONCATENATE("=",Uitwerking!$A132,"-",Uitwerking!AI$9),RelGegevens!$L$3:$L$1002)=0),"",SUMIF(RelGegevens!$F$3:$M$1002,CONCATENATE("=",Uitwerking!$A132,"-",Uitwerking!AI$9),RelGegevens!$L$3:$L$1002))</f>
        <v/>
      </c>
      <c r="AJ132" s="51" t="str">
        <f ca="1">IF(OR($A132="",AJ$9="",SUMIF(RelGegevens!$F$3:$M$1002,CONCATENATE("=",Uitwerking!$A132,"-",Uitwerking!AJ$9),RelGegevens!$L$3:$L$1002)=0),"",SUMIF(RelGegevens!$F$3:$M$1002,CONCATENATE("=",Uitwerking!$A132,"-",Uitwerking!AJ$9),RelGegevens!$L$3:$L$1002))</f>
        <v/>
      </c>
      <c r="AK132" s="51" t="str">
        <f ca="1">IF(OR($A132="",AK$9="",SUMIF(RelGegevens!$F$3:$M$1002,CONCATENATE("=",Uitwerking!$A132,"-",Uitwerking!AK$9),RelGegevens!$L$3:$L$1002)=0),"",SUMIF(RelGegevens!$F$3:$M$1002,CONCATENATE("=",Uitwerking!$A132,"-",Uitwerking!AK$9),RelGegevens!$L$3:$L$1002))</f>
        <v/>
      </c>
      <c r="AL132" s="51" t="str">
        <f ca="1">IF(OR($A132="",AL$9="",SUMIF(RelGegevens!$F$3:$M$1002,CONCATENATE("=",Uitwerking!$A132,"-",Uitwerking!AL$9),RelGegevens!$L$3:$L$1002)=0),"",SUMIF(RelGegevens!$F$3:$M$1002,CONCATENATE("=",Uitwerking!$A132,"-",Uitwerking!AL$9),RelGegevens!$L$3:$L$1002))</f>
        <v/>
      </c>
      <c r="AM132" s="51" t="str">
        <f ca="1">IF(OR($A132="",AM$9="",SUMIF(RelGegevens!$F$3:$M$1002,CONCATENATE("=",Uitwerking!$A132,"-",Uitwerking!AM$9),RelGegevens!$L$3:$L$1002)=0),"",SUMIF(RelGegevens!$F$3:$M$1002,CONCATENATE("=",Uitwerking!$A132,"-",Uitwerking!AM$9),RelGegevens!$L$3:$L$1002))</f>
        <v/>
      </c>
      <c r="AN132" s="51" t="str">
        <f ca="1">IF(OR($A132="",AN$9="",SUMIF(RelGegevens!$F$3:$M$1002,CONCATENATE("=",Uitwerking!$A132,"-",Uitwerking!AN$9),RelGegevens!$L$3:$L$1002)=0),"",SUMIF(RelGegevens!$F$3:$M$1002,CONCATENATE("=",Uitwerking!$A132,"-",Uitwerking!AN$9),RelGegevens!$L$3:$L$1002))</f>
        <v/>
      </c>
      <c r="AO132" s="51" t="str">
        <f ca="1">IF(OR($A132="",AO$9="",SUMIF(RelGegevens!$F$3:$M$1002,CONCATENATE("=",Uitwerking!$A132,"-",Uitwerking!AO$9),RelGegevens!$L$3:$L$1002)=0),"",SUMIF(RelGegevens!$F$3:$M$1002,CONCATENATE("=",Uitwerking!$A132,"-",Uitwerking!AO$9),RelGegevens!$L$3:$L$1002))</f>
        <v/>
      </c>
      <c r="AP132" s="51" t="str">
        <f ca="1">IF(OR($A132="",AP$9="",SUMIF(RelGegevens!$F$3:$M$1002,CONCATENATE("=",Uitwerking!$A132,"-",Uitwerking!AP$9),RelGegevens!$L$3:$L$1002)=0),"",SUMIF(RelGegevens!$F$3:$M$1002,CONCATENATE("=",Uitwerking!$A132,"-",Uitwerking!AP$9),RelGegevens!$L$3:$L$1002))</f>
        <v/>
      </c>
      <c r="AQ132" s="51" t="str">
        <f ca="1">IF(OR($A132="",AQ$9="",SUMIF(RelGegevens!$F$3:$M$1002,CONCATENATE("=",Uitwerking!$A132,"-",Uitwerking!AQ$9),RelGegevens!$L$3:$L$1002)=0),"",SUMIF(RelGegevens!$F$3:$M$1002,CONCATENATE("=",Uitwerking!$A132,"-",Uitwerking!AQ$9),RelGegevens!$L$3:$L$1002))</f>
        <v/>
      </c>
      <c r="AR132" s="51" t="str">
        <f ca="1">IF(OR($A132="",AR$9="",SUMIF(RelGegevens!$F$3:$M$1002,CONCATENATE("=",Uitwerking!$A132,"-",Uitwerking!AR$9),RelGegevens!$L$3:$L$1002)=0),"",SUMIF(RelGegevens!$F$3:$M$1002,CONCATENATE("=",Uitwerking!$A132,"-",Uitwerking!AR$9),RelGegevens!$L$3:$L$1002))</f>
        <v/>
      </c>
      <c r="AS132" s="51" t="str">
        <f ca="1">IF(OR($A132="",AS$9="",SUMIF(RelGegevens!$F$3:$M$1002,CONCATENATE("=",Uitwerking!$A132,"-",Uitwerking!AS$9),RelGegevens!$L$3:$L$1002)=0),"",SUMIF(RelGegevens!$F$3:$M$1002,CONCATENATE("=",Uitwerking!$A132,"-",Uitwerking!AS$9),RelGegevens!$L$3:$L$1002))</f>
        <v/>
      </c>
      <c r="AT132" s="51" t="str">
        <f ca="1">IF(OR($A132="",AT$9="",SUMIF(RelGegevens!$F$3:$M$1002,CONCATENATE("=",Uitwerking!$A132,"-",Uitwerking!AT$9),RelGegevens!$L$3:$L$1002)=0),"",SUMIF(RelGegevens!$F$3:$M$1002,CONCATENATE("=",Uitwerking!$A132,"-",Uitwerking!AT$9),RelGegevens!$L$3:$L$1002))</f>
        <v/>
      </c>
      <c r="AU132" s="51" t="str">
        <f ca="1">IF(OR($A132="",AU$9="",SUMIF(RelGegevens!$F$3:$M$1002,CONCATENATE("=",Uitwerking!$A132,"-",Uitwerking!AU$9),RelGegevens!$L$3:$L$1002)=0),"",SUMIF(RelGegevens!$F$3:$M$1002,CONCATENATE("=",Uitwerking!$A132,"-",Uitwerking!AU$9),RelGegevens!$L$3:$L$1002))</f>
        <v/>
      </c>
      <c r="AV132" s="51" t="str">
        <f ca="1">IF(OR($A132="",AV$9="",SUMIF(RelGegevens!$F$3:$M$1002,CONCATENATE("=",Uitwerking!$A132,"-",Uitwerking!AV$9),RelGegevens!$L$3:$L$1002)=0),"",SUMIF(RelGegevens!$F$3:$M$1002,CONCATENATE("=",Uitwerking!$A132,"-",Uitwerking!AV$9),RelGegevens!$L$3:$L$1002))</f>
        <v/>
      </c>
      <c r="AW132" s="51" t="str">
        <f ca="1">IF(OR($A132="",AW$9="",SUMIF(RelGegevens!$F$3:$M$1002,CONCATENATE("=",Uitwerking!$A132,"-",Uitwerking!AW$9),RelGegevens!$L$3:$L$1002)=0),"",SUMIF(RelGegevens!$F$3:$M$1002,CONCATENATE("=",Uitwerking!$A132,"-",Uitwerking!AW$9),RelGegevens!$L$3:$L$1002))</f>
        <v/>
      </c>
      <c r="AX132" s="51" t="str">
        <f ca="1">IF(OR($A132="",AX$9="",SUMIF(RelGegevens!$F$3:$M$1002,CONCATENATE("=",Uitwerking!$A132,"-",Uitwerking!AX$9),RelGegevens!$L$3:$L$1002)=0),"",SUMIF(RelGegevens!$F$3:$M$1002,CONCATENATE("=",Uitwerking!$A132,"-",Uitwerking!AX$9),RelGegevens!$L$3:$L$1002))</f>
        <v/>
      </c>
      <c r="AY132" s="51" t="str">
        <f ca="1">IF(OR($A132="",AY$9="",SUMIF(RelGegevens!$F$3:$M$1002,CONCATENATE("=",Uitwerking!$A132,"-",Uitwerking!AY$9),RelGegevens!$L$3:$L$1002)=0),"",SUMIF(RelGegevens!$F$3:$M$1002,CONCATENATE("=",Uitwerking!$A132,"-",Uitwerking!AY$9),RelGegevens!$L$3:$L$1002))</f>
        <v/>
      </c>
      <c r="AZ132" s="51" t="str">
        <f ca="1">IF(OR($A132="",AZ$9="",SUMIF(RelGegevens!$F$3:$M$1002,CONCATENATE("=",Uitwerking!$A132,"-",Uitwerking!AZ$9),RelGegevens!$L$3:$L$1002)=0),"",SUMIF(RelGegevens!$F$3:$M$1002,CONCATENATE("=",Uitwerking!$A132,"-",Uitwerking!AZ$9),RelGegevens!$L$3:$L$1002))</f>
        <v/>
      </c>
      <c r="BA132" s="51" t="str">
        <f ca="1">IF(OR($A132="",BA$9="",SUMIF(RelGegevens!$F$3:$M$1002,CONCATENATE("=",Uitwerking!$A132,"-",Uitwerking!BA$9),RelGegevens!$L$3:$L$1002)=0),"",SUMIF(RelGegevens!$F$3:$M$1002,CONCATENATE("=",Uitwerking!$A132,"-",Uitwerking!BA$9),RelGegevens!$L$3:$L$1002))</f>
        <v/>
      </c>
      <c r="BB132" s="51" t="str">
        <f ca="1">IF(OR($A132="",BB$9="",SUMIF(RelGegevens!$F$3:$M$1002,CONCATENATE("=",Uitwerking!$A132,"-",Uitwerking!BB$9),RelGegevens!$L$3:$L$1002)=0),"",SUMIF(RelGegevens!$F$3:$M$1002,CONCATENATE("=",Uitwerking!$A132,"-",Uitwerking!BB$9),RelGegevens!$L$3:$L$1002))</f>
        <v/>
      </c>
      <c r="BC132" s="52" t="str">
        <f ca="1">IF(OR($A132="",BC$9="",SUMIF(RelGegevens!$F$3:$M$1002,CONCATENATE("=",Uitwerking!$A132,"-",Uitwerking!BC$9),RelGegevens!$L$3:$L$1002)=0),"",SUMIF(RelGegevens!$F$3:$M$1002,CONCATENATE("=",Uitwerking!$A132,"-",Uitwerking!BC$9),RelGegevens!$L$3:$L$1002))</f>
        <v/>
      </c>
    </row>
    <row r="133" spans="1:55" ht="10.5" customHeight="1" x14ac:dyDescent="0.25">
      <c r="A133" s="17" t="str">
        <f>'Data LMA'!B141</f>
        <v/>
      </c>
      <c r="B133" s="29" t="str">
        <f t="shared" si="7"/>
        <v/>
      </c>
      <c r="C133" s="22" t="str">
        <f>IF(A133="","",VLOOKUP(A133,Euralcodes!$A$2:$C$840,3))</f>
        <v/>
      </c>
      <c r="D133" s="23" t="str">
        <f>IF(C133="","",VLOOKUP(A133,Euralcodes!$A$2:$C$840,2))</f>
        <v/>
      </c>
      <c r="E133" s="87" t="str">
        <f t="shared" ca="1" si="6"/>
        <v/>
      </c>
      <c r="F133" s="50" t="str">
        <f ca="1">IF(OR($A133="",F$9="",SUMIF(RelGegevens!$F$3:$M$1002,CONCATENATE("=",Uitwerking!$A133,"-",Uitwerking!F$9),RelGegevens!$L$3:$L$1002)=0),"",SUMIF(RelGegevens!$F$3:$M$1002,CONCATENATE("=",Uitwerking!$A133,"-",Uitwerking!F$9),RelGegevens!$L$3:$L$1002))</f>
        <v/>
      </c>
      <c r="G133" s="51" t="str">
        <f ca="1">IF(OR($A133="",G$9="",SUMIF(RelGegevens!$F$3:$M$1002,CONCATENATE("=",Uitwerking!$A133,"-",Uitwerking!G$9),RelGegevens!$L$3:$L$1002)=0),"",SUMIF(RelGegevens!$F$3:$M$1002,CONCATENATE("=",Uitwerking!$A133,"-",Uitwerking!G$9),RelGegevens!$L$3:$L$1002))</f>
        <v/>
      </c>
      <c r="H133" s="51" t="str">
        <f ca="1">IF(OR($A133="",H$9="",SUMIF(RelGegevens!$F$3:$M$1002,CONCATENATE("=",Uitwerking!$A133,"-",Uitwerking!H$9),RelGegevens!$L$3:$L$1002)=0),"",SUMIF(RelGegevens!$F$3:$M$1002,CONCATENATE("=",Uitwerking!$A133,"-",Uitwerking!H$9),RelGegevens!$L$3:$L$1002))</f>
        <v/>
      </c>
      <c r="I133" s="51" t="str">
        <f ca="1">IF(OR($A133="",I$9="",SUMIF(RelGegevens!$F$3:$M$1002,CONCATENATE("=",Uitwerking!$A133,"-",Uitwerking!I$9),RelGegevens!$L$3:$L$1002)=0),"",SUMIF(RelGegevens!$F$3:$M$1002,CONCATENATE("=",Uitwerking!$A133,"-",Uitwerking!I$9),RelGegevens!$L$3:$L$1002))</f>
        <v/>
      </c>
      <c r="J133" s="51" t="str">
        <f ca="1">IF(OR($A133="",J$9="",SUMIF(RelGegevens!$F$3:$M$1002,CONCATENATE("=",Uitwerking!$A133,"-",Uitwerking!J$9),RelGegevens!$L$3:$L$1002)=0),"",SUMIF(RelGegevens!$F$3:$M$1002,CONCATENATE("=",Uitwerking!$A133,"-",Uitwerking!J$9),RelGegevens!$L$3:$L$1002))</f>
        <v/>
      </c>
      <c r="K133" s="51" t="str">
        <f ca="1">IF(OR($A133="",K$9="",SUMIF(RelGegevens!$F$3:$M$1002,CONCATENATE("=",Uitwerking!$A133,"-",Uitwerking!K$9),RelGegevens!$L$3:$L$1002)=0),"",SUMIF(RelGegevens!$F$3:$M$1002,CONCATENATE("=",Uitwerking!$A133,"-",Uitwerking!K$9),RelGegevens!$L$3:$L$1002))</f>
        <v/>
      </c>
      <c r="L133" s="51" t="str">
        <f ca="1">IF(OR($A133="",L$9="",SUMIF(RelGegevens!$F$3:$M$1002,CONCATENATE("=",Uitwerking!$A133,"-",Uitwerking!L$9),RelGegevens!$L$3:$L$1002)=0),"",SUMIF(RelGegevens!$F$3:$M$1002,CONCATENATE("=",Uitwerking!$A133,"-",Uitwerking!L$9),RelGegevens!$L$3:$L$1002))</f>
        <v/>
      </c>
      <c r="M133" s="51" t="str">
        <f ca="1">IF(OR($A133="",M$9="",SUMIF(RelGegevens!$F$3:$M$1002,CONCATENATE("=",Uitwerking!$A133,"-",Uitwerking!M$9),RelGegevens!$L$3:$L$1002)=0),"",SUMIF(RelGegevens!$F$3:$M$1002,CONCATENATE("=",Uitwerking!$A133,"-",Uitwerking!M$9),RelGegevens!$L$3:$L$1002))</f>
        <v/>
      </c>
      <c r="N133" s="51" t="str">
        <f ca="1">IF(OR($A133="",N$9="",SUMIF(RelGegevens!$F$3:$M$1002,CONCATENATE("=",Uitwerking!$A133,"-",Uitwerking!N$9),RelGegevens!$L$3:$L$1002)=0),"",SUMIF(RelGegevens!$F$3:$M$1002,CONCATENATE("=",Uitwerking!$A133,"-",Uitwerking!N$9),RelGegevens!$L$3:$L$1002))</f>
        <v/>
      </c>
      <c r="O133" s="51" t="str">
        <f ca="1">IF(OR($A133="",O$9="",SUMIF(RelGegevens!$F$3:$M$1002,CONCATENATE("=",Uitwerking!$A133,"-",Uitwerking!O$9),RelGegevens!$L$3:$L$1002)=0),"",SUMIF(RelGegevens!$F$3:$M$1002,CONCATENATE("=",Uitwerking!$A133,"-",Uitwerking!O$9),RelGegevens!$L$3:$L$1002))</f>
        <v/>
      </c>
      <c r="P133" s="51" t="str">
        <f ca="1">IF(OR($A133="",P$9="",SUMIF(RelGegevens!$F$3:$M$1002,CONCATENATE("=",Uitwerking!$A133,"-",Uitwerking!P$9),RelGegevens!$L$3:$L$1002)=0),"",SUMIF(RelGegevens!$F$3:$M$1002,CONCATENATE("=",Uitwerking!$A133,"-",Uitwerking!P$9),RelGegevens!$L$3:$L$1002))</f>
        <v/>
      </c>
      <c r="Q133" s="51" t="str">
        <f ca="1">IF(OR($A133="",Q$9="",SUMIF(RelGegevens!$F$3:$M$1002,CONCATENATE("=",Uitwerking!$A133,"-",Uitwerking!Q$9),RelGegevens!$L$3:$L$1002)=0),"",SUMIF(RelGegevens!$F$3:$M$1002,CONCATENATE("=",Uitwerking!$A133,"-",Uitwerking!Q$9),RelGegevens!$L$3:$L$1002))</f>
        <v/>
      </c>
      <c r="R133" s="51" t="str">
        <f ca="1">IF(OR($A133="",R$9="",SUMIF(RelGegevens!$F$3:$M$1002,CONCATENATE("=",Uitwerking!$A133,"-",Uitwerking!R$9),RelGegevens!$L$3:$L$1002)=0),"",SUMIF(RelGegevens!$F$3:$M$1002,CONCATENATE("=",Uitwerking!$A133,"-",Uitwerking!R$9),RelGegevens!$L$3:$L$1002))</f>
        <v/>
      </c>
      <c r="S133" s="51" t="str">
        <f ca="1">IF(OR($A133="",S$9="",SUMIF(RelGegevens!$F$3:$M$1002,CONCATENATE("=",Uitwerking!$A133,"-",Uitwerking!S$9),RelGegevens!$L$3:$L$1002)=0),"",SUMIF(RelGegevens!$F$3:$M$1002,CONCATENATE("=",Uitwerking!$A133,"-",Uitwerking!S$9),RelGegevens!$L$3:$L$1002))</f>
        <v/>
      </c>
      <c r="T133" s="51" t="str">
        <f ca="1">IF(OR($A133="",T$9="",SUMIF(RelGegevens!$F$3:$M$1002,CONCATENATE("=",Uitwerking!$A133,"-",Uitwerking!T$9),RelGegevens!$L$3:$L$1002)=0),"",SUMIF(RelGegevens!$F$3:$M$1002,CONCATENATE("=",Uitwerking!$A133,"-",Uitwerking!T$9),RelGegevens!$L$3:$L$1002))</f>
        <v/>
      </c>
      <c r="U133" s="51" t="str">
        <f ca="1">IF(OR($A133="",U$9="",SUMIF(RelGegevens!$F$3:$M$1002,CONCATENATE("=",Uitwerking!$A133,"-",Uitwerking!U$9),RelGegevens!$L$3:$L$1002)=0),"",SUMIF(RelGegevens!$F$3:$M$1002,CONCATENATE("=",Uitwerking!$A133,"-",Uitwerking!U$9),RelGegevens!$L$3:$L$1002))</f>
        <v/>
      </c>
      <c r="V133" s="51" t="str">
        <f ca="1">IF(OR($A133="",V$9="",SUMIF(RelGegevens!$F$3:$M$1002,CONCATENATE("=",Uitwerking!$A133,"-",Uitwerking!V$9),RelGegevens!$L$3:$L$1002)=0),"",SUMIF(RelGegevens!$F$3:$M$1002,CONCATENATE("=",Uitwerking!$A133,"-",Uitwerking!V$9),RelGegevens!$L$3:$L$1002))</f>
        <v/>
      </c>
      <c r="W133" s="51" t="str">
        <f ca="1">IF(OR($A133="",W$9="",SUMIF(RelGegevens!$F$3:$M$1002,CONCATENATE("=",Uitwerking!$A133,"-",Uitwerking!W$9),RelGegevens!$L$3:$L$1002)=0),"",SUMIF(RelGegevens!$F$3:$M$1002,CONCATENATE("=",Uitwerking!$A133,"-",Uitwerking!W$9),RelGegevens!$L$3:$L$1002))</f>
        <v/>
      </c>
      <c r="X133" s="51" t="str">
        <f ca="1">IF(OR($A133="",X$9="",SUMIF(RelGegevens!$F$3:$M$1002,CONCATENATE("=",Uitwerking!$A133,"-",Uitwerking!X$9),RelGegevens!$L$3:$L$1002)=0),"",SUMIF(RelGegevens!$F$3:$M$1002,CONCATENATE("=",Uitwerking!$A133,"-",Uitwerking!X$9),RelGegevens!$L$3:$L$1002))</f>
        <v/>
      </c>
      <c r="Y133" s="51" t="str">
        <f ca="1">IF(OR($A133="",Y$9="",SUMIF(RelGegevens!$F$3:$M$1002,CONCATENATE("=",Uitwerking!$A133,"-",Uitwerking!Y$9),RelGegevens!$L$3:$L$1002)=0),"",SUMIF(RelGegevens!$F$3:$M$1002,CONCATENATE("=",Uitwerking!$A133,"-",Uitwerking!Y$9),RelGegevens!$L$3:$L$1002))</f>
        <v/>
      </c>
      <c r="Z133" s="50" t="str">
        <f ca="1">IF(OR($A133="",Z$9="",SUMIF(RelGegevens!$F$3:$M$1002,CONCATENATE("=",Uitwerking!$A133,"-",Uitwerking!Z$9),RelGegevens!$L$3:$L$1002)=0),"",SUMIF(RelGegevens!$F$3:$M$1002,CONCATENATE("=",Uitwerking!$A133,"-",Uitwerking!Z$9),RelGegevens!$L$3:$L$1002))</f>
        <v/>
      </c>
      <c r="AA133" s="51" t="str">
        <f ca="1">IF(OR($A133="",AA$9="",SUMIF(RelGegevens!$F$3:$M$1002,CONCATENATE("=",Uitwerking!$A133,"-",Uitwerking!AA$9),RelGegevens!$L$3:$L$1002)=0),"",SUMIF(RelGegevens!$F$3:$M$1002,CONCATENATE("=",Uitwerking!$A133,"-",Uitwerking!AA$9),RelGegevens!$L$3:$L$1002))</f>
        <v/>
      </c>
      <c r="AB133" s="51" t="str">
        <f ca="1">IF(OR($A133="",AB$9="",SUMIF(RelGegevens!$F$3:$M$1002,CONCATENATE("=",Uitwerking!$A133,"-",Uitwerking!AB$9),RelGegevens!$L$3:$L$1002)=0),"",SUMIF(RelGegevens!$F$3:$M$1002,CONCATENATE("=",Uitwerking!$A133,"-",Uitwerking!AB$9),RelGegevens!$L$3:$L$1002))</f>
        <v/>
      </c>
      <c r="AC133" s="51" t="str">
        <f ca="1">IF(OR($A133="",AC$9="",SUMIF(RelGegevens!$F$3:$M$1002,CONCATENATE("=",Uitwerking!$A133,"-",Uitwerking!AC$9),RelGegevens!$L$3:$L$1002)=0),"",SUMIF(RelGegevens!$F$3:$M$1002,CONCATENATE("=",Uitwerking!$A133,"-",Uitwerking!AC$9),RelGegevens!$L$3:$L$1002))</f>
        <v/>
      </c>
      <c r="AD133" s="51" t="str">
        <f ca="1">IF(OR($A133="",AD$9="",SUMIF(RelGegevens!$F$3:$M$1002,CONCATENATE("=",Uitwerking!$A133,"-",Uitwerking!AD$9),RelGegevens!$L$3:$L$1002)=0),"",SUMIF(RelGegevens!$F$3:$M$1002,CONCATENATE("=",Uitwerking!$A133,"-",Uitwerking!AD$9),RelGegevens!$L$3:$L$1002))</f>
        <v/>
      </c>
      <c r="AE133" s="51" t="str">
        <f ca="1">IF(OR($A133="",AE$9="",SUMIF(RelGegevens!$F$3:$M$1002,CONCATENATE("=",Uitwerking!$A133,"-",Uitwerking!AE$9),RelGegevens!$L$3:$L$1002)=0),"",SUMIF(RelGegevens!$F$3:$M$1002,CONCATENATE("=",Uitwerking!$A133,"-",Uitwerking!AE$9),RelGegevens!$L$3:$L$1002))</f>
        <v/>
      </c>
      <c r="AF133" s="51" t="str">
        <f ca="1">IF(OR($A133="",AF$9="",SUMIF(RelGegevens!$F$3:$M$1002,CONCATENATE("=",Uitwerking!$A133,"-",Uitwerking!AF$9),RelGegevens!$L$3:$L$1002)=0),"",SUMIF(RelGegevens!$F$3:$M$1002,CONCATENATE("=",Uitwerking!$A133,"-",Uitwerking!AF$9),RelGegevens!$L$3:$L$1002))</f>
        <v/>
      </c>
      <c r="AG133" s="51" t="str">
        <f ca="1">IF(OR($A133="",AG$9="",SUMIF(RelGegevens!$F$3:$M$1002,CONCATENATE("=",Uitwerking!$A133,"-",Uitwerking!AG$9),RelGegevens!$L$3:$L$1002)=0),"",SUMIF(RelGegevens!$F$3:$M$1002,CONCATENATE("=",Uitwerking!$A133,"-",Uitwerking!AG$9),RelGegevens!$L$3:$L$1002))</f>
        <v/>
      </c>
      <c r="AH133" s="51" t="str">
        <f ca="1">IF(OR($A133="",AH$9="",SUMIF(RelGegevens!$F$3:$M$1002,CONCATENATE("=",Uitwerking!$A133,"-",Uitwerking!AH$9),RelGegevens!$L$3:$L$1002)=0),"",SUMIF(RelGegevens!$F$3:$M$1002,CONCATENATE("=",Uitwerking!$A133,"-",Uitwerking!AH$9),RelGegevens!$L$3:$L$1002))</f>
        <v/>
      </c>
      <c r="AI133" s="51" t="str">
        <f ca="1">IF(OR($A133="",AI$9="",SUMIF(RelGegevens!$F$3:$M$1002,CONCATENATE("=",Uitwerking!$A133,"-",Uitwerking!AI$9),RelGegevens!$L$3:$L$1002)=0),"",SUMIF(RelGegevens!$F$3:$M$1002,CONCATENATE("=",Uitwerking!$A133,"-",Uitwerking!AI$9),RelGegevens!$L$3:$L$1002))</f>
        <v/>
      </c>
      <c r="AJ133" s="51" t="str">
        <f ca="1">IF(OR($A133="",AJ$9="",SUMIF(RelGegevens!$F$3:$M$1002,CONCATENATE("=",Uitwerking!$A133,"-",Uitwerking!AJ$9),RelGegevens!$L$3:$L$1002)=0),"",SUMIF(RelGegevens!$F$3:$M$1002,CONCATENATE("=",Uitwerking!$A133,"-",Uitwerking!AJ$9),RelGegevens!$L$3:$L$1002))</f>
        <v/>
      </c>
      <c r="AK133" s="51" t="str">
        <f ca="1">IF(OR($A133="",AK$9="",SUMIF(RelGegevens!$F$3:$M$1002,CONCATENATE("=",Uitwerking!$A133,"-",Uitwerking!AK$9),RelGegevens!$L$3:$L$1002)=0),"",SUMIF(RelGegevens!$F$3:$M$1002,CONCATENATE("=",Uitwerking!$A133,"-",Uitwerking!AK$9),RelGegevens!$L$3:$L$1002))</f>
        <v/>
      </c>
      <c r="AL133" s="51" t="str">
        <f ca="1">IF(OR($A133="",AL$9="",SUMIF(RelGegevens!$F$3:$M$1002,CONCATENATE("=",Uitwerking!$A133,"-",Uitwerking!AL$9),RelGegevens!$L$3:$L$1002)=0),"",SUMIF(RelGegevens!$F$3:$M$1002,CONCATENATE("=",Uitwerking!$A133,"-",Uitwerking!AL$9),RelGegevens!$L$3:$L$1002))</f>
        <v/>
      </c>
      <c r="AM133" s="51" t="str">
        <f ca="1">IF(OR($A133="",AM$9="",SUMIF(RelGegevens!$F$3:$M$1002,CONCATENATE("=",Uitwerking!$A133,"-",Uitwerking!AM$9),RelGegevens!$L$3:$L$1002)=0),"",SUMIF(RelGegevens!$F$3:$M$1002,CONCATENATE("=",Uitwerking!$A133,"-",Uitwerking!AM$9),RelGegevens!$L$3:$L$1002))</f>
        <v/>
      </c>
      <c r="AN133" s="51" t="str">
        <f ca="1">IF(OR($A133="",AN$9="",SUMIF(RelGegevens!$F$3:$M$1002,CONCATENATE("=",Uitwerking!$A133,"-",Uitwerking!AN$9),RelGegevens!$L$3:$L$1002)=0),"",SUMIF(RelGegevens!$F$3:$M$1002,CONCATENATE("=",Uitwerking!$A133,"-",Uitwerking!AN$9),RelGegevens!$L$3:$L$1002))</f>
        <v/>
      </c>
      <c r="AO133" s="51" t="str">
        <f ca="1">IF(OR($A133="",AO$9="",SUMIF(RelGegevens!$F$3:$M$1002,CONCATENATE("=",Uitwerking!$A133,"-",Uitwerking!AO$9),RelGegevens!$L$3:$L$1002)=0),"",SUMIF(RelGegevens!$F$3:$M$1002,CONCATENATE("=",Uitwerking!$A133,"-",Uitwerking!AO$9),RelGegevens!$L$3:$L$1002))</f>
        <v/>
      </c>
      <c r="AP133" s="51" t="str">
        <f ca="1">IF(OR($A133="",AP$9="",SUMIF(RelGegevens!$F$3:$M$1002,CONCATENATE("=",Uitwerking!$A133,"-",Uitwerking!AP$9),RelGegevens!$L$3:$L$1002)=0),"",SUMIF(RelGegevens!$F$3:$M$1002,CONCATENATE("=",Uitwerking!$A133,"-",Uitwerking!AP$9),RelGegevens!$L$3:$L$1002))</f>
        <v/>
      </c>
      <c r="AQ133" s="51" t="str">
        <f ca="1">IF(OR($A133="",AQ$9="",SUMIF(RelGegevens!$F$3:$M$1002,CONCATENATE("=",Uitwerking!$A133,"-",Uitwerking!AQ$9),RelGegevens!$L$3:$L$1002)=0),"",SUMIF(RelGegevens!$F$3:$M$1002,CONCATENATE("=",Uitwerking!$A133,"-",Uitwerking!AQ$9),RelGegevens!$L$3:$L$1002))</f>
        <v/>
      </c>
      <c r="AR133" s="51" t="str">
        <f ca="1">IF(OR($A133="",AR$9="",SUMIF(RelGegevens!$F$3:$M$1002,CONCATENATE("=",Uitwerking!$A133,"-",Uitwerking!AR$9),RelGegevens!$L$3:$L$1002)=0),"",SUMIF(RelGegevens!$F$3:$M$1002,CONCATENATE("=",Uitwerking!$A133,"-",Uitwerking!AR$9),RelGegevens!$L$3:$L$1002))</f>
        <v/>
      </c>
      <c r="AS133" s="51" t="str">
        <f ca="1">IF(OR($A133="",AS$9="",SUMIF(RelGegevens!$F$3:$M$1002,CONCATENATE("=",Uitwerking!$A133,"-",Uitwerking!AS$9),RelGegevens!$L$3:$L$1002)=0),"",SUMIF(RelGegevens!$F$3:$M$1002,CONCATENATE("=",Uitwerking!$A133,"-",Uitwerking!AS$9),RelGegevens!$L$3:$L$1002))</f>
        <v/>
      </c>
      <c r="AT133" s="51" t="str">
        <f ca="1">IF(OR($A133="",AT$9="",SUMIF(RelGegevens!$F$3:$M$1002,CONCATENATE("=",Uitwerking!$A133,"-",Uitwerking!AT$9),RelGegevens!$L$3:$L$1002)=0),"",SUMIF(RelGegevens!$F$3:$M$1002,CONCATENATE("=",Uitwerking!$A133,"-",Uitwerking!AT$9),RelGegevens!$L$3:$L$1002))</f>
        <v/>
      </c>
      <c r="AU133" s="51" t="str">
        <f ca="1">IF(OR($A133="",AU$9="",SUMIF(RelGegevens!$F$3:$M$1002,CONCATENATE("=",Uitwerking!$A133,"-",Uitwerking!AU$9),RelGegevens!$L$3:$L$1002)=0),"",SUMIF(RelGegevens!$F$3:$M$1002,CONCATENATE("=",Uitwerking!$A133,"-",Uitwerking!AU$9),RelGegevens!$L$3:$L$1002))</f>
        <v/>
      </c>
      <c r="AV133" s="51" t="str">
        <f ca="1">IF(OR($A133="",AV$9="",SUMIF(RelGegevens!$F$3:$M$1002,CONCATENATE("=",Uitwerking!$A133,"-",Uitwerking!AV$9),RelGegevens!$L$3:$L$1002)=0),"",SUMIF(RelGegevens!$F$3:$M$1002,CONCATENATE("=",Uitwerking!$A133,"-",Uitwerking!AV$9),RelGegevens!$L$3:$L$1002))</f>
        <v/>
      </c>
      <c r="AW133" s="51" t="str">
        <f ca="1">IF(OR($A133="",AW$9="",SUMIF(RelGegevens!$F$3:$M$1002,CONCATENATE("=",Uitwerking!$A133,"-",Uitwerking!AW$9),RelGegevens!$L$3:$L$1002)=0),"",SUMIF(RelGegevens!$F$3:$M$1002,CONCATENATE("=",Uitwerking!$A133,"-",Uitwerking!AW$9),RelGegevens!$L$3:$L$1002))</f>
        <v/>
      </c>
      <c r="AX133" s="51" t="str">
        <f ca="1">IF(OR($A133="",AX$9="",SUMIF(RelGegevens!$F$3:$M$1002,CONCATENATE("=",Uitwerking!$A133,"-",Uitwerking!AX$9),RelGegevens!$L$3:$L$1002)=0),"",SUMIF(RelGegevens!$F$3:$M$1002,CONCATENATE("=",Uitwerking!$A133,"-",Uitwerking!AX$9),RelGegevens!$L$3:$L$1002))</f>
        <v/>
      </c>
      <c r="AY133" s="51" t="str">
        <f ca="1">IF(OR($A133="",AY$9="",SUMIF(RelGegevens!$F$3:$M$1002,CONCATENATE("=",Uitwerking!$A133,"-",Uitwerking!AY$9),RelGegevens!$L$3:$L$1002)=0),"",SUMIF(RelGegevens!$F$3:$M$1002,CONCATENATE("=",Uitwerking!$A133,"-",Uitwerking!AY$9),RelGegevens!$L$3:$L$1002))</f>
        <v/>
      </c>
      <c r="AZ133" s="51" t="str">
        <f ca="1">IF(OR($A133="",AZ$9="",SUMIF(RelGegevens!$F$3:$M$1002,CONCATENATE("=",Uitwerking!$A133,"-",Uitwerking!AZ$9),RelGegevens!$L$3:$L$1002)=0),"",SUMIF(RelGegevens!$F$3:$M$1002,CONCATENATE("=",Uitwerking!$A133,"-",Uitwerking!AZ$9),RelGegevens!$L$3:$L$1002))</f>
        <v/>
      </c>
      <c r="BA133" s="51" t="str">
        <f ca="1">IF(OR($A133="",BA$9="",SUMIF(RelGegevens!$F$3:$M$1002,CONCATENATE("=",Uitwerking!$A133,"-",Uitwerking!BA$9),RelGegevens!$L$3:$L$1002)=0),"",SUMIF(RelGegevens!$F$3:$M$1002,CONCATENATE("=",Uitwerking!$A133,"-",Uitwerking!BA$9),RelGegevens!$L$3:$L$1002))</f>
        <v/>
      </c>
      <c r="BB133" s="51" t="str">
        <f ca="1">IF(OR($A133="",BB$9="",SUMIF(RelGegevens!$F$3:$M$1002,CONCATENATE("=",Uitwerking!$A133,"-",Uitwerking!BB$9),RelGegevens!$L$3:$L$1002)=0),"",SUMIF(RelGegevens!$F$3:$M$1002,CONCATENATE("=",Uitwerking!$A133,"-",Uitwerking!BB$9),RelGegevens!$L$3:$L$1002))</f>
        <v/>
      </c>
      <c r="BC133" s="52" t="str">
        <f ca="1">IF(OR($A133="",BC$9="",SUMIF(RelGegevens!$F$3:$M$1002,CONCATENATE("=",Uitwerking!$A133,"-",Uitwerking!BC$9),RelGegevens!$L$3:$L$1002)=0),"",SUMIF(RelGegevens!$F$3:$M$1002,CONCATENATE("=",Uitwerking!$A133,"-",Uitwerking!BC$9),RelGegevens!$L$3:$L$1002))</f>
        <v/>
      </c>
    </row>
    <row r="134" spans="1:55" ht="10.5" customHeight="1" x14ac:dyDescent="0.25">
      <c r="A134" s="17" t="str">
        <f>'Data LMA'!B142</f>
        <v/>
      </c>
      <c r="B134" s="29" t="str">
        <f t="shared" si="7"/>
        <v/>
      </c>
      <c r="C134" s="22" t="str">
        <f>IF(A134="","",VLOOKUP(A134,Euralcodes!$A$2:$C$840,3))</f>
        <v/>
      </c>
      <c r="D134" s="23" t="str">
        <f>IF(C134="","",VLOOKUP(A134,Euralcodes!$A$2:$C$840,2))</f>
        <v/>
      </c>
      <c r="E134" s="87" t="str">
        <f t="shared" ca="1" si="6"/>
        <v/>
      </c>
      <c r="F134" s="50" t="str">
        <f ca="1">IF(OR($A134="",F$9="",SUMIF(RelGegevens!$F$3:$M$1002,CONCATENATE("=",Uitwerking!$A134,"-",Uitwerking!F$9),RelGegevens!$L$3:$L$1002)=0),"",SUMIF(RelGegevens!$F$3:$M$1002,CONCATENATE("=",Uitwerking!$A134,"-",Uitwerking!F$9),RelGegevens!$L$3:$L$1002))</f>
        <v/>
      </c>
      <c r="G134" s="51" t="str">
        <f ca="1">IF(OR($A134="",G$9="",SUMIF(RelGegevens!$F$3:$M$1002,CONCATENATE("=",Uitwerking!$A134,"-",Uitwerking!G$9),RelGegevens!$L$3:$L$1002)=0),"",SUMIF(RelGegevens!$F$3:$M$1002,CONCATENATE("=",Uitwerking!$A134,"-",Uitwerking!G$9),RelGegevens!$L$3:$L$1002))</f>
        <v/>
      </c>
      <c r="H134" s="51" t="str">
        <f ca="1">IF(OR($A134="",H$9="",SUMIF(RelGegevens!$F$3:$M$1002,CONCATENATE("=",Uitwerking!$A134,"-",Uitwerking!H$9),RelGegevens!$L$3:$L$1002)=0),"",SUMIF(RelGegevens!$F$3:$M$1002,CONCATENATE("=",Uitwerking!$A134,"-",Uitwerking!H$9),RelGegevens!$L$3:$L$1002))</f>
        <v/>
      </c>
      <c r="I134" s="51" t="str">
        <f ca="1">IF(OR($A134="",I$9="",SUMIF(RelGegevens!$F$3:$M$1002,CONCATENATE("=",Uitwerking!$A134,"-",Uitwerking!I$9),RelGegevens!$L$3:$L$1002)=0),"",SUMIF(RelGegevens!$F$3:$M$1002,CONCATENATE("=",Uitwerking!$A134,"-",Uitwerking!I$9),RelGegevens!$L$3:$L$1002))</f>
        <v/>
      </c>
      <c r="J134" s="51" t="str">
        <f ca="1">IF(OR($A134="",J$9="",SUMIF(RelGegevens!$F$3:$M$1002,CONCATENATE("=",Uitwerking!$A134,"-",Uitwerking!J$9),RelGegevens!$L$3:$L$1002)=0),"",SUMIF(RelGegevens!$F$3:$M$1002,CONCATENATE("=",Uitwerking!$A134,"-",Uitwerking!J$9),RelGegevens!$L$3:$L$1002))</f>
        <v/>
      </c>
      <c r="K134" s="51" t="str">
        <f ca="1">IF(OR($A134="",K$9="",SUMIF(RelGegevens!$F$3:$M$1002,CONCATENATE("=",Uitwerking!$A134,"-",Uitwerking!K$9),RelGegevens!$L$3:$L$1002)=0),"",SUMIF(RelGegevens!$F$3:$M$1002,CONCATENATE("=",Uitwerking!$A134,"-",Uitwerking!K$9),RelGegevens!$L$3:$L$1002))</f>
        <v/>
      </c>
      <c r="L134" s="51" t="str">
        <f ca="1">IF(OR($A134="",L$9="",SUMIF(RelGegevens!$F$3:$M$1002,CONCATENATE("=",Uitwerking!$A134,"-",Uitwerking!L$9),RelGegevens!$L$3:$L$1002)=0),"",SUMIF(RelGegevens!$F$3:$M$1002,CONCATENATE("=",Uitwerking!$A134,"-",Uitwerking!L$9),RelGegevens!$L$3:$L$1002))</f>
        <v/>
      </c>
      <c r="M134" s="51" t="str">
        <f ca="1">IF(OR($A134="",M$9="",SUMIF(RelGegevens!$F$3:$M$1002,CONCATENATE("=",Uitwerking!$A134,"-",Uitwerking!M$9),RelGegevens!$L$3:$L$1002)=0),"",SUMIF(RelGegevens!$F$3:$M$1002,CONCATENATE("=",Uitwerking!$A134,"-",Uitwerking!M$9),RelGegevens!$L$3:$L$1002))</f>
        <v/>
      </c>
      <c r="N134" s="51" t="str">
        <f ca="1">IF(OR($A134="",N$9="",SUMIF(RelGegevens!$F$3:$M$1002,CONCATENATE("=",Uitwerking!$A134,"-",Uitwerking!N$9),RelGegevens!$L$3:$L$1002)=0),"",SUMIF(RelGegevens!$F$3:$M$1002,CONCATENATE("=",Uitwerking!$A134,"-",Uitwerking!N$9),RelGegevens!$L$3:$L$1002))</f>
        <v/>
      </c>
      <c r="O134" s="51" t="str">
        <f ca="1">IF(OR($A134="",O$9="",SUMIF(RelGegevens!$F$3:$M$1002,CONCATENATE("=",Uitwerking!$A134,"-",Uitwerking!O$9),RelGegevens!$L$3:$L$1002)=0),"",SUMIF(RelGegevens!$F$3:$M$1002,CONCATENATE("=",Uitwerking!$A134,"-",Uitwerking!O$9),RelGegevens!$L$3:$L$1002))</f>
        <v/>
      </c>
      <c r="P134" s="51" t="str">
        <f ca="1">IF(OR($A134="",P$9="",SUMIF(RelGegevens!$F$3:$M$1002,CONCATENATE("=",Uitwerking!$A134,"-",Uitwerking!P$9),RelGegevens!$L$3:$L$1002)=0),"",SUMIF(RelGegevens!$F$3:$M$1002,CONCATENATE("=",Uitwerking!$A134,"-",Uitwerking!P$9),RelGegevens!$L$3:$L$1002))</f>
        <v/>
      </c>
      <c r="Q134" s="51" t="str">
        <f ca="1">IF(OR($A134="",Q$9="",SUMIF(RelGegevens!$F$3:$M$1002,CONCATENATE("=",Uitwerking!$A134,"-",Uitwerking!Q$9),RelGegevens!$L$3:$L$1002)=0),"",SUMIF(RelGegevens!$F$3:$M$1002,CONCATENATE("=",Uitwerking!$A134,"-",Uitwerking!Q$9),RelGegevens!$L$3:$L$1002))</f>
        <v/>
      </c>
      <c r="R134" s="51" t="str">
        <f ca="1">IF(OR($A134="",R$9="",SUMIF(RelGegevens!$F$3:$M$1002,CONCATENATE("=",Uitwerking!$A134,"-",Uitwerking!R$9),RelGegevens!$L$3:$L$1002)=0),"",SUMIF(RelGegevens!$F$3:$M$1002,CONCATENATE("=",Uitwerking!$A134,"-",Uitwerking!R$9),RelGegevens!$L$3:$L$1002))</f>
        <v/>
      </c>
      <c r="S134" s="51" t="str">
        <f ca="1">IF(OR($A134="",S$9="",SUMIF(RelGegevens!$F$3:$M$1002,CONCATENATE("=",Uitwerking!$A134,"-",Uitwerking!S$9),RelGegevens!$L$3:$L$1002)=0),"",SUMIF(RelGegevens!$F$3:$M$1002,CONCATENATE("=",Uitwerking!$A134,"-",Uitwerking!S$9),RelGegevens!$L$3:$L$1002))</f>
        <v/>
      </c>
      <c r="T134" s="51" t="str">
        <f ca="1">IF(OR($A134="",T$9="",SUMIF(RelGegevens!$F$3:$M$1002,CONCATENATE("=",Uitwerking!$A134,"-",Uitwerking!T$9),RelGegevens!$L$3:$L$1002)=0),"",SUMIF(RelGegevens!$F$3:$M$1002,CONCATENATE("=",Uitwerking!$A134,"-",Uitwerking!T$9),RelGegevens!$L$3:$L$1002))</f>
        <v/>
      </c>
      <c r="U134" s="51" t="str">
        <f ca="1">IF(OR($A134="",U$9="",SUMIF(RelGegevens!$F$3:$M$1002,CONCATENATE("=",Uitwerking!$A134,"-",Uitwerking!U$9),RelGegevens!$L$3:$L$1002)=0),"",SUMIF(RelGegevens!$F$3:$M$1002,CONCATENATE("=",Uitwerking!$A134,"-",Uitwerking!U$9),RelGegevens!$L$3:$L$1002))</f>
        <v/>
      </c>
      <c r="V134" s="51" t="str">
        <f ca="1">IF(OR($A134="",V$9="",SUMIF(RelGegevens!$F$3:$M$1002,CONCATENATE("=",Uitwerking!$A134,"-",Uitwerking!V$9),RelGegevens!$L$3:$L$1002)=0),"",SUMIF(RelGegevens!$F$3:$M$1002,CONCATENATE("=",Uitwerking!$A134,"-",Uitwerking!V$9),RelGegevens!$L$3:$L$1002))</f>
        <v/>
      </c>
      <c r="W134" s="51" t="str">
        <f ca="1">IF(OR($A134="",W$9="",SUMIF(RelGegevens!$F$3:$M$1002,CONCATENATE("=",Uitwerking!$A134,"-",Uitwerking!W$9),RelGegevens!$L$3:$L$1002)=0),"",SUMIF(RelGegevens!$F$3:$M$1002,CONCATENATE("=",Uitwerking!$A134,"-",Uitwerking!W$9),RelGegevens!$L$3:$L$1002))</f>
        <v/>
      </c>
      <c r="X134" s="51" t="str">
        <f ca="1">IF(OR($A134="",X$9="",SUMIF(RelGegevens!$F$3:$M$1002,CONCATENATE("=",Uitwerking!$A134,"-",Uitwerking!X$9),RelGegevens!$L$3:$L$1002)=0),"",SUMIF(RelGegevens!$F$3:$M$1002,CONCATENATE("=",Uitwerking!$A134,"-",Uitwerking!X$9),RelGegevens!$L$3:$L$1002))</f>
        <v/>
      </c>
      <c r="Y134" s="51" t="str">
        <f ca="1">IF(OR($A134="",Y$9="",SUMIF(RelGegevens!$F$3:$M$1002,CONCATENATE("=",Uitwerking!$A134,"-",Uitwerking!Y$9),RelGegevens!$L$3:$L$1002)=0),"",SUMIF(RelGegevens!$F$3:$M$1002,CONCATENATE("=",Uitwerking!$A134,"-",Uitwerking!Y$9),RelGegevens!$L$3:$L$1002))</f>
        <v/>
      </c>
      <c r="Z134" s="50" t="str">
        <f ca="1">IF(OR($A134="",Z$9="",SUMIF(RelGegevens!$F$3:$M$1002,CONCATENATE("=",Uitwerking!$A134,"-",Uitwerking!Z$9),RelGegevens!$L$3:$L$1002)=0),"",SUMIF(RelGegevens!$F$3:$M$1002,CONCATENATE("=",Uitwerking!$A134,"-",Uitwerking!Z$9),RelGegevens!$L$3:$L$1002))</f>
        <v/>
      </c>
      <c r="AA134" s="51" t="str">
        <f ca="1">IF(OR($A134="",AA$9="",SUMIF(RelGegevens!$F$3:$M$1002,CONCATENATE("=",Uitwerking!$A134,"-",Uitwerking!AA$9),RelGegevens!$L$3:$L$1002)=0),"",SUMIF(RelGegevens!$F$3:$M$1002,CONCATENATE("=",Uitwerking!$A134,"-",Uitwerking!AA$9),RelGegevens!$L$3:$L$1002))</f>
        <v/>
      </c>
      <c r="AB134" s="51" t="str">
        <f ca="1">IF(OR($A134="",AB$9="",SUMIF(RelGegevens!$F$3:$M$1002,CONCATENATE("=",Uitwerking!$A134,"-",Uitwerking!AB$9),RelGegevens!$L$3:$L$1002)=0),"",SUMIF(RelGegevens!$F$3:$M$1002,CONCATENATE("=",Uitwerking!$A134,"-",Uitwerking!AB$9),RelGegevens!$L$3:$L$1002))</f>
        <v/>
      </c>
      <c r="AC134" s="51" t="str">
        <f ca="1">IF(OR($A134="",AC$9="",SUMIF(RelGegevens!$F$3:$M$1002,CONCATENATE("=",Uitwerking!$A134,"-",Uitwerking!AC$9),RelGegevens!$L$3:$L$1002)=0),"",SUMIF(RelGegevens!$F$3:$M$1002,CONCATENATE("=",Uitwerking!$A134,"-",Uitwerking!AC$9),RelGegevens!$L$3:$L$1002))</f>
        <v/>
      </c>
      <c r="AD134" s="51" t="str">
        <f ca="1">IF(OR($A134="",AD$9="",SUMIF(RelGegevens!$F$3:$M$1002,CONCATENATE("=",Uitwerking!$A134,"-",Uitwerking!AD$9),RelGegevens!$L$3:$L$1002)=0),"",SUMIF(RelGegevens!$F$3:$M$1002,CONCATENATE("=",Uitwerking!$A134,"-",Uitwerking!AD$9),RelGegevens!$L$3:$L$1002))</f>
        <v/>
      </c>
      <c r="AE134" s="51" t="str">
        <f ca="1">IF(OR($A134="",AE$9="",SUMIF(RelGegevens!$F$3:$M$1002,CONCATENATE("=",Uitwerking!$A134,"-",Uitwerking!AE$9),RelGegevens!$L$3:$L$1002)=0),"",SUMIF(RelGegevens!$F$3:$M$1002,CONCATENATE("=",Uitwerking!$A134,"-",Uitwerking!AE$9),RelGegevens!$L$3:$L$1002))</f>
        <v/>
      </c>
      <c r="AF134" s="51" t="str">
        <f ca="1">IF(OR($A134="",AF$9="",SUMIF(RelGegevens!$F$3:$M$1002,CONCATENATE("=",Uitwerking!$A134,"-",Uitwerking!AF$9),RelGegevens!$L$3:$L$1002)=0),"",SUMIF(RelGegevens!$F$3:$M$1002,CONCATENATE("=",Uitwerking!$A134,"-",Uitwerking!AF$9),RelGegevens!$L$3:$L$1002))</f>
        <v/>
      </c>
      <c r="AG134" s="51" t="str">
        <f ca="1">IF(OR($A134="",AG$9="",SUMIF(RelGegevens!$F$3:$M$1002,CONCATENATE("=",Uitwerking!$A134,"-",Uitwerking!AG$9),RelGegevens!$L$3:$L$1002)=0),"",SUMIF(RelGegevens!$F$3:$M$1002,CONCATENATE("=",Uitwerking!$A134,"-",Uitwerking!AG$9),RelGegevens!$L$3:$L$1002))</f>
        <v/>
      </c>
      <c r="AH134" s="51" t="str">
        <f ca="1">IF(OR($A134="",AH$9="",SUMIF(RelGegevens!$F$3:$M$1002,CONCATENATE("=",Uitwerking!$A134,"-",Uitwerking!AH$9),RelGegevens!$L$3:$L$1002)=0),"",SUMIF(RelGegevens!$F$3:$M$1002,CONCATENATE("=",Uitwerking!$A134,"-",Uitwerking!AH$9),RelGegevens!$L$3:$L$1002))</f>
        <v/>
      </c>
      <c r="AI134" s="51" t="str">
        <f ca="1">IF(OR($A134="",AI$9="",SUMIF(RelGegevens!$F$3:$M$1002,CONCATENATE("=",Uitwerking!$A134,"-",Uitwerking!AI$9),RelGegevens!$L$3:$L$1002)=0),"",SUMIF(RelGegevens!$F$3:$M$1002,CONCATENATE("=",Uitwerking!$A134,"-",Uitwerking!AI$9),RelGegevens!$L$3:$L$1002))</f>
        <v/>
      </c>
      <c r="AJ134" s="51" t="str">
        <f ca="1">IF(OR($A134="",AJ$9="",SUMIF(RelGegevens!$F$3:$M$1002,CONCATENATE("=",Uitwerking!$A134,"-",Uitwerking!AJ$9),RelGegevens!$L$3:$L$1002)=0),"",SUMIF(RelGegevens!$F$3:$M$1002,CONCATENATE("=",Uitwerking!$A134,"-",Uitwerking!AJ$9),RelGegevens!$L$3:$L$1002))</f>
        <v/>
      </c>
      <c r="AK134" s="51" t="str">
        <f ca="1">IF(OR($A134="",AK$9="",SUMIF(RelGegevens!$F$3:$M$1002,CONCATENATE("=",Uitwerking!$A134,"-",Uitwerking!AK$9),RelGegevens!$L$3:$L$1002)=0),"",SUMIF(RelGegevens!$F$3:$M$1002,CONCATENATE("=",Uitwerking!$A134,"-",Uitwerking!AK$9),RelGegevens!$L$3:$L$1002))</f>
        <v/>
      </c>
      <c r="AL134" s="51" t="str">
        <f ca="1">IF(OR($A134="",AL$9="",SUMIF(RelGegevens!$F$3:$M$1002,CONCATENATE("=",Uitwerking!$A134,"-",Uitwerking!AL$9),RelGegevens!$L$3:$L$1002)=0),"",SUMIF(RelGegevens!$F$3:$M$1002,CONCATENATE("=",Uitwerking!$A134,"-",Uitwerking!AL$9),RelGegevens!$L$3:$L$1002))</f>
        <v/>
      </c>
      <c r="AM134" s="51" t="str">
        <f ca="1">IF(OR($A134="",AM$9="",SUMIF(RelGegevens!$F$3:$M$1002,CONCATENATE("=",Uitwerking!$A134,"-",Uitwerking!AM$9),RelGegevens!$L$3:$L$1002)=0),"",SUMIF(RelGegevens!$F$3:$M$1002,CONCATENATE("=",Uitwerking!$A134,"-",Uitwerking!AM$9),RelGegevens!$L$3:$L$1002))</f>
        <v/>
      </c>
      <c r="AN134" s="51" t="str">
        <f ca="1">IF(OR($A134="",AN$9="",SUMIF(RelGegevens!$F$3:$M$1002,CONCATENATE("=",Uitwerking!$A134,"-",Uitwerking!AN$9),RelGegevens!$L$3:$L$1002)=0),"",SUMIF(RelGegevens!$F$3:$M$1002,CONCATENATE("=",Uitwerking!$A134,"-",Uitwerking!AN$9),RelGegevens!$L$3:$L$1002))</f>
        <v/>
      </c>
      <c r="AO134" s="51" t="str">
        <f ca="1">IF(OR($A134="",AO$9="",SUMIF(RelGegevens!$F$3:$M$1002,CONCATENATE("=",Uitwerking!$A134,"-",Uitwerking!AO$9),RelGegevens!$L$3:$L$1002)=0),"",SUMIF(RelGegevens!$F$3:$M$1002,CONCATENATE("=",Uitwerking!$A134,"-",Uitwerking!AO$9),RelGegevens!$L$3:$L$1002))</f>
        <v/>
      </c>
      <c r="AP134" s="51" t="str">
        <f ca="1">IF(OR($A134="",AP$9="",SUMIF(RelGegevens!$F$3:$M$1002,CONCATENATE("=",Uitwerking!$A134,"-",Uitwerking!AP$9),RelGegevens!$L$3:$L$1002)=0),"",SUMIF(RelGegevens!$F$3:$M$1002,CONCATENATE("=",Uitwerking!$A134,"-",Uitwerking!AP$9),RelGegevens!$L$3:$L$1002))</f>
        <v/>
      </c>
      <c r="AQ134" s="51" t="str">
        <f ca="1">IF(OR($A134="",AQ$9="",SUMIF(RelGegevens!$F$3:$M$1002,CONCATENATE("=",Uitwerking!$A134,"-",Uitwerking!AQ$9),RelGegevens!$L$3:$L$1002)=0),"",SUMIF(RelGegevens!$F$3:$M$1002,CONCATENATE("=",Uitwerking!$A134,"-",Uitwerking!AQ$9),RelGegevens!$L$3:$L$1002))</f>
        <v/>
      </c>
      <c r="AR134" s="51" t="str">
        <f ca="1">IF(OR($A134="",AR$9="",SUMIF(RelGegevens!$F$3:$M$1002,CONCATENATE("=",Uitwerking!$A134,"-",Uitwerking!AR$9),RelGegevens!$L$3:$L$1002)=0),"",SUMIF(RelGegevens!$F$3:$M$1002,CONCATENATE("=",Uitwerking!$A134,"-",Uitwerking!AR$9),RelGegevens!$L$3:$L$1002))</f>
        <v/>
      </c>
      <c r="AS134" s="51" t="str">
        <f ca="1">IF(OR($A134="",AS$9="",SUMIF(RelGegevens!$F$3:$M$1002,CONCATENATE("=",Uitwerking!$A134,"-",Uitwerking!AS$9),RelGegevens!$L$3:$L$1002)=0),"",SUMIF(RelGegevens!$F$3:$M$1002,CONCATENATE("=",Uitwerking!$A134,"-",Uitwerking!AS$9),RelGegevens!$L$3:$L$1002))</f>
        <v/>
      </c>
      <c r="AT134" s="51" t="str">
        <f ca="1">IF(OR($A134="",AT$9="",SUMIF(RelGegevens!$F$3:$M$1002,CONCATENATE("=",Uitwerking!$A134,"-",Uitwerking!AT$9),RelGegevens!$L$3:$L$1002)=0),"",SUMIF(RelGegevens!$F$3:$M$1002,CONCATENATE("=",Uitwerking!$A134,"-",Uitwerking!AT$9),RelGegevens!$L$3:$L$1002))</f>
        <v/>
      </c>
      <c r="AU134" s="51" t="str">
        <f ca="1">IF(OR($A134="",AU$9="",SUMIF(RelGegevens!$F$3:$M$1002,CONCATENATE("=",Uitwerking!$A134,"-",Uitwerking!AU$9),RelGegevens!$L$3:$L$1002)=0),"",SUMIF(RelGegevens!$F$3:$M$1002,CONCATENATE("=",Uitwerking!$A134,"-",Uitwerking!AU$9),RelGegevens!$L$3:$L$1002))</f>
        <v/>
      </c>
      <c r="AV134" s="51" t="str">
        <f ca="1">IF(OR($A134="",AV$9="",SUMIF(RelGegevens!$F$3:$M$1002,CONCATENATE("=",Uitwerking!$A134,"-",Uitwerking!AV$9),RelGegevens!$L$3:$L$1002)=0),"",SUMIF(RelGegevens!$F$3:$M$1002,CONCATENATE("=",Uitwerking!$A134,"-",Uitwerking!AV$9),RelGegevens!$L$3:$L$1002))</f>
        <v/>
      </c>
      <c r="AW134" s="51" t="str">
        <f ca="1">IF(OR($A134="",AW$9="",SUMIF(RelGegevens!$F$3:$M$1002,CONCATENATE("=",Uitwerking!$A134,"-",Uitwerking!AW$9),RelGegevens!$L$3:$L$1002)=0),"",SUMIF(RelGegevens!$F$3:$M$1002,CONCATENATE("=",Uitwerking!$A134,"-",Uitwerking!AW$9),RelGegevens!$L$3:$L$1002))</f>
        <v/>
      </c>
      <c r="AX134" s="51" t="str">
        <f ca="1">IF(OR($A134="",AX$9="",SUMIF(RelGegevens!$F$3:$M$1002,CONCATENATE("=",Uitwerking!$A134,"-",Uitwerking!AX$9),RelGegevens!$L$3:$L$1002)=0),"",SUMIF(RelGegevens!$F$3:$M$1002,CONCATENATE("=",Uitwerking!$A134,"-",Uitwerking!AX$9),RelGegevens!$L$3:$L$1002))</f>
        <v/>
      </c>
      <c r="AY134" s="51" t="str">
        <f ca="1">IF(OR($A134="",AY$9="",SUMIF(RelGegevens!$F$3:$M$1002,CONCATENATE("=",Uitwerking!$A134,"-",Uitwerking!AY$9),RelGegevens!$L$3:$L$1002)=0),"",SUMIF(RelGegevens!$F$3:$M$1002,CONCATENATE("=",Uitwerking!$A134,"-",Uitwerking!AY$9),RelGegevens!$L$3:$L$1002))</f>
        <v/>
      </c>
      <c r="AZ134" s="51" t="str">
        <f ca="1">IF(OR($A134="",AZ$9="",SUMIF(RelGegevens!$F$3:$M$1002,CONCATENATE("=",Uitwerking!$A134,"-",Uitwerking!AZ$9),RelGegevens!$L$3:$L$1002)=0),"",SUMIF(RelGegevens!$F$3:$M$1002,CONCATENATE("=",Uitwerking!$A134,"-",Uitwerking!AZ$9),RelGegevens!$L$3:$L$1002))</f>
        <v/>
      </c>
      <c r="BA134" s="51" t="str">
        <f ca="1">IF(OR($A134="",BA$9="",SUMIF(RelGegevens!$F$3:$M$1002,CONCATENATE("=",Uitwerking!$A134,"-",Uitwerking!BA$9),RelGegevens!$L$3:$L$1002)=0),"",SUMIF(RelGegevens!$F$3:$M$1002,CONCATENATE("=",Uitwerking!$A134,"-",Uitwerking!BA$9),RelGegevens!$L$3:$L$1002))</f>
        <v/>
      </c>
      <c r="BB134" s="51" t="str">
        <f ca="1">IF(OR($A134="",BB$9="",SUMIF(RelGegevens!$F$3:$M$1002,CONCATENATE("=",Uitwerking!$A134,"-",Uitwerking!BB$9),RelGegevens!$L$3:$L$1002)=0),"",SUMIF(RelGegevens!$F$3:$M$1002,CONCATENATE("=",Uitwerking!$A134,"-",Uitwerking!BB$9),RelGegevens!$L$3:$L$1002))</f>
        <v/>
      </c>
      <c r="BC134" s="52" t="str">
        <f ca="1">IF(OR($A134="",BC$9="",SUMIF(RelGegevens!$F$3:$M$1002,CONCATENATE("=",Uitwerking!$A134,"-",Uitwerking!BC$9),RelGegevens!$L$3:$L$1002)=0),"",SUMIF(RelGegevens!$F$3:$M$1002,CONCATENATE("=",Uitwerking!$A134,"-",Uitwerking!BC$9),RelGegevens!$L$3:$L$1002))</f>
        <v/>
      </c>
    </row>
    <row r="135" spans="1:55" ht="10.5" customHeight="1" x14ac:dyDescent="0.25">
      <c r="A135" s="17" t="str">
        <f>'Data LMA'!B143</f>
        <v/>
      </c>
      <c r="B135" s="29" t="str">
        <f t="shared" si="7"/>
        <v/>
      </c>
      <c r="C135" s="22" t="str">
        <f>IF(A135="","",VLOOKUP(A135,Euralcodes!$A$2:$C$840,3))</f>
        <v/>
      </c>
      <c r="D135" s="23" t="str">
        <f>IF(C135="","",VLOOKUP(A135,Euralcodes!$A$2:$C$840,2))</f>
        <v/>
      </c>
      <c r="E135" s="87" t="str">
        <f t="shared" ca="1" si="6"/>
        <v/>
      </c>
      <c r="F135" s="50" t="str">
        <f ca="1">IF(OR($A135="",F$9="",SUMIF(RelGegevens!$F$3:$M$1002,CONCATENATE("=",Uitwerking!$A135,"-",Uitwerking!F$9),RelGegevens!$L$3:$L$1002)=0),"",SUMIF(RelGegevens!$F$3:$M$1002,CONCATENATE("=",Uitwerking!$A135,"-",Uitwerking!F$9),RelGegevens!$L$3:$L$1002))</f>
        <v/>
      </c>
      <c r="G135" s="51" t="str">
        <f ca="1">IF(OR($A135="",G$9="",SUMIF(RelGegevens!$F$3:$M$1002,CONCATENATE("=",Uitwerking!$A135,"-",Uitwerking!G$9),RelGegevens!$L$3:$L$1002)=0),"",SUMIF(RelGegevens!$F$3:$M$1002,CONCATENATE("=",Uitwerking!$A135,"-",Uitwerking!G$9),RelGegevens!$L$3:$L$1002))</f>
        <v/>
      </c>
      <c r="H135" s="51" t="str">
        <f ca="1">IF(OR($A135="",H$9="",SUMIF(RelGegevens!$F$3:$M$1002,CONCATENATE("=",Uitwerking!$A135,"-",Uitwerking!H$9),RelGegevens!$L$3:$L$1002)=0),"",SUMIF(RelGegevens!$F$3:$M$1002,CONCATENATE("=",Uitwerking!$A135,"-",Uitwerking!H$9),RelGegevens!$L$3:$L$1002))</f>
        <v/>
      </c>
      <c r="I135" s="51" t="str">
        <f ca="1">IF(OR($A135="",I$9="",SUMIF(RelGegevens!$F$3:$M$1002,CONCATENATE("=",Uitwerking!$A135,"-",Uitwerking!I$9),RelGegevens!$L$3:$L$1002)=0),"",SUMIF(RelGegevens!$F$3:$M$1002,CONCATENATE("=",Uitwerking!$A135,"-",Uitwerking!I$9),RelGegevens!$L$3:$L$1002))</f>
        <v/>
      </c>
      <c r="J135" s="51" t="str">
        <f ca="1">IF(OR($A135="",J$9="",SUMIF(RelGegevens!$F$3:$M$1002,CONCATENATE("=",Uitwerking!$A135,"-",Uitwerking!J$9),RelGegevens!$L$3:$L$1002)=0),"",SUMIF(RelGegevens!$F$3:$M$1002,CONCATENATE("=",Uitwerking!$A135,"-",Uitwerking!J$9),RelGegevens!$L$3:$L$1002))</f>
        <v/>
      </c>
      <c r="K135" s="51" t="str">
        <f ca="1">IF(OR($A135="",K$9="",SUMIF(RelGegevens!$F$3:$M$1002,CONCATENATE("=",Uitwerking!$A135,"-",Uitwerking!K$9),RelGegevens!$L$3:$L$1002)=0),"",SUMIF(RelGegevens!$F$3:$M$1002,CONCATENATE("=",Uitwerking!$A135,"-",Uitwerking!K$9),RelGegevens!$L$3:$L$1002))</f>
        <v/>
      </c>
      <c r="L135" s="51" t="str">
        <f ca="1">IF(OR($A135="",L$9="",SUMIF(RelGegevens!$F$3:$M$1002,CONCATENATE("=",Uitwerking!$A135,"-",Uitwerking!L$9),RelGegevens!$L$3:$L$1002)=0),"",SUMIF(RelGegevens!$F$3:$M$1002,CONCATENATE("=",Uitwerking!$A135,"-",Uitwerking!L$9),RelGegevens!$L$3:$L$1002))</f>
        <v/>
      </c>
      <c r="M135" s="51" t="str">
        <f ca="1">IF(OR($A135="",M$9="",SUMIF(RelGegevens!$F$3:$M$1002,CONCATENATE("=",Uitwerking!$A135,"-",Uitwerking!M$9),RelGegevens!$L$3:$L$1002)=0),"",SUMIF(RelGegevens!$F$3:$M$1002,CONCATENATE("=",Uitwerking!$A135,"-",Uitwerking!M$9),RelGegevens!$L$3:$L$1002))</f>
        <v/>
      </c>
      <c r="N135" s="51" t="str">
        <f ca="1">IF(OR($A135="",N$9="",SUMIF(RelGegevens!$F$3:$M$1002,CONCATENATE("=",Uitwerking!$A135,"-",Uitwerking!N$9),RelGegevens!$L$3:$L$1002)=0),"",SUMIF(RelGegevens!$F$3:$M$1002,CONCATENATE("=",Uitwerking!$A135,"-",Uitwerking!N$9),RelGegevens!$L$3:$L$1002))</f>
        <v/>
      </c>
      <c r="O135" s="51" t="str">
        <f ca="1">IF(OR($A135="",O$9="",SUMIF(RelGegevens!$F$3:$M$1002,CONCATENATE("=",Uitwerking!$A135,"-",Uitwerking!O$9),RelGegevens!$L$3:$L$1002)=0),"",SUMIF(RelGegevens!$F$3:$M$1002,CONCATENATE("=",Uitwerking!$A135,"-",Uitwerking!O$9),RelGegevens!$L$3:$L$1002))</f>
        <v/>
      </c>
      <c r="P135" s="51" t="str">
        <f ca="1">IF(OR($A135="",P$9="",SUMIF(RelGegevens!$F$3:$M$1002,CONCATENATE("=",Uitwerking!$A135,"-",Uitwerking!P$9),RelGegevens!$L$3:$L$1002)=0),"",SUMIF(RelGegevens!$F$3:$M$1002,CONCATENATE("=",Uitwerking!$A135,"-",Uitwerking!P$9),RelGegevens!$L$3:$L$1002))</f>
        <v/>
      </c>
      <c r="Q135" s="51" t="str">
        <f ca="1">IF(OR($A135="",Q$9="",SUMIF(RelGegevens!$F$3:$M$1002,CONCATENATE("=",Uitwerking!$A135,"-",Uitwerking!Q$9),RelGegevens!$L$3:$L$1002)=0),"",SUMIF(RelGegevens!$F$3:$M$1002,CONCATENATE("=",Uitwerking!$A135,"-",Uitwerking!Q$9),RelGegevens!$L$3:$L$1002))</f>
        <v/>
      </c>
      <c r="R135" s="51" t="str">
        <f ca="1">IF(OR($A135="",R$9="",SUMIF(RelGegevens!$F$3:$M$1002,CONCATENATE("=",Uitwerking!$A135,"-",Uitwerking!R$9),RelGegevens!$L$3:$L$1002)=0),"",SUMIF(RelGegevens!$F$3:$M$1002,CONCATENATE("=",Uitwerking!$A135,"-",Uitwerking!R$9),RelGegevens!$L$3:$L$1002))</f>
        <v/>
      </c>
      <c r="S135" s="51" t="str">
        <f ca="1">IF(OR($A135="",S$9="",SUMIF(RelGegevens!$F$3:$M$1002,CONCATENATE("=",Uitwerking!$A135,"-",Uitwerking!S$9),RelGegevens!$L$3:$L$1002)=0),"",SUMIF(RelGegevens!$F$3:$M$1002,CONCATENATE("=",Uitwerking!$A135,"-",Uitwerking!S$9),RelGegevens!$L$3:$L$1002))</f>
        <v/>
      </c>
      <c r="T135" s="51" t="str">
        <f ca="1">IF(OR($A135="",T$9="",SUMIF(RelGegevens!$F$3:$M$1002,CONCATENATE("=",Uitwerking!$A135,"-",Uitwerking!T$9),RelGegevens!$L$3:$L$1002)=0),"",SUMIF(RelGegevens!$F$3:$M$1002,CONCATENATE("=",Uitwerking!$A135,"-",Uitwerking!T$9),RelGegevens!$L$3:$L$1002))</f>
        <v/>
      </c>
      <c r="U135" s="51" t="str">
        <f ca="1">IF(OR($A135="",U$9="",SUMIF(RelGegevens!$F$3:$M$1002,CONCATENATE("=",Uitwerking!$A135,"-",Uitwerking!U$9),RelGegevens!$L$3:$L$1002)=0),"",SUMIF(RelGegevens!$F$3:$M$1002,CONCATENATE("=",Uitwerking!$A135,"-",Uitwerking!U$9),RelGegevens!$L$3:$L$1002))</f>
        <v/>
      </c>
      <c r="V135" s="51" t="str">
        <f ca="1">IF(OR($A135="",V$9="",SUMIF(RelGegevens!$F$3:$M$1002,CONCATENATE("=",Uitwerking!$A135,"-",Uitwerking!V$9),RelGegevens!$L$3:$L$1002)=0),"",SUMIF(RelGegevens!$F$3:$M$1002,CONCATENATE("=",Uitwerking!$A135,"-",Uitwerking!V$9),RelGegevens!$L$3:$L$1002))</f>
        <v/>
      </c>
      <c r="W135" s="51" t="str">
        <f ca="1">IF(OR($A135="",W$9="",SUMIF(RelGegevens!$F$3:$M$1002,CONCATENATE("=",Uitwerking!$A135,"-",Uitwerking!W$9),RelGegevens!$L$3:$L$1002)=0),"",SUMIF(RelGegevens!$F$3:$M$1002,CONCATENATE("=",Uitwerking!$A135,"-",Uitwerking!W$9),RelGegevens!$L$3:$L$1002))</f>
        <v/>
      </c>
      <c r="X135" s="51" t="str">
        <f ca="1">IF(OR($A135="",X$9="",SUMIF(RelGegevens!$F$3:$M$1002,CONCATENATE("=",Uitwerking!$A135,"-",Uitwerking!X$9),RelGegevens!$L$3:$L$1002)=0),"",SUMIF(RelGegevens!$F$3:$M$1002,CONCATENATE("=",Uitwerking!$A135,"-",Uitwerking!X$9),RelGegevens!$L$3:$L$1002))</f>
        <v/>
      </c>
      <c r="Y135" s="51" t="str">
        <f ca="1">IF(OR($A135="",Y$9="",SUMIF(RelGegevens!$F$3:$M$1002,CONCATENATE("=",Uitwerking!$A135,"-",Uitwerking!Y$9),RelGegevens!$L$3:$L$1002)=0),"",SUMIF(RelGegevens!$F$3:$M$1002,CONCATENATE("=",Uitwerking!$A135,"-",Uitwerking!Y$9),RelGegevens!$L$3:$L$1002))</f>
        <v/>
      </c>
      <c r="Z135" s="50" t="str">
        <f ca="1">IF(OR($A135="",Z$9="",SUMIF(RelGegevens!$F$3:$M$1002,CONCATENATE("=",Uitwerking!$A135,"-",Uitwerking!Z$9),RelGegevens!$L$3:$L$1002)=0),"",SUMIF(RelGegevens!$F$3:$M$1002,CONCATENATE("=",Uitwerking!$A135,"-",Uitwerking!Z$9),RelGegevens!$L$3:$L$1002))</f>
        <v/>
      </c>
      <c r="AA135" s="51" t="str">
        <f ca="1">IF(OR($A135="",AA$9="",SUMIF(RelGegevens!$F$3:$M$1002,CONCATENATE("=",Uitwerking!$A135,"-",Uitwerking!AA$9),RelGegevens!$L$3:$L$1002)=0),"",SUMIF(RelGegevens!$F$3:$M$1002,CONCATENATE("=",Uitwerking!$A135,"-",Uitwerking!AA$9),RelGegevens!$L$3:$L$1002))</f>
        <v/>
      </c>
      <c r="AB135" s="51" t="str">
        <f ca="1">IF(OR($A135="",AB$9="",SUMIF(RelGegevens!$F$3:$M$1002,CONCATENATE("=",Uitwerking!$A135,"-",Uitwerking!AB$9),RelGegevens!$L$3:$L$1002)=0),"",SUMIF(RelGegevens!$F$3:$M$1002,CONCATENATE("=",Uitwerking!$A135,"-",Uitwerking!AB$9),RelGegevens!$L$3:$L$1002))</f>
        <v/>
      </c>
      <c r="AC135" s="51" t="str">
        <f ca="1">IF(OR($A135="",AC$9="",SUMIF(RelGegevens!$F$3:$M$1002,CONCATENATE("=",Uitwerking!$A135,"-",Uitwerking!AC$9),RelGegevens!$L$3:$L$1002)=0),"",SUMIF(RelGegevens!$F$3:$M$1002,CONCATENATE("=",Uitwerking!$A135,"-",Uitwerking!AC$9),RelGegevens!$L$3:$L$1002))</f>
        <v/>
      </c>
      <c r="AD135" s="51" t="str">
        <f ca="1">IF(OR($A135="",AD$9="",SUMIF(RelGegevens!$F$3:$M$1002,CONCATENATE("=",Uitwerking!$A135,"-",Uitwerking!AD$9),RelGegevens!$L$3:$L$1002)=0),"",SUMIF(RelGegevens!$F$3:$M$1002,CONCATENATE("=",Uitwerking!$A135,"-",Uitwerking!AD$9),RelGegevens!$L$3:$L$1002))</f>
        <v/>
      </c>
      <c r="AE135" s="51" t="str">
        <f ca="1">IF(OR($A135="",AE$9="",SUMIF(RelGegevens!$F$3:$M$1002,CONCATENATE("=",Uitwerking!$A135,"-",Uitwerking!AE$9),RelGegevens!$L$3:$L$1002)=0),"",SUMIF(RelGegevens!$F$3:$M$1002,CONCATENATE("=",Uitwerking!$A135,"-",Uitwerking!AE$9),RelGegevens!$L$3:$L$1002))</f>
        <v/>
      </c>
      <c r="AF135" s="51" t="str">
        <f ca="1">IF(OR($A135="",AF$9="",SUMIF(RelGegevens!$F$3:$M$1002,CONCATENATE("=",Uitwerking!$A135,"-",Uitwerking!AF$9),RelGegevens!$L$3:$L$1002)=0),"",SUMIF(RelGegevens!$F$3:$M$1002,CONCATENATE("=",Uitwerking!$A135,"-",Uitwerking!AF$9),RelGegevens!$L$3:$L$1002))</f>
        <v/>
      </c>
      <c r="AG135" s="51" t="str">
        <f ca="1">IF(OR($A135="",AG$9="",SUMIF(RelGegevens!$F$3:$M$1002,CONCATENATE("=",Uitwerking!$A135,"-",Uitwerking!AG$9),RelGegevens!$L$3:$L$1002)=0),"",SUMIF(RelGegevens!$F$3:$M$1002,CONCATENATE("=",Uitwerking!$A135,"-",Uitwerking!AG$9),RelGegevens!$L$3:$L$1002))</f>
        <v/>
      </c>
      <c r="AH135" s="51" t="str">
        <f ca="1">IF(OR($A135="",AH$9="",SUMIF(RelGegevens!$F$3:$M$1002,CONCATENATE("=",Uitwerking!$A135,"-",Uitwerking!AH$9),RelGegevens!$L$3:$L$1002)=0),"",SUMIF(RelGegevens!$F$3:$M$1002,CONCATENATE("=",Uitwerking!$A135,"-",Uitwerking!AH$9),RelGegevens!$L$3:$L$1002))</f>
        <v/>
      </c>
      <c r="AI135" s="51" t="str">
        <f ca="1">IF(OR($A135="",AI$9="",SUMIF(RelGegevens!$F$3:$M$1002,CONCATENATE("=",Uitwerking!$A135,"-",Uitwerking!AI$9),RelGegevens!$L$3:$L$1002)=0),"",SUMIF(RelGegevens!$F$3:$M$1002,CONCATENATE("=",Uitwerking!$A135,"-",Uitwerking!AI$9),RelGegevens!$L$3:$L$1002))</f>
        <v/>
      </c>
      <c r="AJ135" s="51" t="str">
        <f ca="1">IF(OR($A135="",AJ$9="",SUMIF(RelGegevens!$F$3:$M$1002,CONCATENATE("=",Uitwerking!$A135,"-",Uitwerking!AJ$9),RelGegevens!$L$3:$L$1002)=0),"",SUMIF(RelGegevens!$F$3:$M$1002,CONCATENATE("=",Uitwerking!$A135,"-",Uitwerking!AJ$9),RelGegevens!$L$3:$L$1002))</f>
        <v/>
      </c>
      <c r="AK135" s="51" t="str">
        <f ca="1">IF(OR($A135="",AK$9="",SUMIF(RelGegevens!$F$3:$M$1002,CONCATENATE("=",Uitwerking!$A135,"-",Uitwerking!AK$9),RelGegevens!$L$3:$L$1002)=0),"",SUMIF(RelGegevens!$F$3:$M$1002,CONCATENATE("=",Uitwerking!$A135,"-",Uitwerking!AK$9),RelGegevens!$L$3:$L$1002))</f>
        <v/>
      </c>
      <c r="AL135" s="51" t="str">
        <f ca="1">IF(OR($A135="",AL$9="",SUMIF(RelGegevens!$F$3:$M$1002,CONCATENATE("=",Uitwerking!$A135,"-",Uitwerking!AL$9),RelGegevens!$L$3:$L$1002)=0),"",SUMIF(RelGegevens!$F$3:$M$1002,CONCATENATE("=",Uitwerking!$A135,"-",Uitwerking!AL$9),RelGegevens!$L$3:$L$1002))</f>
        <v/>
      </c>
      <c r="AM135" s="51" t="str">
        <f ca="1">IF(OR($A135="",AM$9="",SUMIF(RelGegevens!$F$3:$M$1002,CONCATENATE("=",Uitwerking!$A135,"-",Uitwerking!AM$9),RelGegevens!$L$3:$L$1002)=0),"",SUMIF(RelGegevens!$F$3:$M$1002,CONCATENATE("=",Uitwerking!$A135,"-",Uitwerking!AM$9),RelGegevens!$L$3:$L$1002))</f>
        <v/>
      </c>
      <c r="AN135" s="51" t="str">
        <f ca="1">IF(OR($A135="",AN$9="",SUMIF(RelGegevens!$F$3:$M$1002,CONCATENATE("=",Uitwerking!$A135,"-",Uitwerking!AN$9),RelGegevens!$L$3:$L$1002)=0),"",SUMIF(RelGegevens!$F$3:$M$1002,CONCATENATE("=",Uitwerking!$A135,"-",Uitwerking!AN$9),RelGegevens!$L$3:$L$1002))</f>
        <v/>
      </c>
      <c r="AO135" s="51" t="str">
        <f ca="1">IF(OR($A135="",AO$9="",SUMIF(RelGegevens!$F$3:$M$1002,CONCATENATE("=",Uitwerking!$A135,"-",Uitwerking!AO$9),RelGegevens!$L$3:$L$1002)=0),"",SUMIF(RelGegevens!$F$3:$M$1002,CONCATENATE("=",Uitwerking!$A135,"-",Uitwerking!AO$9),RelGegevens!$L$3:$L$1002))</f>
        <v/>
      </c>
      <c r="AP135" s="51" t="str">
        <f ca="1">IF(OR($A135="",AP$9="",SUMIF(RelGegevens!$F$3:$M$1002,CONCATENATE("=",Uitwerking!$A135,"-",Uitwerking!AP$9),RelGegevens!$L$3:$L$1002)=0),"",SUMIF(RelGegevens!$F$3:$M$1002,CONCATENATE("=",Uitwerking!$A135,"-",Uitwerking!AP$9),RelGegevens!$L$3:$L$1002))</f>
        <v/>
      </c>
      <c r="AQ135" s="51" t="str">
        <f ca="1">IF(OR($A135="",AQ$9="",SUMIF(RelGegevens!$F$3:$M$1002,CONCATENATE("=",Uitwerking!$A135,"-",Uitwerking!AQ$9),RelGegevens!$L$3:$L$1002)=0),"",SUMIF(RelGegevens!$F$3:$M$1002,CONCATENATE("=",Uitwerking!$A135,"-",Uitwerking!AQ$9),RelGegevens!$L$3:$L$1002))</f>
        <v/>
      </c>
      <c r="AR135" s="51" t="str">
        <f ca="1">IF(OR($A135="",AR$9="",SUMIF(RelGegevens!$F$3:$M$1002,CONCATENATE("=",Uitwerking!$A135,"-",Uitwerking!AR$9),RelGegevens!$L$3:$L$1002)=0),"",SUMIF(RelGegevens!$F$3:$M$1002,CONCATENATE("=",Uitwerking!$A135,"-",Uitwerking!AR$9),RelGegevens!$L$3:$L$1002))</f>
        <v/>
      </c>
      <c r="AS135" s="51" t="str">
        <f ca="1">IF(OR($A135="",AS$9="",SUMIF(RelGegevens!$F$3:$M$1002,CONCATENATE("=",Uitwerking!$A135,"-",Uitwerking!AS$9),RelGegevens!$L$3:$L$1002)=0),"",SUMIF(RelGegevens!$F$3:$M$1002,CONCATENATE("=",Uitwerking!$A135,"-",Uitwerking!AS$9),RelGegevens!$L$3:$L$1002))</f>
        <v/>
      </c>
      <c r="AT135" s="51" t="str">
        <f ca="1">IF(OR($A135="",AT$9="",SUMIF(RelGegevens!$F$3:$M$1002,CONCATENATE("=",Uitwerking!$A135,"-",Uitwerking!AT$9),RelGegevens!$L$3:$L$1002)=0),"",SUMIF(RelGegevens!$F$3:$M$1002,CONCATENATE("=",Uitwerking!$A135,"-",Uitwerking!AT$9),RelGegevens!$L$3:$L$1002))</f>
        <v/>
      </c>
      <c r="AU135" s="51" t="str">
        <f ca="1">IF(OR($A135="",AU$9="",SUMIF(RelGegevens!$F$3:$M$1002,CONCATENATE("=",Uitwerking!$A135,"-",Uitwerking!AU$9),RelGegevens!$L$3:$L$1002)=0),"",SUMIF(RelGegevens!$F$3:$M$1002,CONCATENATE("=",Uitwerking!$A135,"-",Uitwerking!AU$9),RelGegevens!$L$3:$L$1002))</f>
        <v/>
      </c>
      <c r="AV135" s="51" t="str">
        <f ca="1">IF(OR($A135="",AV$9="",SUMIF(RelGegevens!$F$3:$M$1002,CONCATENATE("=",Uitwerking!$A135,"-",Uitwerking!AV$9),RelGegevens!$L$3:$L$1002)=0),"",SUMIF(RelGegevens!$F$3:$M$1002,CONCATENATE("=",Uitwerking!$A135,"-",Uitwerking!AV$9),RelGegevens!$L$3:$L$1002))</f>
        <v/>
      </c>
      <c r="AW135" s="51" t="str">
        <f ca="1">IF(OR($A135="",AW$9="",SUMIF(RelGegevens!$F$3:$M$1002,CONCATENATE("=",Uitwerking!$A135,"-",Uitwerking!AW$9),RelGegevens!$L$3:$L$1002)=0),"",SUMIF(RelGegevens!$F$3:$M$1002,CONCATENATE("=",Uitwerking!$A135,"-",Uitwerking!AW$9),RelGegevens!$L$3:$L$1002))</f>
        <v/>
      </c>
      <c r="AX135" s="51" t="str">
        <f ca="1">IF(OR($A135="",AX$9="",SUMIF(RelGegevens!$F$3:$M$1002,CONCATENATE("=",Uitwerking!$A135,"-",Uitwerking!AX$9),RelGegevens!$L$3:$L$1002)=0),"",SUMIF(RelGegevens!$F$3:$M$1002,CONCATENATE("=",Uitwerking!$A135,"-",Uitwerking!AX$9),RelGegevens!$L$3:$L$1002))</f>
        <v/>
      </c>
      <c r="AY135" s="51" t="str">
        <f ca="1">IF(OR($A135="",AY$9="",SUMIF(RelGegevens!$F$3:$M$1002,CONCATENATE("=",Uitwerking!$A135,"-",Uitwerking!AY$9),RelGegevens!$L$3:$L$1002)=0),"",SUMIF(RelGegevens!$F$3:$M$1002,CONCATENATE("=",Uitwerking!$A135,"-",Uitwerking!AY$9),RelGegevens!$L$3:$L$1002))</f>
        <v/>
      </c>
      <c r="AZ135" s="51" t="str">
        <f ca="1">IF(OR($A135="",AZ$9="",SUMIF(RelGegevens!$F$3:$M$1002,CONCATENATE("=",Uitwerking!$A135,"-",Uitwerking!AZ$9),RelGegevens!$L$3:$L$1002)=0),"",SUMIF(RelGegevens!$F$3:$M$1002,CONCATENATE("=",Uitwerking!$A135,"-",Uitwerking!AZ$9),RelGegevens!$L$3:$L$1002))</f>
        <v/>
      </c>
      <c r="BA135" s="51" t="str">
        <f ca="1">IF(OR($A135="",BA$9="",SUMIF(RelGegevens!$F$3:$M$1002,CONCATENATE("=",Uitwerking!$A135,"-",Uitwerking!BA$9),RelGegevens!$L$3:$L$1002)=0),"",SUMIF(RelGegevens!$F$3:$M$1002,CONCATENATE("=",Uitwerking!$A135,"-",Uitwerking!BA$9),RelGegevens!$L$3:$L$1002))</f>
        <v/>
      </c>
      <c r="BB135" s="51" t="str">
        <f ca="1">IF(OR($A135="",BB$9="",SUMIF(RelGegevens!$F$3:$M$1002,CONCATENATE("=",Uitwerking!$A135,"-",Uitwerking!BB$9),RelGegevens!$L$3:$L$1002)=0),"",SUMIF(RelGegevens!$F$3:$M$1002,CONCATENATE("=",Uitwerking!$A135,"-",Uitwerking!BB$9),RelGegevens!$L$3:$L$1002))</f>
        <v/>
      </c>
      <c r="BC135" s="52" t="str">
        <f ca="1">IF(OR($A135="",BC$9="",SUMIF(RelGegevens!$F$3:$M$1002,CONCATENATE("=",Uitwerking!$A135,"-",Uitwerking!BC$9),RelGegevens!$L$3:$L$1002)=0),"",SUMIF(RelGegevens!$F$3:$M$1002,CONCATENATE("=",Uitwerking!$A135,"-",Uitwerking!BC$9),RelGegevens!$L$3:$L$1002))</f>
        <v/>
      </c>
    </row>
    <row r="136" spans="1:55" ht="10.5" customHeight="1" x14ac:dyDescent="0.25">
      <c r="A136" s="17" t="str">
        <f>'Data LMA'!B144</f>
        <v/>
      </c>
      <c r="B136" s="29" t="str">
        <f t="shared" si="7"/>
        <v/>
      </c>
      <c r="C136" s="22" t="str">
        <f>IF(A136="","",VLOOKUP(A136,Euralcodes!$A$2:$C$840,3))</f>
        <v/>
      </c>
      <c r="D136" s="23" t="str">
        <f>IF(C136="","",VLOOKUP(A136,Euralcodes!$A$2:$C$840,2))</f>
        <v/>
      </c>
      <c r="E136" s="87" t="str">
        <f t="shared" ca="1" si="6"/>
        <v/>
      </c>
      <c r="F136" s="50" t="str">
        <f ca="1">IF(OR($A136="",F$9="",SUMIF(RelGegevens!$F$3:$M$1002,CONCATENATE("=",Uitwerking!$A136,"-",Uitwerking!F$9),RelGegevens!$L$3:$L$1002)=0),"",SUMIF(RelGegevens!$F$3:$M$1002,CONCATENATE("=",Uitwerking!$A136,"-",Uitwerking!F$9),RelGegevens!$L$3:$L$1002))</f>
        <v/>
      </c>
      <c r="G136" s="51" t="str">
        <f ca="1">IF(OR($A136="",G$9="",SUMIF(RelGegevens!$F$3:$M$1002,CONCATENATE("=",Uitwerking!$A136,"-",Uitwerking!G$9),RelGegevens!$L$3:$L$1002)=0),"",SUMIF(RelGegevens!$F$3:$M$1002,CONCATENATE("=",Uitwerking!$A136,"-",Uitwerking!G$9),RelGegevens!$L$3:$L$1002))</f>
        <v/>
      </c>
      <c r="H136" s="51" t="str">
        <f ca="1">IF(OR($A136="",H$9="",SUMIF(RelGegevens!$F$3:$M$1002,CONCATENATE("=",Uitwerking!$A136,"-",Uitwerking!H$9),RelGegevens!$L$3:$L$1002)=0),"",SUMIF(RelGegevens!$F$3:$M$1002,CONCATENATE("=",Uitwerking!$A136,"-",Uitwerking!H$9),RelGegevens!$L$3:$L$1002))</f>
        <v/>
      </c>
      <c r="I136" s="51" t="str">
        <f ca="1">IF(OR($A136="",I$9="",SUMIF(RelGegevens!$F$3:$M$1002,CONCATENATE("=",Uitwerking!$A136,"-",Uitwerking!I$9),RelGegevens!$L$3:$L$1002)=0),"",SUMIF(RelGegevens!$F$3:$M$1002,CONCATENATE("=",Uitwerking!$A136,"-",Uitwerking!I$9),RelGegevens!$L$3:$L$1002))</f>
        <v/>
      </c>
      <c r="J136" s="51" t="str">
        <f ca="1">IF(OR($A136="",J$9="",SUMIF(RelGegevens!$F$3:$M$1002,CONCATENATE("=",Uitwerking!$A136,"-",Uitwerking!J$9),RelGegevens!$L$3:$L$1002)=0),"",SUMIF(RelGegevens!$F$3:$M$1002,CONCATENATE("=",Uitwerking!$A136,"-",Uitwerking!J$9),RelGegevens!$L$3:$L$1002))</f>
        <v/>
      </c>
      <c r="K136" s="51" t="str">
        <f ca="1">IF(OR($A136="",K$9="",SUMIF(RelGegevens!$F$3:$M$1002,CONCATENATE("=",Uitwerking!$A136,"-",Uitwerking!K$9),RelGegevens!$L$3:$L$1002)=0),"",SUMIF(RelGegevens!$F$3:$M$1002,CONCATENATE("=",Uitwerking!$A136,"-",Uitwerking!K$9),RelGegevens!$L$3:$L$1002))</f>
        <v/>
      </c>
      <c r="L136" s="51" t="str">
        <f ca="1">IF(OR($A136="",L$9="",SUMIF(RelGegevens!$F$3:$M$1002,CONCATENATE("=",Uitwerking!$A136,"-",Uitwerking!L$9),RelGegevens!$L$3:$L$1002)=0),"",SUMIF(RelGegevens!$F$3:$M$1002,CONCATENATE("=",Uitwerking!$A136,"-",Uitwerking!L$9),RelGegevens!$L$3:$L$1002))</f>
        <v/>
      </c>
      <c r="M136" s="51" t="str">
        <f ca="1">IF(OR($A136="",M$9="",SUMIF(RelGegevens!$F$3:$M$1002,CONCATENATE("=",Uitwerking!$A136,"-",Uitwerking!M$9),RelGegevens!$L$3:$L$1002)=0),"",SUMIF(RelGegevens!$F$3:$M$1002,CONCATENATE("=",Uitwerking!$A136,"-",Uitwerking!M$9),RelGegevens!$L$3:$L$1002))</f>
        <v/>
      </c>
      <c r="N136" s="51" t="str">
        <f ca="1">IF(OR($A136="",N$9="",SUMIF(RelGegevens!$F$3:$M$1002,CONCATENATE("=",Uitwerking!$A136,"-",Uitwerking!N$9),RelGegevens!$L$3:$L$1002)=0),"",SUMIF(RelGegevens!$F$3:$M$1002,CONCATENATE("=",Uitwerking!$A136,"-",Uitwerking!N$9),RelGegevens!$L$3:$L$1002))</f>
        <v/>
      </c>
      <c r="O136" s="51" t="str">
        <f ca="1">IF(OR($A136="",O$9="",SUMIF(RelGegevens!$F$3:$M$1002,CONCATENATE("=",Uitwerking!$A136,"-",Uitwerking!O$9),RelGegevens!$L$3:$L$1002)=0),"",SUMIF(RelGegevens!$F$3:$M$1002,CONCATENATE("=",Uitwerking!$A136,"-",Uitwerking!O$9),RelGegevens!$L$3:$L$1002))</f>
        <v/>
      </c>
      <c r="P136" s="51" t="str">
        <f ca="1">IF(OR($A136="",P$9="",SUMIF(RelGegevens!$F$3:$M$1002,CONCATENATE("=",Uitwerking!$A136,"-",Uitwerking!P$9),RelGegevens!$L$3:$L$1002)=0),"",SUMIF(RelGegevens!$F$3:$M$1002,CONCATENATE("=",Uitwerking!$A136,"-",Uitwerking!P$9),RelGegevens!$L$3:$L$1002))</f>
        <v/>
      </c>
      <c r="Q136" s="51" t="str">
        <f ca="1">IF(OR($A136="",Q$9="",SUMIF(RelGegevens!$F$3:$M$1002,CONCATENATE("=",Uitwerking!$A136,"-",Uitwerking!Q$9),RelGegevens!$L$3:$L$1002)=0),"",SUMIF(RelGegevens!$F$3:$M$1002,CONCATENATE("=",Uitwerking!$A136,"-",Uitwerking!Q$9),RelGegevens!$L$3:$L$1002))</f>
        <v/>
      </c>
      <c r="R136" s="51" t="str">
        <f ca="1">IF(OR($A136="",R$9="",SUMIF(RelGegevens!$F$3:$M$1002,CONCATENATE("=",Uitwerking!$A136,"-",Uitwerking!R$9),RelGegevens!$L$3:$L$1002)=0),"",SUMIF(RelGegevens!$F$3:$M$1002,CONCATENATE("=",Uitwerking!$A136,"-",Uitwerking!R$9),RelGegevens!$L$3:$L$1002))</f>
        <v/>
      </c>
      <c r="S136" s="51" t="str">
        <f ca="1">IF(OR($A136="",S$9="",SUMIF(RelGegevens!$F$3:$M$1002,CONCATENATE("=",Uitwerking!$A136,"-",Uitwerking!S$9),RelGegevens!$L$3:$L$1002)=0),"",SUMIF(RelGegevens!$F$3:$M$1002,CONCATENATE("=",Uitwerking!$A136,"-",Uitwerking!S$9),RelGegevens!$L$3:$L$1002))</f>
        <v/>
      </c>
      <c r="T136" s="51" t="str">
        <f ca="1">IF(OR($A136="",T$9="",SUMIF(RelGegevens!$F$3:$M$1002,CONCATENATE("=",Uitwerking!$A136,"-",Uitwerking!T$9),RelGegevens!$L$3:$L$1002)=0),"",SUMIF(RelGegevens!$F$3:$M$1002,CONCATENATE("=",Uitwerking!$A136,"-",Uitwerking!T$9),RelGegevens!$L$3:$L$1002))</f>
        <v/>
      </c>
      <c r="U136" s="51" t="str">
        <f ca="1">IF(OR($A136="",U$9="",SUMIF(RelGegevens!$F$3:$M$1002,CONCATENATE("=",Uitwerking!$A136,"-",Uitwerking!U$9),RelGegevens!$L$3:$L$1002)=0),"",SUMIF(RelGegevens!$F$3:$M$1002,CONCATENATE("=",Uitwerking!$A136,"-",Uitwerking!U$9),RelGegevens!$L$3:$L$1002))</f>
        <v/>
      </c>
      <c r="V136" s="51" t="str">
        <f ca="1">IF(OR($A136="",V$9="",SUMIF(RelGegevens!$F$3:$M$1002,CONCATENATE("=",Uitwerking!$A136,"-",Uitwerking!V$9),RelGegevens!$L$3:$L$1002)=0),"",SUMIF(RelGegevens!$F$3:$M$1002,CONCATENATE("=",Uitwerking!$A136,"-",Uitwerking!V$9),RelGegevens!$L$3:$L$1002))</f>
        <v/>
      </c>
      <c r="W136" s="51" t="str">
        <f ca="1">IF(OR($A136="",W$9="",SUMIF(RelGegevens!$F$3:$M$1002,CONCATENATE("=",Uitwerking!$A136,"-",Uitwerking!W$9),RelGegevens!$L$3:$L$1002)=0),"",SUMIF(RelGegevens!$F$3:$M$1002,CONCATENATE("=",Uitwerking!$A136,"-",Uitwerking!W$9),RelGegevens!$L$3:$L$1002))</f>
        <v/>
      </c>
      <c r="X136" s="51" t="str">
        <f ca="1">IF(OR($A136="",X$9="",SUMIF(RelGegevens!$F$3:$M$1002,CONCATENATE("=",Uitwerking!$A136,"-",Uitwerking!X$9),RelGegevens!$L$3:$L$1002)=0),"",SUMIF(RelGegevens!$F$3:$M$1002,CONCATENATE("=",Uitwerking!$A136,"-",Uitwerking!X$9),RelGegevens!$L$3:$L$1002))</f>
        <v/>
      </c>
      <c r="Y136" s="51" t="str">
        <f ca="1">IF(OR($A136="",Y$9="",SUMIF(RelGegevens!$F$3:$M$1002,CONCATENATE("=",Uitwerking!$A136,"-",Uitwerking!Y$9),RelGegevens!$L$3:$L$1002)=0),"",SUMIF(RelGegevens!$F$3:$M$1002,CONCATENATE("=",Uitwerking!$A136,"-",Uitwerking!Y$9),RelGegevens!$L$3:$L$1002))</f>
        <v/>
      </c>
      <c r="Z136" s="50" t="str">
        <f ca="1">IF(OR($A136="",Z$9="",SUMIF(RelGegevens!$F$3:$M$1002,CONCATENATE("=",Uitwerking!$A136,"-",Uitwerking!Z$9),RelGegevens!$L$3:$L$1002)=0),"",SUMIF(RelGegevens!$F$3:$M$1002,CONCATENATE("=",Uitwerking!$A136,"-",Uitwerking!Z$9),RelGegevens!$L$3:$L$1002))</f>
        <v/>
      </c>
      <c r="AA136" s="51" t="str">
        <f ca="1">IF(OR($A136="",AA$9="",SUMIF(RelGegevens!$F$3:$M$1002,CONCATENATE("=",Uitwerking!$A136,"-",Uitwerking!AA$9),RelGegevens!$L$3:$L$1002)=0),"",SUMIF(RelGegevens!$F$3:$M$1002,CONCATENATE("=",Uitwerking!$A136,"-",Uitwerking!AA$9),RelGegevens!$L$3:$L$1002))</f>
        <v/>
      </c>
      <c r="AB136" s="51" t="str">
        <f ca="1">IF(OR($A136="",AB$9="",SUMIF(RelGegevens!$F$3:$M$1002,CONCATENATE("=",Uitwerking!$A136,"-",Uitwerking!AB$9),RelGegevens!$L$3:$L$1002)=0),"",SUMIF(RelGegevens!$F$3:$M$1002,CONCATENATE("=",Uitwerking!$A136,"-",Uitwerking!AB$9),RelGegevens!$L$3:$L$1002))</f>
        <v/>
      </c>
      <c r="AC136" s="51" t="str">
        <f ca="1">IF(OR($A136="",AC$9="",SUMIF(RelGegevens!$F$3:$M$1002,CONCATENATE("=",Uitwerking!$A136,"-",Uitwerking!AC$9),RelGegevens!$L$3:$L$1002)=0),"",SUMIF(RelGegevens!$F$3:$M$1002,CONCATENATE("=",Uitwerking!$A136,"-",Uitwerking!AC$9),RelGegevens!$L$3:$L$1002))</f>
        <v/>
      </c>
      <c r="AD136" s="51" t="str">
        <f ca="1">IF(OR($A136="",AD$9="",SUMIF(RelGegevens!$F$3:$M$1002,CONCATENATE("=",Uitwerking!$A136,"-",Uitwerking!AD$9),RelGegevens!$L$3:$L$1002)=0),"",SUMIF(RelGegevens!$F$3:$M$1002,CONCATENATE("=",Uitwerking!$A136,"-",Uitwerking!AD$9),RelGegevens!$L$3:$L$1002))</f>
        <v/>
      </c>
      <c r="AE136" s="51" t="str">
        <f ca="1">IF(OR($A136="",AE$9="",SUMIF(RelGegevens!$F$3:$M$1002,CONCATENATE("=",Uitwerking!$A136,"-",Uitwerking!AE$9),RelGegevens!$L$3:$L$1002)=0),"",SUMIF(RelGegevens!$F$3:$M$1002,CONCATENATE("=",Uitwerking!$A136,"-",Uitwerking!AE$9),RelGegevens!$L$3:$L$1002))</f>
        <v/>
      </c>
      <c r="AF136" s="51" t="str">
        <f ca="1">IF(OR($A136="",AF$9="",SUMIF(RelGegevens!$F$3:$M$1002,CONCATENATE("=",Uitwerking!$A136,"-",Uitwerking!AF$9),RelGegevens!$L$3:$L$1002)=0),"",SUMIF(RelGegevens!$F$3:$M$1002,CONCATENATE("=",Uitwerking!$A136,"-",Uitwerking!AF$9),RelGegevens!$L$3:$L$1002))</f>
        <v/>
      </c>
      <c r="AG136" s="51" t="str">
        <f ca="1">IF(OR($A136="",AG$9="",SUMIF(RelGegevens!$F$3:$M$1002,CONCATENATE("=",Uitwerking!$A136,"-",Uitwerking!AG$9),RelGegevens!$L$3:$L$1002)=0),"",SUMIF(RelGegevens!$F$3:$M$1002,CONCATENATE("=",Uitwerking!$A136,"-",Uitwerking!AG$9),RelGegevens!$L$3:$L$1002))</f>
        <v/>
      </c>
      <c r="AH136" s="51" t="str">
        <f ca="1">IF(OR($A136="",AH$9="",SUMIF(RelGegevens!$F$3:$M$1002,CONCATENATE("=",Uitwerking!$A136,"-",Uitwerking!AH$9),RelGegevens!$L$3:$L$1002)=0),"",SUMIF(RelGegevens!$F$3:$M$1002,CONCATENATE("=",Uitwerking!$A136,"-",Uitwerking!AH$9),RelGegevens!$L$3:$L$1002))</f>
        <v/>
      </c>
      <c r="AI136" s="51" t="str">
        <f ca="1">IF(OR($A136="",AI$9="",SUMIF(RelGegevens!$F$3:$M$1002,CONCATENATE("=",Uitwerking!$A136,"-",Uitwerking!AI$9),RelGegevens!$L$3:$L$1002)=0),"",SUMIF(RelGegevens!$F$3:$M$1002,CONCATENATE("=",Uitwerking!$A136,"-",Uitwerking!AI$9),RelGegevens!$L$3:$L$1002))</f>
        <v/>
      </c>
      <c r="AJ136" s="51" t="str">
        <f ca="1">IF(OR($A136="",AJ$9="",SUMIF(RelGegevens!$F$3:$M$1002,CONCATENATE("=",Uitwerking!$A136,"-",Uitwerking!AJ$9),RelGegevens!$L$3:$L$1002)=0),"",SUMIF(RelGegevens!$F$3:$M$1002,CONCATENATE("=",Uitwerking!$A136,"-",Uitwerking!AJ$9),RelGegevens!$L$3:$L$1002))</f>
        <v/>
      </c>
      <c r="AK136" s="51" t="str">
        <f ca="1">IF(OR($A136="",AK$9="",SUMIF(RelGegevens!$F$3:$M$1002,CONCATENATE("=",Uitwerking!$A136,"-",Uitwerking!AK$9),RelGegevens!$L$3:$L$1002)=0),"",SUMIF(RelGegevens!$F$3:$M$1002,CONCATENATE("=",Uitwerking!$A136,"-",Uitwerking!AK$9),RelGegevens!$L$3:$L$1002))</f>
        <v/>
      </c>
      <c r="AL136" s="51" t="str">
        <f ca="1">IF(OR($A136="",AL$9="",SUMIF(RelGegevens!$F$3:$M$1002,CONCATENATE("=",Uitwerking!$A136,"-",Uitwerking!AL$9),RelGegevens!$L$3:$L$1002)=0),"",SUMIF(RelGegevens!$F$3:$M$1002,CONCATENATE("=",Uitwerking!$A136,"-",Uitwerking!AL$9),RelGegevens!$L$3:$L$1002))</f>
        <v/>
      </c>
      <c r="AM136" s="51" t="str">
        <f ca="1">IF(OR($A136="",AM$9="",SUMIF(RelGegevens!$F$3:$M$1002,CONCATENATE("=",Uitwerking!$A136,"-",Uitwerking!AM$9),RelGegevens!$L$3:$L$1002)=0),"",SUMIF(RelGegevens!$F$3:$M$1002,CONCATENATE("=",Uitwerking!$A136,"-",Uitwerking!AM$9),RelGegevens!$L$3:$L$1002))</f>
        <v/>
      </c>
      <c r="AN136" s="51" t="str">
        <f ca="1">IF(OR($A136="",AN$9="",SUMIF(RelGegevens!$F$3:$M$1002,CONCATENATE("=",Uitwerking!$A136,"-",Uitwerking!AN$9),RelGegevens!$L$3:$L$1002)=0),"",SUMIF(RelGegevens!$F$3:$M$1002,CONCATENATE("=",Uitwerking!$A136,"-",Uitwerking!AN$9),RelGegevens!$L$3:$L$1002))</f>
        <v/>
      </c>
      <c r="AO136" s="51" t="str">
        <f ca="1">IF(OR($A136="",AO$9="",SUMIF(RelGegevens!$F$3:$M$1002,CONCATENATE("=",Uitwerking!$A136,"-",Uitwerking!AO$9),RelGegevens!$L$3:$L$1002)=0),"",SUMIF(RelGegevens!$F$3:$M$1002,CONCATENATE("=",Uitwerking!$A136,"-",Uitwerking!AO$9),RelGegevens!$L$3:$L$1002))</f>
        <v/>
      </c>
      <c r="AP136" s="51" t="str">
        <f ca="1">IF(OR($A136="",AP$9="",SUMIF(RelGegevens!$F$3:$M$1002,CONCATENATE("=",Uitwerking!$A136,"-",Uitwerking!AP$9),RelGegevens!$L$3:$L$1002)=0),"",SUMIF(RelGegevens!$F$3:$M$1002,CONCATENATE("=",Uitwerking!$A136,"-",Uitwerking!AP$9),RelGegevens!$L$3:$L$1002))</f>
        <v/>
      </c>
      <c r="AQ136" s="51" t="str">
        <f ca="1">IF(OR($A136="",AQ$9="",SUMIF(RelGegevens!$F$3:$M$1002,CONCATENATE("=",Uitwerking!$A136,"-",Uitwerking!AQ$9),RelGegevens!$L$3:$L$1002)=0),"",SUMIF(RelGegevens!$F$3:$M$1002,CONCATENATE("=",Uitwerking!$A136,"-",Uitwerking!AQ$9),RelGegevens!$L$3:$L$1002))</f>
        <v/>
      </c>
      <c r="AR136" s="51" t="str">
        <f ca="1">IF(OR($A136="",AR$9="",SUMIF(RelGegevens!$F$3:$M$1002,CONCATENATE("=",Uitwerking!$A136,"-",Uitwerking!AR$9),RelGegevens!$L$3:$L$1002)=0),"",SUMIF(RelGegevens!$F$3:$M$1002,CONCATENATE("=",Uitwerking!$A136,"-",Uitwerking!AR$9),RelGegevens!$L$3:$L$1002))</f>
        <v/>
      </c>
      <c r="AS136" s="51" t="str">
        <f ca="1">IF(OR($A136="",AS$9="",SUMIF(RelGegevens!$F$3:$M$1002,CONCATENATE("=",Uitwerking!$A136,"-",Uitwerking!AS$9),RelGegevens!$L$3:$L$1002)=0),"",SUMIF(RelGegevens!$F$3:$M$1002,CONCATENATE("=",Uitwerking!$A136,"-",Uitwerking!AS$9),RelGegevens!$L$3:$L$1002))</f>
        <v/>
      </c>
      <c r="AT136" s="51" t="str">
        <f ca="1">IF(OR($A136="",AT$9="",SUMIF(RelGegevens!$F$3:$M$1002,CONCATENATE("=",Uitwerking!$A136,"-",Uitwerking!AT$9),RelGegevens!$L$3:$L$1002)=0),"",SUMIF(RelGegevens!$F$3:$M$1002,CONCATENATE("=",Uitwerking!$A136,"-",Uitwerking!AT$9),RelGegevens!$L$3:$L$1002))</f>
        <v/>
      </c>
      <c r="AU136" s="51" t="str">
        <f ca="1">IF(OR($A136="",AU$9="",SUMIF(RelGegevens!$F$3:$M$1002,CONCATENATE("=",Uitwerking!$A136,"-",Uitwerking!AU$9),RelGegevens!$L$3:$L$1002)=0),"",SUMIF(RelGegevens!$F$3:$M$1002,CONCATENATE("=",Uitwerking!$A136,"-",Uitwerking!AU$9),RelGegevens!$L$3:$L$1002))</f>
        <v/>
      </c>
      <c r="AV136" s="51" t="str">
        <f ca="1">IF(OR($A136="",AV$9="",SUMIF(RelGegevens!$F$3:$M$1002,CONCATENATE("=",Uitwerking!$A136,"-",Uitwerking!AV$9),RelGegevens!$L$3:$L$1002)=0),"",SUMIF(RelGegevens!$F$3:$M$1002,CONCATENATE("=",Uitwerking!$A136,"-",Uitwerking!AV$9),RelGegevens!$L$3:$L$1002))</f>
        <v/>
      </c>
      <c r="AW136" s="51" t="str">
        <f ca="1">IF(OR($A136="",AW$9="",SUMIF(RelGegevens!$F$3:$M$1002,CONCATENATE("=",Uitwerking!$A136,"-",Uitwerking!AW$9),RelGegevens!$L$3:$L$1002)=0),"",SUMIF(RelGegevens!$F$3:$M$1002,CONCATENATE("=",Uitwerking!$A136,"-",Uitwerking!AW$9),RelGegevens!$L$3:$L$1002))</f>
        <v/>
      </c>
      <c r="AX136" s="51" t="str">
        <f ca="1">IF(OR($A136="",AX$9="",SUMIF(RelGegevens!$F$3:$M$1002,CONCATENATE("=",Uitwerking!$A136,"-",Uitwerking!AX$9),RelGegevens!$L$3:$L$1002)=0),"",SUMIF(RelGegevens!$F$3:$M$1002,CONCATENATE("=",Uitwerking!$A136,"-",Uitwerking!AX$9),RelGegevens!$L$3:$L$1002))</f>
        <v/>
      </c>
      <c r="AY136" s="51" t="str">
        <f ca="1">IF(OR($A136="",AY$9="",SUMIF(RelGegevens!$F$3:$M$1002,CONCATENATE("=",Uitwerking!$A136,"-",Uitwerking!AY$9),RelGegevens!$L$3:$L$1002)=0),"",SUMIF(RelGegevens!$F$3:$M$1002,CONCATENATE("=",Uitwerking!$A136,"-",Uitwerking!AY$9),RelGegevens!$L$3:$L$1002))</f>
        <v/>
      </c>
      <c r="AZ136" s="51" t="str">
        <f ca="1">IF(OR($A136="",AZ$9="",SUMIF(RelGegevens!$F$3:$M$1002,CONCATENATE("=",Uitwerking!$A136,"-",Uitwerking!AZ$9),RelGegevens!$L$3:$L$1002)=0),"",SUMIF(RelGegevens!$F$3:$M$1002,CONCATENATE("=",Uitwerking!$A136,"-",Uitwerking!AZ$9),RelGegevens!$L$3:$L$1002))</f>
        <v/>
      </c>
      <c r="BA136" s="51" t="str">
        <f ca="1">IF(OR($A136="",BA$9="",SUMIF(RelGegevens!$F$3:$M$1002,CONCATENATE("=",Uitwerking!$A136,"-",Uitwerking!BA$9),RelGegevens!$L$3:$L$1002)=0),"",SUMIF(RelGegevens!$F$3:$M$1002,CONCATENATE("=",Uitwerking!$A136,"-",Uitwerking!BA$9),RelGegevens!$L$3:$L$1002))</f>
        <v/>
      </c>
      <c r="BB136" s="51" t="str">
        <f ca="1">IF(OR($A136="",BB$9="",SUMIF(RelGegevens!$F$3:$M$1002,CONCATENATE("=",Uitwerking!$A136,"-",Uitwerking!BB$9),RelGegevens!$L$3:$L$1002)=0),"",SUMIF(RelGegevens!$F$3:$M$1002,CONCATENATE("=",Uitwerking!$A136,"-",Uitwerking!BB$9),RelGegevens!$L$3:$L$1002))</f>
        <v/>
      </c>
      <c r="BC136" s="52" t="str">
        <f ca="1">IF(OR($A136="",BC$9="",SUMIF(RelGegevens!$F$3:$M$1002,CONCATENATE("=",Uitwerking!$A136,"-",Uitwerking!BC$9),RelGegevens!$L$3:$L$1002)=0),"",SUMIF(RelGegevens!$F$3:$M$1002,CONCATENATE("=",Uitwerking!$A136,"-",Uitwerking!BC$9),RelGegevens!$L$3:$L$1002))</f>
        <v/>
      </c>
    </row>
    <row r="137" spans="1:55" ht="10.5" customHeight="1" x14ac:dyDescent="0.25">
      <c r="A137" s="17" t="str">
        <f>'Data LMA'!B145</f>
        <v/>
      </c>
      <c r="B137" s="29" t="str">
        <f t="shared" si="7"/>
        <v/>
      </c>
      <c r="C137" s="22" t="str">
        <f>IF(A137="","",VLOOKUP(A137,Euralcodes!$A$2:$C$840,3))</f>
        <v/>
      </c>
      <c r="D137" s="23" t="str">
        <f>IF(C137="","",VLOOKUP(A137,Euralcodes!$A$2:$C$840,2))</f>
        <v/>
      </c>
      <c r="E137" s="87" t="str">
        <f t="shared" ca="1" si="6"/>
        <v/>
      </c>
      <c r="F137" s="50" t="str">
        <f ca="1">IF(OR($A137="",F$9="",SUMIF(RelGegevens!$F$3:$M$1002,CONCATENATE("=",Uitwerking!$A137,"-",Uitwerking!F$9),RelGegevens!$L$3:$L$1002)=0),"",SUMIF(RelGegevens!$F$3:$M$1002,CONCATENATE("=",Uitwerking!$A137,"-",Uitwerking!F$9),RelGegevens!$L$3:$L$1002))</f>
        <v/>
      </c>
      <c r="G137" s="51" t="str">
        <f ca="1">IF(OR($A137="",G$9="",SUMIF(RelGegevens!$F$3:$M$1002,CONCATENATE("=",Uitwerking!$A137,"-",Uitwerking!G$9),RelGegevens!$L$3:$L$1002)=0),"",SUMIF(RelGegevens!$F$3:$M$1002,CONCATENATE("=",Uitwerking!$A137,"-",Uitwerking!G$9),RelGegevens!$L$3:$L$1002))</f>
        <v/>
      </c>
      <c r="H137" s="51" t="str">
        <f ca="1">IF(OR($A137="",H$9="",SUMIF(RelGegevens!$F$3:$M$1002,CONCATENATE("=",Uitwerking!$A137,"-",Uitwerking!H$9),RelGegevens!$L$3:$L$1002)=0),"",SUMIF(RelGegevens!$F$3:$M$1002,CONCATENATE("=",Uitwerking!$A137,"-",Uitwerking!H$9),RelGegevens!$L$3:$L$1002))</f>
        <v/>
      </c>
      <c r="I137" s="51" t="str">
        <f ca="1">IF(OR($A137="",I$9="",SUMIF(RelGegevens!$F$3:$M$1002,CONCATENATE("=",Uitwerking!$A137,"-",Uitwerking!I$9),RelGegevens!$L$3:$L$1002)=0),"",SUMIF(RelGegevens!$F$3:$M$1002,CONCATENATE("=",Uitwerking!$A137,"-",Uitwerking!I$9),RelGegevens!$L$3:$L$1002))</f>
        <v/>
      </c>
      <c r="J137" s="51" t="str">
        <f ca="1">IF(OR($A137="",J$9="",SUMIF(RelGegevens!$F$3:$M$1002,CONCATENATE("=",Uitwerking!$A137,"-",Uitwerking!J$9),RelGegevens!$L$3:$L$1002)=0),"",SUMIF(RelGegevens!$F$3:$M$1002,CONCATENATE("=",Uitwerking!$A137,"-",Uitwerking!J$9),RelGegevens!$L$3:$L$1002))</f>
        <v/>
      </c>
      <c r="K137" s="51" t="str">
        <f ca="1">IF(OR($A137="",K$9="",SUMIF(RelGegevens!$F$3:$M$1002,CONCATENATE("=",Uitwerking!$A137,"-",Uitwerking!K$9),RelGegevens!$L$3:$L$1002)=0),"",SUMIF(RelGegevens!$F$3:$M$1002,CONCATENATE("=",Uitwerking!$A137,"-",Uitwerking!K$9),RelGegevens!$L$3:$L$1002))</f>
        <v/>
      </c>
      <c r="L137" s="51" t="str">
        <f ca="1">IF(OR($A137="",L$9="",SUMIF(RelGegevens!$F$3:$M$1002,CONCATENATE("=",Uitwerking!$A137,"-",Uitwerking!L$9),RelGegevens!$L$3:$L$1002)=0),"",SUMIF(RelGegevens!$F$3:$M$1002,CONCATENATE("=",Uitwerking!$A137,"-",Uitwerking!L$9),RelGegevens!$L$3:$L$1002))</f>
        <v/>
      </c>
      <c r="M137" s="51" t="str">
        <f ca="1">IF(OR($A137="",M$9="",SUMIF(RelGegevens!$F$3:$M$1002,CONCATENATE("=",Uitwerking!$A137,"-",Uitwerking!M$9),RelGegevens!$L$3:$L$1002)=0),"",SUMIF(RelGegevens!$F$3:$M$1002,CONCATENATE("=",Uitwerking!$A137,"-",Uitwerking!M$9),RelGegevens!$L$3:$L$1002))</f>
        <v/>
      </c>
      <c r="N137" s="51" t="str">
        <f ca="1">IF(OR($A137="",N$9="",SUMIF(RelGegevens!$F$3:$M$1002,CONCATENATE("=",Uitwerking!$A137,"-",Uitwerking!N$9),RelGegevens!$L$3:$L$1002)=0),"",SUMIF(RelGegevens!$F$3:$M$1002,CONCATENATE("=",Uitwerking!$A137,"-",Uitwerking!N$9),RelGegevens!$L$3:$L$1002))</f>
        <v/>
      </c>
      <c r="O137" s="51" t="str">
        <f ca="1">IF(OR($A137="",O$9="",SUMIF(RelGegevens!$F$3:$M$1002,CONCATENATE("=",Uitwerking!$A137,"-",Uitwerking!O$9),RelGegevens!$L$3:$L$1002)=0),"",SUMIF(RelGegevens!$F$3:$M$1002,CONCATENATE("=",Uitwerking!$A137,"-",Uitwerking!O$9),RelGegevens!$L$3:$L$1002))</f>
        <v/>
      </c>
      <c r="P137" s="51" t="str">
        <f ca="1">IF(OR($A137="",P$9="",SUMIF(RelGegevens!$F$3:$M$1002,CONCATENATE("=",Uitwerking!$A137,"-",Uitwerking!P$9),RelGegevens!$L$3:$L$1002)=0),"",SUMIF(RelGegevens!$F$3:$M$1002,CONCATENATE("=",Uitwerking!$A137,"-",Uitwerking!P$9),RelGegevens!$L$3:$L$1002))</f>
        <v/>
      </c>
      <c r="Q137" s="51" t="str">
        <f ca="1">IF(OR($A137="",Q$9="",SUMIF(RelGegevens!$F$3:$M$1002,CONCATENATE("=",Uitwerking!$A137,"-",Uitwerking!Q$9),RelGegevens!$L$3:$L$1002)=0),"",SUMIF(RelGegevens!$F$3:$M$1002,CONCATENATE("=",Uitwerking!$A137,"-",Uitwerking!Q$9),RelGegevens!$L$3:$L$1002))</f>
        <v/>
      </c>
      <c r="R137" s="51" t="str">
        <f ca="1">IF(OR($A137="",R$9="",SUMIF(RelGegevens!$F$3:$M$1002,CONCATENATE("=",Uitwerking!$A137,"-",Uitwerking!R$9),RelGegevens!$L$3:$L$1002)=0),"",SUMIF(RelGegevens!$F$3:$M$1002,CONCATENATE("=",Uitwerking!$A137,"-",Uitwerking!R$9),RelGegevens!$L$3:$L$1002))</f>
        <v/>
      </c>
      <c r="S137" s="51" t="str">
        <f ca="1">IF(OR($A137="",S$9="",SUMIF(RelGegevens!$F$3:$M$1002,CONCATENATE("=",Uitwerking!$A137,"-",Uitwerking!S$9),RelGegevens!$L$3:$L$1002)=0),"",SUMIF(RelGegevens!$F$3:$M$1002,CONCATENATE("=",Uitwerking!$A137,"-",Uitwerking!S$9),RelGegevens!$L$3:$L$1002))</f>
        <v/>
      </c>
      <c r="T137" s="51" t="str">
        <f ca="1">IF(OR($A137="",T$9="",SUMIF(RelGegevens!$F$3:$M$1002,CONCATENATE("=",Uitwerking!$A137,"-",Uitwerking!T$9),RelGegevens!$L$3:$L$1002)=0),"",SUMIF(RelGegevens!$F$3:$M$1002,CONCATENATE("=",Uitwerking!$A137,"-",Uitwerking!T$9),RelGegevens!$L$3:$L$1002))</f>
        <v/>
      </c>
      <c r="U137" s="51" t="str">
        <f ca="1">IF(OR($A137="",U$9="",SUMIF(RelGegevens!$F$3:$M$1002,CONCATENATE("=",Uitwerking!$A137,"-",Uitwerking!U$9),RelGegevens!$L$3:$L$1002)=0),"",SUMIF(RelGegevens!$F$3:$M$1002,CONCATENATE("=",Uitwerking!$A137,"-",Uitwerking!U$9),RelGegevens!$L$3:$L$1002))</f>
        <v/>
      </c>
      <c r="V137" s="51" t="str">
        <f ca="1">IF(OR($A137="",V$9="",SUMIF(RelGegevens!$F$3:$M$1002,CONCATENATE("=",Uitwerking!$A137,"-",Uitwerking!V$9),RelGegevens!$L$3:$L$1002)=0),"",SUMIF(RelGegevens!$F$3:$M$1002,CONCATENATE("=",Uitwerking!$A137,"-",Uitwerking!V$9),RelGegevens!$L$3:$L$1002))</f>
        <v/>
      </c>
      <c r="W137" s="51" t="str">
        <f ca="1">IF(OR($A137="",W$9="",SUMIF(RelGegevens!$F$3:$M$1002,CONCATENATE("=",Uitwerking!$A137,"-",Uitwerking!W$9),RelGegevens!$L$3:$L$1002)=0),"",SUMIF(RelGegevens!$F$3:$M$1002,CONCATENATE("=",Uitwerking!$A137,"-",Uitwerking!W$9),RelGegevens!$L$3:$L$1002))</f>
        <v/>
      </c>
      <c r="X137" s="51" t="str">
        <f ca="1">IF(OR($A137="",X$9="",SUMIF(RelGegevens!$F$3:$M$1002,CONCATENATE("=",Uitwerking!$A137,"-",Uitwerking!X$9),RelGegevens!$L$3:$L$1002)=0),"",SUMIF(RelGegevens!$F$3:$M$1002,CONCATENATE("=",Uitwerking!$A137,"-",Uitwerking!X$9),RelGegevens!$L$3:$L$1002))</f>
        <v/>
      </c>
      <c r="Y137" s="51" t="str">
        <f ca="1">IF(OR($A137="",Y$9="",SUMIF(RelGegevens!$F$3:$M$1002,CONCATENATE("=",Uitwerking!$A137,"-",Uitwerking!Y$9),RelGegevens!$L$3:$L$1002)=0),"",SUMIF(RelGegevens!$F$3:$M$1002,CONCATENATE("=",Uitwerking!$A137,"-",Uitwerking!Y$9),RelGegevens!$L$3:$L$1002))</f>
        <v/>
      </c>
      <c r="Z137" s="50" t="str">
        <f ca="1">IF(OR($A137="",Z$9="",SUMIF(RelGegevens!$F$3:$M$1002,CONCATENATE("=",Uitwerking!$A137,"-",Uitwerking!Z$9),RelGegevens!$L$3:$L$1002)=0),"",SUMIF(RelGegevens!$F$3:$M$1002,CONCATENATE("=",Uitwerking!$A137,"-",Uitwerking!Z$9),RelGegevens!$L$3:$L$1002))</f>
        <v/>
      </c>
      <c r="AA137" s="51" t="str">
        <f ca="1">IF(OR($A137="",AA$9="",SUMIF(RelGegevens!$F$3:$M$1002,CONCATENATE("=",Uitwerking!$A137,"-",Uitwerking!AA$9),RelGegevens!$L$3:$L$1002)=0),"",SUMIF(RelGegevens!$F$3:$M$1002,CONCATENATE("=",Uitwerking!$A137,"-",Uitwerking!AA$9),RelGegevens!$L$3:$L$1002))</f>
        <v/>
      </c>
      <c r="AB137" s="51" t="str">
        <f ca="1">IF(OR($A137="",AB$9="",SUMIF(RelGegevens!$F$3:$M$1002,CONCATENATE("=",Uitwerking!$A137,"-",Uitwerking!AB$9),RelGegevens!$L$3:$L$1002)=0),"",SUMIF(RelGegevens!$F$3:$M$1002,CONCATENATE("=",Uitwerking!$A137,"-",Uitwerking!AB$9),RelGegevens!$L$3:$L$1002))</f>
        <v/>
      </c>
      <c r="AC137" s="51" t="str">
        <f ca="1">IF(OR($A137="",AC$9="",SUMIF(RelGegevens!$F$3:$M$1002,CONCATENATE("=",Uitwerking!$A137,"-",Uitwerking!AC$9),RelGegevens!$L$3:$L$1002)=0),"",SUMIF(RelGegevens!$F$3:$M$1002,CONCATENATE("=",Uitwerking!$A137,"-",Uitwerking!AC$9),RelGegevens!$L$3:$L$1002))</f>
        <v/>
      </c>
      <c r="AD137" s="51" t="str">
        <f ca="1">IF(OR($A137="",AD$9="",SUMIF(RelGegevens!$F$3:$M$1002,CONCATENATE("=",Uitwerking!$A137,"-",Uitwerking!AD$9),RelGegevens!$L$3:$L$1002)=0),"",SUMIF(RelGegevens!$F$3:$M$1002,CONCATENATE("=",Uitwerking!$A137,"-",Uitwerking!AD$9),RelGegevens!$L$3:$L$1002))</f>
        <v/>
      </c>
      <c r="AE137" s="51" t="str">
        <f ca="1">IF(OR($A137="",AE$9="",SUMIF(RelGegevens!$F$3:$M$1002,CONCATENATE("=",Uitwerking!$A137,"-",Uitwerking!AE$9),RelGegevens!$L$3:$L$1002)=0),"",SUMIF(RelGegevens!$F$3:$M$1002,CONCATENATE("=",Uitwerking!$A137,"-",Uitwerking!AE$9),RelGegevens!$L$3:$L$1002))</f>
        <v/>
      </c>
      <c r="AF137" s="51" t="str">
        <f ca="1">IF(OR($A137="",AF$9="",SUMIF(RelGegevens!$F$3:$M$1002,CONCATENATE("=",Uitwerking!$A137,"-",Uitwerking!AF$9),RelGegevens!$L$3:$L$1002)=0),"",SUMIF(RelGegevens!$F$3:$M$1002,CONCATENATE("=",Uitwerking!$A137,"-",Uitwerking!AF$9),RelGegevens!$L$3:$L$1002))</f>
        <v/>
      </c>
      <c r="AG137" s="51" t="str">
        <f ca="1">IF(OR($A137="",AG$9="",SUMIF(RelGegevens!$F$3:$M$1002,CONCATENATE("=",Uitwerking!$A137,"-",Uitwerking!AG$9),RelGegevens!$L$3:$L$1002)=0),"",SUMIF(RelGegevens!$F$3:$M$1002,CONCATENATE("=",Uitwerking!$A137,"-",Uitwerking!AG$9),RelGegevens!$L$3:$L$1002))</f>
        <v/>
      </c>
      <c r="AH137" s="51" t="str">
        <f ca="1">IF(OR($A137="",AH$9="",SUMIF(RelGegevens!$F$3:$M$1002,CONCATENATE("=",Uitwerking!$A137,"-",Uitwerking!AH$9),RelGegevens!$L$3:$L$1002)=0),"",SUMIF(RelGegevens!$F$3:$M$1002,CONCATENATE("=",Uitwerking!$A137,"-",Uitwerking!AH$9),RelGegevens!$L$3:$L$1002))</f>
        <v/>
      </c>
      <c r="AI137" s="51" t="str">
        <f ca="1">IF(OR($A137="",AI$9="",SUMIF(RelGegevens!$F$3:$M$1002,CONCATENATE("=",Uitwerking!$A137,"-",Uitwerking!AI$9),RelGegevens!$L$3:$L$1002)=0),"",SUMIF(RelGegevens!$F$3:$M$1002,CONCATENATE("=",Uitwerking!$A137,"-",Uitwerking!AI$9),RelGegevens!$L$3:$L$1002))</f>
        <v/>
      </c>
      <c r="AJ137" s="51" t="str">
        <f ca="1">IF(OR($A137="",AJ$9="",SUMIF(RelGegevens!$F$3:$M$1002,CONCATENATE("=",Uitwerking!$A137,"-",Uitwerking!AJ$9),RelGegevens!$L$3:$L$1002)=0),"",SUMIF(RelGegevens!$F$3:$M$1002,CONCATENATE("=",Uitwerking!$A137,"-",Uitwerking!AJ$9),RelGegevens!$L$3:$L$1002))</f>
        <v/>
      </c>
      <c r="AK137" s="51" t="str">
        <f ca="1">IF(OR($A137="",AK$9="",SUMIF(RelGegevens!$F$3:$M$1002,CONCATENATE("=",Uitwerking!$A137,"-",Uitwerking!AK$9),RelGegevens!$L$3:$L$1002)=0),"",SUMIF(RelGegevens!$F$3:$M$1002,CONCATENATE("=",Uitwerking!$A137,"-",Uitwerking!AK$9),RelGegevens!$L$3:$L$1002))</f>
        <v/>
      </c>
      <c r="AL137" s="51" t="str">
        <f ca="1">IF(OR($A137="",AL$9="",SUMIF(RelGegevens!$F$3:$M$1002,CONCATENATE("=",Uitwerking!$A137,"-",Uitwerking!AL$9),RelGegevens!$L$3:$L$1002)=0),"",SUMIF(RelGegevens!$F$3:$M$1002,CONCATENATE("=",Uitwerking!$A137,"-",Uitwerking!AL$9),RelGegevens!$L$3:$L$1002))</f>
        <v/>
      </c>
      <c r="AM137" s="51" t="str">
        <f ca="1">IF(OR($A137="",AM$9="",SUMIF(RelGegevens!$F$3:$M$1002,CONCATENATE("=",Uitwerking!$A137,"-",Uitwerking!AM$9),RelGegevens!$L$3:$L$1002)=0),"",SUMIF(RelGegevens!$F$3:$M$1002,CONCATENATE("=",Uitwerking!$A137,"-",Uitwerking!AM$9),RelGegevens!$L$3:$L$1002))</f>
        <v/>
      </c>
      <c r="AN137" s="51" t="str">
        <f ca="1">IF(OR($A137="",AN$9="",SUMIF(RelGegevens!$F$3:$M$1002,CONCATENATE("=",Uitwerking!$A137,"-",Uitwerking!AN$9),RelGegevens!$L$3:$L$1002)=0),"",SUMIF(RelGegevens!$F$3:$M$1002,CONCATENATE("=",Uitwerking!$A137,"-",Uitwerking!AN$9),RelGegevens!$L$3:$L$1002))</f>
        <v/>
      </c>
      <c r="AO137" s="51" t="str">
        <f ca="1">IF(OR($A137="",AO$9="",SUMIF(RelGegevens!$F$3:$M$1002,CONCATENATE("=",Uitwerking!$A137,"-",Uitwerking!AO$9),RelGegevens!$L$3:$L$1002)=0),"",SUMIF(RelGegevens!$F$3:$M$1002,CONCATENATE("=",Uitwerking!$A137,"-",Uitwerking!AO$9),RelGegevens!$L$3:$L$1002))</f>
        <v/>
      </c>
      <c r="AP137" s="51" t="str">
        <f ca="1">IF(OR($A137="",AP$9="",SUMIF(RelGegevens!$F$3:$M$1002,CONCATENATE("=",Uitwerking!$A137,"-",Uitwerking!AP$9),RelGegevens!$L$3:$L$1002)=0),"",SUMIF(RelGegevens!$F$3:$M$1002,CONCATENATE("=",Uitwerking!$A137,"-",Uitwerking!AP$9),RelGegevens!$L$3:$L$1002))</f>
        <v/>
      </c>
      <c r="AQ137" s="51" t="str">
        <f ca="1">IF(OR($A137="",AQ$9="",SUMIF(RelGegevens!$F$3:$M$1002,CONCATENATE("=",Uitwerking!$A137,"-",Uitwerking!AQ$9),RelGegevens!$L$3:$L$1002)=0),"",SUMIF(RelGegevens!$F$3:$M$1002,CONCATENATE("=",Uitwerking!$A137,"-",Uitwerking!AQ$9),RelGegevens!$L$3:$L$1002))</f>
        <v/>
      </c>
      <c r="AR137" s="51" t="str">
        <f ca="1">IF(OR($A137="",AR$9="",SUMIF(RelGegevens!$F$3:$M$1002,CONCATENATE("=",Uitwerking!$A137,"-",Uitwerking!AR$9),RelGegevens!$L$3:$L$1002)=0),"",SUMIF(RelGegevens!$F$3:$M$1002,CONCATENATE("=",Uitwerking!$A137,"-",Uitwerking!AR$9),RelGegevens!$L$3:$L$1002))</f>
        <v/>
      </c>
      <c r="AS137" s="51" t="str">
        <f ca="1">IF(OR($A137="",AS$9="",SUMIF(RelGegevens!$F$3:$M$1002,CONCATENATE("=",Uitwerking!$A137,"-",Uitwerking!AS$9),RelGegevens!$L$3:$L$1002)=0),"",SUMIF(RelGegevens!$F$3:$M$1002,CONCATENATE("=",Uitwerking!$A137,"-",Uitwerking!AS$9),RelGegevens!$L$3:$L$1002))</f>
        <v/>
      </c>
      <c r="AT137" s="51" t="str">
        <f ca="1">IF(OR($A137="",AT$9="",SUMIF(RelGegevens!$F$3:$M$1002,CONCATENATE("=",Uitwerking!$A137,"-",Uitwerking!AT$9),RelGegevens!$L$3:$L$1002)=0),"",SUMIF(RelGegevens!$F$3:$M$1002,CONCATENATE("=",Uitwerking!$A137,"-",Uitwerking!AT$9),RelGegevens!$L$3:$L$1002))</f>
        <v/>
      </c>
      <c r="AU137" s="51" t="str">
        <f ca="1">IF(OR($A137="",AU$9="",SUMIF(RelGegevens!$F$3:$M$1002,CONCATENATE("=",Uitwerking!$A137,"-",Uitwerking!AU$9),RelGegevens!$L$3:$L$1002)=0),"",SUMIF(RelGegevens!$F$3:$M$1002,CONCATENATE("=",Uitwerking!$A137,"-",Uitwerking!AU$9),RelGegevens!$L$3:$L$1002))</f>
        <v/>
      </c>
      <c r="AV137" s="51" t="str">
        <f ca="1">IF(OR($A137="",AV$9="",SUMIF(RelGegevens!$F$3:$M$1002,CONCATENATE("=",Uitwerking!$A137,"-",Uitwerking!AV$9),RelGegevens!$L$3:$L$1002)=0),"",SUMIF(RelGegevens!$F$3:$M$1002,CONCATENATE("=",Uitwerking!$A137,"-",Uitwerking!AV$9),RelGegevens!$L$3:$L$1002))</f>
        <v/>
      </c>
      <c r="AW137" s="51" t="str">
        <f ca="1">IF(OR($A137="",AW$9="",SUMIF(RelGegevens!$F$3:$M$1002,CONCATENATE("=",Uitwerking!$A137,"-",Uitwerking!AW$9),RelGegevens!$L$3:$L$1002)=0),"",SUMIF(RelGegevens!$F$3:$M$1002,CONCATENATE("=",Uitwerking!$A137,"-",Uitwerking!AW$9),RelGegevens!$L$3:$L$1002))</f>
        <v/>
      </c>
      <c r="AX137" s="51" t="str">
        <f ca="1">IF(OR($A137="",AX$9="",SUMIF(RelGegevens!$F$3:$M$1002,CONCATENATE("=",Uitwerking!$A137,"-",Uitwerking!AX$9),RelGegevens!$L$3:$L$1002)=0),"",SUMIF(RelGegevens!$F$3:$M$1002,CONCATENATE("=",Uitwerking!$A137,"-",Uitwerking!AX$9),RelGegevens!$L$3:$L$1002))</f>
        <v/>
      </c>
      <c r="AY137" s="51" t="str">
        <f ca="1">IF(OR($A137="",AY$9="",SUMIF(RelGegevens!$F$3:$M$1002,CONCATENATE("=",Uitwerking!$A137,"-",Uitwerking!AY$9),RelGegevens!$L$3:$L$1002)=0),"",SUMIF(RelGegevens!$F$3:$M$1002,CONCATENATE("=",Uitwerking!$A137,"-",Uitwerking!AY$9),RelGegevens!$L$3:$L$1002))</f>
        <v/>
      </c>
      <c r="AZ137" s="51" t="str">
        <f ca="1">IF(OR($A137="",AZ$9="",SUMIF(RelGegevens!$F$3:$M$1002,CONCATENATE("=",Uitwerking!$A137,"-",Uitwerking!AZ$9),RelGegevens!$L$3:$L$1002)=0),"",SUMIF(RelGegevens!$F$3:$M$1002,CONCATENATE("=",Uitwerking!$A137,"-",Uitwerking!AZ$9),RelGegevens!$L$3:$L$1002))</f>
        <v/>
      </c>
      <c r="BA137" s="51" t="str">
        <f ca="1">IF(OR($A137="",BA$9="",SUMIF(RelGegevens!$F$3:$M$1002,CONCATENATE("=",Uitwerking!$A137,"-",Uitwerking!BA$9),RelGegevens!$L$3:$L$1002)=0),"",SUMIF(RelGegevens!$F$3:$M$1002,CONCATENATE("=",Uitwerking!$A137,"-",Uitwerking!BA$9),RelGegevens!$L$3:$L$1002))</f>
        <v/>
      </c>
      <c r="BB137" s="51" t="str">
        <f ca="1">IF(OR($A137="",BB$9="",SUMIF(RelGegevens!$F$3:$M$1002,CONCATENATE("=",Uitwerking!$A137,"-",Uitwerking!BB$9),RelGegevens!$L$3:$L$1002)=0),"",SUMIF(RelGegevens!$F$3:$M$1002,CONCATENATE("=",Uitwerking!$A137,"-",Uitwerking!BB$9),RelGegevens!$L$3:$L$1002))</f>
        <v/>
      </c>
      <c r="BC137" s="52" t="str">
        <f ca="1">IF(OR($A137="",BC$9="",SUMIF(RelGegevens!$F$3:$M$1002,CONCATENATE("=",Uitwerking!$A137,"-",Uitwerking!BC$9),RelGegevens!$L$3:$L$1002)=0),"",SUMIF(RelGegevens!$F$3:$M$1002,CONCATENATE("=",Uitwerking!$A137,"-",Uitwerking!BC$9),RelGegevens!$L$3:$L$1002))</f>
        <v/>
      </c>
    </row>
    <row r="138" spans="1:55" ht="10.5" customHeight="1" x14ac:dyDescent="0.25">
      <c r="A138" s="17" t="str">
        <f>'Data LMA'!B146</f>
        <v/>
      </c>
      <c r="B138" s="29" t="str">
        <f t="shared" si="7"/>
        <v/>
      </c>
      <c r="C138" s="22" t="str">
        <f>IF(A138="","",VLOOKUP(A138,Euralcodes!$A$2:$C$840,3))</f>
        <v/>
      </c>
      <c r="D138" s="23" t="str">
        <f>IF(C138="","",VLOOKUP(A138,Euralcodes!$A$2:$C$840,2))</f>
        <v/>
      </c>
      <c r="E138" s="87" t="str">
        <f t="shared" ca="1" si="6"/>
        <v/>
      </c>
      <c r="F138" s="50" t="str">
        <f ca="1">IF(OR($A138="",F$9="",SUMIF(RelGegevens!$F$3:$M$1002,CONCATENATE("=",Uitwerking!$A138,"-",Uitwerking!F$9),RelGegevens!$L$3:$L$1002)=0),"",SUMIF(RelGegevens!$F$3:$M$1002,CONCATENATE("=",Uitwerking!$A138,"-",Uitwerking!F$9),RelGegevens!$L$3:$L$1002))</f>
        <v/>
      </c>
      <c r="G138" s="51" t="str">
        <f ca="1">IF(OR($A138="",G$9="",SUMIF(RelGegevens!$F$3:$M$1002,CONCATENATE("=",Uitwerking!$A138,"-",Uitwerking!G$9),RelGegevens!$L$3:$L$1002)=0),"",SUMIF(RelGegevens!$F$3:$M$1002,CONCATENATE("=",Uitwerking!$A138,"-",Uitwerking!G$9),RelGegevens!$L$3:$L$1002))</f>
        <v/>
      </c>
      <c r="H138" s="51" t="str">
        <f ca="1">IF(OR($A138="",H$9="",SUMIF(RelGegevens!$F$3:$M$1002,CONCATENATE("=",Uitwerking!$A138,"-",Uitwerking!H$9),RelGegevens!$L$3:$L$1002)=0),"",SUMIF(RelGegevens!$F$3:$M$1002,CONCATENATE("=",Uitwerking!$A138,"-",Uitwerking!H$9),RelGegevens!$L$3:$L$1002))</f>
        <v/>
      </c>
      <c r="I138" s="51" t="str">
        <f ca="1">IF(OR($A138="",I$9="",SUMIF(RelGegevens!$F$3:$M$1002,CONCATENATE("=",Uitwerking!$A138,"-",Uitwerking!I$9),RelGegevens!$L$3:$L$1002)=0),"",SUMIF(RelGegevens!$F$3:$M$1002,CONCATENATE("=",Uitwerking!$A138,"-",Uitwerking!I$9),RelGegevens!$L$3:$L$1002))</f>
        <v/>
      </c>
      <c r="J138" s="51" t="str">
        <f ca="1">IF(OR($A138="",J$9="",SUMIF(RelGegevens!$F$3:$M$1002,CONCATENATE("=",Uitwerking!$A138,"-",Uitwerking!J$9),RelGegevens!$L$3:$L$1002)=0),"",SUMIF(RelGegevens!$F$3:$M$1002,CONCATENATE("=",Uitwerking!$A138,"-",Uitwerking!J$9),RelGegevens!$L$3:$L$1002))</f>
        <v/>
      </c>
      <c r="K138" s="51" t="str">
        <f ca="1">IF(OR($A138="",K$9="",SUMIF(RelGegevens!$F$3:$M$1002,CONCATENATE("=",Uitwerking!$A138,"-",Uitwerking!K$9),RelGegevens!$L$3:$L$1002)=0),"",SUMIF(RelGegevens!$F$3:$M$1002,CONCATENATE("=",Uitwerking!$A138,"-",Uitwerking!K$9),RelGegevens!$L$3:$L$1002))</f>
        <v/>
      </c>
      <c r="L138" s="51" t="str">
        <f ca="1">IF(OR($A138="",L$9="",SUMIF(RelGegevens!$F$3:$M$1002,CONCATENATE("=",Uitwerking!$A138,"-",Uitwerking!L$9),RelGegevens!$L$3:$L$1002)=0),"",SUMIF(RelGegevens!$F$3:$M$1002,CONCATENATE("=",Uitwerking!$A138,"-",Uitwerking!L$9),RelGegevens!$L$3:$L$1002))</f>
        <v/>
      </c>
      <c r="M138" s="51" t="str">
        <f ca="1">IF(OR($A138="",M$9="",SUMIF(RelGegevens!$F$3:$M$1002,CONCATENATE("=",Uitwerking!$A138,"-",Uitwerking!M$9),RelGegevens!$L$3:$L$1002)=0),"",SUMIF(RelGegevens!$F$3:$M$1002,CONCATENATE("=",Uitwerking!$A138,"-",Uitwerking!M$9),RelGegevens!$L$3:$L$1002))</f>
        <v/>
      </c>
      <c r="N138" s="51" t="str">
        <f ca="1">IF(OR($A138="",N$9="",SUMIF(RelGegevens!$F$3:$M$1002,CONCATENATE("=",Uitwerking!$A138,"-",Uitwerking!N$9),RelGegevens!$L$3:$L$1002)=0),"",SUMIF(RelGegevens!$F$3:$M$1002,CONCATENATE("=",Uitwerking!$A138,"-",Uitwerking!N$9),RelGegevens!$L$3:$L$1002))</f>
        <v/>
      </c>
      <c r="O138" s="51" t="str">
        <f ca="1">IF(OR($A138="",O$9="",SUMIF(RelGegevens!$F$3:$M$1002,CONCATENATE("=",Uitwerking!$A138,"-",Uitwerking!O$9),RelGegevens!$L$3:$L$1002)=0),"",SUMIF(RelGegevens!$F$3:$M$1002,CONCATENATE("=",Uitwerking!$A138,"-",Uitwerking!O$9),RelGegevens!$L$3:$L$1002))</f>
        <v/>
      </c>
      <c r="P138" s="51" t="str">
        <f ca="1">IF(OR($A138="",P$9="",SUMIF(RelGegevens!$F$3:$M$1002,CONCATENATE("=",Uitwerking!$A138,"-",Uitwerking!P$9),RelGegevens!$L$3:$L$1002)=0),"",SUMIF(RelGegevens!$F$3:$M$1002,CONCATENATE("=",Uitwerking!$A138,"-",Uitwerking!P$9),RelGegevens!$L$3:$L$1002))</f>
        <v/>
      </c>
      <c r="Q138" s="51" t="str">
        <f ca="1">IF(OR($A138="",Q$9="",SUMIF(RelGegevens!$F$3:$M$1002,CONCATENATE("=",Uitwerking!$A138,"-",Uitwerking!Q$9),RelGegevens!$L$3:$L$1002)=0),"",SUMIF(RelGegevens!$F$3:$M$1002,CONCATENATE("=",Uitwerking!$A138,"-",Uitwerking!Q$9),RelGegevens!$L$3:$L$1002))</f>
        <v/>
      </c>
      <c r="R138" s="51" t="str">
        <f ca="1">IF(OR($A138="",R$9="",SUMIF(RelGegevens!$F$3:$M$1002,CONCATENATE("=",Uitwerking!$A138,"-",Uitwerking!R$9),RelGegevens!$L$3:$L$1002)=0),"",SUMIF(RelGegevens!$F$3:$M$1002,CONCATENATE("=",Uitwerking!$A138,"-",Uitwerking!R$9),RelGegevens!$L$3:$L$1002))</f>
        <v/>
      </c>
      <c r="S138" s="51" t="str">
        <f ca="1">IF(OR($A138="",S$9="",SUMIF(RelGegevens!$F$3:$M$1002,CONCATENATE("=",Uitwerking!$A138,"-",Uitwerking!S$9),RelGegevens!$L$3:$L$1002)=0),"",SUMIF(RelGegevens!$F$3:$M$1002,CONCATENATE("=",Uitwerking!$A138,"-",Uitwerking!S$9),RelGegevens!$L$3:$L$1002))</f>
        <v/>
      </c>
      <c r="T138" s="51" t="str">
        <f ca="1">IF(OR($A138="",T$9="",SUMIF(RelGegevens!$F$3:$M$1002,CONCATENATE("=",Uitwerking!$A138,"-",Uitwerking!T$9),RelGegevens!$L$3:$L$1002)=0),"",SUMIF(RelGegevens!$F$3:$M$1002,CONCATENATE("=",Uitwerking!$A138,"-",Uitwerking!T$9),RelGegevens!$L$3:$L$1002))</f>
        <v/>
      </c>
      <c r="U138" s="51" t="str">
        <f ca="1">IF(OR($A138="",U$9="",SUMIF(RelGegevens!$F$3:$M$1002,CONCATENATE("=",Uitwerking!$A138,"-",Uitwerking!U$9),RelGegevens!$L$3:$L$1002)=0),"",SUMIF(RelGegevens!$F$3:$M$1002,CONCATENATE("=",Uitwerking!$A138,"-",Uitwerking!U$9),RelGegevens!$L$3:$L$1002))</f>
        <v/>
      </c>
      <c r="V138" s="51" t="str">
        <f ca="1">IF(OR($A138="",V$9="",SUMIF(RelGegevens!$F$3:$M$1002,CONCATENATE("=",Uitwerking!$A138,"-",Uitwerking!V$9),RelGegevens!$L$3:$L$1002)=0),"",SUMIF(RelGegevens!$F$3:$M$1002,CONCATENATE("=",Uitwerking!$A138,"-",Uitwerking!V$9),RelGegevens!$L$3:$L$1002))</f>
        <v/>
      </c>
      <c r="W138" s="51" t="str">
        <f ca="1">IF(OR($A138="",W$9="",SUMIF(RelGegevens!$F$3:$M$1002,CONCATENATE("=",Uitwerking!$A138,"-",Uitwerking!W$9),RelGegevens!$L$3:$L$1002)=0),"",SUMIF(RelGegevens!$F$3:$M$1002,CONCATENATE("=",Uitwerking!$A138,"-",Uitwerking!W$9),RelGegevens!$L$3:$L$1002))</f>
        <v/>
      </c>
      <c r="X138" s="51" t="str">
        <f ca="1">IF(OR($A138="",X$9="",SUMIF(RelGegevens!$F$3:$M$1002,CONCATENATE("=",Uitwerking!$A138,"-",Uitwerking!X$9),RelGegevens!$L$3:$L$1002)=0),"",SUMIF(RelGegevens!$F$3:$M$1002,CONCATENATE("=",Uitwerking!$A138,"-",Uitwerking!X$9),RelGegevens!$L$3:$L$1002))</f>
        <v/>
      </c>
      <c r="Y138" s="51" t="str">
        <f ca="1">IF(OR($A138="",Y$9="",SUMIF(RelGegevens!$F$3:$M$1002,CONCATENATE("=",Uitwerking!$A138,"-",Uitwerking!Y$9),RelGegevens!$L$3:$L$1002)=0),"",SUMIF(RelGegevens!$F$3:$M$1002,CONCATENATE("=",Uitwerking!$A138,"-",Uitwerking!Y$9),RelGegevens!$L$3:$L$1002))</f>
        <v/>
      </c>
      <c r="Z138" s="50" t="str">
        <f ca="1">IF(OR($A138="",Z$9="",SUMIF(RelGegevens!$F$3:$M$1002,CONCATENATE("=",Uitwerking!$A138,"-",Uitwerking!Z$9),RelGegevens!$L$3:$L$1002)=0),"",SUMIF(RelGegevens!$F$3:$M$1002,CONCATENATE("=",Uitwerking!$A138,"-",Uitwerking!Z$9),RelGegevens!$L$3:$L$1002))</f>
        <v/>
      </c>
      <c r="AA138" s="51" t="str">
        <f ca="1">IF(OR($A138="",AA$9="",SUMIF(RelGegevens!$F$3:$M$1002,CONCATENATE("=",Uitwerking!$A138,"-",Uitwerking!AA$9),RelGegevens!$L$3:$L$1002)=0),"",SUMIF(RelGegevens!$F$3:$M$1002,CONCATENATE("=",Uitwerking!$A138,"-",Uitwerking!AA$9),RelGegevens!$L$3:$L$1002))</f>
        <v/>
      </c>
      <c r="AB138" s="51" t="str">
        <f ca="1">IF(OR($A138="",AB$9="",SUMIF(RelGegevens!$F$3:$M$1002,CONCATENATE("=",Uitwerking!$A138,"-",Uitwerking!AB$9),RelGegevens!$L$3:$L$1002)=0),"",SUMIF(RelGegevens!$F$3:$M$1002,CONCATENATE("=",Uitwerking!$A138,"-",Uitwerking!AB$9),RelGegevens!$L$3:$L$1002))</f>
        <v/>
      </c>
      <c r="AC138" s="51" t="str">
        <f ca="1">IF(OR($A138="",AC$9="",SUMIF(RelGegevens!$F$3:$M$1002,CONCATENATE("=",Uitwerking!$A138,"-",Uitwerking!AC$9),RelGegevens!$L$3:$L$1002)=0),"",SUMIF(RelGegevens!$F$3:$M$1002,CONCATENATE("=",Uitwerking!$A138,"-",Uitwerking!AC$9),RelGegevens!$L$3:$L$1002))</f>
        <v/>
      </c>
      <c r="AD138" s="51" t="str">
        <f ca="1">IF(OR($A138="",AD$9="",SUMIF(RelGegevens!$F$3:$M$1002,CONCATENATE("=",Uitwerking!$A138,"-",Uitwerking!AD$9),RelGegevens!$L$3:$L$1002)=0),"",SUMIF(RelGegevens!$F$3:$M$1002,CONCATENATE("=",Uitwerking!$A138,"-",Uitwerking!AD$9),RelGegevens!$L$3:$L$1002))</f>
        <v/>
      </c>
      <c r="AE138" s="51" t="str">
        <f ca="1">IF(OR($A138="",AE$9="",SUMIF(RelGegevens!$F$3:$M$1002,CONCATENATE("=",Uitwerking!$A138,"-",Uitwerking!AE$9),RelGegevens!$L$3:$L$1002)=0),"",SUMIF(RelGegevens!$F$3:$M$1002,CONCATENATE("=",Uitwerking!$A138,"-",Uitwerking!AE$9),RelGegevens!$L$3:$L$1002))</f>
        <v/>
      </c>
      <c r="AF138" s="51" t="str">
        <f ca="1">IF(OR($A138="",AF$9="",SUMIF(RelGegevens!$F$3:$M$1002,CONCATENATE("=",Uitwerking!$A138,"-",Uitwerking!AF$9),RelGegevens!$L$3:$L$1002)=0),"",SUMIF(RelGegevens!$F$3:$M$1002,CONCATENATE("=",Uitwerking!$A138,"-",Uitwerking!AF$9),RelGegevens!$L$3:$L$1002))</f>
        <v/>
      </c>
      <c r="AG138" s="51" t="str">
        <f ca="1">IF(OR($A138="",AG$9="",SUMIF(RelGegevens!$F$3:$M$1002,CONCATENATE("=",Uitwerking!$A138,"-",Uitwerking!AG$9),RelGegevens!$L$3:$L$1002)=0),"",SUMIF(RelGegevens!$F$3:$M$1002,CONCATENATE("=",Uitwerking!$A138,"-",Uitwerking!AG$9),RelGegevens!$L$3:$L$1002))</f>
        <v/>
      </c>
      <c r="AH138" s="51" t="str">
        <f ca="1">IF(OR($A138="",AH$9="",SUMIF(RelGegevens!$F$3:$M$1002,CONCATENATE("=",Uitwerking!$A138,"-",Uitwerking!AH$9),RelGegevens!$L$3:$L$1002)=0),"",SUMIF(RelGegevens!$F$3:$M$1002,CONCATENATE("=",Uitwerking!$A138,"-",Uitwerking!AH$9),RelGegevens!$L$3:$L$1002))</f>
        <v/>
      </c>
      <c r="AI138" s="51" t="str">
        <f ca="1">IF(OR($A138="",AI$9="",SUMIF(RelGegevens!$F$3:$M$1002,CONCATENATE("=",Uitwerking!$A138,"-",Uitwerking!AI$9),RelGegevens!$L$3:$L$1002)=0),"",SUMIF(RelGegevens!$F$3:$M$1002,CONCATENATE("=",Uitwerking!$A138,"-",Uitwerking!AI$9),RelGegevens!$L$3:$L$1002))</f>
        <v/>
      </c>
      <c r="AJ138" s="51" t="str">
        <f ca="1">IF(OR($A138="",AJ$9="",SUMIF(RelGegevens!$F$3:$M$1002,CONCATENATE("=",Uitwerking!$A138,"-",Uitwerking!AJ$9),RelGegevens!$L$3:$L$1002)=0),"",SUMIF(RelGegevens!$F$3:$M$1002,CONCATENATE("=",Uitwerking!$A138,"-",Uitwerking!AJ$9),RelGegevens!$L$3:$L$1002))</f>
        <v/>
      </c>
      <c r="AK138" s="51" t="str">
        <f ca="1">IF(OR($A138="",AK$9="",SUMIF(RelGegevens!$F$3:$M$1002,CONCATENATE("=",Uitwerking!$A138,"-",Uitwerking!AK$9),RelGegevens!$L$3:$L$1002)=0),"",SUMIF(RelGegevens!$F$3:$M$1002,CONCATENATE("=",Uitwerking!$A138,"-",Uitwerking!AK$9),RelGegevens!$L$3:$L$1002))</f>
        <v/>
      </c>
      <c r="AL138" s="51" t="str">
        <f ca="1">IF(OR($A138="",AL$9="",SUMIF(RelGegevens!$F$3:$M$1002,CONCATENATE("=",Uitwerking!$A138,"-",Uitwerking!AL$9),RelGegevens!$L$3:$L$1002)=0),"",SUMIF(RelGegevens!$F$3:$M$1002,CONCATENATE("=",Uitwerking!$A138,"-",Uitwerking!AL$9),RelGegevens!$L$3:$L$1002))</f>
        <v/>
      </c>
      <c r="AM138" s="51" t="str">
        <f ca="1">IF(OR($A138="",AM$9="",SUMIF(RelGegevens!$F$3:$M$1002,CONCATENATE("=",Uitwerking!$A138,"-",Uitwerking!AM$9),RelGegevens!$L$3:$L$1002)=0),"",SUMIF(RelGegevens!$F$3:$M$1002,CONCATENATE("=",Uitwerking!$A138,"-",Uitwerking!AM$9),RelGegevens!$L$3:$L$1002))</f>
        <v/>
      </c>
      <c r="AN138" s="51" t="str">
        <f ca="1">IF(OR($A138="",AN$9="",SUMIF(RelGegevens!$F$3:$M$1002,CONCATENATE("=",Uitwerking!$A138,"-",Uitwerking!AN$9),RelGegevens!$L$3:$L$1002)=0),"",SUMIF(RelGegevens!$F$3:$M$1002,CONCATENATE("=",Uitwerking!$A138,"-",Uitwerking!AN$9),RelGegevens!$L$3:$L$1002))</f>
        <v/>
      </c>
      <c r="AO138" s="51" t="str">
        <f ca="1">IF(OR($A138="",AO$9="",SUMIF(RelGegevens!$F$3:$M$1002,CONCATENATE("=",Uitwerking!$A138,"-",Uitwerking!AO$9),RelGegevens!$L$3:$L$1002)=0),"",SUMIF(RelGegevens!$F$3:$M$1002,CONCATENATE("=",Uitwerking!$A138,"-",Uitwerking!AO$9),RelGegevens!$L$3:$L$1002))</f>
        <v/>
      </c>
      <c r="AP138" s="51" t="str">
        <f ca="1">IF(OR($A138="",AP$9="",SUMIF(RelGegevens!$F$3:$M$1002,CONCATENATE("=",Uitwerking!$A138,"-",Uitwerking!AP$9),RelGegevens!$L$3:$L$1002)=0),"",SUMIF(RelGegevens!$F$3:$M$1002,CONCATENATE("=",Uitwerking!$A138,"-",Uitwerking!AP$9),RelGegevens!$L$3:$L$1002))</f>
        <v/>
      </c>
      <c r="AQ138" s="51" t="str">
        <f ca="1">IF(OR($A138="",AQ$9="",SUMIF(RelGegevens!$F$3:$M$1002,CONCATENATE("=",Uitwerking!$A138,"-",Uitwerking!AQ$9),RelGegevens!$L$3:$L$1002)=0),"",SUMIF(RelGegevens!$F$3:$M$1002,CONCATENATE("=",Uitwerking!$A138,"-",Uitwerking!AQ$9),RelGegevens!$L$3:$L$1002))</f>
        <v/>
      </c>
      <c r="AR138" s="51" t="str">
        <f ca="1">IF(OR($A138="",AR$9="",SUMIF(RelGegevens!$F$3:$M$1002,CONCATENATE("=",Uitwerking!$A138,"-",Uitwerking!AR$9),RelGegevens!$L$3:$L$1002)=0),"",SUMIF(RelGegevens!$F$3:$M$1002,CONCATENATE("=",Uitwerking!$A138,"-",Uitwerking!AR$9),RelGegevens!$L$3:$L$1002))</f>
        <v/>
      </c>
      <c r="AS138" s="51" t="str">
        <f ca="1">IF(OR($A138="",AS$9="",SUMIF(RelGegevens!$F$3:$M$1002,CONCATENATE("=",Uitwerking!$A138,"-",Uitwerking!AS$9),RelGegevens!$L$3:$L$1002)=0),"",SUMIF(RelGegevens!$F$3:$M$1002,CONCATENATE("=",Uitwerking!$A138,"-",Uitwerking!AS$9),RelGegevens!$L$3:$L$1002))</f>
        <v/>
      </c>
      <c r="AT138" s="51" t="str">
        <f ca="1">IF(OR($A138="",AT$9="",SUMIF(RelGegevens!$F$3:$M$1002,CONCATENATE("=",Uitwerking!$A138,"-",Uitwerking!AT$9),RelGegevens!$L$3:$L$1002)=0),"",SUMIF(RelGegevens!$F$3:$M$1002,CONCATENATE("=",Uitwerking!$A138,"-",Uitwerking!AT$9),RelGegevens!$L$3:$L$1002))</f>
        <v/>
      </c>
      <c r="AU138" s="51" t="str">
        <f ca="1">IF(OR($A138="",AU$9="",SUMIF(RelGegevens!$F$3:$M$1002,CONCATENATE("=",Uitwerking!$A138,"-",Uitwerking!AU$9),RelGegevens!$L$3:$L$1002)=0),"",SUMIF(RelGegevens!$F$3:$M$1002,CONCATENATE("=",Uitwerking!$A138,"-",Uitwerking!AU$9),RelGegevens!$L$3:$L$1002))</f>
        <v/>
      </c>
      <c r="AV138" s="51" t="str">
        <f ca="1">IF(OR($A138="",AV$9="",SUMIF(RelGegevens!$F$3:$M$1002,CONCATENATE("=",Uitwerking!$A138,"-",Uitwerking!AV$9),RelGegevens!$L$3:$L$1002)=0),"",SUMIF(RelGegevens!$F$3:$M$1002,CONCATENATE("=",Uitwerking!$A138,"-",Uitwerking!AV$9),RelGegevens!$L$3:$L$1002))</f>
        <v/>
      </c>
      <c r="AW138" s="51" t="str">
        <f ca="1">IF(OR($A138="",AW$9="",SUMIF(RelGegevens!$F$3:$M$1002,CONCATENATE("=",Uitwerking!$A138,"-",Uitwerking!AW$9),RelGegevens!$L$3:$L$1002)=0),"",SUMIF(RelGegevens!$F$3:$M$1002,CONCATENATE("=",Uitwerking!$A138,"-",Uitwerking!AW$9),RelGegevens!$L$3:$L$1002))</f>
        <v/>
      </c>
      <c r="AX138" s="51" t="str">
        <f ca="1">IF(OR($A138="",AX$9="",SUMIF(RelGegevens!$F$3:$M$1002,CONCATENATE("=",Uitwerking!$A138,"-",Uitwerking!AX$9),RelGegevens!$L$3:$L$1002)=0),"",SUMIF(RelGegevens!$F$3:$M$1002,CONCATENATE("=",Uitwerking!$A138,"-",Uitwerking!AX$9),RelGegevens!$L$3:$L$1002))</f>
        <v/>
      </c>
      <c r="AY138" s="51" t="str">
        <f ca="1">IF(OR($A138="",AY$9="",SUMIF(RelGegevens!$F$3:$M$1002,CONCATENATE("=",Uitwerking!$A138,"-",Uitwerking!AY$9),RelGegevens!$L$3:$L$1002)=0),"",SUMIF(RelGegevens!$F$3:$M$1002,CONCATENATE("=",Uitwerking!$A138,"-",Uitwerking!AY$9),RelGegevens!$L$3:$L$1002))</f>
        <v/>
      </c>
      <c r="AZ138" s="51" t="str">
        <f ca="1">IF(OR($A138="",AZ$9="",SUMIF(RelGegevens!$F$3:$M$1002,CONCATENATE("=",Uitwerking!$A138,"-",Uitwerking!AZ$9),RelGegevens!$L$3:$L$1002)=0),"",SUMIF(RelGegevens!$F$3:$M$1002,CONCATENATE("=",Uitwerking!$A138,"-",Uitwerking!AZ$9),RelGegevens!$L$3:$L$1002))</f>
        <v/>
      </c>
      <c r="BA138" s="51" t="str">
        <f ca="1">IF(OR($A138="",BA$9="",SUMIF(RelGegevens!$F$3:$M$1002,CONCATENATE("=",Uitwerking!$A138,"-",Uitwerking!BA$9),RelGegevens!$L$3:$L$1002)=0),"",SUMIF(RelGegevens!$F$3:$M$1002,CONCATENATE("=",Uitwerking!$A138,"-",Uitwerking!BA$9),RelGegevens!$L$3:$L$1002))</f>
        <v/>
      </c>
      <c r="BB138" s="51" t="str">
        <f ca="1">IF(OR($A138="",BB$9="",SUMIF(RelGegevens!$F$3:$M$1002,CONCATENATE("=",Uitwerking!$A138,"-",Uitwerking!BB$9),RelGegevens!$L$3:$L$1002)=0),"",SUMIF(RelGegevens!$F$3:$M$1002,CONCATENATE("=",Uitwerking!$A138,"-",Uitwerking!BB$9),RelGegevens!$L$3:$L$1002))</f>
        <v/>
      </c>
      <c r="BC138" s="52" t="str">
        <f ca="1">IF(OR($A138="",BC$9="",SUMIF(RelGegevens!$F$3:$M$1002,CONCATENATE("=",Uitwerking!$A138,"-",Uitwerking!BC$9),RelGegevens!$L$3:$L$1002)=0),"",SUMIF(RelGegevens!$F$3:$M$1002,CONCATENATE("=",Uitwerking!$A138,"-",Uitwerking!BC$9),RelGegevens!$L$3:$L$1002))</f>
        <v/>
      </c>
    </row>
    <row r="139" spans="1:55" ht="10.5" customHeight="1" x14ac:dyDescent="0.25">
      <c r="A139" s="17" t="str">
        <f>'Data LMA'!B147</f>
        <v/>
      </c>
      <c r="B139" s="29" t="str">
        <f t="shared" si="7"/>
        <v/>
      </c>
      <c r="C139" s="22" t="str">
        <f>IF(A139="","",VLOOKUP(A139,Euralcodes!$A$2:$C$840,3))</f>
        <v/>
      </c>
      <c r="D139" s="23" t="str">
        <f>IF(C139="","",VLOOKUP(A139,Euralcodes!$A$2:$C$840,2))</f>
        <v/>
      </c>
      <c r="E139" s="87" t="str">
        <f t="shared" ca="1" si="6"/>
        <v/>
      </c>
      <c r="F139" s="50" t="str">
        <f ca="1">IF(OR($A139="",F$9="",SUMIF(RelGegevens!$F$3:$M$1002,CONCATENATE("=",Uitwerking!$A139,"-",Uitwerking!F$9),RelGegevens!$L$3:$L$1002)=0),"",SUMIF(RelGegevens!$F$3:$M$1002,CONCATENATE("=",Uitwerking!$A139,"-",Uitwerking!F$9),RelGegevens!$L$3:$L$1002))</f>
        <v/>
      </c>
      <c r="G139" s="51" t="str">
        <f ca="1">IF(OR($A139="",G$9="",SUMIF(RelGegevens!$F$3:$M$1002,CONCATENATE("=",Uitwerking!$A139,"-",Uitwerking!G$9),RelGegevens!$L$3:$L$1002)=0),"",SUMIF(RelGegevens!$F$3:$M$1002,CONCATENATE("=",Uitwerking!$A139,"-",Uitwerking!G$9),RelGegevens!$L$3:$L$1002))</f>
        <v/>
      </c>
      <c r="H139" s="51" t="str">
        <f ca="1">IF(OR($A139="",H$9="",SUMIF(RelGegevens!$F$3:$M$1002,CONCATENATE("=",Uitwerking!$A139,"-",Uitwerking!H$9),RelGegevens!$L$3:$L$1002)=0),"",SUMIF(RelGegevens!$F$3:$M$1002,CONCATENATE("=",Uitwerking!$A139,"-",Uitwerking!H$9),RelGegevens!$L$3:$L$1002))</f>
        <v/>
      </c>
      <c r="I139" s="51" t="str">
        <f ca="1">IF(OR($A139="",I$9="",SUMIF(RelGegevens!$F$3:$M$1002,CONCATENATE("=",Uitwerking!$A139,"-",Uitwerking!I$9),RelGegevens!$L$3:$L$1002)=0),"",SUMIF(RelGegevens!$F$3:$M$1002,CONCATENATE("=",Uitwerking!$A139,"-",Uitwerking!I$9),RelGegevens!$L$3:$L$1002))</f>
        <v/>
      </c>
      <c r="J139" s="51" t="str">
        <f ca="1">IF(OR($A139="",J$9="",SUMIF(RelGegevens!$F$3:$M$1002,CONCATENATE("=",Uitwerking!$A139,"-",Uitwerking!J$9),RelGegevens!$L$3:$L$1002)=0),"",SUMIF(RelGegevens!$F$3:$M$1002,CONCATENATE("=",Uitwerking!$A139,"-",Uitwerking!J$9),RelGegevens!$L$3:$L$1002))</f>
        <v/>
      </c>
      <c r="K139" s="51" t="str">
        <f ca="1">IF(OR($A139="",K$9="",SUMIF(RelGegevens!$F$3:$M$1002,CONCATENATE("=",Uitwerking!$A139,"-",Uitwerking!K$9),RelGegevens!$L$3:$L$1002)=0),"",SUMIF(RelGegevens!$F$3:$M$1002,CONCATENATE("=",Uitwerking!$A139,"-",Uitwerking!K$9),RelGegevens!$L$3:$L$1002))</f>
        <v/>
      </c>
      <c r="L139" s="51" t="str">
        <f ca="1">IF(OR($A139="",L$9="",SUMIF(RelGegevens!$F$3:$M$1002,CONCATENATE("=",Uitwerking!$A139,"-",Uitwerking!L$9),RelGegevens!$L$3:$L$1002)=0),"",SUMIF(RelGegevens!$F$3:$M$1002,CONCATENATE("=",Uitwerking!$A139,"-",Uitwerking!L$9),RelGegevens!$L$3:$L$1002))</f>
        <v/>
      </c>
      <c r="M139" s="51" t="str">
        <f ca="1">IF(OR($A139="",M$9="",SUMIF(RelGegevens!$F$3:$M$1002,CONCATENATE("=",Uitwerking!$A139,"-",Uitwerking!M$9),RelGegevens!$L$3:$L$1002)=0),"",SUMIF(RelGegevens!$F$3:$M$1002,CONCATENATE("=",Uitwerking!$A139,"-",Uitwerking!M$9),RelGegevens!$L$3:$L$1002))</f>
        <v/>
      </c>
      <c r="N139" s="51" t="str">
        <f ca="1">IF(OR($A139="",N$9="",SUMIF(RelGegevens!$F$3:$M$1002,CONCATENATE("=",Uitwerking!$A139,"-",Uitwerking!N$9),RelGegevens!$L$3:$L$1002)=0),"",SUMIF(RelGegevens!$F$3:$M$1002,CONCATENATE("=",Uitwerking!$A139,"-",Uitwerking!N$9),RelGegevens!$L$3:$L$1002))</f>
        <v/>
      </c>
      <c r="O139" s="51" t="str">
        <f ca="1">IF(OR($A139="",O$9="",SUMIF(RelGegevens!$F$3:$M$1002,CONCATENATE("=",Uitwerking!$A139,"-",Uitwerking!O$9),RelGegevens!$L$3:$L$1002)=0),"",SUMIF(RelGegevens!$F$3:$M$1002,CONCATENATE("=",Uitwerking!$A139,"-",Uitwerking!O$9),RelGegevens!$L$3:$L$1002))</f>
        <v/>
      </c>
      <c r="P139" s="51" t="str">
        <f ca="1">IF(OR($A139="",P$9="",SUMIF(RelGegevens!$F$3:$M$1002,CONCATENATE("=",Uitwerking!$A139,"-",Uitwerking!P$9),RelGegevens!$L$3:$L$1002)=0),"",SUMIF(RelGegevens!$F$3:$M$1002,CONCATENATE("=",Uitwerking!$A139,"-",Uitwerking!P$9),RelGegevens!$L$3:$L$1002))</f>
        <v/>
      </c>
      <c r="Q139" s="51" t="str">
        <f ca="1">IF(OR($A139="",Q$9="",SUMIF(RelGegevens!$F$3:$M$1002,CONCATENATE("=",Uitwerking!$A139,"-",Uitwerking!Q$9),RelGegevens!$L$3:$L$1002)=0),"",SUMIF(RelGegevens!$F$3:$M$1002,CONCATENATE("=",Uitwerking!$A139,"-",Uitwerking!Q$9),RelGegevens!$L$3:$L$1002))</f>
        <v/>
      </c>
      <c r="R139" s="51" t="str">
        <f ca="1">IF(OR($A139="",R$9="",SUMIF(RelGegevens!$F$3:$M$1002,CONCATENATE("=",Uitwerking!$A139,"-",Uitwerking!R$9),RelGegevens!$L$3:$L$1002)=0),"",SUMIF(RelGegevens!$F$3:$M$1002,CONCATENATE("=",Uitwerking!$A139,"-",Uitwerking!R$9),RelGegevens!$L$3:$L$1002))</f>
        <v/>
      </c>
      <c r="S139" s="51" t="str">
        <f ca="1">IF(OR($A139="",S$9="",SUMIF(RelGegevens!$F$3:$M$1002,CONCATENATE("=",Uitwerking!$A139,"-",Uitwerking!S$9),RelGegevens!$L$3:$L$1002)=0),"",SUMIF(RelGegevens!$F$3:$M$1002,CONCATENATE("=",Uitwerking!$A139,"-",Uitwerking!S$9),RelGegevens!$L$3:$L$1002))</f>
        <v/>
      </c>
      <c r="T139" s="51" t="str">
        <f ca="1">IF(OR($A139="",T$9="",SUMIF(RelGegevens!$F$3:$M$1002,CONCATENATE("=",Uitwerking!$A139,"-",Uitwerking!T$9),RelGegevens!$L$3:$L$1002)=0),"",SUMIF(RelGegevens!$F$3:$M$1002,CONCATENATE("=",Uitwerking!$A139,"-",Uitwerking!T$9),RelGegevens!$L$3:$L$1002))</f>
        <v/>
      </c>
      <c r="U139" s="51" t="str">
        <f ca="1">IF(OR($A139="",U$9="",SUMIF(RelGegevens!$F$3:$M$1002,CONCATENATE("=",Uitwerking!$A139,"-",Uitwerking!U$9),RelGegevens!$L$3:$L$1002)=0),"",SUMIF(RelGegevens!$F$3:$M$1002,CONCATENATE("=",Uitwerking!$A139,"-",Uitwerking!U$9),RelGegevens!$L$3:$L$1002))</f>
        <v/>
      </c>
      <c r="V139" s="51" t="str">
        <f ca="1">IF(OR($A139="",V$9="",SUMIF(RelGegevens!$F$3:$M$1002,CONCATENATE("=",Uitwerking!$A139,"-",Uitwerking!V$9),RelGegevens!$L$3:$L$1002)=0),"",SUMIF(RelGegevens!$F$3:$M$1002,CONCATENATE("=",Uitwerking!$A139,"-",Uitwerking!V$9),RelGegevens!$L$3:$L$1002))</f>
        <v/>
      </c>
      <c r="W139" s="51" t="str">
        <f ca="1">IF(OR($A139="",W$9="",SUMIF(RelGegevens!$F$3:$M$1002,CONCATENATE("=",Uitwerking!$A139,"-",Uitwerking!W$9),RelGegevens!$L$3:$L$1002)=0),"",SUMIF(RelGegevens!$F$3:$M$1002,CONCATENATE("=",Uitwerking!$A139,"-",Uitwerking!W$9),RelGegevens!$L$3:$L$1002))</f>
        <v/>
      </c>
      <c r="X139" s="51" t="str">
        <f ca="1">IF(OR($A139="",X$9="",SUMIF(RelGegevens!$F$3:$M$1002,CONCATENATE("=",Uitwerking!$A139,"-",Uitwerking!X$9),RelGegevens!$L$3:$L$1002)=0),"",SUMIF(RelGegevens!$F$3:$M$1002,CONCATENATE("=",Uitwerking!$A139,"-",Uitwerking!X$9),RelGegevens!$L$3:$L$1002))</f>
        <v/>
      </c>
      <c r="Y139" s="51" t="str">
        <f ca="1">IF(OR($A139="",Y$9="",SUMIF(RelGegevens!$F$3:$M$1002,CONCATENATE("=",Uitwerking!$A139,"-",Uitwerking!Y$9),RelGegevens!$L$3:$L$1002)=0),"",SUMIF(RelGegevens!$F$3:$M$1002,CONCATENATE("=",Uitwerking!$A139,"-",Uitwerking!Y$9),RelGegevens!$L$3:$L$1002))</f>
        <v/>
      </c>
      <c r="Z139" s="50" t="str">
        <f ca="1">IF(OR($A139="",Z$9="",SUMIF(RelGegevens!$F$3:$M$1002,CONCATENATE("=",Uitwerking!$A139,"-",Uitwerking!Z$9),RelGegevens!$L$3:$L$1002)=0),"",SUMIF(RelGegevens!$F$3:$M$1002,CONCATENATE("=",Uitwerking!$A139,"-",Uitwerking!Z$9),RelGegevens!$L$3:$L$1002))</f>
        <v/>
      </c>
      <c r="AA139" s="51" t="str">
        <f ca="1">IF(OR($A139="",AA$9="",SUMIF(RelGegevens!$F$3:$M$1002,CONCATENATE("=",Uitwerking!$A139,"-",Uitwerking!AA$9),RelGegevens!$L$3:$L$1002)=0),"",SUMIF(RelGegevens!$F$3:$M$1002,CONCATENATE("=",Uitwerking!$A139,"-",Uitwerking!AA$9),RelGegevens!$L$3:$L$1002))</f>
        <v/>
      </c>
      <c r="AB139" s="51" t="str">
        <f ca="1">IF(OR($A139="",AB$9="",SUMIF(RelGegevens!$F$3:$M$1002,CONCATENATE("=",Uitwerking!$A139,"-",Uitwerking!AB$9),RelGegevens!$L$3:$L$1002)=0),"",SUMIF(RelGegevens!$F$3:$M$1002,CONCATENATE("=",Uitwerking!$A139,"-",Uitwerking!AB$9),RelGegevens!$L$3:$L$1002))</f>
        <v/>
      </c>
      <c r="AC139" s="51" t="str">
        <f ca="1">IF(OR($A139="",AC$9="",SUMIF(RelGegevens!$F$3:$M$1002,CONCATENATE("=",Uitwerking!$A139,"-",Uitwerking!AC$9),RelGegevens!$L$3:$L$1002)=0),"",SUMIF(RelGegevens!$F$3:$M$1002,CONCATENATE("=",Uitwerking!$A139,"-",Uitwerking!AC$9),RelGegevens!$L$3:$L$1002))</f>
        <v/>
      </c>
      <c r="AD139" s="51" t="str">
        <f ca="1">IF(OR($A139="",AD$9="",SUMIF(RelGegevens!$F$3:$M$1002,CONCATENATE("=",Uitwerking!$A139,"-",Uitwerking!AD$9),RelGegevens!$L$3:$L$1002)=0),"",SUMIF(RelGegevens!$F$3:$M$1002,CONCATENATE("=",Uitwerking!$A139,"-",Uitwerking!AD$9),RelGegevens!$L$3:$L$1002))</f>
        <v/>
      </c>
      <c r="AE139" s="51" t="str">
        <f ca="1">IF(OR($A139="",AE$9="",SUMIF(RelGegevens!$F$3:$M$1002,CONCATENATE("=",Uitwerking!$A139,"-",Uitwerking!AE$9),RelGegevens!$L$3:$L$1002)=0),"",SUMIF(RelGegevens!$F$3:$M$1002,CONCATENATE("=",Uitwerking!$A139,"-",Uitwerking!AE$9),RelGegevens!$L$3:$L$1002))</f>
        <v/>
      </c>
      <c r="AF139" s="51" t="str">
        <f ca="1">IF(OR($A139="",AF$9="",SUMIF(RelGegevens!$F$3:$M$1002,CONCATENATE("=",Uitwerking!$A139,"-",Uitwerking!AF$9),RelGegevens!$L$3:$L$1002)=0),"",SUMIF(RelGegevens!$F$3:$M$1002,CONCATENATE("=",Uitwerking!$A139,"-",Uitwerking!AF$9),RelGegevens!$L$3:$L$1002))</f>
        <v/>
      </c>
      <c r="AG139" s="51" t="str">
        <f ca="1">IF(OR($A139="",AG$9="",SUMIF(RelGegevens!$F$3:$M$1002,CONCATENATE("=",Uitwerking!$A139,"-",Uitwerking!AG$9),RelGegevens!$L$3:$L$1002)=0),"",SUMIF(RelGegevens!$F$3:$M$1002,CONCATENATE("=",Uitwerking!$A139,"-",Uitwerking!AG$9),RelGegevens!$L$3:$L$1002))</f>
        <v/>
      </c>
      <c r="AH139" s="51" t="str">
        <f ca="1">IF(OR($A139="",AH$9="",SUMIF(RelGegevens!$F$3:$M$1002,CONCATENATE("=",Uitwerking!$A139,"-",Uitwerking!AH$9),RelGegevens!$L$3:$L$1002)=0),"",SUMIF(RelGegevens!$F$3:$M$1002,CONCATENATE("=",Uitwerking!$A139,"-",Uitwerking!AH$9),RelGegevens!$L$3:$L$1002))</f>
        <v/>
      </c>
      <c r="AI139" s="51" t="str">
        <f ca="1">IF(OR($A139="",AI$9="",SUMIF(RelGegevens!$F$3:$M$1002,CONCATENATE("=",Uitwerking!$A139,"-",Uitwerking!AI$9),RelGegevens!$L$3:$L$1002)=0),"",SUMIF(RelGegevens!$F$3:$M$1002,CONCATENATE("=",Uitwerking!$A139,"-",Uitwerking!AI$9),RelGegevens!$L$3:$L$1002))</f>
        <v/>
      </c>
      <c r="AJ139" s="51" t="str">
        <f ca="1">IF(OR($A139="",AJ$9="",SUMIF(RelGegevens!$F$3:$M$1002,CONCATENATE("=",Uitwerking!$A139,"-",Uitwerking!AJ$9),RelGegevens!$L$3:$L$1002)=0),"",SUMIF(RelGegevens!$F$3:$M$1002,CONCATENATE("=",Uitwerking!$A139,"-",Uitwerking!AJ$9),RelGegevens!$L$3:$L$1002))</f>
        <v/>
      </c>
      <c r="AK139" s="51" t="str">
        <f ca="1">IF(OR($A139="",AK$9="",SUMIF(RelGegevens!$F$3:$M$1002,CONCATENATE("=",Uitwerking!$A139,"-",Uitwerking!AK$9),RelGegevens!$L$3:$L$1002)=0),"",SUMIF(RelGegevens!$F$3:$M$1002,CONCATENATE("=",Uitwerking!$A139,"-",Uitwerking!AK$9),RelGegevens!$L$3:$L$1002))</f>
        <v/>
      </c>
      <c r="AL139" s="51" t="str">
        <f ca="1">IF(OR($A139="",AL$9="",SUMIF(RelGegevens!$F$3:$M$1002,CONCATENATE("=",Uitwerking!$A139,"-",Uitwerking!AL$9),RelGegevens!$L$3:$L$1002)=0),"",SUMIF(RelGegevens!$F$3:$M$1002,CONCATENATE("=",Uitwerking!$A139,"-",Uitwerking!AL$9),RelGegevens!$L$3:$L$1002))</f>
        <v/>
      </c>
      <c r="AM139" s="51" t="str">
        <f ca="1">IF(OR($A139="",AM$9="",SUMIF(RelGegevens!$F$3:$M$1002,CONCATENATE("=",Uitwerking!$A139,"-",Uitwerking!AM$9),RelGegevens!$L$3:$L$1002)=0),"",SUMIF(RelGegevens!$F$3:$M$1002,CONCATENATE("=",Uitwerking!$A139,"-",Uitwerking!AM$9),RelGegevens!$L$3:$L$1002))</f>
        <v/>
      </c>
      <c r="AN139" s="51" t="str">
        <f ca="1">IF(OR($A139="",AN$9="",SUMIF(RelGegevens!$F$3:$M$1002,CONCATENATE("=",Uitwerking!$A139,"-",Uitwerking!AN$9),RelGegevens!$L$3:$L$1002)=0),"",SUMIF(RelGegevens!$F$3:$M$1002,CONCATENATE("=",Uitwerking!$A139,"-",Uitwerking!AN$9),RelGegevens!$L$3:$L$1002))</f>
        <v/>
      </c>
      <c r="AO139" s="51" t="str">
        <f ca="1">IF(OR($A139="",AO$9="",SUMIF(RelGegevens!$F$3:$M$1002,CONCATENATE("=",Uitwerking!$A139,"-",Uitwerking!AO$9),RelGegevens!$L$3:$L$1002)=0),"",SUMIF(RelGegevens!$F$3:$M$1002,CONCATENATE("=",Uitwerking!$A139,"-",Uitwerking!AO$9),RelGegevens!$L$3:$L$1002))</f>
        <v/>
      </c>
      <c r="AP139" s="51" t="str">
        <f ca="1">IF(OR($A139="",AP$9="",SUMIF(RelGegevens!$F$3:$M$1002,CONCATENATE("=",Uitwerking!$A139,"-",Uitwerking!AP$9),RelGegevens!$L$3:$L$1002)=0),"",SUMIF(RelGegevens!$F$3:$M$1002,CONCATENATE("=",Uitwerking!$A139,"-",Uitwerking!AP$9),RelGegevens!$L$3:$L$1002))</f>
        <v/>
      </c>
      <c r="AQ139" s="51" t="str">
        <f ca="1">IF(OR($A139="",AQ$9="",SUMIF(RelGegevens!$F$3:$M$1002,CONCATENATE("=",Uitwerking!$A139,"-",Uitwerking!AQ$9),RelGegevens!$L$3:$L$1002)=0),"",SUMIF(RelGegevens!$F$3:$M$1002,CONCATENATE("=",Uitwerking!$A139,"-",Uitwerking!AQ$9),RelGegevens!$L$3:$L$1002))</f>
        <v/>
      </c>
      <c r="AR139" s="51" t="str">
        <f ca="1">IF(OR($A139="",AR$9="",SUMIF(RelGegevens!$F$3:$M$1002,CONCATENATE("=",Uitwerking!$A139,"-",Uitwerking!AR$9),RelGegevens!$L$3:$L$1002)=0),"",SUMIF(RelGegevens!$F$3:$M$1002,CONCATENATE("=",Uitwerking!$A139,"-",Uitwerking!AR$9),RelGegevens!$L$3:$L$1002))</f>
        <v/>
      </c>
      <c r="AS139" s="51" t="str">
        <f ca="1">IF(OR($A139="",AS$9="",SUMIF(RelGegevens!$F$3:$M$1002,CONCATENATE("=",Uitwerking!$A139,"-",Uitwerking!AS$9),RelGegevens!$L$3:$L$1002)=0),"",SUMIF(RelGegevens!$F$3:$M$1002,CONCATENATE("=",Uitwerking!$A139,"-",Uitwerking!AS$9),RelGegevens!$L$3:$L$1002))</f>
        <v/>
      </c>
      <c r="AT139" s="51" t="str">
        <f ca="1">IF(OR($A139="",AT$9="",SUMIF(RelGegevens!$F$3:$M$1002,CONCATENATE("=",Uitwerking!$A139,"-",Uitwerking!AT$9),RelGegevens!$L$3:$L$1002)=0),"",SUMIF(RelGegevens!$F$3:$M$1002,CONCATENATE("=",Uitwerking!$A139,"-",Uitwerking!AT$9),RelGegevens!$L$3:$L$1002))</f>
        <v/>
      </c>
      <c r="AU139" s="51" t="str">
        <f ca="1">IF(OR($A139="",AU$9="",SUMIF(RelGegevens!$F$3:$M$1002,CONCATENATE("=",Uitwerking!$A139,"-",Uitwerking!AU$9),RelGegevens!$L$3:$L$1002)=0),"",SUMIF(RelGegevens!$F$3:$M$1002,CONCATENATE("=",Uitwerking!$A139,"-",Uitwerking!AU$9),RelGegevens!$L$3:$L$1002))</f>
        <v/>
      </c>
      <c r="AV139" s="51" t="str">
        <f ca="1">IF(OR($A139="",AV$9="",SUMIF(RelGegevens!$F$3:$M$1002,CONCATENATE("=",Uitwerking!$A139,"-",Uitwerking!AV$9),RelGegevens!$L$3:$L$1002)=0),"",SUMIF(RelGegevens!$F$3:$M$1002,CONCATENATE("=",Uitwerking!$A139,"-",Uitwerking!AV$9),RelGegevens!$L$3:$L$1002))</f>
        <v/>
      </c>
      <c r="AW139" s="51" t="str">
        <f ca="1">IF(OR($A139="",AW$9="",SUMIF(RelGegevens!$F$3:$M$1002,CONCATENATE("=",Uitwerking!$A139,"-",Uitwerking!AW$9),RelGegevens!$L$3:$L$1002)=0),"",SUMIF(RelGegevens!$F$3:$M$1002,CONCATENATE("=",Uitwerking!$A139,"-",Uitwerking!AW$9),RelGegevens!$L$3:$L$1002))</f>
        <v/>
      </c>
      <c r="AX139" s="51" t="str">
        <f ca="1">IF(OR($A139="",AX$9="",SUMIF(RelGegevens!$F$3:$M$1002,CONCATENATE("=",Uitwerking!$A139,"-",Uitwerking!AX$9),RelGegevens!$L$3:$L$1002)=0),"",SUMIF(RelGegevens!$F$3:$M$1002,CONCATENATE("=",Uitwerking!$A139,"-",Uitwerking!AX$9),RelGegevens!$L$3:$L$1002))</f>
        <v/>
      </c>
      <c r="AY139" s="51" t="str">
        <f ca="1">IF(OR($A139="",AY$9="",SUMIF(RelGegevens!$F$3:$M$1002,CONCATENATE("=",Uitwerking!$A139,"-",Uitwerking!AY$9),RelGegevens!$L$3:$L$1002)=0),"",SUMIF(RelGegevens!$F$3:$M$1002,CONCATENATE("=",Uitwerking!$A139,"-",Uitwerking!AY$9),RelGegevens!$L$3:$L$1002))</f>
        <v/>
      </c>
      <c r="AZ139" s="51" t="str">
        <f ca="1">IF(OR($A139="",AZ$9="",SUMIF(RelGegevens!$F$3:$M$1002,CONCATENATE("=",Uitwerking!$A139,"-",Uitwerking!AZ$9),RelGegevens!$L$3:$L$1002)=0),"",SUMIF(RelGegevens!$F$3:$M$1002,CONCATENATE("=",Uitwerking!$A139,"-",Uitwerking!AZ$9),RelGegevens!$L$3:$L$1002))</f>
        <v/>
      </c>
      <c r="BA139" s="51" t="str">
        <f ca="1">IF(OR($A139="",BA$9="",SUMIF(RelGegevens!$F$3:$M$1002,CONCATENATE("=",Uitwerking!$A139,"-",Uitwerking!BA$9),RelGegevens!$L$3:$L$1002)=0),"",SUMIF(RelGegevens!$F$3:$M$1002,CONCATENATE("=",Uitwerking!$A139,"-",Uitwerking!BA$9),RelGegevens!$L$3:$L$1002))</f>
        <v/>
      </c>
      <c r="BB139" s="51" t="str">
        <f ca="1">IF(OR($A139="",BB$9="",SUMIF(RelGegevens!$F$3:$M$1002,CONCATENATE("=",Uitwerking!$A139,"-",Uitwerking!BB$9),RelGegevens!$L$3:$L$1002)=0),"",SUMIF(RelGegevens!$F$3:$M$1002,CONCATENATE("=",Uitwerking!$A139,"-",Uitwerking!BB$9),RelGegevens!$L$3:$L$1002))</f>
        <v/>
      </c>
      <c r="BC139" s="52" t="str">
        <f ca="1">IF(OR($A139="",BC$9="",SUMIF(RelGegevens!$F$3:$M$1002,CONCATENATE("=",Uitwerking!$A139,"-",Uitwerking!BC$9),RelGegevens!$L$3:$L$1002)=0),"",SUMIF(RelGegevens!$F$3:$M$1002,CONCATENATE("=",Uitwerking!$A139,"-",Uitwerking!BC$9),RelGegevens!$L$3:$L$1002))</f>
        <v/>
      </c>
    </row>
    <row r="140" spans="1:55" ht="10.5" customHeight="1" x14ac:dyDescent="0.25">
      <c r="A140" s="17" t="str">
        <f>'Data LMA'!B148</f>
        <v/>
      </c>
      <c r="B140" s="29" t="str">
        <f t="shared" si="7"/>
        <v/>
      </c>
      <c r="C140" s="22" t="str">
        <f>IF(A140="","",VLOOKUP(A140,Euralcodes!$A$2:$C$840,3))</f>
        <v/>
      </c>
      <c r="D140" s="23" t="str">
        <f>IF(C140="","",VLOOKUP(A140,Euralcodes!$A$2:$C$840,2))</f>
        <v/>
      </c>
      <c r="E140" s="87" t="str">
        <f t="shared" ref="E140:E203" ca="1" si="8">CONCATENATE(IF(F140&lt;&gt;"",CONCATENATE(F$2,": ",F140/1000," t",CHAR(10)),""),IF(G140&lt;&gt;"",CONCATENATE(G$2,": ",G140/1000," t",CHAR(10)),""),IF(H140&lt;&gt;"",CONCATENATE(H$2,": ",H140/1000," t",CHAR(10)),""),IF(I140&lt;&gt;"",CONCATENATE(I$2,": ",I140/1000," t",CHAR(10)),""),IF(J140&lt;&gt;"",CONCATENATE(J$2,": ",J140/1000," t",CHAR(10)),""),IF(K140&lt;&gt;"",CONCATENATE(K$2,": ",K140/1000," t",CHAR(10)),""),IF(L140&lt;&gt;"",CONCATENATE(L$2,": ",L140/1000," t",CHAR(10)),""),IF(M140&lt;&gt;"",CONCATENATE(M$2,": ",M140/1000," t",CHAR(10)),""),IF(N140&lt;&gt;"",CONCATENATE(N$2,": ",N140/1000," t",CHAR(10)),""),IF(O140&lt;&gt;"",CONCATENATE(O$2,": ",O140/1000," t",CHAR(10)),""),IF(P140&lt;&gt;"",CONCATENATE(P$2,": ",P140/1000," t",CHAR(10)),""),IF(Q140&lt;&gt;"",CONCATENATE(Q$2,": ",Q140/1000," t",CHAR(10)),""),IF(R140&lt;&gt;"",CONCATENATE(R$2,": ",R140/1000," t",CHAR(10)),""),IF(S140&lt;&gt;"",CONCATENATE(S$2,": ",S140/1000," t",CHAR(10)),""),IF(T140&lt;&gt;"",CONCATENATE(T$2,": ",T140/1000," t",CHAR(10)),""),IF(U140&lt;&gt;"",CONCATENATE(U$2,": ",U140/1000," t",CHAR(10)),""),IF(V140&lt;&gt;"",CONCATENATE(V$2,": ",V140/1000," t",CHAR(10)),""),IF(W140&lt;&gt;"",CONCATENATE(W$2,": ",W140/1000," t",CHAR(10)),""),IF(X140&lt;&gt;"",CONCATENATE(X$2,": ",X140/1000," t",CHAR(10)),""),IF(Y140&lt;&gt;"",CONCATENATE(Y$2,": ",Y140/1000," t",CHAR(10)),""))</f>
        <v/>
      </c>
      <c r="F140" s="50" t="str">
        <f ca="1">IF(OR($A140="",F$9="",SUMIF(RelGegevens!$F$3:$M$1002,CONCATENATE("=",Uitwerking!$A140,"-",Uitwerking!F$9),RelGegevens!$L$3:$L$1002)=0),"",SUMIF(RelGegevens!$F$3:$M$1002,CONCATENATE("=",Uitwerking!$A140,"-",Uitwerking!F$9),RelGegevens!$L$3:$L$1002))</f>
        <v/>
      </c>
      <c r="G140" s="51" t="str">
        <f ca="1">IF(OR($A140="",G$9="",SUMIF(RelGegevens!$F$3:$M$1002,CONCATENATE("=",Uitwerking!$A140,"-",Uitwerking!G$9),RelGegevens!$L$3:$L$1002)=0),"",SUMIF(RelGegevens!$F$3:$M$1002,CONCATENATE("=",Uitwerking!$A140,"-",Uitwerking!G$9),RelGegevens!$L$3:$L$1002))</f>
        <v/>
      </c>
      <c r="H140" s="51" t="str">
        <f ca="1">IF(OR($A140="",H$9="",SUMIF(RelGegevens!$F$3:$M$1002,CONCATENATE("=",Uitwerking!$A140,"-",Uitwerking!H$9),RelGegevens!$L$3:$L$1002)=0),"",SUMIF(RelGegevens!$F$3:$M$1002,CONCATENATE("=",Uitwerking!$A140,"-",Uitwerking!H$9),RelGegevens!$L$3:$L$1002))</f>
        <v/>
      </c>
      <c r="I140" s="51" t="str">
        <f ca="1">IF(OR($A140="",I$9="",SUMIF(RelGegevens!$F$3:$M$1002,CONCATENATE("=",Uitwerking!$A140,"-",Uitwerking!I$9),RelGegevens!$L$3:$L$1002)=0),"",SUMIF(RelGegevens!$F$3:$M$1002,CONCATENATE("=",Uitwerking!$A140,"-",Uitwerking!I$9),RelGegevens!$L$3:$L$1002))</f>
        <v/>
      </c>
      <c r="J140" s="51" t="str">
        <f ca="1">IF(OR($A140="",J$9="",SUMIF(RelGegevens!$F$3:$M$1002,CONCATENATE("=",Uitwerking!$A140,"-",Uitwerking!J$9),RelGegevens!$L$3:$L$1002)=0),"",SUMIF(RelGegevens!$F$3:$M$1002,CONCATENATE("=",Uitwerking!$A140,"-",Uitwerking!J$9),RelGegevens!$L$3:$L$1002))</f>
        <v/>
      </c>
      <c r="K140" s="51" t="str">
        <f ca="1">IF(OR($A140="",K$9="",SUMIF(RelGegevens!$F$3:$M$1002,CONCATENATE("=",Uitwerking!$A140,"-",Uitwerking!K$9),RelGegevens!$L$3:$L$1002)=0),"",SUMIF(RelGegevens!$F$3:$M$1002,CONCATENATE("=",Uitwerking!$A140,"-",Uitwerking!K$9),RelGegevens!$L$3:$L$1002))</f>
        <v/>
      </c>
      <c r="L140" s="51" t="str">
        <f ca="1">IF(OR($A140="",L$9="",SUMIF(RelGegevens!$F$3:$M$1002,CONCATENATE("=",Uitwerking!$A140,"-",Uitwerking!L$9),RelGegevens!$L$3:$L$1002)=0),"",SUMIF(RelGegevens!$F$3:$M$1002,CONCATENATE("=",Uitwerking!$A140,"-",Uitwerking!L$9),RelGegevens!$L$3:$L$1002))</f>
        <v/>
      </c>
      <c r="M140" s="51" t="str">
        <f ca="1">IF(OR($A140="",M$9="",SUMIF(RelGegevens!$F$3:$M$1002,CONCATENATE("=",Uitwerking!$A140,"-",Uitwerking!M$9),RelGegevens!$L$3:$L$1002)=0),"",SUMIF(RelGegevens!$F$3:$M$1002,CONCATENATE("=",Uitwerking!$A140,"-",Uitwerking!M$9),RelGegevens!$L$3:$L$1002))</f>
        <v/>
      </c>
      <c r="N140" s="51" t="str">
        <f ca="1">IF(OR($A140="",N$9="",SUMIF(RelGegevens!$F$3:$M$1002,CONCATENATE("=",Uitwerking!$A140,"-",Uitwerking!N$9),RelGegevens!$L$3:$L$1002)=0),"",SUMIF(RelGegevens!$F$3:$M$1002,CONCATENATE("=",Uitwerking!$A140,"-",Uitwerking!N$9),RelGegevens!$L$3:$L$1002))</f>
        <v/>
      </c>
      <c r="O140" s="51" t="str">
        <f ca="1">IF(OR($A140="",O$9="",SUMIF(RelGegevens!$F$3:$M$1002,CONCATENATE("=",Uitwerking!$A140,"-",Uitwerking!O$9),RelGegevens!$L$3:$L$1002)=0),"",SUMIF(RelGegevens!$F$3:$M$1002,CONCATENATE("=",Uitwerking!$A140,"-",Uitwerking!O$9),RelGegevens!$L$3:$L$1002))</f>
        <v/>
      </c>
      <c r="P140" s="51" t="str">
        <f ca="1">IF(OR($A140="",P$9="",SUMIF(RelGegevens!$F$3:$M$1002,CONCATENATE("=",Uitwerking!$A140,"-",Uitwerking!P$9),RelGegevens!$L$3:$L$1002)=0),"",SUMIF(RelGegevens!$F$3:$M$1002,CONCATENATE("=",Uitwerking!$A140,"-",Uitwerking!P$9),RelGegevens!$L$3:$L$1002))</f>
        <v/>
      </c>
      <c r="Q140" s="51" t="str">
        <f ca="1">IF(OR($A140="",Q$9="",SUMIF(RelGegevens!$F$3:$M$1002,CONCATENATE("=",Uitwerking!$A140,"-",Uitwerking!Q$9),RelGegevens!$L$3:$L$1002)=0),"",SUMIF(RelGegevens!$F$3:$M$1002,CONCATENATE("=",Uitwerking!$A140,"-",Uitwerking!Q$9),RelGegevens!$L$3:$L$1002))</f>
        <v/>
      </c>
      <c r="R140" s="51" t="str">
        <f ca="1">IF(OR($A140="",R$9="",SUMIF(RelGegevens!$F$3:$M$1002,CONCATENATE("=",Uitwerking!$A140,"-",Uitwerking!R$9),RelGegevens!$L$3:$L$1002)=0),"",SUMIF(RelGegevens!$F$3:$M$1002,CONCATENATE("=",Uitwerking!$A140,"-",Uitwerking!R$9),RelGegevens!$L$3:$L$1002))</f>
        <v/>
      </c>
      <c r="S140" s="51" t="str">
        <f ca="1">IF(OR($A140="",S$9="",SUMIF(RelGegevens!$F$3:$M$1002,CONCATENATE("=",Uitwerking!$A140,"-",Uitwerking!S$9),RelGegevens!$L$3:$L$1002)=0),"",SUMIF(RelGegevens!$F$3:$M$1002,CONCATENATE("=",Uitwerking!$A140,"-",Uitwerking!S$9),RelGegevens!$L$3:$L$1002))</f>
        <v/>
      </c>
      <c r="T140" s="51" t="str">
        <f ca="1">IF(OR($A140="",T$9="",SUMIF(RelGegevens!$F$3:$M$1002,CONCATENATE("=",Uitwerking!$A140,"-",Uitwerking!T$9),RelGegevens!$L$3:$L$1002)=0),"",SUMIF(RelGegevens!$F$3:$M$1002,CONCATENATE("=",Uitwerking!$A140,"-",Uitwerking!T$9),RelGegevens!$L$3:$L$1002))</f>
        <v/>
      </c>
      <c r="U140" s="51" t="str">
        <f ca="1">IF(OR($A140="",U$9="",SUMIF(RelGegevens!$F$3:$M$1002,CONCATENATE("=",Uitwerking!$A140,"-",Uitwerking!U$9),RelGegevens!$L$3:$L$1002)=0),"",SUMIF(RelGegevens!$F$3:$M$1002,CONCATENATE("=",Uitwerking!$A140,"-",Uitwerking!U$9),RelGegevens!$L$3:$L$1002))</f>
        <v/>
      </c>
      <c r="V140" s="51" t="str">
        <f ca="1">IF(OR($A140="",V$9="",SUMIF(RelGegevens!$F$3:$M$1002,CONCATENATE("=",Uitwerking!$A140,"-",Uitwerking!V$9),RelGegevens!$L$3:$L$1002)=0),"",SUMIF(RelGegevens!$F$3:$M$1002,CONCATENATE("=",Uitwerking!$A140,"-",Uitwerking!V$9),RelGegevens!$L$3:$L$1002))</f>
        <v/>
      </c>
      <c r="W140" s="51" t="str">
        <f ca="1">IF(OR($A140="",W$9="",SUMIF(RelGegevens!$F$3:$M$1002,CONCATENATE("=",Uitwerking!$A140,"-",Uitwerking!W$9),RelGegevens!$L$3:$L$1002)=0),"",SUMIF(RelGegevens!$F$3:$M$1002,CONCATENATE("=",Uitwerking!$A140,"-",Uitwerking!W$9),RelGegevens!$L$3:$L$1002))</f>
        <v/>
      </c>
      <c r="X140" s="51" t="str">
        <f ca="1">IF(OR($A140="",X$9="",SUMIF(RelGegevens!$F$3:$M$1002,CONCATENATE("=",Uitwerking!$A140,"-",Uitwerking!X$9),RelGegevens!$L$3:$L$1002)=0),"",SUMIF(RelGegevens!$F$3:$M$1002,CONCATENATE("=",Uitwerking!$A140,"-",Uitwerking!X$9),RelGegevens!$L$3:$L$1002))</f>
        <v/>
      </c>
      <c r="Y140" s="51" t="str">
        <f ca="1">IF(OR($A140="",Y$9="",SUMIF(RelGegevens!$F$3:$M$1002,CONCATENATE("=",Uitwerking!$A140,"-",Uitwerking!Y$9),RelGegevens!$L$3:$L$1002)=0),"",SUMIF(RelGegevens!$F$3:$M$1002,CONCATENATE("=",Uitwerking!$A140,"-",Uitwerking!Y$9),RelGegevens!$L$3:$L$1002))</f>
        <v/>
      </c>
      <c r="Z140" s="50" t="str">
        <f ca="1">IF(OR($A140="",Z$9="",SUMIF(RelGegevens!$F$3:$M$1002,CONCATENATE("=",Uitwerking!$A140,"-",Uitwerking!Z$9),RelGegevens!$L$3:$L$1002)=0),"",SUMIF(RelGegevens!$F$3:$M$1002,CONCATENATE("=",Uitwerking!$A140,"-",Uitwerking!Z$9),RelGegevens!$L$3:$L$1002))</f>
        <v/>
      </c>
      <c r="AA140" s="51" t="str">
        <f ca="1">IF(OR($A140="",AA$9="",SUMIF(RelGegevens!$F$3:$M$1002,CONCATENATE("=",Uitwerking!$A140,"-",Uitwerking!AA$9),RelGegevens!$L$3:$L$1002)=0),"",SUMIF(RelGegevens!$F$3:$M$1002,CONCATENATE("=",Uitwerking!$A140,"-",Uitwerking!AA$9),RelGegevens!$L$3:$L$1002))</f>
        <v/>
      </c>
      <c r="AB140" s="51" t="str">
        <f ca="1">IF(OR($A140="",AB$9="",SUMIF(RelGegevens!$F$3:$M$1002,CONCATENATE("=",Uitwerking!$A140,"-",Uitwerking!AB$9),RelGegevens!$L$3:$L$1002)=0),"",SUMIF(RelGegevens!$F$3:$M$1002,CONCATENATE("=",Uitwerking!$A140,"-",Uitwerking!AB$9),RelGegevens!$L$3:$L$1002))</f>
        <v/>
      </c>
      <c r="AC140" s="51" t="str">
        <f ca="1">IF(OR($A140="",AC$9="",SUMIF(RelGegevens!$F$3:$M$1002,CONCATENATE("=",Uitwerking!$A140,"-",Uitwerking!AC$9),RelGegevens!$L$3:$L$1002)=0),"",SUMIF(RelGegevens!$F$3:$M$1002,CONCATENATE("=",Uitwerking!$A140,"-",Uitwerking!AC$9),RelGegevens!$L$3:$L$1002))</f>
        <v/>
      </c>
      <c r="AD140" s="51" t="str">
        <f ca="1">IF(OR($A140="",AD$9="",SUMIF(RelGegevens!$F$3:$M$1002,CONCATENATE("=",Uitwerking!$A140,"-",Uitwerking!AD$9),RelGegevens!$L$3:$L$1002)=0),"",SUMIF(RelGegevens!$F$3:$M$1002,CONCATENATE("=",Uitwerking!$A140,"-",Uitwerking!AD$9),RelGegevens!$L$3:$L$1002))</f>
        <v/>
      </c>
      <c r="AE140" s="51" t="str">
        <f ca="1">IF(OR($A140="",AE$9="",SUMIF(RelGegevens!$F$3:$M$1002,CONCATENATE("=",Uitwerking!$A140,"-",Uitwerking!AE$9),RelGegevens!$L$3:$L$1002)=0),"",SUMIF(RelGegevens!$F$3:$M$1002,CONCATENATE("=",Uitwerking!$A140,"-",Uitwerking!AE$9),RelGegevens!$L$3:$L$1002))</f>
        <v/>
      </c>
      <c r="AF140" s="51" t="str">
        <f ca="1">IF(OR($A140="",AF$9="",SUMIF(RelGegevens!$F$3:$M$1002,CONCATENATE("=",Uitwerking!$A140,"-",Uitwerking!AF$9),RelGegevens!$L$3:$L$1002)=0),"",SUMIF(RelGegevens!$F$3:$M$1002,CONCATENATE("=",Uitwerking!$A140,"-",Uitwerking!AF$9),RelGegevens!$L$3:$L$1002))</f>
        <v/>
      </c>
      <c r="AG140" s="51" t="str">
        <f ca="1">IF(OR($A140="",AG$9="",SUMIF(RelGegevens!$F$3:$M$1002,CONCATENATE("=",Uitwerking!$A140,"-",Uitwerking!AG$9),RelGegevens!$L$3:$L$1002)=0),"",SUMIF(RelGegevens!$F$3:$M$1002,CONCATENATE("=",Uitwerking!$A140,"-",Uitwerking!AG$9),RelGegevens!$L$3:$L$1002))</f>
        <v/>
      </c>
      <c r="AH140" s="51" t="str">
        <f ca="1">IF(OR($A140="",AH$9="",SUMIF(RelGegevens!$F$3:$M$1002,CONCATENATE("=",Uitwerking!$A140,"-",Uitwerking!AH$9),RelGegevens!$L$3:$L$1002)=0),"",SUMIF(RelGegevens!$F$3:$M$1002,CONCATENATE("=",Uitwerking!$A140,"-",Uitwerking!AH$9),RelGegevens!$L$3:$L$1002))</f>
        <v/>
      </c>
      <c r="AI140" s="51" t="str">
        <f ca="1">IF(OR($A140="",AI$9="",SUMIF(RelGegevens!$F$3:$M$1002,CONCATENATE("=",Uitwerking!$A140,"-",Uitwerking!AI$9),RelGegevens!$L$3:$L$1002)=0),"",SUMIF(RelGegevens!$F$3:$M$1002,CONCATENATE("=",Uitwerking!$A140,"-",Uitwerking!AI$9),RelGegevens!$L$3:$L$1002))</f>
        <v/>
      </c>
      <c r="AJ140" s="51" t="str">
        <f ca="1">IF(OR($A140="",AJ$9="",SUMIF(RelGegevens!$F$3:$M$1002,CONCATENATE("=",Uitwerking!$A140,"-",Uitwerking!AJ$9),RelGegevens!$L$3:$L$1002)=0),"",SUMIF(RelGegevens!$F$3:$M$1002,CONCATENATE("=",Uitwerking!$A140,"-",Uitwerking!AJ$9),RelGegevens!$L$3:$L$1002))</f>
        <v/>
      </c>
      <c r="AK140" s="51" t="str">
        <f ca="1">IF(OR($A140="",AK$9="",SUMIF(RelGegevens!$F$3:$M$1002,CONCATENATE("=",Uitwerking!$A140,"-",Uitwerking!AK$9),RelGegevens!$L$3:$L$1002)=0),"",SUMIF(RelGegevens!$F$3:$M$1002,CONCATENATE("=",Uitwerking!$A140,"-",Uitwerking!AK$9),RelGegevens!$L$3:$L$1002))</f>
        <v/>
      </c>
      <c r="AL140" s="51" t="str">
        <f ca="1">IF(OR($A140="",AL$9="",SUMIF(RelGegevens!$F$3:$M$1002,CONCATENATE("=",Uitwerking!$A140,"-",Uitwerking!AL$9),RelGegevens!$L$3:$L$1002)=0),"",SUMIF(RelGegevens!$F$3:$M$1002,CONCATENATE("=",Uitwerking!$A140,"-",Uitwerking!AL$9),RelGegevens!$L$3:$L$1002))</f>
        <v/>
      </c>
      <c r="AM140" s="51" t="str">
        <f ca="1">IF(OR($A140="",AM$9="",SUMIF(RelGegevens!$F$3:$M$1002,CONCATENATE("=",Uitwerking!$A140,"-",Uitwerking!AM$9),RelGegevens!$L$3:$L$1002)=0),"",SUMIF(RelGegevens!$F$3:$M$1002,CONCATENATE("=",Uitwerking!$A140,"-",Uitwerking!AM$9),RelGegevens!$L$3:$L$1002))</f>
        <v/>
      </c>
      <c r="AN140" s="51" t="str">
        <f ca="1">IF(OR($A140="",AN$9="",SUMIF(RelGegevens!$F$3:$M$1002,CONCATENATE("=",Uitwerking!$A140,"-",Uitwerking!AN$9),RelGegevens!$L$3:$L$1002)=0),"",SUMIF(RelGegevens!$F$3:$M$1002,CONCATENATE("=",Uitwerking!$A140,"-",Uitwerking!AN$9),RelGegevens!$L$3:$L$1002))</f>
        <v/>
      </c>
      <c r="AO140" s="51" t="str">
        <f ca="1">IF(OR($A140="",AO$9="",SUMIF(RelGegevens!$F$3:$M$1002,CONCATENATE("=",Uitwerking!$A140,"-",Uitwerking!AO$9),RelGegevens!$L$3:$L$1002)=0),"",SUMIF(RelGegevens!$F$3:$M$1002,CONCATENATE("=",Uitwerking!$A140,"-",Uitwerking!AO$9),RelGegevens!$L$3:$L$1002))</f>
        <v/>
      </c>
      <c r="AP140" s="51" t="str">
        <f ca="1">IF(OR($A140="",AP$9="",SUMIF(RelGegevens!$F$3:$M$1002,CONCATENATE("=",Uitwerking!$A140,"-",Uitwerking!AP$9),RelGegevens!$L$3:$L$1002)=0),"",SUMIF(RelGegevens!$F$3:$M$1002,CONCATENATE("=",Uitwerking!$A140,"-",Uitwerking!AP$9),RelGegevens!$L$3:$L$1002))</f>
        <v/>
      </c>
      <c r="AQ140" s="51" t="str">
        <f ca="1">IF(OR($A140="",AQ$9="",SUMIF(RelGegevens!$F$3:$M$1002,CONCATENATE("=",Uitwerking!$A140,"-",Uitwerking!AQ$9),RelGegevens!$L$3:$L$1002)=0),"",SUMIF(RelGegevens!$F$3:$M$1002,CONCATENATE("=",Uitwerking!$A140,"-",Uitwerking!AQ$9),RelGegevens!$L$3:$L$1002))</f>
        <v/>
      </c>
      <c r="AR140" s="51" t="str">
        <f ca="1">IF(OR($A140="",AR$9="",SUMIF(RelGegevens!$F$3:$M$1002,CONCATENATE("=",Uitwerking!$A140,"-",Uitwerking!AR$9),RelGegevens!$L$3:$L$1002)=0),"",SUMIF(RelGegevens!$F$3:$M$1002,CONCATENATE("=",Uitwerking!$A140,"-",Uitwerking!AR$9),RelGegevens!$L$3:$L$1002))</f>
        <v/>
      </c>
      <c r="AS140" s="51" t="str">
        <f ca="1">IF(OR($A140="",AS$9="",SUMIF(RelGegevens!$F$3:$M$1002,CONCATENATE("=",Uitwerking!$A140,"-",Uitwerking!AS$9),RelGegevens!$L$3:$L$1002)=0),"",SUMIF(RelGegevens!$F$3:$M$1002,CONCATENATE("=",Uitwerking!$A140,"-",Uitwerking!AS$9),RelGegevens!$L$3:$L$1002))</f>
        <v/>
      </c>
      <c r="AT140" s="51" t="str">
        <f ca="1">IF(OR($A140="",AT$9="",SUMIF(RelGegevens!$F$3:$M$1002,CONCATENATE("=",Uitwerking!$A140,"-",Uitwerking!AT$9),RelGegevens!$L$3:$L$1002)=0),"",SUMIF(RelGegevens!$F$3:$M$1002,CONCATENATE("=",Uitwerking!$A140,"-",Uitwerking!AT$9),RelGegevens!$L$3:$L$1002))</f>
        <v/>
      </c>
      <c r="AU140" s="51" t="str">
        <f ca="1">IF(OR($A140="",AU$9="",SUMIF(RelGegevens!$F$3:$M$1002,CONCATENATE("=",Uitwerking!$A140,"-",Uitwerking!AU$9),RelGegevens!$L$3:$L$1002)=0),"",SUMIF(RelGegevens!$F$3:$M$1002,CONCATENATE("=",Uitwerking!$A140,"-",Uitwerking!AU$9),RelGegevens!$L$3:$L$1002))</f>
        <v/>
      </c>
      <c r="AV140" s="51" t="str">
        <f ca="1">IF(OR($A140="",AV$9="",SUMIF(RelGegevens!$F$3:$M$1002,CONCATENATE("=",Uitwerking!$A140,"-",Uitwerking!AV$9),RelGegevens!$L$3:$L$1002)=0),"",SUMIF(RelGegevens!$F$3:$M$1002,CONCATENATE("=",Uitwerking!$A140,"-",Uitwerking!AV$9),RelGegevens!$L$3:$L$1002))</f>
        <v/>
      </c>
      <c r="AW140" s="51" t="str">
        <f ca="1">IF(OR($A140="",AW$9="",SUMIF(RelGegevens!$F$3:$M$1002,CONCATENATE("=",Uitwerking!$A140,"-",Uitwerking!AW$9),RelGegevens!$L$3:$L$1002)=0),"",SUMIF(RelGegevens!$F$3:$M$1002,CONCATENATE("=",Uitwerking!$A140,"-",Uitwerking!AW$9),RelGegevens!$L$3:$L$1002))</f>
        <v/>
      </c>
      <c r="AX140" s="51" t="str">
        <f ca="1">IF(OR($A140="",AX$9="",SUMIF(RelGegevens!$F$3:$M$1002,CONCATENATE("=",Uitwerking!$A140,"-",Uitwerking!AX$9),RelGegevens!$L$3:$L$1002)=0),"",SUMIF(RelGegevens!$F$3:$M$1002,CONCATENATE("=",Uitwerking!$A140,"-",Uitwerking!AX$9),RelGegevens!$L$3:$L$1002))</f>
        <v/>
      </c>
      <c r="AY140" s="51" t="str">
        <f ca="1">IF(OR($A140="",AY$9="",SUMIF(RelGegevens!$F$3:$M$1002,CONCATENATE("=",Uitwerking!$A140,"-",Uitwerking!AY$9),RelGegevens!$L$3:$L$1002)=0),"",SUMIF(RelGegevens!$F$3:$M$1002,CONCATENATE("=",Uitwerking!$A140,"-",Uitwerking!AY$9),RelGegevens!$L$3:$L$1002))</f>
        <v/>
      </c>
      <c r="AZ140" s="51" t="str">
        <f ca="1">IF(OR($A140="",AZ$9="",SUMIF(RelGegevens!$F$3:$M$1002,CONCATENATE("=",Uitwerking!$A140,"-",Uitwerking!AZ$9),RelGegevens!$L$3:$L$1002)=0),"",SUMIF(RelGegevens!$F$3:$M$1002,CONCATENATE("=",Uitwerking!$A140,"-",Uitwerking!AZ$9),RelGegevens!$L$3:$L$1002))</f>
        <v/>
      </c>
      <c r="BA140" s="51" t="str">
        <f ca="1">IF(OR($A140="",BA$9="",SUMIF(RelGegevens!$F$3:$M$1002,CONCATENATE("=",Uitwerking!$A140,"-",Uitwerking!BA$9),RelGegevens!$L$3:$L$1002)=0),"",SUMIF(RelGegevens!$F$3:$M$1002,CONCATENATE("=",Uitwerking!$A140,"-",Uitwerking!BA$9),RelGegevens!$L$3:$L$1002))</f>
        <v/>
      </c>
      <c r="BB140" s="51" t="str">
        <f ca="1">IF(OR($A140="",BB$9="",SUMIF(RelGegevens!$F$3:$M$1002,CONCATENATE("=",Uitwerking!$A140,"-",Uitwerking!BB$9),RelGegevens!$L$3:$L$1002)=0),"",SUMIF(RelGegevens!$F$3:$M$1002,CONCATENATE("=",Uitwerking!$A140,"-",Uitwerking!BB$9),RelGegevens!$L$3:$L$1002))</f>
        <v/>
      </c>
      <c r="BC140" s="52" t="str">
        <f ca="1">IF(OR($A140="",BC$9="",SUMIF(RelGegevens!$F$3:$M$1002,CONCATENATE("=",Uitwerking!$A140,"-",Uitwerking!BC$9),RelGegevens!$L$3:$L$1002)=0),"",SUMIF(RelGegevens!$F$3:$M$1002,CONCATENATE("=",Uitwerking!$A140,"-",Uitwerking!BC$9),RelGegevens!$L$3:$L$1002))</f>
        <v/>
      </c>
    </row>
    <row r="141" spans="1:55" ht="10.5" customHeight="1" x14ac:dyDescent="0.25">
      <c r="A141" s="17" t="str">
        <f>'Data LMA'!B149</f>
        <v/>
      </c>
      <c r="B141" s="29" t="str">
        <f t="shared" si="7"/>
        <v/>
      </c>
      <c r="C141" s="22" t="str">
        <f>IF(A141="","",VLOOKUP(A141,Euralcodes!$A$2:$C$840,3))</f>
        <v/>
      </c>
      <c r="D141" s="23" t="str">
        <f>IF(C141="","",VLOOKUP(A141,Euralcodes!$A$2:$C$840,2))</f>
        <v/>
      </c>
      <c r="E141" s="87" t="str">
        <f t="shared" ca="1" si="8"/>
        <v/>
      </c>
      <c r="F141" s="50" t="str">
        <f ca="1">IF(OR($A141="",F$9="",SUMIF(RelGegevens!$F$3:$M$1002,CONCATENATE("=",Uitwerking!$A141,"-",Uitwerking!F$9),RelGegevens!$L$3:$L$1002)=0),"",SUMIF(RelGegevens!$F$3:$M$1002,CONCATENATE("=",Uitwerking!$A141,"-",Uitwerking!F$9),RelGegevens!$L$3:$L$1002))</f>
        <v/>
      </c>
      <c r="G141" s="51" t="str">
        <f ca="1">IF(OR($A141="",G$9="",SUMIF(RelGegevens!$F$3:$M$1002,CONCATENATE("=",Uitwerking!$A141,"-",Uitwerking!G$9),RelGegevens!$L$3:$L$1002)=0),"",SUMIF(RelGegevens!$F$3:$M$1002,CONCATENATE("=",Uitwerking!$A141,"-",Uitwerking!G$9),RelGegevens!$L$3:$L$1002))</f>
        <v/>
      </c>
      <c r="H141" s="51" t="str">
        <f ca="1">IF(OR($A141="",H$9="",SUMIF(RelGegevens!$F$3:$M$1002,CONCATENATE("=",Uitwerking!$A141,"-",Uitwerking!H$9),RelGegevens!$L$3:$L$1002)=0),"",SUMIF(RelGegevens!$F$3:$M$1002,CONCATENATE("=",Uitwerking!$A141,"-",Uitwerking!H$9),RelGegevens!$L$3:$L$1002))</f>
        <v/>
      </c>
      <c r="I141" s="51" t="str">
        <f ca="1">IF(OR($A141="",I$9="",SUMIF(RelGegevens!$F$3:$M$1002,CONCATENATE("=",Uitwerking!$A141,"-",Uitwerking!I$9),RelGegevens!$L$3:$L$1002)=0),"",SUMIF(RelGegevens!$F$3:$M$1002,CONCATENATE("=",Uitwerking!$A141,"-",Uitwerking!I$9),RelGegevens!$L$3:$L$1002))</f>
        <v/>
      </c>
      <c r="J141" s="51" t="str">
        <f ca="1">IF(OR($A141="",J$9="",SUMIF(RelGegevens!$F$3:$M$1002,CONCATENATE("=",Uitwerking!$A141,"-",Uitwerking!J$9),RelGegevens!$L$3:$L$1002)=0),"",SUMIF(RelGegevens!$F$3:$M$1002,CONCATENATE("=",Uitwerking!$A141,"-",Uitwerking!J$9),RelGegevens!$L$3:$L$1002))</f>
        <v/>
      </c>
      <c r="K141" s="51" t="str">
        <f ca="1">IF(OR($A141="",K$9="",SUMIF(RelGegevens!$F$3:$M$1002,CONCATENATE("=",Uitwerking!$A141,"-",Uitwerking!K$9),RelGegevens!$L$3:$L$1002)=0),"",SUMIF(RelGegevens!$F$3:$M$1002,CONCATENATE("=",Uitwerking!$A141,"-",Uitwerking!K$9),RelGegevens!$L$3:$L$1002))</f>
        <v/>
      </c>
      <c r="L141" s="51" t="str">
        <f ca="1">IF(OR($A141="",L$9="",SUMIF(RelGegevens!$F$3:$M$1002,CONCATENATE("=",Uitwerking!$A141,"-",Uitwerking!L$9),RelGegevens!$L$3:$L$1002)=0),"",SUMIF(RelGegevens!$F$3:$M$1002,CONCATENATE("=",Uitwerking!$A141,"-",Uitwerking!L$9),RelGegevens!$L$3:$L$1002))</f>
        <v/>
      </c>
      <c r="M141" s="51" t="str">
        <f ca="1">IF(OR($A141="",M$9="",SUMIF(RelGegevens!$F$3:$M$1002,CONCATENATE("=",Uitwerking!$A141,"-",Uitwerking!M$9),RelGegevens!$L$3:$L$1002)=0),"",SUMIF(RelGegevens!$F$3:$M$1002,CONCATENATE("=",Uitwerking!$A141,"-",Uitwerking!M$9),RelGegevens!$L$3:$L$1002))</f>
        <v/>
      </c>
      <c r="N141" s="51" t="str">
        <f ca="1">IF(OR($A141="",N$9="",SUMIF(RelGegevens!$F$3:$M$1002,CONCATENATE("=",Uitwerking!$A141,"-",Uitwerking!N$9),RelGegevens!$L$3:$L$1002)=0),"",SUMIF(RelGegevens!$F$3:$M$1002,CONCATENATE("=",Uitwerking!$A141,"-",Uitwerking!N$9),RelGegevens!$L$3:$L$1002))</f>
        <v/>
      </c>
      <c r="O141" s="51" t="str">
        <f ca="1">IF(OR($A141="",O$9="",SUMIF(RelGegevens!$F$3:$M$1002,CONCATENATE("=",Uitwerking!$A141,"-",Uitwerking!O$9),RelGegevens!$L$3:$L$1002)=0),"",SUMIF(RelGegevens!$F$3:$M$1002,CONCATENATE("=",Uitwerking!$A141,"-",Uitwerking!O$9),RelGegevens!$L$3:$L$1002))</f>
        <v/>
      </c>
      <c r="P141" s="51" t="str">
        <f ca="1">IF(OR($A141="",P$9="",SUMIF(RelGegevens!$F$3:$M$1002,CONCATENATE("=",Uitwerking!$A141,"-",Uitwerking!P$9),RelGegevens!$L$3:$L$1002)=0),"",SUMIF(RelGegevens!$F$3:$M$1002,CONCATENATE("=",Uitwerking!$A141,"-",Uitwerking!P$9),RelGegevens!$L$3:$L$1002))</f>
        <v/>
      </c>
      <c r="Q141" s="51" t="str">
        <f ca="1">IF(OR($A141="",Q$9="",SUMIF(RelGegevens!$F$3:$M$1002,CONCATENATE("=",Uitwerking!$A141,"-",Uitwerking!Q$9),RelGegevens!$L$3:$L$1002)=0),"",SUMIF(RelGegevens!$F$3:$M$1002,CONCATENATE("=",Uitwerking!$A141,"-",Uitwerking!Q$9),RelGegevens!$L$3:$L$1002))</f>
        <v/>
      </c>
      <c r="R141" s="51" t="str">
        <f ca="1">IF(OR($A141="",R$9="",SUMIF(RelGegevens!$F$3:$M$1002,CONCATENATE("=",Uitwerking!$A141,"-",Uitwerking!R$9),RelGegevens!$L$3:$L$1002)=0),"",SUMIF(RelGegevens!$F$3:$M$1002,CONCATENATE("=",Uitwerking!$A141,"-",Uitwerking!R$9),RelGegevens!$L$3:$L$1002))</f>
        <v/>
      </c>
      <c r="S141" s="51" t="str">
        <f ca="1">IF(OR($A141="",S$9="",SUMIF(RelGegevens!$F$3:$M$1002,CONCATENATE("=",Uitwerking!$A141,"-",Uitwerking!S$9),RelGegevens!$L$3:$L$1002)=0),"",SUMIF(RelGegevens!$F$3:$M$1002,CONCATENATE("=",Uitwerking!$A141,"-",Uitwerking!S$9),RelGegevens!$L$3:$L$1002))</f>
        <v/>
      </c>
      <c r="T141" s="51" t="str">
        <f ca="1">IF(OR($A141="",T$9="",SUMIF(RelGegevens!$F$3:$M$1002,CONCATENATE("=",Uitwerking!$A141,"-",Uitwerking!T$9),RelGegevens!$L$3:$L$1002)=0),"",SUMIF(RelGegevens!$F$3:$M$1002,CONCATENATE("=",Uitwerking!$A141,"-",Uitwerking!T$9),RelGegevens!$L$3:$L$1002))</f>
        <v/>
      </c>
      <c r="U141" s="51" t="str">
        <f ca="1">IF(OR($A141="",U$9="",SUMIF(RelGegevens!$F$3:$M$1002,CONCATENATE("=",Uitwerking!$A141,"-",Uitwerking!U$9),RelGegevens!$L$3:$L$1002)=0),"",SUMIF(RelGegevens!$F$3:$M$1002,CONCATENATE("=",Uitwerking!$A141,"-",Uitwerking!U$9),RelGegevens!$L$3:$L$1002))</f>
        <v/>
      </c>
      <c r="V141" s="51" t="str">
        <f ca="1">IF(OR($A141="",V$9="",SUMIF(RelGegevens!$F$3:$M$1002,CONCATENATE("=",Uitwerking!$A141,"-",Uitwerking!V$9),RelGegevens!$L$3:$L$1002)=0),"",SUMIF(RelGegevens!$F$3:$M$1002,CONCATENATE("=",Uitwerking!$A141,"-",Uitwerking!V$9),RelGegevens!$L$3:$L$1002))</f>
        <v/>
      </c>
      <c r="W141" s="51" t="str">
        <f ca="1">IF(OR($A141="",W$9="",SUMIF(RelGegevens!$F$3:$M$1002,CONCATENATE("=",Uitwerking!$A141,"-",Uitwerking!W$9),RelGegevens!$L$3:$L$1002)=0),"",SUMIF(RelGegevens!$F$3:$M$1002,CONCATENATE("=",Uitwerking!$A141,"-",Uitwerking!W$9),RelGegevens!$L$3:$L$1002))</f>
        <v/>
      </c>
      <c r="X141" s="51" t="str">
        <f ca="1">IF(OR($A141="",X$9="",SUMIF(RelGegevens!$F$3:$M$1002,CONCATENATE("=",Uitwerking!$A141,"-",Uitwerking!X$9),RelGegevens!$L$3:$L$1002)=0),"",SUMIF(RelGegevens!$F$3:$M$1002,CONCATENATE("=",Uitwerking!$A141,"-",Uitwerking!X$9),RelGegevens!$L$3:$L$1002))</f>
        <v/>
      </c>
      <c r="Y141" s="51" t="str">
        <f ca="1">IF(OR($A141="",Y$9="",SUMIF(RelGegevens!$F$3:$M$1002,CONCATENATE("=",Uitwerking!$A141,"-",Uitwerking!Y$9),RelGegevens!$L$3:$L$1002)=0),"",SUMIF(RelGegevens!$F$3:$M$1002,CONCATENATE("=",Uitwerking!$A141,"-",Uitwerking!Y$9),RelGegevens!$L$3:$L$1002))</f>
        <v/>
      </c>
      <c r="Z141" s="50" t="str">
        <f ca="1">IF(OR($A141="",Z$9="",SUMIF(RelGegevens!$F$3:$M$1002,CONCATENATE("=",Uitwerking!$A141,"-",Uitwerking!Z$9),RelGegevens!$L$3:$L$1002)=0),"",SUMIF(RelGegevens!$F$3:$M$1002,CONCATENATE("=",Uitwerking!$A141,"-",Uitwerking!Z$9),RelGegevens!$L$3:$L$1002))</f>
        <v/>
      </c>
      <c r="AA141" s="51" t="str">
        <f ca="1">IF(OR($A141="",AA$9="",SUMIF(RelGegevens!$F$3:$M$1002,CONCATENATE("=",Uitwerking!$A141,"-",Uitwerking!AA$9),RelGegevens!$L$3:$L$1002)=0),"",SUMIF(RelGegevens!$F$3:$M$1002,CONCATENATE("=",Uitwerking!$A141,"-",Uitwerking!AA$9),RelGegevens!$L$3:$L$1002))</f>
        <v/>
      </c>
      <c r="AB141" s="51" t="str">
        <f ca="1">IF(OR($A141="",AB$9="",SUMIF(RelGegevens!$F$3:$M$1002,CONCATENATE("=",Uitwerking!$A141,"-",Uitwerking!AB$9),RelGegevens!$L$3:$L$1002)=0),"",SUMIF(RelGegevens!$F$3:$M$1002,CONCATENATE("=",Uitwerking!$A141,"-",Uitwerking!AB$9),RelGegevens!$L$3:$L$1002))</f>
        <v/>
      </c>
      <c r="AC141" s="51" t="str">
        <f ca="1">IF(OR($A141="",AC$9="",SUMIF(RelGegevens!$F$3:$M$1002,CONCATENATE("=",Uitwerking!$A141,"-",Uitwerking!AC$9),RelGegevens!$L$3:$L$1002)=0),"",SUMIF(RelGegevens!$F$3:$M$1002,CONCATENATE("=",Uitwerking!$A141,"-",Uitwerking!AC$9),RelGegevens!$L$3:$L$1002))</f>
        <v/>
      </c>
      <c r="AD141" s="51" t="str">
        <f ca="1">IF(OR($A141="",AD$9="",SUMIF(RelGegevens!$F$3:$M$1002,CONCATENATE("=",Uitwerking!$A141,"-",Uitwerking!AD$9),RelGegevens!$L$3:$L$1002)=0),"",SUMIF(RelGegevens!$F$3:$M$1002,CONCATENATE("=",Uitwerking!$A141,"-",Uitwerking!AD$9),RelGegevens!$L$3:$L$1002))</f>
        <v/>
      </c>
      <c r="AE141" s="51" t="str">
        <f ca="1">IF(OR($A141="",AE$9="",SUMIF(RelGegevens!$F$3:$M$1002,CONCATENATE("=",Uitwerking!$A141,"-",Uitwerking!AE$9),RelGegevens!$L$3:$L$1002)=0),"",SUMIF(RelGegevens!$F$3:$M$1002,CONCATENATE("=",Uitwerking!$A141,"-",Uitwerking!AE$9),RelGegevens!$L$3:$L$1002))</f>
        <v/>
      </c>
      <c r="AF141" s="51" t="str">
        <f ca="1">IF(OR($A141="",AF$9="",SUMIF(RelGegevens!$F$3:$M$1002,CONCATENATE("=",Uitwerking!$A141,"-",Uitwerking!AF$9),RelGegevens!$L$3:$L$1002)=0),"",SUMIF(RelGegevens!$F$3:$M$1002,CONCATENATE("=",Uitwerking!$A141,"-",Uitwerking!AF$9),RelGegevens!$L$3:$L$1002))</f>
        <v/>
      </c>
      <c r="AG141" s="51" t="str">
        <f ca="1">IF(OR($A141="",AG$9="",SUMIF(RelGegevens!$F$3:$M$1002,CONCATENATE("=",Uitwerking!$A141,"-",Uitwerking!AG$9),RelGegevens!$L$3:$L$1002)=0),"",SUMIF(RelGegevens!$F$3:$M$1002,CONCATENATE("=",Uitwerking!$A141,"-",Uitwerking!AG$9),RelGegevens!$L$3:$L$1002))</f>
        <v/>
      </c>
      <c r="AH141" s="51" t="str">
        <f ca="1">IF(OR($A141="",AH$9="",SUMIF(RelGegevens!$F$3:$M$1002,CONCATENATE("=",Uitwerking!$A141,"-",Uitwerking!AH$9),RelGegevens!$L$3:$L$1002)=0),"",SUMIF(RelGegevens!$F$3:$M$1002,CONCATENATE("=",Uitwerking!$A141,"-",Uitwerking!AH$9),RelGegevens!$L$3:$L$1002))</f>
        <v/>
      </c>
      <c r="AI141" s="51" t="str">
        <f ca="1">IF(OR($A141="",AI$9="",SUMIF(RelGegevens!$F$3:$M$1002,CONCATENATE("=",Uitwerking!$A141,"-",Uitwerking!AI$9),RelGegevens!$L$3:$L$1002)=0),"",SUMIF(RelGegevens!$F$3:$M$1002,CONCATENATE("=",Uitwerking!$A141,"-",Uitwerking!AI$9),RelGegevens!$L$3:$L$1002))</f>
        <v/>
      </c>
      <c r="AJ141" s="51" t="str">
        <f ca="1">IF(OR($A141="",AJ$9="",SUMIF(RelGegevens!$F$3:$M$1002,CONCATENATE("=",Uitwerking!$A141,"-",Uitwerking!AJ$9),RelGegevens!$L$3:$L$1002)=0),"",SUMIF(RelGegevens!$F$3:$M$1002,CONCATENATE("=",Uitwerking!$A141,"-",Uitwerking!AJ$9),RelGegevens!$L$3:$L$1002))</f>
        <v/>
      </c>
      <c r="AK141" s="51" t="str">
        <f ca="1">IF(OR($A141="",AK$9="",SUMIF(RelGegevens!$F$3:$M$1002,CONCATENATE("=",Uitwerking!$A141,"-",Uitwerking!AK$9),RelGegevens!$L$3:$L$1002)=0),"",SUMIF(RelGegevens!$F$3:$M$1002,CONCATENATE("=",Uitwerking!$A141,"-",Uitwerking!AK$9),RelGegevens!$L$3:$L$1002))</f>
        <v/>
      </c>
      <c r="AL141" s="51" t="str">
        <f ca="1">IF(OR($A141="",AL$9="",SUMIF(RelGegevens!$F$3:$M$1002,CONCATENATE("=",Uitwerking!$A141,"-",Uitwerking!AL$9),RelGegevens!$L$3:$L$1002)=0),"",SUMIF(RelGegevens!$F$3:$M$1002,CONCATENATE("=",Uitwerking!$A141,"-",Uitwerking!AL$9),RelGegevens!$L$3:$L$1002))</f>
        <v/>
      </c>
      <c r="AM141" s="51" t="str">
        <f ca="1">IF(OR($A141="",AM$9="",SUMIF(RelGegevens!$F$3:$M$1002,CONCATENATE("=",Uitwerking!$A141,"-",Uitwerking!AM$9),RelGegevens!$L$3:$L$1002)=0),"",SUMIF(RelGegevens!$F$3:$M$1002,CONCATENATE("=",Uitwerking!$A141,"-",Uitwerking!AM$9),RelGegevens!$L$3:$L$1002))</f>
        <v/>
      </c>
      <c r="AN141" s="51" t="str">
        <f ca="1">IF(OR($A141="",AN$9="",SUMIF(RelGegevens!$F$3:$M$1002,CONCATENATE("=",Uitwerking!$A141,"-",Uitwerking!AN$9),RelGegevens!$L$3:$L$1002)=0),"",SUMIF(RelGegevens!$F$3:$M$1002,CONCATENATE("=",Uitwerking!$A141,"-",Uitwerking!AN$9),RelGegevens!$L$3:$L$1002))</f>
        <v/>
      </c>
      <c r="AO141" s="51" t="str">
        <f ca="1">IF(OR($A141="",AO$9="",SUMIF(RelGegevens!$F$3:$M$1002,CONCATENATE("=",Uitwerking!$A141,"-",Uitwerking!AO$9),RelGegevens!$L$3:$L$1002)=0),"",SUMIF(RelGegevens!$F$3:$M$1002,CONCATENATE("=",Uitwerking!$A141,"-",Uitwerking!AO$9),RelGegevens!$L$3:$L$1002))</f>
        <v/>
      </c>
      <c r="AP141" s="51" t="str">
        <f ca="1">IF(OR($A141="",AP$9="",SUMIF(RelGegevens!$F$3:$M$1002,CONCATENATE("=",Uitwerking!$A141,"-",Uitwerking!AP$9),RelGegevens!$L$3:$L$1002)=0),"",SUMIF(RelGegevens!$F$3:$M$1002,CONCATENATE("=",Uitwerking!$A141,"-",Uitwerking!AP$9),RelGegevens!$L$3:$L$1002))</f>
        <v/>
      </c>
      <c r="AQ141" s="51" t="str">
        <f ca="1">IF(OR($A141="",AQ$9="",SUMIF(RelGegevens!$F$3:$M$1002,CONCATENATE("=",Uitwerking!$A141,"-",Uitwerking!AQ$9),RelGegevens!$L$3:$L$1002)=0),"",SUMIF(RelGegevens!$F$3:$M$1002,CONCATENATE("=",Uitwerking!$A141,"-",Uitwerking!AQ$9),RelGegevens!$L$3:$L$1002))</f>
        <v/>
      </c>
      <c r="AR141" s="51" t="str">
        <f ca="1">IF(OR($A141="",AR$9="",SUMIF(RelGegevens!$F$3:$M$1002,CONCATENATE("=",Uitwerking!$A141,"-",Uitwerking!AR$9),RelGegevens!$L$3:$L$1002)=0),"",SUMIF(RelGegevens!$F$3:$M$1002,CONCATENATE("=",Uitwerking!$A141,"-",Uitwerking!AR$9),RelGegevens!$L$3:$L$1002))</f>
        <v/>
      </c>
      <c r="AS141" s="51" t="str">
        <f ca="1">IF(OR($A141="",AS$9="",SUMIF(RelGegevens!$F$3:$M$1002,CONCATENATE("=",Uitwerking!$A141,"-",Uitwerking!AS$9),RelGegevens!$L$3:$L$1002)=0),"",SUMIF(RelGegevens!$F$3:$M$1002,CONCATENATE("=",Uitwerking!$A141,"-",Uitwerking!AS$9),RelGegevens!$L$3:$L$1002))</f>
        <v/>
      </c>
      <c r="AT141" s="51" t="str">
        <f ca="1">IF(OR($A141="",AT$9="",SUMIF(RelGegevens!$F$3:$M$1002,CONCATENATE("=",Uitwerking!$A141,"-",Uitwerking!AT$9),RelGegevens!$L$3:$L$1002)=0),"",SUMIF(RelGegevens!$F$3:$M$1002,CONCATENATE("=",Uitwerking!$A141,"-",Uitwerking!AT$9),RelGegevens!$L$3:$L$1002))</f>
        <v/>
      </c>
      <c r="AU141" s="51" t="str">
        <f ca="1">IF(OR($A141="",AU$9="",SUMIF(RelGegevens!$F$3:$M$1002,CONCATENATE("=",Uitwerking!$A141,"-",Uitwerking!AU$9),RelGegevens!$L$3:$L$1002)=0),"",SUMIF(RelGegevens!$F$3:$M$1002,CONCATENATE("=",Uitwerking!$A141,"-",Uitwerking!AU$9),RelGegevens!$L$3:$L$1002))</f>
        <v/>
      </c>
      <c r="AV141" s="51" t="str">
        <f ca="1">IF(OR($A141="",AV$9="",SUMIF(RelGegevens!$F$3:$M$1002,CONCATENATE("=",Uitwerking!$A141,"-",Uitwerking!AV$9),RelGegevens!$L$3:$L$1002)=0),"",SUMIF(RelGegevens!$F$3:$M$1002,CONCATENATE("=",Uitwerking!$A141,"-",Uitwerking!AV$9),RelGegevens!$L$3:$L$1002))</f>
        <v/>
      </c>
      <c r="AW141" s="51" t="str">
        <f ca="1">IF(OR($A141="",AW$9="",SUMIF(RelGegevens!$F$3:$M$1002,CONCATENATE("=",Uitwerking!$A141,"-",Uitwerking!AW$9),RelGegevens!$L$3:$L$1002)=0),"",SUMIF(RelGegevens!$F$3:$M$1002,CONCATENATE("=",Uitwerking!$A141,"-",Uitwerking!AW$9),RelGegevens!$L$3:$L$1002))</f>
        <v/>
      </c>
      <c r="AX141" s="51" t="str">
        <f ca="1">IF(OR($A141="",AX$9="",SUMIF(RelGegevens!$F$3:$M$1002,CONCATENATE("=",Uitwerking!$A141,"-",Uitwerking!AX$9),RelGegevens!$L$3:$L$1002)=0),"",SUMIF(RelGegevens!$F$3:$M$1002,CONCATENATE("=",Uitwerking!$A141,"-",Uitwerking!AX$9),RelGegevens!$L$3:$L$1002))</f>
        <v/>
      </c>
      <c r="AY141" s="51" t="str">
        <f ca="1">IF(OR($A141="",AY$9="",SUMIF(RelGegevens!$F$3:$M$1002,CONCATENATE("=",Uitwerking!$A141,"-",Uitwerking!AY$9),RelGegevens!$L$3:$L$1002)=0),"",SUMIF(RelGegevens!$F$3:$M$1002,CONCATENATE("=",Uitwerking!$A141,"-",Uitwerking!AY$9),RelGegevens!$L$3:$L$1002))</f>
        <v/>
      </c>
      <c r="AZ141" s="51" t="str">
        <f ca="1">IF(OR($A141="",AZ$9="",SUMIF(RelGegevens!$F$3:$M$1002,CONCATENATE("=",Uitwerking!$A141,"-",Uitwerking!AZ$9),RelGegevens!$L$3:$L$1002)=0),"",SUMIF(RelGegevens!$F$3:$M$1002,CONCATENATE("=",Uitwerking!$A141,"-",Uitwerking!AZ$9),RelGegevens!$L$3:$L$1002))</f>
        <v/>
      </c>
      <c r="BA141" s="51" t="str">
        <f ca="1">IF(OR($A141="",BA$9="",SUMIF(RelGegevens!$F$3:$M$1002,CONCATENATE("=",Uitwerking!$A141,"-",Uitwerking!BA$9),RelGegevens!$L$3:$L$1002)=0),"",SUMIF(RelGegevens!$F$3:$M$1002,CONCATENATE("=",Uitwerking!$A141,"-",Uitwerking!BA$9),RelGegevens!$L$3:$L$1002))</f>
        <v/>
      </c>
      <c r="BB141" s="51" t="str">
        <f ca="1">IF(OR($A141="",BB$9="",SUMIF(RelGegevens!$F$3:$M$1002,CONCATENATE("=",Uitwerking!$A141,"-",Uitwerking!BB$9),RelGegevens!$L$3:$L$1002)=0),"",SUMIF(RelGegevens!$F$3:$M$1002,CONCATENATE("=",Uitwerking!$A141,"-",Uitwerking!BB$9),RelGegevens!$L$3:$L$1002))</f>
        <v/>
      </c>
      <c r="BC141" s="52" t="str">
        <f ca="1">IF(OR($A141="",BC$9="",SUMIF(RelGegevens!$F$3:$M$1002,CONCATENATE("=",Uitwerking!$A141,"-",Uitwerking!BC$9),RelGegevens!$L$3:$L$1002)=0),"",SUMIF(RelGegevens!$F$3:$M$1002,CONCATENATE("=",Uitwerking!$A141,"-",Uitwerking!BC$9),RelGegevens!$L$3:$L$1002))</f>
        <v/>
      </c>
    </row>
    <row r="142" spans="1:55" ht="10.5" customHeight="1" x14ac:dyDescent="0.25">
      <c r="A142" s="17" t="str">
        <f>'Data LMA'!B150</f>
        <v/>
      </c>
      <c r="B142" s="29" t="str">
        <f t="shared" ref="B142:B189" si="9">IF(A142="","",SUM(F142:BC142))</f>
        <v/>
      </c>
      <c r="C142" s="22" t="str">
        <f>IF(A142="","",VLOOKUP(A142,Euralcodes!$A$2:$C$840,3))</f>
        <v/>
      </c>
      <c r="D142" s="23" t="str">
        <f>IF(C142="","",VLOOKUP(A142,Euralcodes!$A$2:$C$840,2))</f>
        <v/>
      </c>
      <c r="E142" s="87" t="str">
        <f t="shared" ca="1" si="8"/>
        <v/>
      </c>
      <c r="F142" s="50" t="str">
        <f ca="1">IF(OR($A142="",F$9="",SUMIF(RelGegevens!$F$3:$M$1002,CONCATENATE("=",Uitwerking!$A142,"-",Uitwerking!F$9),RelGegevens!$L$3:$L$1002)=0),"",SUMIF(RelGegevens!$F$3:$M$1002,CONCATENATE("=",Uitwerking!$A142,"-",Uitwerking!F$9),RelGegevens!$L$3:$L$1002))</f>
        <v/>
      </c>
      <c r="G142" s="51" t="str">
        <f ca="1">IF(OR($A142="",G$9="",SUMIF(RelGegevens!$F$3:$M$1002,CONCATENATE("=",Uitwerking!$A142,"-",Uitwerking!G$9),RelGegevens!$L$3:$L$1002)=0),"",SUMIF(RelGegevens!$F$3:$M$1002,CONCATENATE("=",Uitwerking!$A142,"-",Uitwerking!G$9),RelGegevens!$L$3:$L$1002))</f>
        <v/>
      </c>
      <c r="H142" s="51" t="str">
        <f ca="1">IF(OR($A142="",H$9="",SUMIF(RelGegevens!$F$3:$M$1002,CONCATENATE("=",Uitwerking!$A142,"-",Uitwerking!H$9),RelGegevens!$L$3:$L$1002)=0),"",SUMIF(RelGegevens!$F$3:$M$1002,CONCATENATE("=",Uitwerking!$A142,"-",Uitwerking!H$9),RelGegevens!$L$3:$L$1002))</f>
        <v/>
      </c>
      <c r="I142" s="51" t="str">
        <f ca="1">IF(OR($A142="",I$9="",SUMIF(RelGegevens!$F$3:$M$1002,CONCATENATE("=",Uitwerking!$A142,"-",Uitwerking!I$9),RelGegevens!$L$3:$L$1002)=0),"",SUMIF(RelGegevens!$F$3:$M$1002,CONCATENATE("=",Uitwerking!$A142,"-",Uitwerking!I$9),RelGegevens!$L$3:$L$1002))</f>
        <v/>
      </c>
      <c r="J142" s="51" t="str">
        <f ca="1">IF(OR($A142="",J$9="",SUMIF(RelGegevens!$F$3:$M$1002,CONCATENATE("=",Uitwerking!$A142,"-",Uitwerking!J$9),RelGegevens!$L$3:$L$1002)=0),"",SUMIF(RelGegevens!$F$3:$M$1002,CONCATENATE("=",Uitwerking!$A142,"-",Uitwerking!J$9),RelGegevens!$L$3:$L$1002))</f>
        <v/>
      </c>
      <c r="K142" s="51" t="str">
        <f ca="1">IF(OR($A142="",K$9="",SUMIF(RelGegevens!$F$3:$M$1002,CONCATENATE("=",Uitwerking!$A142,"-",Uitwerking!K$9),RelGegevens!$L$3:$L$1002)=0),"",SUMIF(RelGegevens!$F$3:$M$1002,CONCATENATE("=",Uitwerking!$A142,"-",Uitwerking!K$9),RelGegevens!$L$3:$L$1002))</f>
        <v/>
      </c>
      <c r="L142" s="51" t="str">
        <f ca="1">IF(OR($A142="",L$9="",SUMIF(RelGegevens!$F$3:$M$1002,CONCATENATE("=",Uitwerking!$A142,"-",Uitwerking!L$9),RelGegevens!$L$3:$L$1002)=0),"",SUMIF(RelGegevens!$F$3:$M$1002,CONCATENATE("=",Uitwerking!$A142,"-",Uitwerking!L$9),RelGegevens!$L$3:$L$1002))</f>
        <v/>
      </c>
      <c r="M142" s="51" t="str">
        <f ca="1">IF(OR($A142="",M$9="",SUMIF(RelGegevens!$F$3:$M$1002,CONCATENATE("=",Uitwerking!$A142,"-",Uitwerking!M$9),RelGegevens!$L$3:$L$1002)=0),"",SUMIF(RelGegevens!$F$3:$M$1002,CONCATENATE("=",Uitwerking!$A142,"-",Uitwerking!M$9),RelGegevens!$L$3:$L$1002))</f>
        <v/>
      </c>
      <c r="N142" s="51" t="str">
        <f ca="1">IF(OR($A142="",N$9="",SUMIF(RelGegevens!$F$3:$M$1002,CONCATENATE("=",Uitwerking!$A142,"-",Uitwerking!N$9),RelGegevens!$L$3:$L$1002)=0),"",SUMIF(RelGegevens!$F$3:$M$1002,CONCATENATE("=",Uitwerking!$A142,"-",Uitwerking!N$9),RelGegevens!$L$3:$L$1002))</f>
        <v/>
      </c>
      <c r="O142" s="51" t="str">
        <f ca="1">IF(OR($A142="",O$9="",SUMIF(RelGegevens!$F$3:$M$1002,CONCATENATE("=",Uitwerking!$A142,"-",Uitwerking!O$9),RelGegevens!$L$3:$L$1002)=0),"",SUMIF(RelGegevens!$F$3:$M$1002,CONCATENATE("=",Uitwerking!$A142,"-",Uitwerking!O$9),RelGegevens!$L$3:$L$1002))</f>
        <v/>
      </c>
      <c r="P142" s="51" t="str">
        <f ca="1">IF(OR($A142="",P$9="",SUMIF(RelGegevens!$F$3:$M$1002,CONCATENATE("=",Uitwerking!$A142,"-",Uitwerking!P$9),RelGegevens!$L$3:$L$1002)=0),"",SUMIF(RelGegevens!$F$3:$M$1002,CONCATENATE("=",Uitwerking!$A142,"-",Uitwerking!P$9),RelGegevens!$L$3:$L$1002))</f>
        <v/>
      </c>
      <c r="Q142" s="51" t="str">
        <f ca="1">IF(OR($A142="",Q$9="",SUMIF(RelGegevens!$F$3:$M$1002,CONCATENATE("=",Uitwerking!$A142,"-",Uitwerking!Q$9),RelGegevens!$L$3:$L$1002)=0),"",SUMIF(RelGegevens!$F$3:$M$1002,CONCATENATE("=",Uitwerking!$A142,"-",Uitwerking!Q$9),RelGegevens!$L$3:$L$1002))</f>
        <v/>
      </c>
      <c r="R142" s="51" t="str">
        <f ca="1">IF(OR($A142="",R$9="",SUMIF(RelGegevens!$F$3:$M$1002,CONCATENATE("=",Uitwerking!$A142,"-",Uitwerking!R$9),RelGegevens!$L$3:$L$1002)=0),"",SUMIF(RelGegevens!$F$3:$M$1002,CONCATENATE("=",Uitwerking!$A142,"-",Uitwerking!R$9),RelGegevens!$L$3:$L$1002))</f>
        <v/>
      </c>
      <c r="S142" s="51" t="str">
        <f ca="1">IF(OR($A142="",S$9="",SUMIF(RelGegevens!$F$3:$M$1002,CONCATENATE("=",Uitwerking!$A142,"-",Uitwerking!S$9),RelGegevens!$L$3:$L$1002)=0),"",SUMIF(RelGegevens!$F$3:$M$1002,CONCATENATE("=",Uitwerking!$A142,"-",Uitwerking!S$9),RelGegevens!$L$3:$L$1002))</f>
        <v/>
      </c>
      <c r="T142" s="51" t="str">
        <f ca="1">IF(OR($A142="",T$9="",SUMIF(RelGegevens!$F$3:$M$1002,CONCATENATE("=",Uitwerking!$A142,"-",Uitwerking!T$9),RelGegevens!$L$3:$L$1002)=0),"",SUMIF(RelGegevens!$F$3:$M$1002,CONCATENATE("=",Uitwerking!$A142,"-",Uitwerking!T$9),RelGegevens!$L$3:$L$1002))</f>
        <v/>
      </c>
      <c r="U142" s="51" t="str">
        <f ca="1">IF(OR($A142="",U$9="",SUMIF(RelGegevens!$F$3:$M$1002,CONCATENATE("=",Uitwerking!$A142,"-",Uitwerking!U$9),RelGegevens!$L$3:$L$1002)=0),"",SUMIF(RelGegevens!$F$3:$M$1002,CONCATENATE("=",Uitwerking!$A142,"-",Uitwerking!U$9),RelGegevens!$L$3:$L$1002))</f>
        <v/>
      </c>
      <c r="V142" s="51" t="str">
        <f ca="1">IF(OR($A142="",V$9="",SUMIF(RelGegevens!$F$3:$M$1002,CONCATENATE("=",Uitwerking!$A142,"-",Uitwerking!V$9),RelGegevens!$L$3:$L$1002)=0),"",SUMIF(RelGegevens!$F$3:$M$1002,CONCATENATE("=",Uitwerking!$A142,"-",Uitwerking!V$9),RelGegevens!$L$3:$L$1002))</f>
        <v/>
      </c>
      <c r="W142" s="51" t="str">
        <f ca="1">IF(OR($A142="",W$9="",SUMIF(RelGegevens!$F$3:$M$1002,CONCATENATE("=",Uitwerking!$A142,"-",Uitwerking!W$9),RelGegevens!$L$3:$L$1002)=0),"",SUMIF(RelGegevens!$F$3:$M$1002,CONCATENATE("=",Uitwerking!$A142,"-",Uitwerking!W$9),RelGegevens!$L$3:$L$1002))</f>
        <v/>
      </c>
      <c r="X142" s="51" t="str">
        <f ca="1">IF(OR($A142="",X$9="",SUMIF(RelGegevens!$F$3:$M$1002,CONCATENATE("=",Uitwerking!$A142,"-",Uitwerking!X$9),RelGegevens!$L$3:$L$1002)=0),"",SUMIF(RelGegevens!$F$3:$M$1002,CONCATENATE("=",Uitwerking!$A142,"-",Uitwerking!X$9),RelGegevens!$L$3:$L$1002))</f>
        <v/>
      </c>
      <c r="Y142" s="51" t="str">
        <f ca="1">IF(OR($A142="",Y$9="",SUMIF(RelGegevens!$F$3:$M$1002,CONCATENATE("=",Uitwerking!$A142,"-",Uitwerking!Y$9),RelGegevens!$L$3:$L$1002)=0),"",SUMIF(RelGegevens!$F$3:$M$1002,CONCATENATE("=",Uitwerking!$A142,"-",Uitwerking!Y$9),RelGegevens!$L$3:$L$1002))</f>
        <v/>
      </c>
      <c r="Z142" s="50" t="str">
        <f ca="1">IF(OR($A142="",Z$9="",SUMIF(RelGegevens!$F$3:$M$1002,CONCATENATE("=",Uitwerking!$A142,"-",Uitwerking!Z$9),RelGegevens!$L$3:$L$1002)=0),"",SUMIF(RelGegevens!$F$3:$M$1002,CONCATENATE("=",Uitwerking!$A142,"-",Uitwerking!Z$9),RelGegevens!$L$3:$L$1002))</f>
        <v/>
      </c>
      <c r="AA142" s="51" t="str">
        <f ca="1">IF(OR($A142="",AA$9="",SUMIF(RelGegevens!$F$3:$M$1002,CONCATENATE("=",Uitwerking!$A142,"-",Uitwerking!AA$9),RelGegevens!$L$3:$L$1002)=0),"",SUMIF(RelGegevens!$F$3:$M$1002,CONCATENATE("=",Uitwerking!$A142,"-",Uitwerking!AA$9),RelGegevens!$L$3:$L$1002))</f>
        <v/>
      </c>
      <c r="AB142" s="51" t="str">
        <f ca="1">IF(OR($A142="",AB$9="",SUMIF(RelGegevens!$F$3:$M$1002,CONCATENATE("=",Uitwerking!$A142,"-",Uitwerking!AB$9),RelGegevens!$L$3:$L$1002)=0),"",SUMIF(RelGegevens!$F$3:$M$1002,CONCATENATE("=",Uitwerking!$A142,"-",Uitwerking!AB$9),RelGegevens!$L$3:$L$1002))</f>
        <v/>
      </c>
      <c r="AC142" s="51" t="str">
        <f ca="1">IF(OR($A142="",AC$9="",SUMIF(RelGegevens!$F$3:$M$1002,CONCATENATE("=",Uitwerking!$A142,"-",Uitwerking!AC$9),RelGegevens!$L$3:$L$1002)=0),"",SUMIF(RelGegevens!$F$3:$M$1002,CONCATENATE("=",Uitwerking!$A142,"-",Uitwerking!AC$9),RelGegevens!$L$3:$L$1002))</f>
        <v/>
      </c>
      <c r="AD142" s="51" t="str">
        <f ca="1">IF(OR($A142="",AD$9="",SUMIF(RelGegevens!$F$3:$M$1002,CONCATENATE("=",Uitwerking!$A142,"-",Uitwerking!AD$9),RelGegevens!$L$3:$L$1002)=0),"",SUMIF(RelGegevens!$F$3:$M$1002,CONCATENATE("=",Uitwerking!$A142,"-",Uitwerking!AD$9),RelGegevens!$L$3:$L$1002))</f>
        <v/>
      </c>
      <c r="AE142" s="51" t="str">
        <f ca="1">IF(OR($A142="",AE$9="",SUMIF(RelGegevens!$F$3:$M$1002,CONCATENATE("=",Uitwerking!$A142,"-",Uitwerking!AE$9),RelGegevens!$L$3:$L$1002)=0),"",SUMIF(RelGegevens!$F$3:$M$1002,CONCATENATE("=",Uitwerking!$A142,"-",Uitwerking!AE$9),RelGegevens!$L$3:$L$1002))</f>
        <v/>
      </c>
      <c r="AF142" s="51" t="str">
        <f ca="1">IF(OR($A142="",AF$9="",SUMIF(RelGegevens!$F$3:$M$1002,CONCATENATE("=",Uitwerking!$A142,"-",Uitwerking!AF$9),RelGegevens!$L$3:$L$1002)=0),"",SUMIF(RelGegevens!$F$3:$M$1002,CONCATENATE("=",Uitwerking!$A142,"-",Uitwerking!AF$9),RelGegevens!$L$3:$L$1002))</f>
        <v/>
      </c>
      <c r="AG142" s="51" t="str">
        <f ca="1">IF(OR($A142="",AG$9="",SUMIF(RelGegevens!$F$3:$M$1002,CONCATENATE("=",Uitwerking!$A142,"-",Uitwerking!AG$9),RelGegevens!$L$3:$L$1002)=0),"",SUMIF(RelGegevens!$F$3:$M$1002,CONCATENATE("=",Uitwerking!$A142,"-",Uitwerking!AG$9),RelGegevens!$L$3:$L$1002))</f>
        <v/>
      </c>
      <c r="AH142" s="51" t="str">
        <f ca="1">IF(OR($A142="",AH$9="",SUMIF(RelGegevens!$F$3:$M$1002,CONCATENATE("=",Uitwerking!$A142,"-",Uitwerking!AH$9),RelGegevens!$L$3:$L$1002)=0),"",SUMIF(RelGegevens!$F$3:$M$1002,CONCATENATE("=",Uitwerking!$A142,"-",Uitwerking!AH$9),RelGegevens!$L$3:$L$1002))</f>
        <v/>
      </c>
      <c r="AI142" s="51" t="str">
        <f ca="1">IF(OR($A142="",AI$9="",SUMIF(RelGegevens!$F$3:$M$1002,CONCATENATE("=",Uitwerking!$A142,"-",Uitwerking!AI$9),RelGegevens!$L$3:$L$1002)=0),"",SUMIF(RelGegevens!$F$3:$M$1002,CONCATENATE("=",Uitwerking!$A142,"-",Uitwerking!AI$9),RelGegevens!$L$3:$L$1002))</f>
        <v/>
      </c>
      <c r="AJ142" s="51" t="str">
        <f ca="1">IF(OR($A142="",AJ$9="",SUMIF(RelGegevens!$F$3:$M$1002,CONCATENATE("=",Uitwerking!$A142,"-",Uitwerking!AJ$9),RelGegevens!$L$3:$L$1002)=0),"",SUMIF(RelGegevens!$F$3:$M$1002,CONCATENATE("=",Uitwerking!$A142,"-",Uitwerking!AJ$9),RelGegevens!$L$3:$L$1002))</f>
        <v/>
      </c>
      <c r="AK142" s="51" t="str">
        <f ca="1">IF(OR($A142="",AK$9="",SUMIF(RelGegevens!$F$3:$M$1002,CONCATENATE("=",Uitwerking!$A142,"-",Uitwerking!AK$9),RelGegevens!$L$3:$L$1002)=0),"",SUMIF(RelGegevens!$F$3:$M$1002,CONCATENATE("=",Uitwerking!$A142,"-",Uitwerking!AK$9),RelGegevens!$L$3:$L$1002))</f>
        <v/>
      </c>
      <c r="AL142" s="51" t="str">
        <f ca="1">IF(OR($A142="",AL$9="",SUMIF(RelGegevens!$F$3:$M$1002,CONCATENATE("=",Uitwerking!$A142,"-",Uitwerking!AL$9),RelGegevens!$L$3:$L$1002)=0),"",SUMIF(RelGegevens!$F$3:$M$1002,CONCATENATE("=",Uitwerking!$A142,"-",Uitwerking!AL$9),RelGegevens!$L$3:$L$1002))</f>
        <v/>
      </c>
      <c r="AM142" s="51" t="str">
        <f ca="1">IF(OR($A142="",AM$9="",SUMIF(RelGegevens!$F$3:$M$1002,CONCATENATE("=",Uitwerking!$A142,"-",Uitwerking!AM$9),RelGegevens!$L$3:$L$1002)=0),"",SUMIF(RelGegevens!$F$3:$M$1002,CONCATENATE("=",Uitwerking!$A142,"-",Uitwerking!AM$9),RelGegevens!$L$3:$L$1002))</f>
        <v/>
      </c>
      <c r="AN142" s="51" t="str">
        <f ca="1">IF(OR($A142="",AN$9="",SUMIF(RelGegevens!$F$3:$M$1002,CONCATENATE("=",Uitwerking!$A142,"-",Uitwerking!AN$9),RelGegevens!$L$3:$L$1002)=0),"",SUMIF(RelGegevens!$F$3:$M$1002,CONCATENATE("=",Uitwerking!$A142,"-",Uitwerking!AN$9),RelGegevens!$L$3:$L$1002))</f>
        <v/>
      </c>
      <c r="AO142" s="51" t="str">
        <f ca="1">IF(OR($A142="",AO$9="",SUMIF(RelGegevens!$F$3:$M$1002,CONCATENATE("=",Uitwerking!$A142,"-",Uitwerking!AO$9),RelGegevens!$L$3:$L$1002)=0),"",SUMIF(RelGegevens!$F$3:$M$1002,CONCATENATE("=",Uitwerking!$A142,"-",Uitwerking!AO$9),RelGegevens!$L$3:$L$1002))</f>
        <v/>
      </c>
      <c r="AP142" s="51" t="str">
        <f ca="1">IF(OR($A142="",AP$9="",SUMIF(RelGegevens!$F$3:$M$1002,CONCATENATE("=",Uitwerking!$A142,"-",Uitwerking!AP$9),RelGegevens!$L$3:$L$1002)=0),"",SUMIF(RelGegevens!$F$3:$M$1002,CONCATENATE("=",Uitwerking!$A142,"-",Uitwerking!AP$9),RelGegevens!$L$3:$L$1002))</f>
        <v/>
      </c>
      <c r="AQ142" s="51" t="str">
        <f ca="1">IF(OR($A142="",AQ$9="",SUMIF(RelGegevens!$F$3:$M$1002,CONCATENATE("=",Uitwerking!$A142,"-",Uitwerking!AQ$9),RelGegevens!$L$3:$L$1002)=0),"",SUMIF(RelGegevens!$F$3:$M$1002,CONCATENATE("=",Uitwerking!$A142,"-",Uitwerking!AQ$9),RelGegevens!$L$3:$L$1002))</f>
        <v/>
      </c>
      <c r="AR142" s="51" t="str">
        <f ca="1">IF(OR($A142="",AR$9="",SUMIF(RelGegevens!$F$3:$M$1002,CONCATENATE("=",Uitwerking!$A142,"-",Uitwerking!AR$9),RelGegevens!$L$3:$L$1002)=0),"",SUMIF(RelGegevens!$F$3:$M$1002,CONCATENATE("=",Uitwerking!$A142,"-",Uitwerking!AR$9),RelGegevens!$L$3:$L$1002))</f>
        <v/>
      </c>
      <c r="AS142" s="51" t="str">
        <f ca="1">IF(OR($A142="",AS$9="",SUMIF(RelGegevens!$F$3:$M$1002,CONCATENATE("=",Uitwerking!$A142,"-",Uitwerking!AS$9),RelGegevens!$L$3:$L$1002)=0),"",SUMIF(RelGegevens!$F$3:$M$1002,CONCATENATE("=",Uitwerking!$A142,"-",Uitwerking!AS$9),RelGegevens!$L$3:$L$1002))</f>
        <v/>
      </c>
      <c r="AT142" s="51" t="str">
        <f ca="1">IF(OR($A142="",AT$9="",SUMIF(RelGegevens!$F$3:$M$1002,CONCATENATE("=",Uitwerking!$A142,"-",Uitwerking!AT$9),RelGegevens!$L$3:$L$1002)=0),"",SUMIF(RelGegevens!$F$3:$M$1002,CONCATENATE("=",Uitwerking!$A142,"-",Uitwerking!AT$9),RelGegevens!$L$3:$L$1002))</f>
        <v/>
      </c>
      <c r="AU142" s="51" t="str">
        <f ca="1">IF(OR($A142="",AU$9="",SUMIF(RelGegevens!$F$3:$M$1002,CONCATENATE("=",Uitwerking!$A142,"-",Uitwerking!AU$9),RelGegevens!$L$3:$L$1002)=0),"",SUMIF(RelGegevens!$F$3:$M$1002,CONCATENATE("=",Uitwerking!$A142,"-",Uitwerking!AU$9),RelGegevens!$L$3:$L$1002))</f>
        <v/>
      </c>
      <c r="AV142" s="51" t="str">
        <f ca="1">IF(OR($A142="",AV$9="",SUMIF(RelGegevens!$F$3:$M$1002,CONCATENATE("=",Uitwerking!$A142,"-",Uitwerking!AV$9),RelGegevens!$L$3:$L$1002)=0),"",SUMIF(RelGegevens!$F$3:$M$1002,CONCATENATE("=",Uitwerking!$A142,"-",Uitwerking!AV$9),RelGegevens!$L$3:$L$1002))</f>
        <v/>
      </c>
      <c r="AW142" s="51" t="str">
        <f ca="1">IF(OR($A142="",AW$9="",SUMIF(RelGegevens!$F$3:$M$1002,CONCATENATE("=",Uitwerking!$A142,"-",Uitwerking!AW$9),RelGegevens!$L$3:$L$1002)=0),"",SUMIF(RelGegevens!$F$3:$M$1002,CONCATENATE("=",Uitwerking!$A142,"-",Uitwerking!AW$9),RelGegevens!$L$3:$L$1002))</f>
        <v/>
      </c>
      <c r="AX142" s="51" t="str">
        <f ca="1">IF(OR($A142="",AX$9="",SUMIF(RelGegevens!$F$3:$M$1002,CONCATENATE("=",Uitwerking!$A142,"-",Uitwerking!AX$9),RelGegevens!$L$3:$L$1002)=0),"",SUMIF(RelGegevens!$F$3:$M$1002,CONCATENATE("=",Uitwerking!$A142,"-",Uitwerking!AX$9),RelGegevens!$L$3:$L$1002))</f>
        <v/>
      </c>
      <c r="AY142" s="51" t="str">
        <f ca="1">IF(OR($A142="",AY$9="",SUMIF(RelGegevens!$F$3:$M$1002,CONCATENATE("=",Uitwerking!$A142,"-",Uitwerking!AY$9),RelGegevens!$L$3:$L$1002)=0),"",SUMIF(RelGegevens!$F$3:$M$1002,CONCATENATE("=",Uitwerking!$A142,"-",Uitwerking!AY$9),RelGegevens!$L$3:$L$1002))</f>
        <v/>
      </c>
      <c r="AZ142" s="51" t="str">
        <f ca="1">IF(OR($A142="",AZ$9="",SUMIF(RelGegevens!$F$3:$M$1002,CONCATENATE("=",Uitwerking!$A142,"-",Uitwerking!AZ$9),RelGegevens!$L$3:$L$1002)=0),"",SUMIF(RelGegevens!$F$3:$M$1002,CONCATENATE("=",Uitwerking!$A142,"-",Uitwerking!AZ$9),RelGegevens!$L$3:$L$1002))</f>
        <v/>
      </c>
      <c r="BA142" s="51" t="str">
        <f ca="1">IF(OR($A142="",BA$9="",SUMIF(RelGegevens!$F$3:$M$1002,CONCATENATE("=",Uitwerking!$A142,"-",Uitwerking!BA$9),RelGegevens!$L$3:$L$1002)=0),"",SUMIF(RelGegevens!$F$3:$M$1002,CONCATENATE("=",Uitwerking!$A142,"-",Uitwerking!BA$9),RelGegevens!$L$3:$L$1002))</f>
        <v/>
      </c>
      <c r="BB142" s="51" t="str">
        <f ca="1">IF(OR($A142="",BB$9="",SUMIF(RelGegevens!$F$3:$M$1002,CONCATENATE("=",Uitwerking!$A142,"-",Uitwerking!BB$9),RelGegevens!$L$3:$L$1002)=0),"",SUMIF(RelGegevens!$F$3:$M$1002,CONCATENATE("=",Uitwerking!$A142,"-",Uitwerking!BB$9),RelGegevens!$L$3:$L$1002))</f>
        <v/>
      </c>
      <c r="BC142" s="52" t="str">
        <f ca="1">IF(OR($A142="",BC$9="",SUMIF(RelGegevens!$F$3:$M$1002,CONCATENATE("=",Uitwerking!$A142,"-",Uitwerking!BC$9),RelGegevens!$L$3:$L$1002)=0),"",SUMIF(RelGegevens!$F$3:$M$1002,CONCATENATE("=",Uitwerking!$A142,"-",Uitwerking!BC$9),RelGegevens!$L$3:$L$1002))</f>
        <v/>
      </c>
    </row>
    <row r="143" spans="1:55" ht="10.5" customHeight="1" x14ac:dyDescent="0.25">
      <c r="A143" s="17" t="str">
        <f>'Data LMA'!B151</f>
        <v/>
      </c>
      <c r="B143" s="29" t="str">
        <f t="shared" si="9"/>
        <v/>
      </c>
      <c r="C143" s="22" t="str">
        <f>IF(A143="","",VLOOKUP(A143,Euralcodes!$A$2:$C$840,3))</f>
        <v/>
      </c>
      <c r="D143" s="23" t="str">
        <f>IF(C143="","",VLOOKUP(A143,Euralcodes!$A$2:$C$840,2))</f>
        <v/>
      </c>
      <c r="E143" s="87" t="str">
        <f t="shared" ca="1" si="8"/>
        <v/>
      </c>
      <c r="F143" s="50" t="str">
        <f ca="1">IF(OR($A143="",F$9="",SUMIF(RelGegevens!$F$3:$M$1002,CONCATENATE("=",Uitwerking!$A143,"-",Uitwerking!F$9),RelGegevens!$L$3:$L$1002)=0),"",SUMIF(RelGegevens!$F$3:$M$1002,CONCATENATE("=",Uitwerking!$A143,"-",Uitwerking!F$9),RelGegevens!$L$3:$L$1002))</f>
        <v/>
      </c>
      <c r="G143" s="51" t="str">
        <f ca="1">IF(OR($A143="",G$9="",SUMIF(RelGegevens!$F$3:$M$1002,CONCATENATE("=",Uitwerking!$A143,"-",Uitwerking!G$9),RelGegevens!$L$3:$L$1002)=0),"",SUMIF(RelGegevens!$F$3:$M$1002,CONCATENATE("=",Uitwerking!$A143,"-",Uitwerking!G$9),RelGegevens!$L$3:$L$1002))</f>
        <v/>
      </c>
      <c r="H143" s="51" t="str">
        <f ca="1">IF(OR($A143="",H$9="",SUMIF(RelGegevens!$F$3:$M$1002,CONCATENATE("=",Uitwerking!$A143,"-",Uitwerking!H$9),RelGegevens!$L$3:$L$1002)=0),"",SUMIF(RelGegevens!$F$3:$M$1002,CONCATENATE("=",Uitwerking!$A143,"-",Uitwerking!H$9),RelGegevens!$L$3:$L$1002))</f>
        <v/>
      </c>
      <c r="I143" s="51" t="str">
        <f ca="1">IF(OR($A143="",I$9="",SUMIF(RelGegevens!$F$3:$M$1002,CONCATENATE("=",Uitwerking!$A143,"-",Uitwerking!I$9),RelGegevens!$L$3:$L$1002)=0),"",SUMIF(RelGegevens!$F$3:$M$1002,CONCATENATE("=",Uitwerking!$A143,"-",Uitwerking!I$9),RelGegevens!$L$3:$L$1002))</f>
        <v/>
      </c>
      <c r="J143" s="51" t="str">
        <f ca="1">IF(OR($A143="",J$9="",SUMIF(RelGegevens!$F$3:$M$1002,CONCATENATE("=",Uitwerking!$A143,"-",Uitwerking!J$9),RelGegevens!$L$3:$L$1002)=0),"",SUMIF(RelGegevens!$F$3:$M$1002,CONCATENATE("=",Uitwerking!$A143,"-",Uitwerking!J$9),RelGegevens!$L$3:$L$1002))</f>
        <v/>
      </c>
      <c r="K143" s="51" t="str">
        <f ca="1">IF(OR($A143="",K$9="",SUMIF(RelGegevens!$F$3:$M$1002,CONCATENATE("=",Uitwerking!$A143,"-",Uitwerking!K$9),RelGegevens!$L$3:$L$1002)=0),"",SUMIF(RelGegevens!$F$3:$M$1002,CONCATENATE("=",Uitwerking!$A143,"-",Uitwerking!K$9),RelGegevens!$L$3:$L$1002))</f>
        <v/>
      </c>
      <c r="L143" s="51" t="str">
        <f ca="1">IF(OR($A143="",L$9="",SUMIF(RelGegevens!$F$3:$M$1002,CONCATENATE("=",Uitwerking!$A143,"-",Uitwerking!L$9),RelGegevens!$L$3:$L$1002)=0),"",SUMIF(RelGegevens!$F$3:$M$1002,CONCATENATE("=",Uitwerking!$A143,"-",Uitwerking!L$9),RelGegevens!$L$3:$L$1002))</f>
        <v/>
      </c>
      <c r="M143" s="51" t="str">
        <f ca="1">IF(OR($A143="",M$9="",SUMIF(RelGegevens!$F$3:$M$1002,CONCATENATE("=",Uitwerking!$A143,"-",Uitwerking!M$9),RelGegevens!$L$3:$L$1002)=0),"",SUMIF(RelGegevens!$F$3:$M$1002,CONCATENATE("=",Uitwerking!$A143,"-",Uitwerking!M$9),RelGegevens!$L$3:$L$1002))</f>
        <v/>
      </c>
      <c r="N143" s="51" t="str">
        <f ca="1">IF(OR($A143="",N$9="",SUMIF(RelGegevens!$F$3:$M$1002,CONCATENATE("=",Uitwerking!$A143,"-",Uitwerking!N$9),RelGegevens!$L$3:$L$1002)=0),"",SUMIF(RelGegevens!$F$3:$M$1002,CONCATENATE("=",Uitwerking!$A143,"-",Uitwerking!N$9),RelGegevens!$L$3:$L$1002))</f>
        <v/>
      </c>
      <c r="O143" s="51" t="str">
        <f ca="1">IF(OR($A143="",O$9="",SUMIF(RelGegevens!$F$3:$M$1002,CONCATENATE("=",Uitwerking!$A143,"-",Uitwerking!O$9),RelGegevens!$L$3:$L$1002)=0),"",SUMIF(RelGegevens!$F$3:$M$1002,CONCATENATE("=",Uitwerking!$A143,"-",Uitwerking!O$9),RelGegevens!$L$3:$L$1002))</f>
        <v/>
      </c>
      <c r="P143" s="51" t="str">
        <f ca="1">IF(OR($A143="",P$9="",SUMIF(RelGegevens!$F$3:$M$1002,CONCATENATE("=",Uitwerking!$A143,"-",Uitwerking!P$9),RelGegevens!$L$3:$L$1002)=0),"",SUMIF(RelGegevens!$F$3:$M$1002,CONCATENATE("=",Uitwerking!$A143,"-",Uitwerking!P$9),RelGegevens!$L$3:$L$1002))</f>
        <v/>
      </c>
      <c r="Q143" s="51" t="str">
        <f ca="1">IF(OR($A143="",Q$9="",SUMIF(RelGegevens!$F$3:$M$1002,CONCATENATE("=",Uitwerking!$A143,"-",Uitwerking!Q$9),RelGegevens!$L$3:$L$1002)=0),"",SUMIF(RelGegevens!$F$3:$M$1002,CONCATENATE("=",Uitwerking!$A143,"-",Uitwerking!Q$9),RelGegevens!$L$3:$L$1002))</f>
        <v/>
      </c>
      <c r="R143" s="51" t="str">
        <f ca="1">IF(OR($A143="",R$9="",SUMIF(RelGegevens!$F$3:$M$1002,CONCATENATE("=",Uitwerking!$A143,"-",Uitwerking!R$9),RelGegevens!$L$3:$L$1002)=0),"",SUMIF(RelGegevens!$F$3:$M$1002,CONCATENATE("=",Uitwerking!$A143,"-",Uitwerking!R$9),RelGegevens!$L$3:$L$1002))</f>
        <v/>
      </c>
      <c r="S143" s="51" t="str">
        <f ca="1">IF(OR($A143="",S$9="",SUMIF(RelGegevens!$F$3:$M$1002,CONCATENATE("=",Uitwerking!$A143,"-",Uitwerking!S$9),RelGegevens!$L$3:$L$1002)=0),"",SUMIF(RelGegevens!$F$3:$M$1002,CONCATENATE("=",Uitwerking!$A143,"-",Uitwerking!S$9),RelGegevens!$L$3:$L$1002))</f>
        <v/>
      </c>
      <c r="T143" s="51" t="str">
        <f ca="1">IF(OR($A143="",T$9="",SUMIF(RelGegevens!$F$3:$M$1002,CONCATENATE("=",Uitwerking!$A143,"-",Uitwerking!T$9),RelGegevens!$L$3:$L$1002)=0),"",SUMIF(RelGegevens!$F$3:$M$1002,CONCATENATE("=",Uitwerking!$A143,"-",Uitwerking!T$9),RelGegevens!$L$3:$L$1002))</f>
        <v/>
      </c>
      <c r="U143" s="51" t="str">
        <f ca="1">IF(OR($A143="",U$9="",SUMIF(RelGegevens!$F$3:$M$1002,CONCATENATE("=",Uitwerking!$A143,"-",Uitwerking!U$9),RelGegevens!$L$3:$L$1002)=0),"",SUMIF(RelGegevens!$F$3:$M$1002,CONCATENATE("=",Uitwerking!$A143,"-",Uitwerking!U$9),RelGegevens!$L$3:$L$1002))</f>
        <v/>
      </c>
      <c r="V143" s="51" t="str">
        <f ca="1">IF(OR($A143="",V$9="",SUMIF(RelGegevens!$F$3:$M$1002,CONCATENATE("=",Uitwerking!$A143,"-",Uitwerking!V$9),RelGegevens!$L$3:$L$1002)=0),"",SUMIF(RelGegevens!$F$3:$M$1002,CONCATENATE("=",Uitwerking!$A143,"-",Uitwerking!V$9),RelGegevens!$L$3:$L$1002))</f>
        <v/>
      </c>
      <c r="W143" s="51" t="str">
        <f ca="1">IF(OR($A143="",W$9="",SUMIF(RelGegevens!$F$3:$M$1002,CONCATENATE("=",Uitwerking!$A143,"-",Uitwerking!W$9),RelGegevens!$L$3:$L$1002)=0),"",SUMIF(RelGegevens!$F$3:$M$1002,CONCATENATE("=",Uitwerking!$A143,"-",Uitwerking!W$9),RelGegevens!$L$3:$L$1002))</f>
        <v/>
      </c>
      <c r="X143" s="51" t="str">
        <f ca="1">IF(OR($A143="",X$9="",SUMIF(RelGegevens!$F$3:$M$1002,CONCATENATE("=",Uitwerking!$A143,"-",Uitwerking!X$9),RelGegevens!$L$3:$L$1002)=0),"",SUMIF(RelGegevens!$F$3:$M$1002,CONCATENATE("=",Uitwerking!$A143,"-",Uitwerking!X$9),RelGegevens!$L$3:$L$1002))</f>
        <v/>
      </c>
      <c r="Y143" s="51" t="str">
        <f ca="1">IF(OR($A143="",Y$9="",SUMIF(RelGegevens!$F$3:$M$1002,CONCATENATE("=",Uitwerking!$A143,"-",Uitwerking!Y$9),RelGegevens!$L$3:$L$1002)=0),"",SUMIF(RelGegevens!$F$3:$M$1002,CONCATENATE("=",Uitwerking!$A143,"-",Uitwerking!Y$9),RelGegevens!$L$3:$L$1002))</f>
        <v/>
      </c>
      <c r="Z143" s="50" t="str">
        <f ca="1">IF(OR($A143="",Z$9="",SUMIF(RelGegevens!$F$3:$M$1002,CONCATENATE("=",Uitwerking!$A143,"-",Uitwerking!Z$9),RelGegevens!$L$3:$L$1002)=0),"",SUMIF(RelGegevens!$F$3:$M$1002,CONCATENATE("=",Uitwerking!$A143,"-",Uitwerking!Z$9),RelGegevens!$L$3:$L$1002))</f>
        <v/>
      </c>
      <c r="AA143" s="51" t="str">
        <f ca="1">IF(OR($A143="",AA$9="",SUMIF(RelGegevens!$F$3:$M$1002,CONCATENATE("=",Uitwerking!$A143,"-",Uitwerking!AA$9),RelGegevens!$L$3:$L$1002)=0),"",SUMIF(RelGegevens!$F$3:$M$1002,CONCATENATE("=",Uitwerking!$A143,"-",Uitwerking!AA$9),RelGegevens!$L$3:$L$1002))</f>
        <v/>
      </c>
      <c r="AB143" s="51" t="str">
        <f ca="1">IF(OR($A143="",AB$9="",SUMIF(RelGegevens!$F$3:$M$1002,CONCATENATE("=",Uitwerking!$A143,"-",Uitwerking!AB$9),RelGegevens!$L$3:$L$1002)=0),"",SUMIF(RelGegevens!$F$3:$M$1002,CONCATENATE("=",Uitwerking!$A143,"-",Uitwerking!AB$9),RelGegevens!$L$3:$L$1002))</f>
        <v/>
      </c>
      <c r="AC143" s="51" t="str">
        <f ca="1">IF(OR($A143="",AC$9="",SUMIF(RelGegevens!$F$3:$M$1002,CONCATENATE("=",Uitwerking!$A143,"-",Uitwerking!AC$9),RelGegevens!$L$3:$L$1002)=0),"",SUMIF(RelGegevens!$F$3:$M$1002,CONCATENATE("=",Uitwerking!$A143,"-",Uitwerking!AC$9),RelGegevens!$L$3:$L$1002))</f>
        <v/>
      </c>
      <c r="AD143" s="51" t="str">
        <f ca="1">IF(OR($A143="",AD$9="",SUMIF(RelGegevens!$F$3:$M$1002,CONCATENATE("=",Uitwerking!$A143,"-",Uitwerking!AD$9),RelGegevens!$L$3:$L$1002)=0),"",SUMIF(RelGegevens!$F$3:$M$1002,CONCATENATE("=",Uitwerking!$A143,"-",Uitwerking!AD$9),RelGegevens!$L$3:$L$1002))</f>
        <v/>
      </c>
      <c r="AE143" s="51" t="str">
        <f ca="1">IF(OR($A143="",AE$9="",SUMIF(RelGegevens!$F$3:$M$1002,CONCATENATE("=",Uitwerking!$A143,"-",Uitwerking!AE$9),RelGegevens!$L$3:$L$1002)=0),"",SUMIF(RelGegevens!$F$3:$M$1002,CONCATENATE("=",Uitwerking!$A143,"-",Uitwerking!AE$9),RelGegevens!$L$3:$L$1002))</f>
        <v/>
      </c>
      <c r="AF143" s="51" t="str">
        <f ca="1">IF(OR($A143="",AF$9="",SUMIF(RelGegevens!$F$3:$M$1002,CONCATENATE("=",Uitwerking!$A143,"-",Uitwerking!AF$9),RelGegevens!$L$3:$L$1002)=0),"",SUMIF(RelGegevens!$F$3:$M$1002,CONCATENATE("=",Uitwerking!$A143,"-",Uitwerking!AF$9),RelGegevens!$L$3:$L$1002))</f>
        <v/>
      </c>
      <c r="AG143" s="51" t="str">
        <f ca="1">IF(OR($A143="",AG$9="",SUMIF(RelGegevens!$F$3:$M$1002,CONCATENATE("=",Uitwerking!$A143,"-",Uitwerking!AG$9),RelGegevens!$L$3:$L$1002)=0),"",SUMIF(RelGegevens!$F$3:$M$1002,CONCATENATE("=",Uitwerking!$A143,"-",Uitwerking!AG$9),RelGegevens!$L$3:$L$1002))</f>
        <v/>
      </c>
      <c r="AH143" s="51" t="str">
        <f ca="1">IF(OR($A143="",AH$9="",SUMIF(RelGegevens!$F$3:$M$1002,CONCATENATE("=",Uitwerking!$A143,"-",Uitwerking!AH$9),RelGegevens!$L$3:$L$1002)=0),"",SUMIF(RelGegevens!$F$3:$M$1002,CONCATENATE("=",Uitwerking!$A143,"-",Uitwerking!AH$9),RelGegevens!$L$3:$L$1002))</f>
        <v/>
      </c>
      <c r="AI143" s="51" t="str">
        <f ca="1">IF(OR($A143="",AI$9="",SUMIF(RelGegevens!$F$3:$M$1002,CONCATENATE("=",Uitwerking!$A143,"-",Uitwerking!AI$9),RelGegevens!$L$3:$L$1002)=0),"",SUMIF(RelGegevens!$F$3:$M$1002,CONCATENATE("=",Uitwerking!$A143,"-",Uitwerking!AI$9),RelGegevens!$L$3:$L$1002))</f>
        <v/>
      </c>
      <c r="AJ143" s="51" t="str">
        <f ca="1">IF(OR($A143="",AJ$9="",SUMIF(RelGegevens!$F$3:$M$1002,CONCATENATE("=",Uitwerking!$A143,"-",Uitwerking!AJ$9),RelGegevens!$L$3:$L$1002)=0),"",SUMIF(RelGegevens!$F$3:$M$1002,CONCATENATE("=",Uitwerking!$A143,"-",Uitwerking!AJ$9),RelGegevens!$L$3:$L$1002))</f>
        <v/>
      </c>
      <c r="AK143" s="51" t="str">
        <f ca="1">IF(OR($A143="",AK$9="",SUMIF(RelGegevens!$F$3:$M$1002,CONCATENATE("=",Uitwerking!$A143,"-",Uitwerking!AK$9),RelGegevens!$L$3:$L$1002)=0),"",SUMIF(RelGegevens!$F$3:$M$1002,CONCATENATE("=",Uitwerking!$A143,"-",Uitwerking!AK$9),RelGegevens!$L$3:$L$1002))</f>
        <v/>
      </c>
      <c r="AL143" s="51" t="str">
        <f ca="1">IF(OR($A143="",AL$9="",SUMIF(RelGegevens!$F$3:$M$1002,CONCATENATE("=",Uitwerking!$A143,"-",Uitwerking!AL$9),RelGegevens!$L$3:$L$1002)=0),"",SUMIF(RelGegevens!$F$3:$M$1002,CONCATENATE("=",Uitwerking!$A143,"-",Uitwerking!AL$9),RelGegevens!$L$3:$L$1002))</f>
        <v/>
      </c>
      <c r="AM143" s="51" t="str">
        <f ca="1">IF(OR($A143="",AM$9="",SUMIF(RelGegevens!$F$3:$M$1002,CONCATENATE("=",Uitwerking!$A143,"-",Uitwerking!AM$9),RelGegevens!$L$3:$L$1002)=0),"",SUMIF(RelGegevens!$F$3:$M$1002,CONCATENATE("=",Uitwerking!$A143,"-",Uitwerking!AM$9),RelGegevens!$L$3:$L$1002))</f>
        <v/>
      </c>
      <c r="AN143" s="51" t="str">
        <f ca="1">IF(OR($A143="",AN$9="",SUMIF(RelGegevens!$F$3:$M$1002,CONCATENATE("=",Uitwerking!$A143,"-",Uitwerking!AN$9),RelGegevens!$L$3:$L$1002)=0),"",SUMIF(RelGegevens!$F$3:$M$1002,CONCATENATE("=",Uitwerking!$A143,"-",Uitwerking!AN$9),RelGegevens!$L$3:$L$1002))</f>
        <v/>
      </c>
      <c r="AO143" s="51" t="str">
        <f ca="1">IF(OR($A143="",AO$9="",SUMIF(RelGegevens!$F$3:$M$1002,CONCATENATE("=",Uitwerking!$A143,"-",Uitwerking!AO$9),RelGegevens!$L$3:$L$1002)=0),"",SUMIF(RelGegevens!$F$3:$M$1002,CONCATENATE("=",Uitwerking!$A143,"-",Uitwerking!AO$9),RelGegevens!$L$3:$L$1002))</f>
        <v/>
      </c>
      <c r="AP143" s="51" t="str">
        <f ca="1">IF(OR($A143="",AP$9="",SUMIF(RelGegevens!$F$3:$M$1002,CONCATENATE("=",Uitwerking!$A143,"-",Uitwerking!AP$9),RelGegevens!$L$3:$L$1002)=0),"",SUMIF(RelGegevens!$F$3:$M$1002,CONCATENATE("=",Uitwerking!$A143,"-",Uitwerking!AP$9),RelGegevens!$L$3:$L$1002))</f>
        <v/>
      </c>
      <c r="AQ143" s="51" t="str">
        <f ca="1">IF(OR($A143="",AQ$9="",SUMIF(RelGegevens!$F$3:$M$1002,CONCATENATE("=",Uitwerking!$A143,"-",Uitwerking!AQ$9),RelGegevens!$L$3:$L$1002)=0),"",SUMIF(RelGegevens!$F$3:$M$1002,CONCATENATE("=",Uitwerking!$A143,"-",Uitwerking!AQ$9),RelGegevens!$L$3:$L$1002))</f>
        <v/>
      </c>
      <c r="AR143" s="51" t="str">
        <f ca="1">IF(OR($A143="",AR$9="",SUMIF(RelGegevens!$F$3:$M$1002,CONCATENATE("=",Uitwerking!$A143,"-",Uitwerking!AR$9),RelGegevens!$L$3:$L$1002)=0),"",SUMIF(RelGegevens!$F$3:$M$1002,CONCATENATE("=",Uitwerking!$A143,"-",Uitwerking!AR$9),RelGegevens!$L$3:$L$1002))</f>
        <v/>
      </c>
      <c r="AS143" s="51" t="str">
        <f ca="1">IF(OR($A143="",AS$9="",SUMIF(RelGegevens!$F$3:$M$1002,CONCATENATE("=",Uitwerking!$A143,"-",Uitwerking!AS$9),RelGegevens!$L$3:$L$1002)=0),"",SUMIF(RelGegevens!$F$3:$M$1002,CONCATENATE("=",Uitwerking!$A143,"-",Uitwerking!AS$9),RelGegevens!$L$3:$L$1002))</f>
        <v/>
      </c>
      <c r="AT143" s="51" t="str">
        <f ca="1">IF(OR($A143="",AT$9="",SUMIF(RelGegevens!$F$3:$M$1002,CONCATENATE("=",Uitwerking!$A143,"-",Uitwerking!AT$9),RelGegevens!$L$3:$L$1002)=0),"",SUMIF(RelGegevens!$F$3:$M$1002,CONCATENATE("=",Uitwerking!$A143,"-",Uitwerking!AT$9),RelGegevens!$L$3:$L$1002))</f>
        <v/>
      </c>
      <c r="AU143" s="51" t="str">
        <f ca="1">IF(OR($A143="",AU$9="",SUMIF(RelGegevens!$F$3:$M$1002,CONCATENATE("=",Uitwerking!$A143,"-",Uitwerking!AU$9),RelGegevens!$L$3:$L$1002)=0),"",SUMIF(RelGegevens!$F$3:$M$1002,CONCATENATE("=",Uitwerking!$A143,"-",Uitwerking!AU$9),RelGegevens!$L$3:$L$1002))</f>
        <v/>
      </c>
      <c r="AV143" s="51" t="str">
        <f ca="1">IF(OR($A143="",AV$9="",SUMIF(RelGegevens!$F$3:$M$1002,CONCATENATE("=",Uitwerking!$A143,"-",Uitwerking!AV$9),RelGegevens!$L$3:$L$1002)=0),"",SUMIF(RelGegevens!$F$3:$M$1002,CONCATENATE("=",Uitwerking!$A143,"-",Uitwerking!AV$9),RelGegevens!$L$3:$L$1002))</f>
        <v/>
      </c>
      <c r="AW143" s="51" t="str">
        <f ca="1">IF(OR($A143="",AW$9="",SUMIF(RelGegevens!$F$3:$M$1002,CONCATENATE("=",Uitwerking!$A143,"-",Uitwerking!AW$9),RelGegevens!$L$3:$L$1002)=0),"",SUMIF(RelGegevens!$F$3:$M$1002,CONCATENATE("=",Uitwerking!$A143,"-",Uitwerking!AW$9),RelGegevens!$L$3:$L$1002))</f>
        <v/>
      </c>
      <c r="AX143" s="51" t="str">
        <f ca="1">IF(OR($A143="",AX$9="",SUMIF(RelGegevens!$F$3:$M$1002,CONCATENATE("=",Uitwerking!$A143,"-",Uitwerking!AX$9),RelGegevens!$L$3:$L$1002)=0),"",SUMIF(RelGegevens!$F$3:$M$1002,CONCATENATE("=",Uitwerking!$A143,"-",Uitwerking!AX$9),RelGegevens!$L$3:$L$1002))</f>
        <v/>
      </c>
      <c r="AY143" s="51" t="str">
        <f ca="1">IF(OR($A143="",AY$9="",SUMIF(RelGegevens!$F$3:$M$1002,CONCATENATE("=",Uitwerking!$A143,"-",Uitwerking!AY$9),RelGegevens!$L$3:$L$1002)=0),"",SUMIF(RelGegevens!$F$3:$M$1002,CONCATENATE("=",Uitwerking!$A143,"-",Uitwerking!AY$9),RelGegevens!$L$3:$L$1002))</f>
        <v/>
      </c>
      <c r="AZ143" s="51" t="str">
        <f ca="1">IF(OR($A143="",AZ$9="",SUMIF(RelGegevens!$F$3:$M$1002,CONCATENATE("=",Uitwerking!$A143,"-",Uitwerking!AZ$9),RelGegevens!$L$3:$L$1002)=0),"",SUMIF(RelGegevens!$F$3:$M$1002,CONCATENATE("=",Uitwerking!$A143,"-",Uitwerking!AZ$9),RelGegevens!$L$3:$L$1002))</f>
        <v/>
      </c>
      <c r="BA143" s="51" t="str">
        <f ca="1">IF(OR($A143="",BA$9="",SUMIF(RelGegevens!$F$3:$M$1002,CONCATENATE("=",Uitwerking!$A143,"-",Uitwerking!BA$9),RelGegevens!$L$3:$L$1002)=0),"",SUMIF(RelGegevens!$F$3:$M$1002,CONCATENATE("=",Uitwerking!$A143,"-",Uitwerking!BA$9),RelGegevens!$L$3:$L$1002))</f>
        <v/>
      </c>
      <c r="BB143" s="51" t="str">
        <f ca="1">IF(OR($A143="",BB$9="",SUMIF(RelGegevens!$F$3:$M$1002,CONCATENATE("=",Uitwerking!$A143,"-",Uitwerking!BB$9),RelGegevens!$L$3:$L$1002)=0),"",SUMIF(RelGegevens!$F$3:$M$1002,CONCATENATE("=",Uitwerking!$A143,"-",Uitwerking!BB$9),RelGegevens!$L$3:$L$1002))</f>
        <v/>
      </c>
      <c r="BC143" s="52" t="str">
        <f ca="1">IF(OR($A143="",BC$9="",SUMIF(RelGegevens!$F$3:$M$1002,CONCATENATE("=",Uitwerking!$A143,"-",Uitwerking!BC$9),RelGegevens!$L$3:$L$1002)=0),"",SUMIF(RelGegevens!$F$3:$M$1002,CONCATENATE("=",Uitwerking!$A143,"-",Uitwerking!BC$9),RelGegevens!$L$3:$L$1002))</f>
        <v/>
      </c>
    </row>
    <row r="144" spans="1:55" ht="10.5" customHeight="1" x14ac:dyDescent="0.25">
      <c r="A144" s="17" t="str">
        <f>'Data LMA'!B152</f>
        <v/>
      </c>
      <c r="B144" s="29" t="str">
        <f t="shared" si="9"/>
        <v/>
      </c>
      <c r="C144" s="22" t="str">
        <f>IF(A144="","",VLOOKUP(A144,Euralcodes!$A$2:$C$840,3))</f>
        <v/>
      </c>
      <c r="D144" s="23" t="str">
        <f>IF(C144="","",VLOOKUP(A144,Euralcodes!$A$2:$C$840,2))</f>
        <v/>
      </c>
      <c r="E144" s="87" t="str">
        <f t="shared" ca="1" si="8"/>
        <v/>
      </c>
      <c r="F144" s="50" t="str">
        <f ca="1">IF(OR($A144="",F$9="",SUMIF(RelGegevens!$F$3:$M$1002,CONCATENATE("=",Uitwerking!$A144,"-",Uitwerking!F$9),RelGegevens!$L$3:$L$1002)=0),"",SUMIF(RelGegevens!$F$3:$M$1002,CONCATENATE("=",Uitwerking!$A144,"-",Uitwerking!F$9),RelGegevens!$L$3:$L$1002))</f>
        <v/>
      </c>
      <c r="G144" s="51" t="str">
        <f ca="1">IF(OR($A144="",G$9="",SUMIF(RelGegevens!$F$3:$M$1002,CONCATENATE("=",Uitwerking!$A144,"-",Uitwerking!G$9),RelGegevens!$L$3:$L$1002)=0),"",SUMIF(RelGegevens!$F$3:$M$1002,CONCATENATE("=",Uitwerking!$A144,"-",Uitwerking!G$9),RelGegevens!$L$3:$L$1002))</f>
        <v/>
      </c>
      <c r="H144" s="51" t="str">
        <f ca="1">IF(OR($A144="",H$9="",SUMIF(RelGegevens!$F$3:$M$1002,CONCATENATE("=",Uitwerking!$A144,"-",Uitwerking!H$9),RelGegevens!$L$3:$L$1002)=0),"",SUMIF(RelGegevens!$F$3:$M$1002,CONCATENATE("=",Uitwerking!$A144,"-",Uitwerking!H$9),RelGegevens!$L$3:$L$1002))</f>
        <v/>
      </c>
      <c r="I144" s="51" t="str">
        <f ca="1">IF(OR($A144="",I$9="",SUMIF(RelGegevens!$F$3:$M$1002,CONCATENATE("=",Uitwerking!$A144,"-",Uitwerking!I$9),RelGegevens!$L$3:$L$1002)=0),"",SUMIF(RelGegevens!$F$3:$M$1002,CONCATENATE("=",Uitwerking!$A144,"-",Uitwerking!I$9),RelGegevens!$L$3:$L$1002))</f>
        <v/>
      </c>
      <c r="J144" s="51" t="str">
        <f ca="1">IF(OR($A144="",J$9="",SUMIF(RelGegevens!$F$3:$M$1002,CONCATENATE("=",Uitwerking!$A144,"-",Uitwerking!J$9),RelGegevens!$L$3:$L$1002)=0),"",SUMIF(RelGegevens!$F$3:$M$1002,CONCATENATE("=",Uitwerking!$A144,"-",Uitwerking!J$9),RelGegevens!$L$3:$L$1002))</f>
        <v/>
      </c>
      <c r="K144" s="51" t="str">
        <f ca="1">IF(OR($A144="",K$9="",SUMIF(RelGegevens!$F$3:$M$1002,CONCATENATE("=",Uitwerking!$A144,"-",Uitwerking!K$9),RelGegevens!$L$3:$L$1002)=0),"",SUMIF(RelGegevens!$F$3:$M$1002,CONCATENATE("=",Uitwerking!$A144,"-",Uitwerking!K$9),RelGegevens!$L$3:$L$1002))</f>
        <v/>
      </c>
      <c r="L144" s="51" t="str">
        <f ca="1">IF(OR($A144="",L$9="",SUMIF(RelGegevens!$F$3:$M$1002,CONCATENATE("=",Uitwerking!$A144,"-",Uitwerking!L$9),RelGegevens!$L$3:$L$1002)=0),"",SUMIF(RelGegevens!$F$3:$M$1002,CONCATENATE("=",Uitwerking!$A144,"-",Uitwerking!L$9),RelGegevens!$L$3:$L$1002))</f>
        <v/>
      </c>
      <c r="M144" s="51" t="str">
        <f ca="1">IF(OR($A144="",M$9="",SUMIF(RelGegevens!$F$3:$M$1002,CONCATENATE("=",Uitwerking!$A144,"-",Uitwerking!M$9),RelGegevens!$L$3:$L$1002)=0),"",SUMIF(RelGegevens!$F$3:$M$1002,CONCATENATE("=",Uitwerking!$A144,"-",Uitwerking!M$9),RelGegevens!$L$3:$L$1002))</f>
        <v/>
      </c>
      <c r="N144" s="51" t="str">
        <f ca="1">IF(OR($A144="",N$9="",SUMIF(RelGegevens!$F$3:$M$1002,CONCATENATE("=",Uitwerking!$A144,"-",Uitwerking!N$9),RelGegevens!$L$3:$L$1002)=0),"",SUMIF(RelGegevens!$F$3:$M$1002,CONCATENATE("=",Uitwerking!$A144,"-",Uitwerking!N$9),RelGegevens!$L$3:$L$1002))</f>
        <v/>
      </c>
      <c r="O144" s="51" t="str">
        <f ca="1">IF(OR($A144="",O$9="",SUMIF(RelGegevens!$F$3:$M$1002,CONCATENATE("=",Uitwerking!$A144,"-",Uitwerking!O$9),RelGegevens!$L$3:$L$1002)=0),"",SUMIF(RelGegevens!$F$3:$M$1002,CONCATENATE("=",Uitwerking!$A144,"-",Uitwerking!O$9),RelGegevens!$L$3:$L$1002))</f>
        <v/>
      </c>
      <c r="P144" s="51" t="str">
        <f ca="1">IF(OR($A144="",P$9="",SUMIF(RelGegevens!$F$3:$M$1002,CONCATENATE("=",Uitwerking!$A144,"-",Uitwerking!P$9),RelGegevens!$L$3:$L$1002)=0),"",SUMIF(RelGegevens!$F$3:$M$1002,CONCATENATE("=",Uitwerking!$A144,"-",Uitwerking!P$9),RelGegevens!$L$3:$L$1002))</f>
        <v/>
      </c>
      <c r="Q144" s="51" t="str">
        <f ca="1">IF(OR($A144="",Q$9="",SUMIF(RelGegevens!$F$3:$M$1002,CONCATENATE("=",Uitwerking!$A144,"-",Uitwerking!Q$9),RelGegevens!$L$3:$L$1002)=0),"",SUMIF(RelGegevens!$F$3:$M$1002,CONCATENATE("=",Uitwerking!$A144,"-",Uitwerking!Q$9),RelGegevens!$L$3:$L$1002))</f>
        <v/>
      </c>
      <c r="R144" s="51" t="str">
        <f ca="1">IF(OR($A144="",R$9="",SUMIF(RelGegevens!$F$3:$M$1002,CONCATENATE("=",Uitwerking!$A144,"-",Uitwerking!R$9),RelGegevens!$L$3:$L$1002)=0),"",SUMIF(RelGegevens!$F$3:$M$1002,CONCATENATE("=",Uitwerking!$A144,"-",Uitwerking!R$9),RelGegevens!$L$3:$L$1002))</f>
        <v/>
      </c>
      <c r="S144" s="51" t="str">
        <f ca="1">IF(OR($A144="",S$9="",SUMIF(RelGegevens!$F$3:$M$1002,CONCATENATE("=",Uitwerking!$A144,"-",Uitwerking!S$9),RelGegevens!$L$3:$L$1002)=0),"",SUMIF(RelGegevens!$F$3:$M$1002,CONCATENATE("=",Uitwerking!$A144,"-",Uitwerking!S$9),RelGegevens!$L$3:$L$1002))</f>
        <v/>
      </c>
      <c r="T144" s="51" t="str">
        <f ca="1">IF(OR($A144="",T$9="",SUMIF(RelGegevens!$F$3:$M$1002,CONCATENATE("=",Uitwerking!$A144,"-",Uitwerking!T$9),RelGegevens!$L$3:$L$1002)=0),"",SUMIF(RelGegevens!$F$3:$M$1002,CONCATENATE("=",Uitwerking!$A144,"-",Uitwerking!T$9),RelGegevens!$L$3:$L$1002))</f>
        <v/>
      </c>
      <c r="U144" s="51" t="str">
        <f ca="1">IF(OR($A144="",U$9="",SUMIF(RelGegevens!$F$3:$M$1002,CONCATENATE("=",Uitwerking!$A144,"-",Uitwerking!U$9),RelGegevens!$L$3:$L$1002)=0),"",SUMIF(RelGegevens!$F$3:$M$1002,CONCATENATE("=",Uitwerking!$A144,"-",Uitwerking!U$9),RelGegevens!$L$3:$L$1002))</f>
        <v/>
      </c>
      <c r="V144" s="51" t="str">
        <f ca="1">IF(OR($A144="",V$9="",SUMIF(RelGegevens!$F$3:$M$1002,CONCATENATE("=",Uitwerking!$A144,"-",Uitwerking!V$9),RelGegevens!$L$3:$L$1002)=0),"",SUMIF(RelGegevens!$F$3:$M$1002,CONCATENATE("=",Uitwerking!$A144,"-",Uitwerking!V$9),RelGegevens!$L$3:$L$1002))</f>
        <v/>
      </c>
      <c r="W144" s="51" t="str">
        <f ca="1">IF(OR($A144="",W$9="",SUMIF(RelGegevens!$F$3:$M$1002,CONCATENATE("=",Uitwerking!$A144,"-",Uitwerking!W$9),RelGegevens!$L$3:$L$1002)=0),"",SUMIF(RelGegevens!$F$3:$M$1002,CONCATENATE("=",Uitwerking!$A144,"-",Uitwerking!W$9),RelGegevens!$L$3:$L$1002))</f>
        <v/>
      </c>
      <c r="X144" s="51" t="str">
        <f ca="1">IF(OR($A144="",X$9="",SUMIF(RelGegevens!$F$3:$M$1002,CONCATENATE("=",Uitwerking!$A144,"-",Uitwerking!X$9),RelGegevens!$L$3:$L$1002)=0),"",SUMIF(RelGegevens!$F$3:$M$1002,CONCATENATE("=",Uitwerking!$A144,"-",Uitwerking!X$9),RelGegevens!$L$3:$L$1002))</f>
        <v/>
      </c>
      <c r="Y144" s="51" t="str">
        <f ca="1">IF(OR($A144="",Y$9="",SUMIF(RelGegevens!$F$3:$M$1002,CONCATENATE("=",Uitwerking!$A144,"-",Uitwerking!Y$9),RelGegevens!$L$3:$L$1002)=0),"",SUMIF(RelGegevens!$F$3:$M$1002,CONCATENATE("=",Uitwerking!$A144,"-",Uitwerking!Y$9),RelGegevens!$L$3:$L$1002))</f>
        <v/>
      </c>
      <c r="Z144" s="50" t="str">
        <f ca="1">IF(OR($A144="",Z$9="",SUMIF(RelGegevens!$F$3:$M$1002,CONCATENATE("=",Uitwerking!$A144,"-",Uitwerking!Z$9),RelGegevens!$L$3:$L$1002)=0),"",SUMIF(RelGegevens!$F$3:$M$1002,CONCATENATE("=",Uitwerking!$A144,"-",Uitwerking!Z$9),RelGegevens!$L$3:$L$1002))</f>
        <v/>
      </c>
      <c r="AA144" s="51" t="str">
        <f ca="1">IF(OR($A144="",AA$9="",SUMIF(RelGegevens!$F$3:$M$1002,CONCATENATE("=",Uitwerking!$A144,"-",Uitwerking!AA$9),RelGegevens!$L$3:$L$1002)=0),"",SUMIF(RelGegevens!$F$3:$M$1002,CONCATENATE("=",Uitwerking!$A144,"-",Uitwerking!AA$9),RelGegevens!$L$3:$L$1002))</f>
        <v/>
      </c>
      <c r="AB144" s="51" t="str">
        <f ca="1">IF(OR($A144="",AB$9="",SUMIF(RelGegevens!$F$3:$M$1002,CONCATENATE("=",Uitwerking!$A144,"-",Uitwerking!AB$9),RelGegevens!$L$3:$L$1002)=0),"",SUMIF(RelGegevens!$F$3:$M$1002,CONCATENATE("=",Uitwerking!$A144,"-",Uitwerking!AB$9),RelGegevens!$L$3:$L$1002))</f>
        <v/>
      </c>
      <c r="AC144" s="51" t="str">
        <f ca="1">IF(OR($A144="",AC$9="",SUMIF(RelGegevens!$F$3:$M$1002,CONCATENATE("=",Uitwerking!$A144,"-",Uitwerking!AC$9),RelGegevens!$L$3:$L$1002)=0),"",SUMIF(RelGegevens!$F$3:$M$1002,CONCATENATE("=",Uitwerking!$A144,"-",Uitwerking!AC$9),RelGegevens!$L$3:$L$1002))</f>
        <v/>
      </c>
      <c r="AD144" s="51" t="str">
        <f ca="1">IF(OR($A144="",AD$9="",SUMIF(RelGegevens!$F$3:$M$1002,CONCATENATE("=",Uitwerking!$A144,"-",Uitwerking!AD$9),RelGegevens!$L$3:$L$1002)=0),"",SUMIF(RelGegevens!$F$3:$M$1002,CONCATENATE("=",Uitwerking!$A144,"-",Uitwerking!AD$9),RelGegevens!$L$3:$L$1002))</f>
        <v/>
      </c>
      <c r="AE144" s="51" t="str">
        <f ca="1">IF(OR($A144="",AE$9="",SUMIF(RelGegevens!$F$3:$M$1002,CONCATENATE("=",Uitwerking!$A144,"-",Uitwerking!AE$9),RelGegevens!$L$3:$L$1002)=0),"",SUMIF(RelGegevens!$F$3:$M$1002,CONCATENATE("=",Uitwerking!$A144,"-",Uitwerking!AE$9),RelGegevens!$L$3:$L$1002))</f>
        <v/>
      </c>
      <c r="AF144" s="51" t="str">
        <f ca="1">IF(OR($A144="",AF$9="",SUMIF(RelGegevens!$F$3:$M$1002,CONCATENATE("=",Uitwerking!$A144,"-",Uitwerking!AF$9),RelGegevens!$L$3:$L$1002)=0),"",SUMIF(RelGegevens!$F$3:$M$1002,CONCATENATE("=",Uitwerking!$A144,"-",Uitwerking!AF$9),RelGegevens!$L$3:$L$1002))</f>
        <v/>
      </c>
      <c r="AG144" s="51" t="str">
        <f ca="1">IF(OR($A144="",AG$9="",SUMIF(RelGegevens!$F$3:$M$1002,CONCATENATE("=",Uitwerking!$A144,"-",Uitwerking!AG$9),RelGegevens!$L$3:$L$1002)=0),"",SUMIF(RelGegevens!$F$3:$M$1002,CONCATENATE("=",Uitwerking!$A144,"-",Uitwerking!AG$9),RelGegevens!$L$3:$L$1002))</f>
        <v/>
      </c>
      <c r="AH144" s="51" t="str">
        <f ca="1">IF(OR($A144="",AH$9="",SUMIF(RelGegevens!$F$3:$M$1002,CONCATENATE("=",Uitwerking!$A144,"-",Uitwerking!AH$9),RelGegevens!$L$3:$L$1002)=0),"",SUMIF(RelGegevens!$F$3:$M$1002,CONCATENATE("=",Uitwerking!$A144,"-",Uitwerking!AH$9),RelGegevens!$L$3:$L$1002))</f>
        <v/>
      </c>
      <c r="AI144" s="51" t="str">
        <f ca="1">IF(OR($A144="",AI$9="",SUMIF(RelGegevens!$F$3:$M$1002,CONCATENATE("=",Uitwerking!$A144,"-",Uitwerking!AI$9),RelGegevens!$L$3:$L$1002)=0),"",SUMIF(RelGegevens!$F$3:$M$1002,CONCATENATE("=",Uitwerking!$A144,"-",Uitwerking!AI$9),RelGegevens!$L$3:$L$1002))</f>
        <v/>
      </c>
      <c r="AJ144" s="51" t="str">
        <f ca="1">IF(OR($A144="",AJ$9="",SUMIF(RelGegevens!$F$3:$M$1002,CONCATENATE("=",Uitwerking!$A144,"-",Uitwerking!AJ$9),RelGegevens!$L$3:$L$1002)=0),"",SUMIF(RelGegevens!$F$3:$M$1002,CONCATENATE("=",Uitwerking!$A144,"-",Uitwerking!AJ$9),RelGegevens!$L$3:$L$1002))</f>
        <v/>
      </c>
      <c r="AK144" s="51" t="str">
        <f ca="1">IF(OR($A144="",AK$9="",SUMIF(RelGegevens!$F$3:$M$1002,CONCATENATE("=",Uitwerking!$A144,"-",Uitwerking!AK$9),RelGegevens!$L$3:$L$1002)=0),"",SUMIF(RelGegevens!$F$3:$M$1002,CONCATENATE("=",Uitwerking!$A144,"-",Uitwerking!AK$9),RelGegevens!$L$3:$L$1002))</f>
        <v/>
      </c>
      <c r="AL144" s="51" t="str">
        <f ca="1">IF(OR($A144="",AL$9="",SUMIF(RelGegevens!$F$3:$M$1002,CONCATENATE("=",Uitwerking!$A144,"-",Uitwerking!AL$9),RelGegevens!$L$3:$L$1002)=0),"",SUMIF(RelGegevens!$F$3:$M$1002,CONCATENATE("=",Uitwerking!$A144,"-",Uitwerking!AL$9),RelGegevens!$L$3:$L$1002))</f>
        <v/>
      </c>
      <c r="AM144" s="51" t="str">
        <f ca="1">IF(OR($A144="",AM$9="",SUMIF(RelGegevens!$F$3:$M$1002,CONCATENATE("=",Uitwerking!$A144,"-",Uitwerking!AM$9),RelGegevens!$L$3:$L$1002)=0),"",SUMIF(RelGegevens!$F$3:$M$1002,CONCATENATE("=",Uitwerking!$A144,"-",Uitwerking!AM$9),RelGegevens!$L$3:$L$1002))</f>
        <v/>
      </c>
      <c r="AN144" s="51" t="str">
        <f ca="1">IF(OR($A144="",AN$9="",SUMIF(RelGegevens!$F$3:$M$1002,CONCATENATE("=",Uitwerking!$A144,"-",Uitwerking!AN$9),RelGegevens!$L$3:$L$1002)=0),"",SUMIF(RelGegevens!$F$3:$M$1002,CONCATENATE("=",Uitwerking!$A144,"-",Uitwerking!AN$9),RelGegevens!$L$3:$L$1002))</f>
        <v/>
      </c>
      <c r="AO144" s="51" t="str">
        <f ca="1">IF(OR($A144="",AO$9="",SUMIF(RelGegevens!$F$3:$M$1002,CONCATENATE("=",Uitwerking!$A144,"-",Uitwerking!AO$9),RelGegevens!$L$3:$L$1002)=0),"",SUMIF(RelGegevens!$F$3:$M$1002,CONCATENATE("=",Uitwerking!$A144,"-",Uitwerking!AO$9),RelGegevens!$L$3:$L$1002))</f>
        <v/>
      </c>
      <c r="AP144" s="51" t="str">
        <f ca="1">IF(OR($A144="",AP$9="",SUMIF(RelGegevens!$F$3:$M$1002,CONCATENATE("=",Uitwerking!$A144,"-",Uitwerking!AP$9),RelGegevens!$L$3:$L$1002)=0),"",SUMIF(RelGegevens!$F$3:$M$1002,CONCATENATE("=",Uitwerking!$A144,"-",Uitwerking!AP$9),RelGegevens!$L$3:$L$1002))</f>
        <v/>
      </c>
      <c r="AQ144" s="51" t="str">
        <f ca="1">IF(OR($A144="",AQ$9="",SUMIF(RelGegevens!$F$3:$M$1002,CONCATENATE("=",Uitwerking!$A144,"-",Uitwerking!AQ$9),RelGegevens!$L$3:$L$1002)=0),"",SUMIF(RelGegevens!$F$3:$M$1002,CONCATENATE("=",Uitwerking!$A144,"-",Uitwerking!AQ$9),RelGegevens!$L$3:$L$1002))</f>
        <v/>
      </c>
      <c r="AR144" s="51" t="str">
        <f ca="1">IF(OR($A144="",AR$9="",SUMIF(RelGegevens!$F$3:$M$1002,CONCATENATE("=",Uitwerking!$A144,"-",Uitwerking!AR$9),RelGegevens!$L$3:$L$1002)=0),"",SUMIF(RelGegevens!$F$3:$M$1002,CONCATENATE("=",Uitwerking!$A144,"-",Uitwerking!AR$9),RelGegevens!$L$3:$L$1002))</f>
        <v/>
      </c>
      <c r="AS144" s="51" t="str">
        <f ca="1">IF(OR($A144="",AS$9="",SUMIF(RelGegevens!$F$3:$M$1002,CONCATENATE("=",Uitwerking!$A144,"-",Uitwerking!AS$9),RelGegevens!$L$3:$L$1002)=0),"",SUMIF(RelGegevens!$F$3:$M$1002,CONCATENATE("=",Uitwerking!$A144,"-",Uitwerking!AS$9),RelGegevens!$L$3:$L$1002))</f>
        <v/>
      </c>
      <c r="AT144" s="51" t="str">
        <f ca="1">IF(OR($A144="",AT$9="",SUMIF(RelGegevens!$F$3:$M$1002,CONCATENATE("=",Uitwerking!$A144,"-",Uitwerking!AT$9),RelGegevens!$L$3:$L$1002)=0),"",SUMIF(RelGegevens!$F$3:$M$1002,CONCATENATE("=",Uitwerking!$A144,"-",Uitwerking!AT$9),RelGegevens!$L$3:$L$1002))</f>
        <v/>
      </c>
      <c r="AU144" s="51" t="str">
        <f ca="1">IF(OR($A144="",AU$9="",SUMIF(RelGegevens!$F$3:$M$1002,CONCATENATE("=",Uitwerking!$A144,"-",Uitwerking!AU$9),RelGegevens!$L$3:$L$1002)=0),"",SUMIF(RelGegevens!$F$3:$M$1002,CONCATENATE("=",Uitwerking!$A144,"-",Uitwerking!AU$9),RelGegevens!$L$3:$L$1002))</f>
        <v/>
      </c>
      <c r="AV144" s="51" t="str">
        <f ca="1">IF(OR($A144="",AV$9="",SUMIF(RelGegevens!$F$3:$M$1002,CONCATENATE("=",Uitwerking!$A144,"-",Uitwerking!AV$9),RelGegevens!$L$3:$L$1002)=0),"",SUMIF(RelGegevens!$F$3:$M$1002,CONCATENATE("=",Uitwerking!$A144,"-",Uitwerking!AV$9),RelGegevens!$L$3:$L$1002))</f>
        <v/>
      </c>
      <c r="AW144" s="51" t="str">
        <f ca="1">IF(OR($A144="",AW$9="",SUMIF(RelGegevens!$F$3:$M$1002,CONCATENATE("=",Uitwerking!$A144,"-",Uitwerking!AW$9),RelGegevens!$L$3:$L$1002)=0),"",SUMIF(RelGegevens!$F$3:$M$1002,CONCATENATE("=",Uitwerking!$A144,"-",Uitwerking!AW$9),RelGegevens!$L$3:$L$1002))</f>
        <v/>
      </c>
      <c r="AX144" s="51" t="str">
        <f ca="1">IF(OR($A144="",AX$9="",SUMIF(RelGegevens!$F$3:$M$1002,CONCATENATE("=",Uitwerking!$A144,"-",Uitwerking!AX$9),RelGegevens!$L$3:$L$1002)=0),"",SUMIF(RelGegevens!$F$3:$M$1002,CONCATENATE("=",Uitwerking!$A144,"-",Uitwerking!AX$9),RelGegevens!$L$3:$L$1002))</f>
        <v/>
      </c>
      <c r="AY144" s="51" t="str">
        <f ca="1">IF(OR($A144="",AY$9="",SUMIF(RelGegevens!$F$3:$M$1002,CONCATENATE("=",Uitwerking!$A144,"-",Uitwerking!AY$9),RelGegevens!$L$3:$L$1002)=0),"",SUMIF(RelGegevens!$F$3:$M$1002,CONCATENATE("=",Uitwerking!$A144,"-",Uitwerking!AY$9),RelGegevens!$L$3:$L$1002))</f>
        <v/>
      </c>
      <c r="AZ144" s="51" t="str">
        <f ca="1">IF(OR($A144="",AZ$9="",SUMIF(RelGegevens!$F$3:$M$1002,CONCATENATE("=",Uitwerking!$A144,"-",Uitwerking!AZ$9),RelGegevens!$L$3:$L$1002)=0),"",SUMIF(RelGegevens!$F$3:$M$1002,CONCATENATE("=",Uitwerking!$A144,"-",Uitwerking!AZ$9),RelGegevens!$L$3:$L$1002))</f>
        <v/>
      </c>
      <c r="BA144" s="51" t="str">
        <f ca="1">IF(OR($A144="",BA$9="",SUMIF(RelGegevens!$F$3:$M$1002,CONCATENATE("=",Uitwerking!$A144,"-",Uitwerking!BA$9),RelGegevens!$L$3:$L$1002)=0),"",SUMIF(RelGegevens!$F$3:$M$1002,CONCATENATE("=",Uitwerking!$A144,"-",Uitwerking!BA$9),RelGegevens!$L$3:$L$1002))</f>
        <v/>
      </c>
      <c r="BB144" s="51" t="str">
        <f ca="1">IF(OR($A144="",BB$9="",SUMIF(RelGegevens!$F$3:$M$1002,CONCATENATE("=",Uitwerking!$A144,"-",Uitwerking!BB$9),RelGegevens!$L$3:$L$1002)=0),"",SUMIF(RelGegevens!$F$3:$M$1002,CONCATENATE("=",Uitwerking!$A144,"-",Uitwerking!BB$9),RelGegevens!$L$3:$L$1002))</f>
        <v/>
      </c>
      <c r="BC144" s="52" t="str">
        <f ca="1">IF(OR($A144="",BC$9="",SUMIF(RelGegevens!$F$3:$M$1002,CONCATENATE("=",Uitwerking!$A144,"-",Uitwerking!BC$9),RelGegevens!$L$3:$L$1002)=0),"",SUMIF(RelGegevens!$F$3:$M$1002,CONCATENATE("=",Uitwerking!$A144,"-",Uitwerking!BC$9),RelGegevens!$L$3:$L$1002))</f>
        <v/>
      </c>
    </row>
    <row r="145" spans="1:55" ht="10.5" customHeight="1" x14ac:dyDescent="0.25">
      <c r="A145" s="17" t="str">
        <f>'Data LMA'!B153</f>
        <v/>
      </c>
      <c r="B145" s="29" t="str">
        <f t="shared" si="9"/>
        <v/>
      </c>
      <c r="C145" s="22" t="str">
        <f>IF(A145="","",VLOOKUP(A145,Euralcodes!$A$2:$C$840,3))</f>
        <v/>
      </c>
      <c r="D145" s="23" t="str">
        <f>IF(C145="","",VLOOKUP(A145,Euralcodes!$A$2:$C$840,2))</f>
        <v/>
      </c>
      <c r="E145" s="87" t="str">
        <f t="shared" ca="1" si="8"/>
        <v/>
      </c>
      <c r="F145" s="50" t="str">
        <f ca="1">IF(OR($A145="",F$9="",SUMIF(RelGegevens!$F$3:$M$1002,CONCATENATE("=",Uitwerking!$A145,"-",Uitwerking!F$9),RelGegevens!$L$3:$L$1002)=0),"",SUMIF(RelGegevens!$F$3:$M$1002,CONCATENATE("=",Uitwerking!$A145,"-",Uitwerking!F$9),RelGegevens!$L$3:$L$1002))</f>
        <v/>
      </c>
      <c r="G145" s="51" t="str">
        <f ca="1">IF(OR($A145="",G$9="",SUMIF(RelGegevens!$F$3:$M$1002,CONCATENATE("=",Uitwerking!$A145,"-",Uitwerking!G$9),RelGegevens!$L$3:$L$1002)=0),"",SUMIF(RelGegevens!$F$3:$M$1002,CONCATENATE("=",Uitwerking!$A145,"-",Uitwerking!G$9),RelGegevens!$L$3:$L$1002))</f>
        <v/>
      </c>
      <c r="H145" s="51" t="str">
        <f ca="1">IF(OR($A145="",H$9="",SUMIF(RelGegevens!$F$3:$M$1002,CONCATENATE("=",Uitwerking!$A145,"-",Uitwerking!H$9),RelGegevens!$L$3:$L$1002)=0),"",SUMIF(RelGegevens!$F$3:$M$1002,CONCATENATE("=",Uitwerking!$A145,"-",Uitwerking!H$9),RelGegevens!$L$3:$L$1002))</f>
        <v/>
      </c>
      <c r="I145" s="51" t="str">
        <f ca="1">IF(OR($A145="",I$9="",SUMIF(RelGegevens!$F$3:$M$1002,CONCATENATE("=",Uitwerking!$A145,"-",Uitwerking!I$9),RelGegevens!$L$3:$L$1002)=0),"",SUMIF(RelGegevens!$F$3:$M$1002,CONCATENATE("=",Uitwerking!$A145,"-",Uitwerking!I$9),RelGegevens!$L$3:$L$1002))</f>
        <v/>
      </c>
      <c r="J145" s="51" t="str">
        <f ca="1">IF(OR($A145="",J$9="",SUMIF(RelGegevens!$F$3:$M$1002,CONCATENATE("=",Uitwerking!$A145,"-",Uitwerking!J$9),RelGegevens!$L$3:$L$1002)=0),"",SUMIF(RelGegevens!$F$3:$M$1002,CONCATENATE("=",Uitwerking!$A145,"-",Uitwerking!J$9),RelGegevens!$L$3:$L$1002))</f>
        <v/>
      </c>
      <c r="K145" s="51" t="str">
        <f ca="1">IF(OR($A145="",K$9="",SUMIF(RelGegevens!$F$3:$M$1002,CONCATENATE("=",Uitwerking!$A145,"-",Uitwerking!K$9),RelGegevens!$L$3:$L$1002)=0),"",SUMIF(RelGegevens!$F$3:$M$1002,CONCATENATE("=",Uitwerking!$A145,"-",Uitwerking!K$9),RelGegevens!$L$3:$L$1002))</f>
        <v/>
      </c>
      <c r="L145" s="51" t="str">
        <f ca="1">IF(OR($A145="",L$9="",SUMIF(RelGegevens!$F$3:$M$1002,CONCATENATE("=",Uitwerking!$A145,"-",Uitwerking!L$9),RelGegevens!$L$3:$L$1002)=0),"",SUMIF(RelGegevens!$F$3:$M$1002,CONCATENATE("=",Uitwerking!$A145,"-",Uitwerking!L$9),RelGegevens!$L$3:$L$1002))</f>
        <v/>
      </c>
      <c r="M145" s="51" t="str">
        <f ca="1">IF(OR($A145="",M$9="",SUMIF(RelGegevens!$F$3:$M$1002,CONCATENATE("=",Uitwerking!$A145,"-",Uitwerking!M$9),RelGegevens!$L$3:$L$1002)=0),"",SUMIF(RelGegevens!$F$3:$M$1002,CONCATENATE("=",Uitwerking!$A145,"-",Uitwerking!M$9),RelGegevens!$L$3:$L$1002))</f>
        <v/>
      </c>
      <c r="N145" s="51" t="str">
        <f ca="1">IF(OR($A145="",N$9="",SUMIF(RelGegevens!$F$3:$M$1002,CONCATENATE("=",Uitwerking!$A145,"-",Uitwerking!N$9),RelGegevens!$L$3:$L$1002)=0),"",SUMIF(RelGegevens!$F$3:$M$1002,CONCATENATE("=",Uitwerking!$A145,"-",Uitwerking!N$9),RelGegevens!$L$3:$L$1002))</f>
        <v/>
      </c>
      <c r="O145" s="51" t="str">
        <f ca="1">IF(OR($A145="",O$9="",SUMIF(RelGegevens!$F$3:$M$1002,CONCATENATE("=",Uitwerking!$A145,"-",Uitwerking!O$9),RelGegevens!$L$3:$L$1002)=0),"",SUMIF(RelGegevens!$F$3:$M$1002,CONCATENATE("=",Uitwerking!$A145,"-",Uitwerking!O$9),RelGegevens!$L$3:$L$1002))</f>
        <v/>
      </c>
      <c r="P145" s="51" t="str">
        <f ca="1">IF(OR($A145="",P$9="",SUMIF(RelGegevens!$F$3:$M$1002,CONCATENATE("=",Uitwerking!$A145,"-",Uitwerking!P$9),RelGegevens!$L$3:$L$1002)=0),"",SUMIF(RelGegevens!$F$3:$M$1002,CONCATENATE("=",Uitwerking!$A145,"-",Uitwerking!P$9),RelGegevens!$L$3:$L$1002))</f>
        <v/>
      </c>
      <c r="Q145" s="51" t="str">
        <f ca="1">IF(OR($A145="",Q$9="",SUMIF(RelGegevens!$F$3:$M$1002,CONCATENATE("=",Uitwerking!$A145,"-",Uitwerking!Q$9),RelGegevens!$L$3:$L$1002)=0),"",SUMIF(RelGegevens!$F$3:$M$1002,CONCATENATE("=",Uitwerking!$A145,"-",Uitwerking!Q$9),RelGegevens!$L$3:$L$1002))</f>
        <v/>
      </c>
      <c r="R145" s="51" t="str">
        <f ca="1">IF(OR($A145="",R$9="",SUMIF(RelGegevens!$F$3:$M$1002,CONCATENATE("=",Uitwerking!$A145,"-",Uitwerking!R$9),RelGegevens!$L$3:$L$1002)=0),"",SUMIF(RelGegevens!$F$3:$M$1002,CONCATENATE("=",Uitwerking!$A145,"-",Uitwerking!R$9),RelGegevens!$L$3:$L$1002))</f>
        <v/>
      </c>
      <c r="S145" s="51" t="str">
        <f ca="1">IF(OR($A145="",S$9="",SUMIF(RelGegevens!$F$3:$M$1002,CONCATENATE("=",Uitwerking!$A145,"-",Uitwerking!S$9),RelGegevens!$L$3:$L$1002)=0),"",SUMIF(RelGegevens!$F$3:$M$1002,CONCATENATE("=",Uitwerking!$A145,"-",Uitwerking!S$9),RelGegevens!$L$3:$L$1002))</f>
        <v/>
      </c>
      <c r="T145" s="51" t="str">
        <f ca="1">IF(OR($A145="",T$9="",SUMIF(RelGegevens!$F$3:$M$1002,CONCATENATE("=",Uitwerking!$A145,"-",Uitwerking!T$9),RelGegevens!$L$3:$L$1002)=0),"",SUMIF(RelGegevens!$F$3:$M$1002,CONCATENATE("=",Uitwerking!$A145,"-",Uitwerking!T$9),RelGegevens!$L$3:$L$1002))</f>
        <v/>
      </c>
      <c r="U145" s="51" t="str">
        <f ca="1">IF(OR($A145="",U$9="",SUMIF(RelGegevens!$F$3:$M$1002,CONCATENATE("=",Uitwerking!$A145,"-",Uitwerking!U$9),RelGegevens!$L$3:$L$1002)=0),"",SUMIF(RelGegevens!$F$3:$M$1002,CONCATENATE("=",Uitwerking!$A145,"-",Uitwerking!U$9),RelGegevens!$L$3:$L$1002))</f>
        <v/>
      </c>
      <c r="V145" s="51" t="str">
        <f ca="1">IF(OR($A145="",V$9="",SUMIF(RelGegevens!$F$3:$M$1002,CONCATENATE("=",Uitwerking!$A145,"-",Uitwerking!V$9),RelGegevens!$L$3:$L$1002)=0),"",SUMIF(RelGegevens!$F$3:$M$1002,CONCATENATE("=",Uitwerking!$A145,"-",Uitwerking!V$9),RelGegevens!$L$3:$L$1002))</f>
        <v/>
      </c>
      <c r="W145" s="51" t="str">
        <f ca="1">IF(OR($A145="",W$9="",SUMIF(RelGegevens!$F$3:$M$1002,CONCATENATE("=",Uitwerking!$A145,"-",Uitwerking!W$9),RelGegevens!$L$3:$L$1002)=0),"",SUMIF(RelGegevens!$F$3:$M$1002,CONCATENATE("=",Uitwerking!$A145,"-",Uitwerking!W$9),RelGegevens!$L$3:$L$1002))</f>
        <v/>
      </c>
      <c r="X145" s="51" t="str">
        <f ca="1">IF(OR($A145="",X$9="",SUMIF(RelGegevens!$F$3:$M$1002,CONCATENATE("=",Uitwerking!$A145,"-",Uitwerking!X$9),RelGegevens!$L$3:$L$1002)=0),"",SUMIF(RelGegevens!$F$3:$M$1002,CONCATENATE("=",Uitwerking!$A145,"-",Uitwerking!X$9),RelGegevens!$L$3:$L$1002))</f>
        <v/>
      </c>
      <c r="Y145" s="51" t="str">
        <f ca="1">IF(OR($A145="",Y$9="",SUMIF(RelGegevens!$F$3:$M$1002,CONCATENATE("=",Uitwerking!$A145,"-",Uitwerking!Y$9),RelGegevens!$L$3:$L$1002)=0),"",SUMIF(RelGegevens!$F$3:$M$1002,CONCATENATE("=",Uitwerking!$A145,"-",Uitwerking!Y$9),RelGegevens!$L$3:$L$1002))</f>
        <v/>
      </c>
      <c r="Z145" s="50" t="str">
        <f ca="1">IF(OR($A145="",Z$9="",SUMIF(RelGegevens!$F$3:$M$1002,CONCATENATE("=",Uitwerking!$A145,"-",Uitwerking!Z$9),RelGegevens!$L$3:$L$1002)=0),"",SUMIF(RelGegevens!$F$3:$M$1002,CONCATENATE("=",Uitwerking!$A145,"-",Uitwerking!Z$9),RelGegevens!$L$3:$L$1002))</f>
        <v/>
      </c>
      <c r="AA145" s="51" t="str">
        <f ca="1">IF(OR($A145="",AA$9="",SUMIF(RelGegevens!$F$3:$M$1002,CONCATENATE("=",Uitwerking!$A145,"-",Uitwerking!AA$9),RelGegevens!$L$3:$L$1002)=0),"",SUMIF(RelGegevens!$F$3:$M$1002,CONCATENATE("=",Uitwerking!$A145,"-",Uitwerking!AA$9),RelGegevens!$L$3:$L$1002))</f>
        <v/>
      </c>
      <c r="AB145" s="51" t="str">
        <f ca="1">IF(OR($A145="",AB$9="",SUMIF(RelGegevens!$F$3:$M$1002,CONCATENATE("=",Uitwerking!$A145,"-",Uitwerking!AB$9),RelGegevens!$L$3:$L$1002)=0),"",SUMIF(RelGegevens!$F$3:$M$1002,CONCATENATE("=",Uitwerking!$A145,"-",Uitwerking!AB$9),RelGegevens!$L$3:$L$1002))</f>
        <v/>
      </c>
      <c r="AC145" s="51" t="str">
        <f ca="1">IF(OR($A145="",AC$9="",SUMIF(RelGegevens!$F$3:$M$1002,CONCATENATE("=",Uitwerking!$A145,"-",Uitwerking!AC$9),RelGegevens!$L$3:$L$1002)=0),"",SUMIF(RelGegevens!$F$3:$M$1002,CONCATENATE("=",Uitwerking!$A145,"-",Uitwerking!AC$9),RelGegevens!$L$3:$L$1002))</f>
        <v/>
      </c>
      <c r="AD145" s="51" t="str">
        <f ca="1">IF(OR($A145="",AD$9="",SUMIF(RelGegevens!$F$3:$M$1002,CONCATENATE("=",Uitwerking!$A145,"-",Uitwerking!AD$9),RelGegevens!$L$3:$L$1002)=0),"",SUMIF(RelGegevens!$F$3:$M$1002,CONCATENATE("=",Uitwerking!$A145,"-",Uitwerking!AD$9),RelGegevens!$L$3:$L$1002))</f>
        <v/>
      </c>
      <c r="AE145" s="51" t="str">
        <f ca="1">IF(OR($A145="",AE$9="",SUMIF(RelGegevens!$F$3:$M$1002,CONCATENATE("=",Uitwerking!$A145,"-",Uitwerking!AE$9),RelGegevens!$L$3:$L$1002)=0),"",SUMIF(RelGegevens!$F$3:$M$1002,CONCATENATE("=",Uitwerking!$A145,"-",Uitwerking!AE$9),RelGegevens!$L$3:$L$1002))</f>
        <v/>
      </c>
      <c r="AF145" s="51" t="str">
        <f ca="1">IF(OR($A145="",AF$9="",SUMIF(RelGegevens!$F$3:$M$1002,CONCATENATE("=",Uitwerking!$A145,"-",Uitwerking!AF$9),RelGegevens!$L$3:$L$1002)=0),"",SUMIF(RelGegevens!$F$3:$M$1002,CONCATENATE("=",Uitwerking!$A145,"-",Uitwerking!AF$9),RelGegevens!$L$3:$L$1002))</f>
        <v/>
      </c>
      <c r="AG145" s="51" t="str">
        <f ca="1">IF(OR($A145="",AG$9="",SUMIF(RelGegevens!$F$3:$M$1002,CONCATENATE("=",Uitwerking!$A145,"-",Uitwerking!AG$9),RelGegevens!$L$3:$L$1002)=0),"",SUMIF(RelGegevens!$F$3:$M$1002,CONCATENATE("=",Uitwerking!$A145,"-",Uitwerking!AG$9),RelGegevens!$L$3:$L$1002))</f>
        <v/>
      </c>
      <c r="AH145" s="51" t="str">
        <f ca="1">IF(OR($A145="",AH$9="",SUMIF(RelGegevens!$F$3:$M$1002,CONCATENATE("=",Uitwerking!$A145,"-",Uitwerking!AH$9),RelGegevens!$L$3:$L$1002)=0),"",SUMIF(RelGegevens!$F$3:$M$1002,CONCATENATE("=",Uitwerking!$A145,"-",Uitwerking!AH$9),RelGegevens!$L$3:$L$1002))</f>
        <v/>
      </c>
      <c r="AI145" s="51" t="str">
        <f ca="1">IF(OR($A145="",AI$9="",SUMIF(RelGegevens!$F$3:$M$1002,CONCATENATE("=",Uitwerking!$A145,"-",Uitwerking!AI$9),RelGegevens!$L$3:$L$1002)=0),"",SUMIF(RelGegevens!$F$3:$M$1002,CONCATENATE("=",Uitwerking!$A145,"-",Uitwerking!AI$9),RelGegevens!$L$3:$L$1002))</f>
        <v/>
      </c>
      <c r="AJ145" s="51" t="str">
        <f ca="1">IF(OR($A145="",AJ$9="",SUMIF(RelGegevens!$F$3:$M$1002,CONCATENATE("=",Uitwerking!$A145,"-",Uitwerking!AJ$9),RelGegevens!$L$3:$L$1002)=0),"",SUMIF(RelGegevens!$F$3:$M$1002,CONCATENATE("=",Uitwerking!$A145,"-",Uitwerking!AJ$9),RelGegevens!$L$3:$L$1002))</f>
        <v/>
      </c>
      <c r="AK145" s="51" t="str">
        <f ca="1">IF(OR($A145="",AK$9="",SUMIF(RelGegevens!$F$3:$M$1002,CONCATENATE("=",Uitwerking!$A145,"-",Uitwerking!AK$9),RelGegevens!$L$3:$L$1002)=0),"",SUMIF(RelGegevens!$F$3:$M$1002,CONCATENATE("=",Uitwerking!$A145,"-",Uitwerking!AK$9),RelGegevens!$L$3:$L$1002))</f>
        <v/>
      </c>
      <c r="AL145" s="51" t="str">
        <f ca="1">IF(OR($A145="",AL$9="",SUMIF(RelGegevens!$F$3:$M$1002,CONCATENATE("=",Uitwerking!$A145,"-",Uitwerking!AL$9),RelGegevens!$L$3:$L$1002)=0),"",SUMIF(RelGegevens!$F$3:$M$1002,CONCATENATE("=",Uitwerking!$A145,"-",Uitwerking!AL$9),RelGegevens!$L$3:$L$1002))</f>
        <v/>
      </c>
      <c r="AM145" s="51" t="str">
        <f ca="1">IF(OR($A145="",AM$9="",SUMIF(RelGegevens!$F$3:$M$1002,CONCATENATE("=",Uitwerking!$A145,"-",Uitwerking!AM$9),RelGegevens!$L$3:$L$1002)=0),"",SUMIF(RelGegevens!$F$3:$M$1002,CONCATENATE("=",Uitwerking!$A145,"-",Uitwerking!AM$9),RelGegevens!$L$3:$L$1002))</f>
        <v/>
      </c>
      <c r="AN145" s="51" t="str">
        <f ca="1">IF(OR($A145="",AN$9="",SUMIF(RelGegevens!$F$3:$M$1002,CONCATENATE("=",Uitwerking!$A145,"-",Uitwerking!AN$9),RelGegevens!$L$3:$L$1002)=0),"",SUMIF(RelGegevens!$F$3:$M$1002,CONCATENATE("=",Uitwerking!$A145,"-",Uitwerking!AN$9),RelGegevens!$L$3:$L$1002))</f>
        <v/>
      </c>
      <c r="AO145" s="51" t="str">
        <f ca="1">IF(OR($A145="",AO$9="",SUMIF(RelGegevens!$F$3:$M$1002,CONCATENATE("=",Uitwerking!$A145,"-",Uitwerking!AO$9),RelGegevens!$L$3:$L$1002)=0),"",SUMIF(RelGegevens!$F$3:$M$1002,CONCATENATE("=",Uitwerking!$A145,"-",Uitwerking!AO$9),RelGegevens!$L$3:$L$1002))</f>
        <v/>
      </c>
      <c r="AP145" s="51" t="str">
        <f ca="1">IF(OR($A145="",AP$9="",SUMIF(RelGegevens!$F$3:$M$1002,CONCATENATE("=",Uitwerking!$A145,"-",Uitwerking!AP$9),RelGegevens!$L$3:$L$1002)=0),"",SUMIF(RelGegevens!$F$3:$M$1002,CONCATENATE("=",Uitwerking!$A145,"-",Uitwerking!AP$9),RelGegevens!$L$3:$L$1002))</f>
        <v/>
      </c>
      <c r="AQ145" s="51" t="str">
        <f ca="1">IF(OR($A145="",AQ$9="",SUMIF(RelGegevens!$F$3:$M$1002,CONCATENATE("=",Uitwerking!$A145,"-",Uitwerking!AQ$9),RelGegevens!$L$3:$L$1002)=0),"",SUMIF(RelGegevens!$F$3:$M$1002,CONCATENATE("=",Uitwerking!$A145,"-",Uitwerking!AQ$9),RelGegevens!$L$3:$L$1002))</f>
        <v/>
      </c>
      <c r="AR145" s="51" t="str">
        <f ca="1">IF(OR($A145="",AR$9="",SUMIF(RelGegevens!$F$3:$M$1002,CONCATENATE("=",Uitwerking!$A145,"-",Uitwerking!AR$9),RelGegevens!$L$3:$L$1002)=0),"",SUMIF(RelGegevens!$F$3:$M$1002,CONCATENATE("=",Uitwerking!$A145,"-",Uitwerking!AR$9),RelGegevens!$L$3:$L$1002))</f>
        <v/>
      </c>
      <c r="AS145" s="51" t="str">
        <f ca="1">IF(OR($A145="",AS$9="",SUMIF(RelGegevens!$F$3:$M$1002,CONCATENATE("=",Uitwerking!$A145,"-",Uitwerking!AS$9),RelGegevens!$L$3:$L$1002)=0),"",SUMIF(RelGegevens!$F$3:$M$1002,CONCATENATE("=",Uitwerking!$A145,"-",Uitwerking!AS$9),RelGegevens!$L$3:$L$1002))</f>
        <v/>
      </c>
      <c r="AT145" s="51" t="str">
        <f ca="1">IF(OR($A145="",AT$9="",SUMIF(RelGegevens!$F$3:$M$1002,CONCATENATE("=",Uitwerking!$A145,"-",Uitwerking!AT$9),RelGegevens!$L$3:$L$1002)=0),"",SUMIF(RelGegevens!$F$3:$M$1002,CONCATENATE("=",Uitwerking!$A145,"-",Uitwerking!AT$9),RelGegevens!$L$3:$L$1002))</f>
        <v/>
      </c>
      <c r="AU145" s="51" t="str">
        <f ca="1">IF(OR($A145="",AU$9="",SUMIF(RelGegevens!$F$3:$M$1002,CONCATENATE("=",Uitwerking!$A145,"-",Uitwerking!AU$9),RelGegevens!$L$3:$L$1002)=0),"",SUMIF(RelGegevens!$F$3:$M$1002,CONCATENATE("=",Uitwerking!$A145,"-",Uitwerking!AU$9),RelGegevens!$L$3:$L$1002))</f>
        <v/>
      </c>
      <c r="AV145" s="51" t="str">
        <f ca="1">IF(OR($A145="",AV$9="",SUMIF(RelGegevens!$F$3:$M$1002,CONCATENATE("=",Uitwerking!$A145,"-",Uitwerking!AV$9),RelGegevens!$L$3:$L$1002)=0),"",SUMIF(RelGegevens!$F$3:$M$1002,CONCATENATE("=",Uitwerking!$A145,"-",Uitwerking!AV$9),RelGegevens!$L$3:$L$1002))</f>
        <v/>
      </c>
      <c r="AW145" s="51" t="str">
        <f ca="1">IF(OR($A145="",AW$9="",SUMIF(RelGegevens!$F$3:$M$1002,CONCATENATE("=",Uitwerking!$A145,"-",Uitwerking!AW$9),RelGegevens!$L$3:$L$1002)=0),"",SUMIF(RelGegevens!$F$3:$M$1002,CONCATENATE("=",Uitwerking!$A145,"-",Uitwerking!AW$9),RelGegevens!$L$3:$L$1002))</f>
        <v/>
      </c>
      <c r="AX145" s="51" t="str">
        <f ca="1">IF(OR($A145="",AX$9="",SUMIF(RelGegevens!$F$3:$M$1002,CONCATENATE("=",Uitwerking!$A145,"-",Uitwerking!AX$9),RelGegevens!$L$3:$L$1002)=0),"",SUMIF(RelGegevens!$F$3:$M$1002,CONCATENATE("=",Uitwerking!$A145,"-",Uitwerking!AX$9),RelGegevens!$L$3:$L$1002))</f>
        <v/>
      </c>
      <c r="AY145" s="51" t="str">
        <f ca="1">IF(OR($A145="",AY$9="",SUMIF(RelGegevens!$F$3:$M$1002,CONCATENATE("=",Uitwerking!$A145,"-",Uitwerking!AY$9),RelGegevens!$L$3:$L$1002)=0),"",SUMIF(RelGegevens!$F$3:$M$1002,CONCATENATE("=",Uitwerking!$A145,"-",Uitwerking!AY$9),RelGegevens!$L$3:$L$1002))</f>
        <v/>
      </c>
      <c r="AZ145" s="51" t="str">
        <f ca="1">IF(OR($A145="",AZ$9="",SUMIF(RelGegevens!$F$3:$M$1002,CONCATENATE("=",Uitwerking!$A145,"-",Uitwerking!AZ$9),RelGegevens!$L$3:$L$1002)=0),"",SUMIF(RelGegevens!$F$3:$M$1002,CONCATENATE("=",Uitwerking!$A145,"-",Uitwerking!AZ$9),RelGegevens!$L$3:$L$1002))</f>
        <v/>
      </c>
      <c r="BA145" s="51" t="str">
        <f ca="1">IF(OR($A145="",BA$9="",SUMIF(RelGegevens!$F$3:$M$1002,CONCATENATE("=",Uitwerking!$A145,"-",Uitwerking!BA$9),RelGegevens!$L$3:$L$1002)=0),"",SUMIF(RelGegevens!$F$3:$M$1002,CONCATENATE("=",Uitwerking!$A145,"-",Uitwerking!BA$9),RelGegevens!$L$3:$L$1002))</f>
        <v/>
      </c>
      <c r="BB145" s="51" t="str">
        <f ca="1">IF(OR($A145="",BB$9="",SUMIF(RelGegevens!$F$3:$M$1002,CONCATENATE("=",Uitwerking!$A145,"-",Uitwerking!BB$9),RelGegevens!$L$3:$L$1002)=0),"",SUMIF(RelGegevens!$F$3:$M$1002,CONCATENATE("=",Uitwerking!$A145,"-",Uitwerking!BB$9),RelGegevens!$L$3:$L$1002))</f>
        <v/>
      </c>
      <c r="BC145" s="52" t="str">
        <f ca="1">IF(OR($A145="",BC$9="",SUMIF(RelGegevens!$F$3:$M$1002,CONCATENATE("=",Uitwerking!$A145,"-",Uitwerking!BC$9),RelGegevens!$L$3:$L$1002)=0),"",SUMIF(RelGegevens!$F$3:$M$1002,CONCATENATE("=",Uitwerking!$A145,"-",Uitwerking!BC$9),RelGegevens!$L$3:$L$1002))</f>
        <v/>
      </c>
    </row>
    <row r="146" spans="1:55" ht="10.5" customHeight="1" x14ac:dyDescent="0.25">
      <c r="A146" s="17" t="str">
        <f>'Data LMA'!B154</f>
        <v/>
      </c>
      <c r="B146" s="29" t="str">
        <f t="shared" si="9"/>
        <v/>
      </c>
      <c r="C146" s="22" t="str">
        <f>IF(A146="","",VLOOKUP(A146,Euralcodes!$A$2:$C$840,3))</f>
        <v/>
      </c>
      <c r="D146" s="23" t="str">
        <f>IF(C146="","",VLOOKUP(A146,Euralcodes!$A$2:$C$840,2))</f>
        <v/>
      </c>
      <c r="E146" s="87" t="str">
        <f t="shared" ca="1" si="8"/>
        <v/>
      </c>
      <c r="F146" s="50" t="str">
        <f ca="1">IF(OR($A146="",F$9="",SUMIF(RelGegevens!$F$3:$M$1002,CONCATENATE("=",Uitwerking!$A146,"-",Uitwerking!F$9),RelGegevens!$L$3:$L$1002)=0),"",SUMIF(RelGegevens!$F$3:$M$1002,CONCATENATE("=",Uitwerking!$A146,"-",Uitwerking!F$9),RelGegevens!$L$3:$L$1002))</f>
        <v/>
      </c>
      <c r="G146" s="51" t="str">
        <f ca="1">IF(OR($A146="",G$9="",SUMIF(RelGegevens!$F$3:$M$1002,CONCATENATE("=",Uitwerking!$A146,"-",Uitwerking!G$9),RelGegevens!$L$3:$L$1002)=0),"",SUMIF(RelGegevens!$F$3:$M$1002,CONCATENATE("=",Uitwerking!$A146,"-",Uitwerking!G$9),RelGegevens!$L$3:$L$1002))</f>
        <v/>
      </c>
      <c r="H146" s="51" t="str">
        <f ca="1">IF(OR($A146="",H$9="",SUMIF(RelGegevens!$F$3:$M$1002,CONCATENATE("=",Uitwerking!$A146,"-",Uitwerking!H$9),RelGegevens!$L$3:$L$1002)=0),"",SUMIF(RelGegevens!$F$3:$M$1002,CONCATENATE("=",Uitwerking!$A146,"-",Uitwerking!H$9),RelGegevens!$L$3:$L$1002))</f>
        <v/>
      </c>
      <c r="I146" s="51" t="str">
        <f ca="1">IF(OR($A146="",I$9="",SUMIF(RelGegevens!$F$3:$M$1002,CONCATENATE("=",Uitwerking!$A146,"-",Uitwerking!I$9),RelGegevens!$L$3:$L$1002)=0),"",SUMIF(RelGegevens!$F$3:$M$1002,CONCATENATE("=",Uitwerking!$A146,"-",Uitwerking!I$9),RelGegevens!$L$3:$L$1002))</f>
        <v/>
      </c>
      <c r="J146" s="51" t="str">
        <f ca="1">IF(OR($A146="",J$9="",SUMIF(RelGegevens!$F$3:$M$1002,CONCATENATE("=",Uitwerking!$A146,"-",Uitwerking!J$9),RelGegevens!$L$3:$L$1002)=0),"",SUMIF(RelGegevens!$F$3:$M$1002,CONCATENATE("=",Uitwerking!$A146,"-",Uitwerking!J$9),RelGegevens!$L$3:$L$1002))</f>
        <v/>
      </c>
      <c r="K146" s="51" t="str">
        <f ca="1">IF(OR($A146="",K$9="",SUMIF(RelGegevens!$F$3:$M$1002,CONCATENATE("=",Uitwerking!$A146,"-",Uitwerking!K$9),RelGegevens!$L$3:$L$1002)=0),"",SUMIF(RelGegevens!$F$3:$M$1002,CONCATENATE("=",Uitwerking!$A146,"-",Uitwerking!K$9),RelGegevens!$L$3:$L$1002))</f>
        <v/>
      </c>
      <c r="L146" s="51" t="str">
        <f ca="1">IF(OR($A146="",L$9="",SUMIF(RelGegevens!$F$3:$M$1002,CONCATENATE("=",Uitwerking!$A146,"-",Uitwerking!L$9),RelGegevens!$L$3:$L$1002)=0),"",SUMIF(RelGegevens!$F$3:$M$1002,CONCATENATE("=",Uitwerking!$A146,"-",Uitwerking!L$9),RelGegevens!$L$3:$L$1002))</f>
        <v/>
      </c>
      <c r="M146" s="51" t="str">
        <f ca="1">IF(OR($A146="",M$9="",SUMIF(RelGegevens!$F$3:$M$1002,CONCATENATE("=",Uitwerking!$A146,"-",Uitwerking!M$9),RelGegevens!$L$3:$L$1002)=0),"",SUMIF(RelGegevens!$F$3:$M$1002,CONCATENATE("=",Uitwerking!$A146,"-",Uitwerking!M$9),RelGegevens!$L$3:$L$1002))</f>
        <v/>
      </c>
      <c r="N146" s="51" t="str">
        <f ca="1">IF(OR($A146="",N$9="",SUMIF(RelGegevens!$F$3:$M$1002,CONCATENATE("=",Uitwerking!$A146,"-",Uitwerking!N$9),RelGegevens!$L$3:$L$1002)=0),"",SUMIF(RelGegevens!$F$3:$M$1002,CONCATENATE("=",Uitwerking!$A146,"-",Uitwerking!N$9),RelGegevens!$L$3:$L$1002))</f>
        <v/>
      </c>
      <c r="O146" s="51" t="str">
        <f ca="1">IF(OR($A146="",O$9="",SUMIF(RelGegevens!$F$3:$M$1002,CONCATENATE("=",Uitwerking!$A146,"-",Uitwerking!O$9),RelGegevens!$L$3:$L$1002)=0),"",SUMIF(RelGegevens!$F$3:$M$1002,CONCATENATE("=",Uitwerking!$A146,"-",Uitwerking!O$9),RelGegevens!$L$3:$L$1002))</f>
        <v/>
      </c>
      <c r="P146" s="51" t="str">
        <f ca="1">IF(OR($A146="",P$9="",SUMIF(RelGegevens!$F$3:$M$1002,CONCATENATE("=",Uitwerking!$A146,"-",Uitwerking!P$9),RelGegevens!$L$3:$L$1002)=0),"",SUMIF(RelGegevens!$F$3:$M$1002,CONCATENATE("=",Uitwerking!$A146,"-",Uitwerking!P$9),RelGegevens!$L$3:$L$1002))</f>
        <v/>
      </c>
      <c r="Q146" s="51" t="str">
        <f ca="1">IF(OR($A146="",Q$9="",SUMIF(RelGegevens!$F$3:$M$1002,CONCATENATE("=",Uitwerking!$A146,"-",Uitwerking!Q$9),RelGegevens!$L$3:$L$1002)=0),"",SUMIF(RelGegevens!$F$3:$M$1002,CONCATENATE("=",Uitwerking!$A146,"-",Uitwerking!Q$9),RelGegevens!$L$3:$L$1002))</f>
        <v/>
      </c>
      <c r="R146" s="51" t="str">
        <f ca="1">IF(OR($A146="",R$9="",SUMIF(RelGegevens!$F$3:$M$1002,CONCATENATE("=",Uitwerking!$A146,"-",Uitwerking!R$9),RelGegevens!$L$3:$L$1002)=0),"",SUMIF(RelGegevens!$F$3:$M$1002,CONCATENATE("=",Uitwerking!$A146,"-",Uitwerking!R$9),RelGegevens!$L$3:$L$1002))</f>
        <v/>
      </c>
      <c r="S146" s="51" t="str">
        <f ca="1">IF(OR($A146="",S$9="",SUMIF(RelGegevens!$F$3:$M$1002,CONCATENATE("=",Uitwerking!$A146,"-",Uitwerking!S$9),RelGegevens!$L$3:$L$1002)=0),"",SUMIF(RelGegevens!$F$3:$M$1002,CONCATENATE("=",Uitwerking!$A146,"-",Uitwerking!S$9),RelGegevens!$L$3:$L$1002))</f>
        <v/>
      </c>
      <c r="T146" s="51" t="str">
        <f ca="1">IF(OR($A146="",T$9="",SUMIF(RelGegevens!$F$3:$M$1002,CONCATENATE("=",Uitwerking!$A146,"-",Uitwerking!T$9),RelGegevens!$L$3:$L$1002)=0),"",SUMIF(RelGegevens!$F$3:$M$1002,CONCATENATE("=",Uitwerking!$A146,"-",Uitwerking!T$9),RelGegevens!$L$3:$L$1002))</f>
        <v/>
      </c>
      <c r="U146" s="51" t="str">
        <f ca="1">IF(OR($A146="",U$9="",SUMIF(RelGegevens!$F$3:$M$1002,CONCATENATE("=",Uitwerking!$A146,"-",Uitwerking!U$9),RelGegevens!$L$3:$L$1002)=0),"",SUMIF(RelGegevens!$F$3:$M$1002,CONCATENATE("=",Uitwerking!$A146,"-",Uitwerking!U$9),RelGegevens!$L$3:$L$1002))</f>
        <v/>
      </c>
      <c r="V146" s="51" t="str">
        <f ca="1">IF(OR($A146="",V$9="",SUMIF(RelGegevens!$F$3:$M$1002,CONCATENATE("=",Uitwerking!$A146,"-",Uitwerking!V$9),RelGegevens!$L$3:$L$1002)=0),"",SUMIF(RelGegevens!$F$3:$M$1002,CONCATENATE("=",Uitwerking!$A146,"-",Uitwerking!V$9),RelGegevens!$L$3:$L$1002))</f>
        <v/>
      </c>
      <c r="W146" s="51" t="str">
        <f ca="1">IF(OR($A146="",W$9="",SUMIF(RelGegevens!$F$3:$M$1002,CONCATENATE("=",Uitwerking!$A146,"-",Uitwerking!W$9),RelGegevens!$L$3:$L$1002)=0),"",SUMIF(RelGegevens!$F$3:$M$1002,CONCATENATE("=",Uitwerking!$A146,"-",Uitwerking!W$9),RelGegevens!$L$3:$L$1002))</f>
        <v/>
      </c>
      <c r="X146" s="51" t="str">
        <f ca="1">IF(OR($A146="",X$9="",SUMIF(RelGegevens!$F$3:$M$1002,CONCATENATE("=",Uitwerking!$A146,"-",Uitwerking!X$9),RelGegevens!$L$3:$L$1002)=0),"",SUMIF(RelGegevens!$F$3:$M$1002,CONCATENATE("=",Uitwerking!$A146,"-",Uitwerking!X$9),RelGegevens!$L$3:$L$1002))</f>
        <v/>
      </c>
      <c r="Y146" s="51" t="str">
        <f ca="1">IF(OR($A146="",Y$9="",SUMIF(RelGegevens!$F$3:$M$1002,CONCATENATE("=",Uitwerking!$A146,"-",Uitwerking!Y$9),RelGegevens!$L$3:$L$1002)=0),"",SUMIF(RelGegevens!$F$3:$M$1002,CONCATENATE("=",Uitwerking!$A146,"-",Uitwerking!Y$9),RelGegevens!$L$3:$L$1002))</f>
        <v/>
      </c>
      <c r="Z146" s="50" t="str">
        <f ca="1">IF(OR($A146="",Z$9="",SUMIF(RelGegevens!$F$3:$M$1002,CONCATENATE("=",Uitwerking!$A146,"-",Uitwerking!Z$9),RelGegevens!$L$3:$L$1002)=0),"",SUMIF(RelGegevens!$F$3:$M$1002,CONCATENATE("=",Uitwerking!$A146,"-",Uitwerking!Z$9),RelGegevens!$L$3:$L$1002))</f>
        <v/>
      </c>
      <c r="AA146" s="51" t="str">
        <f ca="1">IF(OR($A146="",AA$9="",SUMIF(RelGegevens!$F$3:$M$1002,CONCATENATE("=",Uitwerking!$A146,"-",Uitwerking!AA$9),RelGegevens!$L$3:$L$1002)=0),"",SUMIF(RelGegevens!$F$3:$M$1002,CONCATENATE("=",Uitwerking!$A146,"-",Uitwerking!AA$9),RelGegevens!$L$3:$L$1002))</f>
        <v/>
      </c>
      <c r="AB146" s="51" t="str">
        <f ca="1">IF(OR($A146="",AB$9="",SUMIF(RelGegevens!$F$3:$M$1002,CONCATENATE("=",Uitwerking!$A146,"-",Uitwerking!AB$9),RelGegevens!$L$3:$L$1002)=0),"",SUMIF(RelGegevens!$F$3:$M$1002,CONCATENATE("=",Uitwerking!$A146,"-",Uitwerking!AB$9),RelGegevens!$L$3:$L$1002))</f>
        <v/>
      </c>
      <c r="AC146" s="51" t="str">
        <f ca="1">IF(OR($A146="",AC$9="",SUMIF(RelGegevens!$F$3:$M$1002,CONCATENATE("=",Uitwerking!$A146,"-",Uitwerking!AC$9),RelGegevens!$L$3:$L$1002)=0),"",SUMIF(RelGegevens!$F$3:$M$1002,CONCATENATE("=",Uitwerking!$A146,"-",Uitwerking!AC$9),RelGegevens!$L$3:$L$1002))</f>
        <v/>
      </c>
      <c r="AD146" s="51" t="str">
        <f ca="1">IF(OR($A146="",AD$9="",SUMIF(RelGegevens!$F$3:$M$1002,CONCATENATE("=",Uitwerking!$A146,"-",Uitwerking!AD$9),RelGegevens!$L$3:$L$1002)=0),"",SUMIF(RelGegevens!$F$3:$M$1002,CONCATENATE("=",Uitwerking!$A146,"-",Uitwerking!AD$9),RelGegevens!$L$3:$L$1002))</f>
        <v/>
      </c>
      <c r="AE146" s="51" t="str">
        <f ca="1">IF(OR($A146="",AE$9="",SUMIF(RelGegevens!$F$3:$M$1002,CONCATENATE("=",Uitwerking!$A146,"-",Uitwerking!AE$9),RelGegevens!$L$3:$L$1002)=0),"",SUMIF(RelGegevens!$F$3:$M$1002,CONCATENATE("=",Uitwerking!$A146,"-",Uitwerking!AE$9),RelGegevens!$L$3:$L$1002))</f>
        <v/>
      </c>
      <c r="AF146" s="51" t="str">
        <f ca="1">IF(OR($A146="",AF$9="",SUMIF(RelGegevens!$F$3:$M$1002,CONCATENATE("=",Uitwerking!$A146,"-",Uitwerking!AF$9),RelGegevens!$L$3:$L$1002)=0),"",SUMIF(RelGegevens!$F$3:$M$1002,CONCATENATE("=",Uitwerking!$A146,"-",Uitwerking!AF$9),RelGegevens!$L$3:$L$1002))</f>
        <v/>
      </c>
      <c r="AG146" s="51" t="str">
        <f ca="1">IF(OR($A146="",AG$9="",SUMIF(RelGegevens!$F$3:$M$1002,CONCATENATE("=",Uitwerking!$A146,"-",Uitwerking!AG$9),RelGegevens!$L$3:$L$1002)=0),"",SUMIF(RelGegevens!$F$3:$M$1002,CONCATENATE("=",Uitwerking!$A146,"-",Uitwerking!AG$9),RelGegevens!$L$3:$L$1002))</f>
        <v/>
      </c>
      <c r="AH146" s="51" t="str">
        <f ca="1">IF(OR($A146="",AH$9="",SUMIF(RelGegevens!$F$3:$M$1002,CONCATENATE("=",Uitwerking!$A146,"-",Uitwerking!AH$9),RelGegevens!$L$3:$L$1002)=0),"",SUMIF(RelGegevens!$F$3:$M$1002,CONCATENATE("=",Uitwerking!$A146,"-",Uitwerking!AH$9),RelGegevens!$L$3:$L$1002))</f>
        <v/>
      </c>
      <c r="AI146" s="51" t="str">
        <f ca="1">IF(OR($A146="",AI$9="",SUMIF(RelGegevens!$F$3:$M$1002,CONCATENATE("=",Uitwerking!$A146,"-",Uitwerking!AI$9),RelGegevens!$L$3:$L$1002)=0),"",SUMIF(RelGegevens!$F$3:$M$1002,CONCATENATE("=",Uitwerking!$A146,"-",Uitwerking!AI$9),RelGegevens!$L$3:$L$1002))</f>
        <v/>
      </c>
      <c r="AJ146" s="51" t="str">
        <f ca="1">IF(OR($A146="",AJ$9="",SUMIF(RelGegevens!$F$3:$M$1002,CONCATENATE("=",Uitwerking!$A146,"-",Uitwerking!AJ$9),RelGegevens!$L$3:$L$1002)=0),"",SUMIF(RelGegevens!$F$3:$M$1002,CONCATENATE("=",Uitwerking!$A146,"-",Uitwerking!AJ$9),RelGegevens!$L$3:$L$1002))</f>
        <v/>
      </c>
      <c r="AK146" s="51" t="str">
        <f ca="1">IF(OR($A146="",AK$9="",SUMIF(RelGegevens!$F$3:$M$1002,CONCATENATE("=",Uitwerking!$A146,"-",Uitwerking!AK$9),RelGegevens!$L$3:$L$1002)=0),"",SUMIF(RelGegevens!$F$3:$M$1002,CONCATENATE("=",Uitwerking!$A146,"-",Uitwerking!AK$9),RelGegevens!$L$3:$L$1002))</f>
        <v/>
      </c>
      <c r="AL146" s="51" t="str">
        <f ca="1">IF(OR($A146="",AL$9="",SUMIF(RelGegevens!$F$3:$M$1002,CONCATENATE("=",Uitwerking!$A146,"-",Uitwerking!AL$9),RelGegevens!$L$3:$L$1002)=0),"",SUMIF(RelGegevens!$F$3:$M$1002,CONCATENATE("=",Uitwerking!$A146,"-",Uitwerking!AL$9),RelGegevens!$L$3:$L$1002))</f>
        <v/>
      </c>
      <c r="AM146" s="51" t="str">
        <f ca="1">IF(OR($A146="",AM$9="",SUMIF(RelGegevens!$F$3:$M$1002,CONCATENATE("=",Uitwerking!$A146,"-",Uitwerking!AM$9),RelGegevens!$L$3:$L$1002)=0),"",SUMIF(RelGegevens!$F$3:$M$1002,CONCATENATE("=",Uitwerking!$A146,"-",Uitwerking!AM$9),RelGegevens!$L$3:$L$1002))</f>
        <v/>
      </c>
      <c r="AN146" s="51" t="str">
        <f ca="1">IF(OR($A146="",AN$9="",SUMIF(RelGegevens!$F$3:$M$1002,CONCATENATE("=",Uitwerking!$A146,"-",Uitwerking!AN$9),RelGegevens!$L$3:$L$1002)=0),"",SUMIF(RelGegevens!$F$3:$M$1002,CONCATENATE("=",Uitwerking!$A146,"-",Uitwerking!AN$9),RelGegevens!$L$3:$L$1002))</f>
        <v/>
      </c>
      <c r="AO146" s="51" t="str">
        <f ca="1">IF(OR($A146="",AO$9="",SUMIF(RelGegevens!$F$3:$M$1002,CONCATENATE("=",Uitwerking!$A146,"-",Uitwerking!AO$9),RelGegevens!$L$3:$L$1002)=0),"",SUMIF(RelGegevens!$F$3:$M$1002,CONCATENATE("=",Uitwerking!$A146,"-",Uitwerking!AO$9),RelGegevens!$L$3:$L$1002))</f>
        <v/>
      </c>
      <c r="AP146" s="51" t="str">
        <f ca="1">IF(OR($A146="",AP$9="",SUMIF(RelGegevens!$F$3:$M$1002,CONCATENATE("=",Uitwerking!$A146,"-",Uitwerking!AP$9),RelGegevens!$L$3:$L$1002)=0),"",SUMIF(RelGegevens!$F$3:$M$1002,CONCATENATE("=",Uitwerking!$A146,"-",Uitwerking!AP$9),RelGegevens!$L$3:$L$1002))</f>
        <v/>
      </c>
      <c r="AQ146" s="51" t="str">
        <f ca="1">IF(OR($A146="",AQ$9="",SUMIF(RelGegevens!$F$3:$M$1002,CONCATENATE("=",Uitwerking!$A146,"-",Uitwerking!AQ$9),RelGegevens!$L$3:$L$1002)=0),"",SUMIF(RelGegevens!$F$3:$M$1002,CONCATENATE("=",Uitwerking!$A146,"-",Uitwerking!AQ$9),RelGegevens!$L$3:$L$1002))</f>
        <v/>
      </c>
      <c r="AR146" s="51" t="str">
        <f ca="1">IF(OR($A146="",AR$9="",SUMIF(RelGegevens!$F$3:$M$1002,CONCATENATE("=",Uitwerking!$A146,"-",Uitwerking!AR$9),RelGegevens!$L$3:$L$1002)=0),"",SUMIF(RelGegevens!$F$3:$M$1002,CONCATENATE("=",Uitwerking!$A146,"-",Uitwerking!AR$9),RelGegevens!$L$3:$L$1002))</f>
        <v/>
      </c>
      <c r="AS146" s="51" t="str">
        <f ca="1">IF(OR($A146="",AS$9="",SUMIF(RelGegevens!$F$3:$M$1002,CONCATENATE("=",Uitwerking!$A146,"-",Uitwerking!AS$9),RelGegevens!$L$3:$L$1002)=0),"",SUMIF(RelGegevens!$F$3:$M$1002,CONCATENATE("=",Uitwerking!$A146,"-",Uitwerking!AS$9),RelGegevens!$L$3:$L$1002))</f>
        <v/>
      </c>
      <c r="AT146" s="51" t="str">
        <f ca="1">IF(OR($A146="",AT$9="",SUMIF(RelGegevens!$F$3:$M$1002,CONCATENATE("=",Uitwerking!$A146,"-",Uitwerking!AT$9),RelGegevens!$L$3:$L$1002)=0),"",SUMIF(RelGegevens!$F$3:$M$1002,CONCATENATE("=",Uitwerking!$A146,"-",Uitwerking!AT$9),RelGegevens!$L$3:$L$1002))</f>
        <v/>
      </c>
      <c r="AU146" s="51" t="str">
        <f ca="1">IF(OR($A146="",AU$9="",SUMIF(RelGegevens!$F$3:$M$1002,CONCATENATE("=",Uitwerking!$A146,"-",Uitwerking!AU$9),RelGegevens!$L$3:$L$1002)=0),"",SUMIF(RelGegevens!$F$3:$M$1002,CONCATENATE("=",Uitwerking!$A146,"-",Uitwerking!AU$9),RelGegevens!$L$3:$L$1002))</f>
        <v/>
      </c>
      <c r="AV146" s="51" t="str">
        <f ca="1">IF(OR($A146="",AV$9="",SUMIF(RelGegevens!$F$3:$M$1002,CONCATENATE("=",Uitwerking!$A146,"-",Uitwerking!AV$9),RelGegevens!$L$3:$L$1002)=0),"",SUMIF(RelGegevens!$F$3:$M$1002,CONCATENATE("=",Uitwerking!$A146,"-",Uitwerking!AV$9),RelGegevens!$L$3:$L$1002))</f>
        <v/>
      </c>
      <c r="AW146" s="51" t="str">
        <f ca="1">IF(OR($A146="",AW$9="",SUMIF(RelGegevens!$F$3:$M$1002,CONCATENATE("=",Uitwerking!$A146,"-",Uitwerking!AW$9),RelGegevens!$L$3:$L$1002)=0),"",SUMIF(RelGegevens!$F$3:$M$1002,CONCATENATE("=",Uitwerking!$A146,"-",Uitwerking!AW$9),RelGegevens!$L$3:$L$1002))</f>
        <v/>
      </c>
      <c r="AX146" s="51" t="str">
        <f ca="1">IF(OR($A146="",AX$9="",SUMIF(RelGegevens!$F$3:$M$1002,CONCATENATE("=",Uitwerking!$A146,"-",Uitwerking!AX$9),RelGegevens!$L$3:$L$1002)=0),"",SUMIF(RelGegevens!$F$3:$M$1002,CONCATENATE("=",Uitwerking!$A146,"-",Uitwerking!AX$9),RelGegevens!$L$3:$L$1002))</f>
        <v/>
      </c>
      <c r="AY146" s="51" t="str">
        <f ca="1">IF(OR($A146="",AY$9="",SUMIF(RelGegevens!$F$3:$M$1002,CONCATENATE("=",Uitwerking!$A146,"-",Uitwerking!AY$9),RelGegevens!$L$3:$L$1002)=0),"",SUMIF(RelGegevens!$F$3:$M$1002,CONCATENATE("=",Uitwerking!$A146,"-",Uitwerking!AY$9),RelGegevens!$L$3:$L$1002))</f>
        <v/>
      </c>
      <c r="AZ146" s="51" t="str">
        <f ca="1">IF(OR($A146="",AZ$9="",SUMIF(RelGegevens!$F$3:$M$1002,CONCATENATE("=",Uitwerking!$A146,"-",Uitwerking!AZ$9),RelGegevens!$L$3:$L$1002)=0),"",SUMIF(RelGegevens!$F$3:$M$1002,CONCATENATE("=",Uitwerking!$A146,"-",Uitwerking!AZ$9),RelGegevens!$L$3:$L$1002))</f>
        <v/>
      </c>
      <c r="BA146" s="51" t="str">
        <f ca="1">IF(OR($A146="",BA$9="",SUMIF(RelGegevens!$F$3:$M$1002,CONCATENATE("=",Uitwerking!$A146,"-",Uitwerking!BA$9),RelGegevens!$L$3:$L$1002)=0),"",SUMIF(RelGegevens!$F$3:$M$1002,CONCATENATE("=",Uitwerking!$A146,"-",Uitwerking!BA$9),RelGegevens!$L$3:$L$1002))</f>
        <v/>
      </c>
      <c r="BB146" s="51" t="str">
        <f ca="1">IF(OR($A146="",BB$9="",SUMIF(RelGegevens!$F$3:$M$1002,CONCATENATE("=",Uitwerking!$A146,"-",Uitwerking!BB$9),RelGegevens!$L$3:$L$1002)=0),"",SUMIF(RelGegevens!$F$3:$M$1002,CONCATENATE("=",Uitwerking!$A146,"-",Uitwerking!BB$9),RelGegevens!$L$3:$L$1002))</f>
        <v/>
      </c>
      <c r="BC146" s="52" t="str">
        <f ca="1">IF(OR($A146="",BC$9="",SUMIF(RelGegevens!$F$3:$M$1002,CONCATENATE("=",Uitwerking!$A146,"-",Uitwerking!BC$9),RelGegevens!$L$3:$L$1002)=0),"",SUMIF(RelGegevens!$F$3:$M$1002,CONCATENATE("=",Uitwerking!$A146,"-",Uitwerking!BC$9),RelGegevens!$L$3:$L$1002))</f>
        <v/>
      </c>
    </row>
    <row r="147" spans="1:55" ht="10.5" customHeight="1" x14ac:dyDescent="0.25">
      <c r="A147" s="17" t="str">
        <f>'Data LMA'!B155</f>
        <v/>
      </c>
      <c r="B147" s="29" t="str">
        <f t="shared" si="9"/>
        <v/>
      </c>
      <c r="C147" s="22" t="str">
        <f>IF(A147="","",VLOOKUP(A147,Euralcodes!$A$2:$C$840,3))</f>
        <v/>
      </c>
      <c r="D147" s="23" t="str">
        <f>IF(C147="","",VLOOKUP(A147,Euralcodes!$A$2:$C$840,2))</f>
        <v/>
      </c>
      <c r="E147" s="87" t="str">
        <f t="shared" ca="1" si="8"/>
        <v/>
      </c>
      <c r="F147" s="50" t="str">
        <f ca="1">IF(OR($A147="",F$9="",SUMIF(RelGegevens!$F$3:$M$1002,CONCATENATE("=",Uitwerking!$A147,"-",Uitwerking!F$9),RelGegevens!$L$3:$L$1002)=0),"",SUMIF(RelGegevens!$F$3:$M$1002,CONCATENATE("=",Uitwerking!$A147,"-",Uitwerking!F$9),RelGegevens!$L$3:$L$1002))</f>
        <v/>
      </c>
      <c r="G147" s="51" t="str">
        <f ca="1">IF(OR($A147="",G$9="",SUMIF(RelGegevens!$F$3:$M$1002,CONCATENATE("=",Uitwerking!$A147,"-",Uitwerking!G$9),RelGegevens!$L$3:$L$1002)=0),"",SUMIF(RelGegevens!$F$3:$M$1002,CONCATENATE("=",Uitwerking!$A147,"-",Uitwerking!G$9),RelGegevens!$L$3:$L$1002))</f>
        <v/>
      </c>
      <c r="H147" s="51" t="str">
        <f ca="1">IF(OR($A147="",H$9="",SUMIF(RelGegevens!$F$3:$M$1002,CONCATENATE("=",Uitwerking!$A147,"-",Uitwerking!H$9),RelGegevens!$L$3:$L$1002)=0),"",SUMIF(RelGegevens!$F$3:$M$1002,CONCATENATE("=",Uitwerking!$A147,"-",Uitwerking!H$9),RelGegevens!$L$3:$L$1002))</f>
        <v/>
      </c>
      <c r="I147" s="51" t="str">
        <f ca="1">IF(OR($A147="",I$9="",SUMIF(RelGegevens!$F$3:$M$1002,CONCATENATE("=",Uitwerking!$A147,"-",Uitwerking!I$9),RelGegevens!$L$3:$L$1002)=0),"",SUMIF(RelGegevens!$F$3:$M$1002,CONCATENATE("=",Uitwerking!$A147,"-",Uitwerking!I$9),RelGegevens!$L$3:$L$1002))</f>
        <v/>
      </c>
      <c r="J147" s="51" t="str">
        <f ca="1">IF(OR($A147="",J$9="",SUMIF(RelGegevens!$F$3:$M$1002,CONCATENATE("=",Uitwerking!$A147,"-",Uitwerking!J$9),RelGegevens!$L$3:$L$1002)=0),"",SUMIF(RelGegevens!$F$3:$M$1002,CONCATENATE("=",Uitwerking!$A147,"-",Uitwerking!J$9),RelGegevens!$L$3:$L$1002))</f>
        <v/>
      </c>
      <c r="K147" s="51" t="str">
        <f ca="1">IF(OR($A147="",K$9="",SUMIF(RelGegevens!$F$3:$M$1002,CONCATENATE("=",Uitwerking!$A147,"-",Uitwerking!K$9),RelGegevens!$L$3:$L$1002)=0),"",SUMIF(RelGegevens!$F$3:$M$1002,CONCATENATE("=",Uitwerking!$A147,"-",Uitwerking!K$9),RelGegevens!$L$3:$L$1002))</f>
        <v/>
      </c>
      <c r="L147" s="51" t="str">
        <f ca="1">IF(OR($A147="",L$9="",SUMIF(RelGegevens!$F$3:$M$1002,CONCATENATE("=",Uitwerking!$A147,"-",Uitwerking!L$9),RelGegevens!$L$3:$L$1002)=0),"",SUMIF(RelGegevens!$F$3:$M$1002,CONCATENATE("=",Uitwerking!$A147,"-",Uitwerking!L$9),RelGegevens!$L$3:$L$1002))</f>
        <v/>
      </c>
      <c r="M147" s="51" t="str">
        <f ca="1">IF(OR($A147="",M$9="",SUMIF(RelGegevens!$F$3:$M$1002,CONCATENATE("=",Uitwerking!$A147,"-",Uitwerking!M$9),RelGegevens!$L$3:$L$1002)=0),"",SUMIF(RelGegevens!$F$3:$M$1002,CONCATENATE("=",Uitwerking!$A147,"-",Uitwerking!M$9),RelGegevens!$L$3:$L$1002))</f>
        <v/>
      </c>
      <c r="N147" s="51" t="str">
        <f ca="1">IF(OR($A147="",N$9="",SUMIF(RelGegevens!$F$3:$M$1002,CONCATENATE("=",Uitwerking!$A147,"-",Uitwerking!N$9),RelGegevens!$L$3:$L$1002)=0),"",SUMIF(RelGegevens!$F$3:$M$1002,CONCATENATE("=",Uitwerking!$A147,"-",Uitwerking!N$9),RelGegevens!$L$3:$L$1002))</f>
        <v/>
      </c>
      <c r="O147" s="51" t="str">
        <f ca="1">IF(OR($A147="",O$9="",SUMIF(RelGegevens!$F$3:$M$1002,CONCATENATE("=",Uitwerking!$A147,"-",Uitwerking!O$9),RelGegevens!$L$3:$L$1002)=0),"",SUMIF(RelGegevens!$F$3:$M$1002,CONCATENATE("=",Uitwerking!$A147,"-",Uitwerking!O$9),RelGegevens!$L$3:$L$1002))</f>
        <v/>
      </c>
      <c r="P147" s="51" t="str">
        <f ca="1">IF(OR($A147="",P$9="",SUMIF(RelGegevens!$F$3:$M$1002,CONCATENATE("=",Uitwerking!$A147,"-",Uitwerking!P$9),RelGegevens!$L$3:$L$1002)=0),"",SUMIF(RelGegevens!$F$3:$M$1002,CONCATENATE("=",Uitwerking!$A147,"-",Uitwerking!P$9),RelGegevens!$L$3:$L$1002))</f>
        <v/>
      </c>
      <c r="Q147" s="51" t="str">
        <f ca="1">IF(OR($A147="",Q$9="",SUMIF(RelGegevens!$F$3:$M$1002,CONCATENATE("=",Uitwerking!$A147,"-",Uitwerking!Q$9),RelGegevens!$L$3:$L$1002)=0),"",SUMIF(RelGegevens!$F$3:$M$1002,CONCATENATE("=",Uitwerking!$A147,"-",Uitwerking!Q$9),RelGegevens!$L$3:$L$1002))</f>
        <v/>
      </c>
      <c r="R147" s="51" t="str">
        <f ca="1">IF(OR($A147="",R$9="",SUMIF(RelGegevens!$F$3:$M$1002,CONCATENATE("=",Uitwerking!$A147,"-",Uitwerking!R$9),RelGegevens!$L$3:$L$1002)=0),"",SUMIF(RelGegevens!$F$3:$M$1002,CONCATENATE("=",Uitwerking!$A147,"-",Uitwerking!R$9),RelGegevens!$L$3:$L$1002))</f>
        <v/>
      </c>
      <c r="S147" s="51" t="str">
        <f ca="1">IF(OR($A147="",S$9="",SUMIF(RelGegevens!$F$3:$M$1002,CONCATENATE("=",Uitwerking!$A147,"-",Uitwerking!S$9),RelGegevens!$L$3:$L$1002)=0),"",SUMIF(RelGegevens!$F$3:$M$1002,CONCATENATE("=",Uitwerking!$A147,"-",Uitwerking!S$9),RelGegevens!$L$3:$L$1002))</f>
        <v/>
      </c>
      <c r="T147" s="51" t="str">
        <f ca="1">IF(OR($A147="",T$9="",SUMIF(RelGegevens!$F$3:$M$1002,CONCATENATE("=",Uitwerking!$A147,"-",Uitwerking!T$9),RelGegevens!$L$3:$L$1002)=0),"",SUMIF(RelGegevens!$F$3:$M$1002,CONCATENATE("=",Uitwerking!$A147,"-",Uitwerking!T$9),RelGegevens!$L$3:$L$1002))</f>
        <v/>
      </c>
      <c r="U147" s="51" t="str">
        <f ca="1">IF(OR($A147="",U$9="",SUMIF(RelGegevens!$F$3:$M$1002,CONCATENATE("=",Uitwerking!$A147,"-",Uitwerking!U$9),RelGegevens!$L$3:$L$1002)=0),"",SUMIF(RelGegevens!$F$3:$M$1002,CONCATENATE("=",Uitwerking!$A147,"-",Uitwerking!U$9),RelGegevens!$L$3:$L$1002))</f>
        <v/>
      </c>
      <c r="V147" s="51" t="str">
        <f ca="1">IF(OR($A147="",V$9="",SUMIF(RelGegevens!$F$3:$M$1002,CONCATENATE("=",Uitwerking!$A147,"-",Uitwerking!V$9),RelGegevens!$L$3:$L$1002)=0),"",SUMIF(RelGegevens!$F$3:$M$1002,CONCATENATE("=",Uitwerking!$A147,"-",Uitwerking!V$9),RelGegevens!$L$3:$L$1002))</f>
        <v/>
      </c>
      <c r="W147" s="51" t="str">
        <f ca="1">IF(OR($A147="",W$9="",SUMIF(RelGegevens!$F$3:$M$1002,CONCATENATE("=",Uitwerking!$A147,"-",Uitwerking!W$9),RelGegevens!$L$3:$L$1002)=0),"",SUMIF(RelGegevens!$F$3:$M$1002,CONCATENATE("=",Uitwerking!$A147,"-",Uitwerking!W$9),RelGegevens!$L$3:$L$1002))</f>
        <v/>
      </c>
      <c r="X147" s="51" t="str">
        <f ca="1">IF(OR($A147="",X$9="",SUMIF(RelGegevens!$F$3:$M$1002,CONCATENATE("=",Uitwerking!$A147,"-",Uitwerking!X$9),RelGegevens!$L$3:$L$1002)=0),"",SUMIF(RelGegevens!$F$3:$M$1002,CONCATENATE("=",Uitwerking!$A147,"-",Uitwerking!X$9),RelGegevens!$L$3:$L$1002))</f>
        <v/>
      </c>
      <c r="Y147" s="51" t="str">
        <f ca="1">IF(OR($A147="",Y$9="",SUMIF(RelGegevens!$F$3:$M$1002,CONCATENATE("=",Uitwerking!$A147,"-",Uitwerking!Y$9),RelGegevens!$L$3:$L$1002)=0),"",SUMIF(RelGegevens!$F$3:$M$1002,CONCATENATE("=",Uitwerking!$A147,"-",Uitwerking!Y$9),RelGegevens!$L$3:$L$1002))</f>
        <v/>
      </c>
      <c r="Z147" s="50" t="str">
        <f ca="1">IF(OR($A147="",Z$9="",SUMIF(RelGegevens!$F$3:$M$1002,CONCATENATE("=",Uitwerking!$A147,"-",Uitwerking!Z$9),RelGegevens!$L$3:$L$1002)=0),"",SUMIF(RelGegevens!$F$3:$M$1002,CONCATENATE("=",Uitwerking!$A147,"-",Uitwerking!Z$9),RelGegevens!$L$3:$L$1002))</f>
        <v/>
      </c>
      <c r="AA147" s="51" t="str">
        <f ca="1">IF(OR($A147="",AA$9="",SUMIF(RelGegevens!$F$3:$M$1002,CONCATENATE("=",Uitwerking!$A147,"-",Uitwerking!AA$9),RelGegevens!$L$3:$L$1002)=0),"",SUMIF(RelGegevens!$F$3:$M$1002,CONCATENATE("=",Uitwerking!$A147,"-",Uitwerking!AA$9),RelGegevens!$L$3:$L$1002))</f>
        <v/>
      </c>
      <c r="AB147" s="51" t="str">
        <f ca="1">IF(OR($A147="",AB$9="",SUMIF(RelGegevens!$F$3:$M$1002,CONCATENATE("=",Uitwerking!$A147,"-",Uitwerking!AB$9),RelGegevens!$L$3:$L$1002)=0),"",SUMIF(RelGegevens!$F$3:$M$1002,CONCATENATE("=",Uitwerking!$A147,"-",Uitwerking!AB$9),RelGegevens!$L$3:$L$1002))</f>
        <v/>
      </c>
      <c r="AC147" s="51" t="str">
        <f ca="1">IF(OR($A147="",AC$9="",SUMIF(RelGegevens!$F$3:$M$1002,CONCATENATE("=",Uitwerking!$A147,"-",Uitwerking!AC$9),RelGegevens!$L$3:$L$1002)=0),"",SUMIF(RelGegevens!$F$3:$M$1002,CONCATENATE("=",Uitwerking!$A147,"-",Uitwerking!AC$9),RelGegevens!$L$3:$L$1002))</f>
        <v/>
      </c>
      <c r="AD147" s="51" t="str">
        <f ca="1">IF(OR($A147="",AD$9="",SUMIF(RelGegevens!$F$3:$M$1002,CONCATENATE("=",Uitwerking!$A147,"-",Uitwerking!AD$9),RelGegevens!$L$3:$L$1002)=0),"",SUMIF(RelGegevens!$F$3:$M$1002,CONCATENATE("=",Uitwerking!$A147,"-",Uitwerking!AD$9),RelGegevens!$L$3:$L$1002))</f>
        <v/>
      </c>
      <c r="AE147" s="51" t="str">
        <f ca="1">IF(OR($A147="",AE$9="",SUMIF(RelGegevens!$F$3:$M$1002,CONCATENATE("=",Uitwerking!$A147,"-",Uitwerking!AE$9),RelGegevens!$L$3:$L$1002)=0),"",SUMIF(RelGegevens!$F$3:$M$1002,CONCATENATE("=",Uitwerking!$A147,"-",Uitwerking!AE$9),RelGegevens!$L$3:$L$1002))</f>
        <v/>
      </c>
      <c r="AF147" s="51" t="str">
        <f ca="1">IF(OR($A147="",AF$9="",SUMIF(RelGegevens!$F$3:$M$1002,CONCATENATE("=",Uitwerking!$A147,"-",Uitwerking!AF$9),RelGegevens!$L$3:$L$1002)=0),"",SUMIF(RelGegevens!$F$3:$M$1002,CONCATENATE("=",Uitwerking!$A147,"-",Uitwerking!AF$9),RelGegevens!$L$3:$L$1002))</f>
        <v/>
      </c>
      <c r="AG147" s="51" t="str">
        <f ca="1">IF(OR($A147="",AG$9="",SUMIF(RelGegevens!$F$3:$M$1002,CONCATENATE("=",Uitwerking!$A147,"-",Uitwerking!AG$9),RelGegevens!$L$3:$L$1002)=0),"",SUMIF(RelGegevens!$F$3:$M$1002,CONCATENATE("=",Uitwerking!$A147,"-",Uitwerking!AG$9),RelGegevens!$L$3:$L$1002))</f>
        <v/>
      </c>
      <c r="AH147" s="51" t="str">
        <f ca="1">IF(OR($A147="",AH$9="",SUMIF(RelGegevens!$F$3:$M$1002,CONCATENATE("=",Uitwerking!$A147,"-",Uitwerking!AH$9),RelGegevens!$L$3:$L$1002)=0),"",SUMIF(RelGegevens!$F$3:$M$1002,CONCATENATE("=",Uitwerking!$A147,"-",Uitwerking!AH$9),RelGegevens!$L$3:$L$1002))</f>
        <v/>
      </c>
      <c r="AI147" s="51" t="str">
        <f ca="1">IF(OR($A147="",AI$9="",SUMIF(RelGegevens!$F$3:$M$1002,CONCATENATE("=",Uitwerking!$A147,"-",Uitwerking!AI$9),RelGegevens!$L$3:$L$1002)=0),"",SUMIF(RelGegevens!$F$3:$M$1002,CONCATENATE("=",Uitwerking!$A147,"-",Uitwerking!AI$9),RelGegevens!$L$3:$L$1002))</f>
        <v/>
      </c>
      <c r="AJ147" s="51" t="str">
        <f ca="1">IF(OR($A147="",AJ$9="",SUMIF(RelGegevens!$F$3:$M$1002,CONCATENATE("=",Uitwerking!$A147,"-",Uitwerking!AJ$9),RelGegevens!$L$3:$L$1002)=0),"",SUMIF(RelGegevens!$F$3:$M$1002,CONCATENATE("=",Uitwerking!$A147,"-",Uitwerking!AJ$9),RelGegevens!$L$3:$L$1002))</f>
        <v/>
      </c>
      <c r="AK147" s="51" t="str">
        <f ca="1">IF(OR($A147="",AK$9="",SUMIF(RelGegevens!$F$3:$M$1002,CONCATENATE("=",Uitwerking!$A147,"-",Uitwerking!AK$9),RelGegevens!$L$3:$L$1002)=0),"",SUMIF(RelGegevens!$F$3:$M$1002,CONCATENATE("=",Uitwerking!$A147,"-",Uitwerking!AK$9),RelGegevens!$L$3:$L$1002))</f>
        <v/>
      </c>
      <c r="AL147" s="51" t="str">
        <f ca="1">IF(OR($A147="",AL$9="",SUMIF(RelGegevens!$F$3:$M$1002,CONCATENATE("=",Uitwerking!$A147,"-",Uitwerking!AL$9),RelGegevens!$L$3:$L$1002)=0),"",SUMIF(RelGegevens!$F$3:$M$1002,CONCATENATE("=",Uitwerking!$A147,"-",Uitwerking!AL$9),RelGegevens!$L$3:$L$1002))</f>
        <v/>
      </c>
      <c r="AM147" s="51" t="str">
        <f ca="1">IF(OR($A147="",AM$9="",SUMIF(RelGegevens!$F$3:$M$1002,CONCATENATE("=",Uitwerking!$A147,"-",Uitwerking!AM$9),RelGegevens!$L$3:$L$1002)=0),"",SUMIF(RelGegevens!$F$3:$M$1002,CONCATENATE("=",Uitwerking!$A147,"-",Uitwerking!AM$9),RelGegevens!$L$3:$L$1002))</f>
        <v/>
      </c>
      <c r="AN147" s="51" t="str">
        <f ca="1">IF(OR($A147="",AN$9="",SUMIF(RelGegevens!$F$3:$M$1002,CONCATENATE("=",Uitwerking!$A147,"-",Uitwerking!AN$9),RelGegevens!$L$3:$L$1002)=0),"",SUMIF(RelGegevens!$F$3:$M$1002,CONCATENATE("=",Uitwerking!$A147,"-",Uitwerking!AN$9),RelGegevens!$L$3:$L$1002))</f>
        <v/>
      </c>
      <c r="AO147" s="51" t="str">
        <f ca="1">IF(OR($A147="",AO$9="",SUMIF(RelGegevens!$F$3:$M$1002,CONCATENATE("=",Uitwerking!$A147,"-",Uitwerking!AO$9),RelGegevens!$L$3:$L$1002)=0),"",SUMIF(RelGegevens!$F$3:$M$1002,CONCATENATE("=",Uitwerking!$A147,"-",Uitwerking!AO$9),RelGegevens!$L$3:$L$1002))</f>
        <v/>
      </c>
      <c r="AP147" s="51" t="str">
        <f ca="1">IF(OR($A147="",AP$9="",SUMIF(RelGegevens!$F$3:$M$1002,CONCATENATE("=",Uitwerking!$A147,"-",Uitwerking!AP$9),RelGegevens!$L$3:$L$1002)=0),"",SUMIF(RelGegevens!$F$3:$M$1002,CONCATENATE("=",Uitwerking!$A147,"-",Uitwerking!AP$9),RelGegevens!$L$3:$L$1002))</f>
        <v/>
      </c>
      <c r="AQ147" s="51" t="str">
        <f ca="1">IF(OR($A147="",AQ$9="",SUMIF(RelGegevens!$F$3:$M$1002,CONCATENATE("=",Uitwerking!$A147,"-",Uitwerking!AQ$9),RelGegevens!$L$3:$L$1002)=0),"",SUMIF(RelGegevens!$F$3:$M$1002,CONCATENATE("=",Uitwerking!$A147,"-",Uitwerking!AQ$9),RelGegevens!$L$3:$L$1002))</f>
        <v/>
      </c>
      <c r="AR147" s="51" t="str">
        <f ca="1">IF(OR($A147="",AR$9="",SUMIF(RelGegevens!$F$3:$M$1002,CONCATENATE("=",Uitwerking!$A147,"-",Uitwerking!AR$9),RelGegevens!$L$3:$L$1002)=0),"",SUMIF(RelGegevens!$F$3:$M$1002,CONCATENATE("=",Uitwerking!$A147,"-",Uitwerking!AR$9),RelGegevens!$L$3:$L$1002))</f>
        <v/>
      </c>
      <c r="AS147" s="51" t="str">
        <f ca="1">IF(OR($A147="",AS$9="",SUMIF(RelGegevens!$F$3:$M$1002,CONCATENATE("=",Uitwerking!$A147,"-",Uitwerking!AS$9),RelGegevens!$L$3:$L$1002)=0),"",SUMIF(RelGegevens!$F$3:$M$1002,CONCATENATE("=",Uitwerking!$A147,"-",Uitwerking!AS$9),RelGegevens!$L$3:$L$1002))</f>
        <v/>
      </c>
      <c r="AT147" s="51" t="str">
        <f ca="1">IF(OR($A147="",AT$9="",SUMIF(RelGegevens!$F$3:$M$1002,CONCATENATE("=",Uitwerking!$A147,"-",Uitwerking!AT$9),RelGegevens!$L$3:$L$1002)=0),"",SUMIF(RelGegevens!$F$3:$M$1002,CONCATENATE("=",Uitwerking!$A147,"-",Uitwerking!AT$9),RelGegevens!$L$3:$L$1002))</f>
        <v/>
      </c>
      <c r="AU147" s="51" t="str">
        <f ca="1">IF(OR($A147="",AU$9="",SUMIF(RelGegevens!$F$3:$M$1002,CONCATENATE("=",Uitwerking!$A147,"-",Uitwerking!AU$9),RelGegevens!$L$3:$L$1002)=0),"",SUMIF(RelGegevens!$F$3:$M$1002,CONCATENATE("=",Uitwerking!$A147,"-",Uitwerking!AU$9),RelGegevens!$L$3:$L$1002))</f>
        <v/>
      </c>
      <c r="AV147" s="51" t="str">
        <f ca="1">IF(OR($A147="",AV$9="",SUMIF(RelGegevens!$F$3:$M$1002,CONCATENATE("=",Uitwerking!$A147,"-",Uitwerking!AV$9),RelGegevens!$L$3:$L$1002)=0),"",SUMIF(RelGegevens!$F$3:$M$1002,CONCATENATE("=",Uitwerking!$A147,"-",Uitwerking!AV$9),RelGegevens!$L$3:$L$1002))</f>
        <v/>
      </c>
      <c r="AW147" s="51" t="str">
        <f ca="1">IF(OR($A147="",AW$9="",SUMIF(RelGegevens!$F$3:$M$1002,CONCATENATE("=",Uitwerking!$A147,"-",Uitwerking!AW$9),RelGegevens!$L$3:$L$1002)=0),"",SUMIF(RelGegevens!$F$3:$M$1002,CONCATENATE("=",Uitwerking!$A147,"-",Uitwerking!AW$9),RelGegevens!$L$3:$L$1002))</f>
        <v/>
      </c>
      <c r="AX147" s="51" t="str">
        <f ca="1">IF(OR($A147="",AX$9="",SUMIF(RelGegevens!$F$3:$M$1002,CONCATENATE("=",Uitwerking!$A147,"-",Uitwerking!AX$9),RelGegevens!$L$3:$L$1002)=0),"",SUMIF(RelGegevens!$F$3:$M$1002,CONCATENATE("=",Uitwerking!$A147,"-",Uitwerking!AX$9),RelGegevens!$L$3:$L$1002))</f>
        <v/>
      </c>
      <c r="AY147" s="51" t="str">
        <f ca="1">IF(OR($A147="",AY$9="",SUMIF(RelGegevens!$F$3:$M$1002,CONCATENATE("=",Uitwerking!$A147,"-",Uitwerking!AY$9),RelGegevens!$L$3:$L$1002)=0),"",SUMIF(RelGegevens!$F$3:$M$1002,CONCATENATE("=",Uitwerking!$A147,"-",Uitwerking!AY$9),RelGegevens!$L$3:$L$1002))</f>
        <v/>
      </c>
      <c r="AZ147" s="51" t="str">
        <f ca="1">IF(OR($A147="",AZ$9="",SUMIF(RelGegevens!$F$3:$M$1002,CONCATENATE("=",Uitwerking!$A147,"-",Uitwerking!AZ$9),RelGegevens!$L$3:$L$1002)=0),"",SUMIF(RelGegevens!$F$3:$M$1002,CONCATENATE("=",Uitwerking!$A147,"-",Uitwerking!AZ$9),RelGegevens!$L$3:$L$1002))</f>
        <v/>
      </c>
      <c r="BA147" s="51" t="str">
        <f ca="1">IF(OR($A147="",BA$9="",SUMIF(RelGegevens!$F$3:$M$1002,CONCATENATE("=",Uitwerking!$A147,"-",Uitwerking!BA$9),RelGegevens!$L$3:$L$1002)=0),"",SUMIF(RelGegevens!$F$3:$M$1002,CONCATENATE("=",Uitwerking!$A147,"-",Uitwerking!BA$9),RelGegevens!$L$3:$L$1002))</f>
        <v/>
      </c>
      <c r="BB147" s="51" t="str">
        <f ca="1">IF(OR($A147="",BB$9="",SUMIF(RelGegevens!$F$3:$M$1002,CONCATENATE("=",Uitwerking!$A147,"-",Uitwerking!BB$9),RelGegevens!$L$3:$L$1002)=0),"",SUMIF(RelGegevens!$F$3:$M$1002,CONCATENATE("=",Uitwerking!$A147,"-",Uitwerking!BB$9),RelGegevens!$L$3:$L$1002))</f>
        <v/>
      </c>
      <c r="BC147" s="52" t="str">
        <f ca="1">IF(OR($A147="",BC$9="",SUMIF(RelGegevens!$F$3:$M$1002,CONCATENATE("=",Uitwerking!$A147,"-",Uitwerking!BC$9),RelGegevens!$L$3:$L$1002)=0),"",SUMIF(RelGegevens!$F$3:$M$1002,CONCATENATE("=",Uitwerking!$A147,"-",Uitwerking!BC$9),RelGegevens!$L$3:$L$1002))</f>
        <v/>
      </c>
    </row>
    <row r="148" spans="1:55" ht="10.5" customHeight="1" x14ac:dyDescent="0.25">
      <c r="A148" s="17" t="str">
        <f>'Data LMA'!B156</f>
        <v/>
      </c>
      <c r="B148" s="29" t="str">
        <f t="shared" si="9"/>
        <v/>
      </c>
      <c r="C148" s="22" t="str">
        <f>IF(A148="","",VLOOKUP(A148,Euralcodes!$A$2:$C$840,3))</f>
        <v/>
      </c>
      <c r="D148" s="23" t="str">
        <f>IF(C148="","",VLOOKUP(A148,Euralcodes!$A$2:$C$840,2))</f>
        <v/>
      </c>
      <c r="E148" s="87" t="str">
        <f t="shared" ca="1" si="8"/>
        <v/>
      </c>
      <c r="F148" s="50" t="str">
        <f ca="1">IF(OR($A148="",F$9="",SUMIF(RelGegevens!$F$3:$M$1002,CONCATENATE("=",Uitwerking!$A148,"-",Uitwerking!F$9),RelGegevens!$L$3:$L$1002)=0),"",SUMIF(RelGegevens!$F$3:$M$1002,CONCATENATE("=",Uitwerking!$A148,"-",Uitwerking!F$9),RelGegevens!$L$3:$L$1002))</f>
        <v/>
      </c>
      <c r="G148" s="51" t="str">
        <f ca="1">IF(OR($A148="",G$9="",SUMIF(RelGegevens!$F$3:$M$1002,CONCATENATE("=",Uitwerking!$A148,"-",Uitwerking!G$9),RelGegevens!$L$3:$L$1002)=0),"",SUMIF(RelGegevens!$F$3:$M$1002,CONCATENATE("=",Uitwerking!$A148,"-",Uitwerking!G$9),RelGegevens!$L$3:$L$1002))</f>
        <v/>
      </c>
      <c r="H148" s="51" t="str">
        <f ca="1">IF(OR($A148="",H$9="",SUMIF(RelGegevens!$F$3:$M$1002,CONCATENATE("=",Uitwerking!$A148,"-",Uitwerking!H$9),RelGegevens!$L$3:$L$1002)=0),"",SUMIF(RelGegevens!$F$3:$M$1002,CONCATENATE("=",Uitwerking!$A148,"-",Uitwerking!H$9),RelGegevens!$L$3:$L$1002))</f>
        <v/>
      </c>
      <c r="I148" s="51" t="str">
        <f ca="1">IF(OR($A148="",I$9="",SUMIF(RelGegevens!$F$3:$M$1002,CONCATENATE("=",Uitwerking!$A148,"-",Uitwerking!I$9),RelGegevens!$L$3:$L$1002)=0),"",SUMIF(RelGegevens!$F$3:$M$1002,CONCATENATE("=",Uitwerking!$A148,"-",Uitwerking!I$9),RelGegevens!$L$3:$L$1002))</f>
        <v/>
      </c>
      <c r="J148" s="51" t="str">
        <f ca="1">IF(OR($A148="",J$9="",SUMIF(RelGegevens!$F$3:$M$1002,CONCATENATE("=",Uitwerking!$A148,"-",Uitwerking!J$9),RelGegevens!$L$3:$L$1002)=0),"",SUMIF(RelGegevens!$F$3:$M$1002,CONCATENATE("=",Uitwerking!$A148,"-",Uitwerking!J$9),RelGegevens!$L$3:$L$1002))</f>
        <v/>
      </c>
      <c r="K148" s="51" t="str">
        <f ca="1">IF(OR($A148="",K$9="",SUMIF(RelGegevens!$F$3:$M$1002,CONCATENATE("=",Uitwerking!$A148,"-",Uitwerking!K$9),RelGegevens!$L$3:$L$1002)=0),"",SUMIF(RelGegevens!$F$3:$M$1002,CONCATENATE("=",Uitwerking!$A148,"-",Uitwerking!K$9),RelGegevens!$L$3:$L$1002))</f>
        <v/>
      </c>
      <c r="L148" s="51" t="str">
        <f ca="1">IF(OR($A148="",L$9="",SUMIF(RelGegevens!$F$3:$M$1002,CONCATENATE("=",Uitwerking!$A148,"-",Uitwerking!L$9),RelGegevens!$L$3:$L$1002)=0),"",SUMIF(RelGegevens!$F$3:$M$1002,CONCATENATE("=",Uitwerking!$A148,"-",Uitwerking!L$9),RelGegevens!$L$3:$L$1002))</f>
        <v/>
      </c>
      <c r="M148" s="51" t="str">
        <f ca="1">IF(OR($A148="",M$9="",SUMIF(RelGegevens!$F$3:$M$1002,CONCATENATE("=",Uitwerking!$A148,"-",Uitwerking!M$9),RelGegevens!$L$3:$L$1002)=0),"",SUMIF(RelGegevens!$F$3:$M$1002,CONCATENATE("=",Uitwerking!$A148,"-",Uitwerking!M$9),RelGegevens!$L$3:$L$1002))</f>
        <v/>
      </c>
      <c r="N148" s="51" t="str">
        <f ca="1">IF(OR($A148="",N$9="",SUMIF(RelGegevens!$F$3:$M$1002,CONCATENATE("=",Uitwerking!$A148,"-",Uitwerking!N$9),RelGegevens!$L$3:$L$1002)=0),"",SUMIF(RelGegevens!$F$3:$M$1002,CONCATENATE("=",Uitwerking!$A148,"-",Uitwerking!N$9),RelGegevens!$L$3:$L$1002))</f>
        <v/>
      </c>
      <c r="O148" s="51" t="str">
        <f ca="1">IF(OR($A148="",O$9="",SUMIF(RelGegevens!$F$3:$M$1002,CONCATENATE("=",Uitwerking!$A148,"-",Uitwerking!O$9),RelGegevens!$L$3:$L$1002)=0),"",SUMIF(RelGegevens!$F$3:$M$1002,CONCATENATE("=",Uitwerking!$A148,"-",Uitwerking!O$9),RelGegevens!$L$3:$L$1002))</f>
        <v/>
      </c>
      <c r="P148" s="51" t="str">
        <f ca="1">IF(OR($A148="",P$9="",SUMIF(RelGegevens!$F$3:$M$1002,CONCATENATE("=",Uitwerking!$A148,"-",Uitwerking!P$9),RelGegevens!$L$3:$L$1002)=0),"",SUMIF(RelGegevens!$F$3:$M$1002,CONCATENATE("=",Uitwerking!$A148,"-",Uitwerking!P$9),RelGegevens!$L$3:$L$1002))</f>
        <v/>
      </c>
      <c r="Q148" s="51" t="str">
        <f ca="1">IF(OR($A148="",Q$9="",SUMIF(RelGegevens!$F$3:$M$1002,CONCATENATE("=",Uitwerking!$A148,"-",Uitwerking!Q$9),RelGegevens!$L$3:$L$1002)=0),"",SUMIF(RelGegevens!$F$3:$M$1002,CONCATENATE("=",Uitwerking!$A148,"-",Uitwerking!Q$9),RelGegevens!$L$3:$L$1002))</f>
        <v/>
      </c>
      <c r="R148" s="51" t="str">
        <f ca="1">IF(OR($A148="",R$9="",SUMIF(RelGegevens!$F$3:$M$1002,CONCATENATE("=",Uitwerking!$A148,"-",Uitwerking!R$9),RelGegevens!$L$3:$L$1002)=0),"",SUMIF(RelGegevens!$F$3:$M$1002,CONCATENATE("=",Uitwerking!$A148,"-",Uitwerking!R$9),RelGegevens!$L$3:$L$1002))</f>
        <v/>
      </c>
      <c r="S148" s="51" t="str">
        <f ca="1">IF(OR($A148="",S$9="",SUMIF(RelGegevens!$F$3:$M$1002,CONCATENATE("=",Uitwerking!$A148,"-",Uitwerking!S$9),RelGegevens!$L$3:$L$1002)=0),"",SUMIF(RelGegevens!$F$3:$M$1002,CONCATENATE("=",Uitwerking!$A148,"-",Uitwerking!S$9),RelGegevens!$L$3:$L$1002))</f>
        <v/>
      </c>
      <c r="T148" s="51" t="str">
        <f ca="1">IF(OR($A148="",T$9="",SUMIF(RelGegevens!$F$3:$M$1002,CONCATENATE("=",Uitwerking!$A148,"-",Uitwerking!T$9),RelGegevens!$L$3:$L$1002)=0),"",SUMIF(RelGegevens!$F$3:$M$1002,CONCATENATE("=",Uitwerking!$A148,"-",Uitwerking!T$9),RelGegevens!$L$3:$L$1002))</f>
        <v/>
      </c>
      <c r="U148" s="51" t="str">
        <f ca="1">IF(OR($A148="",U$9="",SUMIF(RelGegevens!$F$3:$M$1002,CONCATENATE("=",Uitwerking!$A148,"-",Uitwerking!U$9),RelGegevens!$L$3:$L$1002)=0),"",SUMIF(RelGegevens!$F$3:$M$1002,CONCATENATE("=",Uitwerking!$A148,"-",Uitwerking!U$9),RelGegevens!$L$3:$L$1002))</f>
        <v/>
      </c>
      <c r="V148" s="51" t="str">
        <f ca="1">IF(OR($A148="",V$9="",SUMIF(RelGegevens!$F$3:$M$1002,CONCATENATE("=",Uitwerking!$A148,"-",Uitwerking!V$9),RelGegevens!$L$3:$L$1002)=0),"",SUMIF(RelGegevens!$F$3:$M$1002,CONCATENATE("=",Uitwerking!$A148,"-",Uitwerking!V$9),RelGegevens!$L$3:$L$1002))</f>
        <v/>
      </c>
      <c r="W148" s="51" t="str">
        <f ca="1">IF(OR($A148="",W$9="",SUMIF(RelGegevens!$F$3:$M$1002,CONCATENATE("=",Uitwerking!$A148,"-",Uitwerking!W$9),RelGegevens!$L$3:$L$1002)=0),"",SUMIF(RelGegevens!$F$3:$M$1002,CONCATENATE("=",Uitwerking!$A148,"-",Uitwerking!W$9),RelGegevens!$L$3:$L$1002))</f>
        <v/>
      </c>
      <c r="X148" s="51" t="str">
        <f ca="1">IF(OR($A148="",X$9="",SUMIF(RelGegevens!$F$3:$M$1002,CONCATENATE("=",Uitwerking!$A148,"-",Uitwerking!X$9),RelGegevens!$L$3:$L$1002)=0),"",SUMIF(RelGegevens!$F$3:$M$1002,CONCATENATE("=",Uitwerking!$A148,"-",Uitwerking!X$9),RelGegevens!$L$3:$L$1002))</f>
        <v/>
      </c>
      <c r="Y148" s="51" t="str">
        <f ca="1">IF(OR($A148="",Y$9="",SUMIF(RelGegevens!$F$3:$M$1002,CONCATENATE("=",Uitwerking!$A148,"-",Uitwerking!Y$9),RelGegevens!$L$3:$L$1002)=0),"",SUMIF(RelGegevens!$F$3:$M$1002,CONCATENATE("=",Uitwerking!$A148,"-",Uitwerking!Y$9),RelGegevens!$L$3:$L$1002))</f>
        <v/>
      </c>
      <c r="Z148" s="50" t="str">
        <f ca="1">IF(OR($A148="",Z$9="",SUMIF(RelGegevens!$F$3:$M$1002,CONCATENATE("=",Uitwerking!$A148,"-",Uitwerking!Z$9),RelGegevens!$L$3:$L$1002)=0),"",SUMIF(RelGegevens!$F$3:$M$1002,CONCATENATE("=",Uitwerking!$A148,"-",Uitwerking!Z$9),RelGegevens!$L$3:$L$1002))</f>
        <v/>
      </c>
      <c r="AA148" s="51" t="str">
        <f ca="1">IF(OR($A148="",AA$9="",SUMIF(RelGegevens!$F$3:$M$1002,CONCATENATE("=",Uitwerking!$A148,"-",Uitwerking!AA$9),RelGegevens!$L$3:$L$1002)=0),"",SUMIF(RelGegevens!$F$3:$M$1002,CONCATENATE("=",Uitwerking!$A148,"-",Uitwerking!AA$9),RelGegevens!$L$3:$L$1002))</f>
        <v/>
      </c>
      <c r="AB148" s="51" t="str">
        <f ca="1">IF(OR($A148="",AB$9="",SUMIF(RelGegevens!$F$3:$M$1002,CONCATENATE("=",Uitwerking!$A148,"-",Uitwerking!AB$9),RelGegevens!$L$3:$L$1002)=0),"",SUMIF(RelGegevens!$F$3:$M$1002,CONCATENATE("=",Uitwerking!$A148,"-",Uitwerking!AB$9),RelGegevens!$L$3:$L$1002))</f>
        <v/>
      </c>
      <c r="AC148" s="51" t="str">
        <f ca="1">IF(OR($A148="",AC$9="",SUMIF(RelGegevens!$F$3:$M$1002,CONCATENATE("=",Uitwerking!$A148,"-",Uitwerking!AC$9),RelGegevens!$L$3:$L$1002)=0),"",SUMIF(RelGegevens!$F$3:$M$1002,CONCATENATE("=",Uitwerking!$A148,"-",Uitwerking!AC$9),RelGegevens!$L$3:$L$1002))</f>
        <v/>
      </c>
      <c r="AD148" s="51" t="str">
        <f ca="1">IF(OR($A148="",AD$9="",SUMIF(RelGegevens!$F$3:$M$1002,CONCATENATE("=",Uitwerking!$A148,"-",Uitwerking!AD$9),RelGegevens!$L$3:$L$1002)=0),"",SUMIF(RelGegevens!$F$3:$M$1002,CONCATENATE("=",Uitwerking!$A148,"-",Uitwerking!AD$9),RelGegevens!$L$3:$L$1002))</f>
        <v/>
      </c>
      <c r="AE148" s="51" t="str">
        <f ca="1">IF(OR($A148="",AE$9="",SUMIF(RelGegevens!$F$3:$M$1002,CONCATENATE("=",Uitwerking!$A148,"-",Uitwerking!AE$9),RelGegevens!$L$3:$L$1002)=0),"",SUMIF(RelGegevens!$F$3:$M$1002,CONCATENATE("=",Uitwerking!$A148,"-",Uitwerking!AE$9),RelGegevens!$L$3:$L$1002))</f>
        <v/>
      </c>
      <c r="AF148" s="51" t="str">
        <f ca="1">IF(OR($A148="",AF$9="",SUMIF(RelGegevens!$F$3:$M$1002,CONCATENATE("=",Uitwerking!$A148,"-",Uitwerking!AF$9),RelGegevens!$L$3:$L$1002)=0),"",SUMIF(RelGegevens!$F$3:$M$1002,CONCATENATE("=",Uitwerking!$A148,"-",Uitwerking!AF$9),RelGegevens!$L$3:$L$1002))</f>
        <v/>
      </c>
      <c r="AG148" s="51" t="str">
        <f ca="1">IF(OR($A148="",AG$9="",SUMIF(RelGegevens!$F$3:$M$1002,CONCATENATE("=",Uitwerking!$A148,"-",Uitwerking!AG$9),RelGegevens!$L$3:$L$1002)=0),"",SUMIF(RelGegevens!$F$3:$M$1002,CONCATENATE("=",Uitwerking!$A148,"-",Uitwerking!AG$9),RelGegevens!$L$3:$L$1002))</f>
        <v/>
      </c>
      <c r="AH148" s="51" t="str">
        <f ca="1">IF(OR($A148="",AH$9="",SUMIF(RelGegevens!$F$3:$M$1002,CONCATENATE("=",Uitwerking!$A148,"-",Uitwerking!AH$9),RelGegevens!$L$3:$L$1002)=0),"",SUMIF(RelGegevens!$F$3:$M$1002,CONCATENATE("=",Uitwerking!$A148,"-",Uitwerking!AH$9),RelGegevens!$L$3:$L$1002))</f>
        <v/>
      </c>
      <c r="AI148" s="51" t="str">
        <f ca="1">IF(OR($A148="",AI$9="",SUMIF(RelGegevens!$F$3:$M$1002,CONCATENATE("=",Uitwerking!$A148,"-",Uitwerking!AI$9),RelGegevens!$L$3:$L$1002)=0),"",SUMIF(RelGegevens!$F$3:$M$1002,CONCATENATE("=",Uitwerking!$A148,"-",Uitwerking!AI$9),RelGegevens!$L$3:$L$1002))</f>
        <v/>
      </c>
      <c r="AJ148" s="51" t="str">
        <f ca="1">IF(OR($A148="",AJ$9="",SUMIF(RelGegevens!$F$3:$M$1002,CONCATENATE("=",Uitwerking!$A148,"-",Uitwerking!AJ$9),RelGegevens!$L$3:$L$1002)=0),"",SUMIF(RelGegevens!$F$3:$M$1002,CONCATENATE("=",Uitwerking!$A148,"-",Uitwerking!AJ$9),RelGegevens!$L$3:$L$1002))</f>
        <v/>
      </c>
      <c r="AK148" s="51" t="str">
        <f ca="1">IF(OR($A148="",AK$9="",SUMIF(RelGegevens!$F$3:$M$1002,CONCATENATE("=",Uitwerking!$A148,"-",Uitwerking!AK$9),RelGegevens!$L$3:$L$1002)=0),"",SUMIF(RelGegevens!$F$3:$M$1002,CONCATENATE("=",Uitwerking!$A148,"-",Uitwerking!AK$9),RelGegevens!$L$3:$L$1002))</f>
        <v/>
      </c>
      <c r="AL148" s="51" t="str">
        <f ca="1">IF(OR($A148="",AL$9="",SUMIF(RelGegevens!$F$3:$M$1002,CONCATENATE("=",Uitwerking!$A148,"-",Uitwerking!AL$9),RelGegevens!$L$3:$L$1002)=0),"",SUMIF(RelGegevens!$F$3:$M$1002,CONCATENATE("=",Uitwerking!$A148,"-",Uitwerking!AL$9),RelGegevens!$L$3:$L$1002))</f>
        <v/>
      </c>
      <c r="AM148" s="51" t="str">
        <f ca="1">IF(OR($A148="",AM$9="",SUMIF(RelGegevens!$F$3:$M$1002,CONCATENATE("=",Uitwerking!$A148,"-",Uitwerking!AM$9),RelGegevens!$L$3:$L$1002)=0),"",SUMIF(RelGegevens!$F$3:$M$1002,CONCATENATE("=",Uitwerking!$A148,"-",Uitwerking!AM$9),RelGegevens!$L$3:$L$1002))</f>
        <v/>
      </c>
      <c r="AN148" s="51" t="str">
        <f ca="1">IF(OR($A148="",AN$9="",SUMIF(RelGegevens!$F$3:$M$1002,CONCATENATE("=",Uitwerking!$A148,"-",Uitwerking!AN$9),RelGegevens!$L$3:$L$1002)=0),"",SUMIF(RelGegevens!$F$3:$M$1002,CONCATENATE("=",Uitwerking!$A148,"-",Uitwerking!AN$9),RelGegevens!$L$3:$L$1002))</f>
        <v/>
      </c>
      <c r="AO148" s="51" t="str">
        <f ca="1">IF(OR($A148="",AO$9="",SUMIF(RelGegevens!$F$3:$M$1002,CONCATENATE("=",Uitwerking!$A148,"-",Uitwerking!AO$9),RelGegevens!$L$3:$L$1002)=0),"",SUMIF(RelGegevens!$F$3:$M$1002,CONCATENATE("=",Uitwerking!$A148,"-",Uitwerking!AO$9),RelGegevens!$L$3:$L$1002))</f>
        <v/>
      </c>
      <c r="AP148" s="51" t="str">
        <f ca="1">IF(OR($A148="",AP$9="",SUMIF(RelGegevens!$F$3:$M$1002,CONCATENATE("=",Uitwerking!$A148,"-",Uitwerking!AP$9),RelGegevens!$L$3:$L$1002)=0),"",SUMIF(RelGegevens!$F$3:$M$1002,CONCATENATE("=",Uitwerking!$A148,"-",Uitwerking!AP$9),RelGegevens!$L$3:$L$1002))</f>
        <v/>
      </c>
      <c r="AQ148" s="51" t="str">
        <f ca="1">IF(OR($A148="",AQ$9="",SUMIF(RelGegevens!$F$3:$M$1002,CONCATENATE("=",Uitwerking!$A148,"-",Uitwerking!AQ$9),RelGegevens!$L$3:$L$1002)=0),"",SUMIF(RelGegevens!$F$3:$M$1002,CONCATENATE("=",Uitwerking!$A148,"-",Uitwerking!AQ$9),RelGegevens!$L$3:$L$1002))</f>
        <v/>
      </c>
      <c r="AR148" s="51" t="str">
        <f ca="1">IF(OR($A148="",AR$9="",SUMIF(RelGegevens!$F$3:$M$1002,CONCATENATE("=",Uitwerking!$A148,"-",Uitwerking!AR$9),RelGegevens!$L$3:$L$1002)=0),"",SUMIF(RelGegevens!$F$3:$M$1002,CONCATENATE("=",Uitwerking!$A148,"-",Uitwerking!AR$9),RelGegevens!$L$3:$L$1002))</f>
        <v/>
      </c>
      <c r="AS148" s="51" t="str">
        <f ca="1">IF(OR($A148="",AS$9="",SUMIF(RelGegevens!$F$3:$M$1002,CONCATENATE("=",Uitwerking!$A148,"-",Uitwerking!AS$9),RelGegevens!$L$3:$L$1002)=0),"",SUMIF(RelGegevens!$F$3:$M$1002,CONCATENATE("=",Uitwerking!$A148,"-",Uitwerking!AS$9),RelGegevens!$L$3:$L$1002))</f>
        <v/>
      </c>
      <c r="AT148" s="51" t="str">
        <f ca="1">IF(OR($A148="",AT$9="",SUMIF(RelGegevens!$F$3:$M$1002,CONCATENATE("=",Uitwerking!$A148,"-",Uitwerking!AT$9),RelGegevens!$L$3:$L$1002)=0),"",SUMIF(RelGegevens!$F$3:$M$1002,CONCATENATE("=",Uitwerking!$A148,"-",Uitwerking!AT$9),RelGegevens!$L$3:$L$1002))</f>
        <v/>
      </c>
      <c r="AU148" s="51" t="str">
        <f ca="1">IF(OR($A148="",AU$9="",SUMIF(RelGegevens!$F$3:$M$1002,CONCATENATE("=",Uitwerking!$A148,"-",Uitwerking!AU$9),RelGegevens!$L$3:$L$1002)=0),"",SUMIF(RelGegevens!$F$3:$M$1002,CONCATENATE("=",Uitwerking!$A148,"-",Uitwerking!AU$9),RelGegevens!$L$3:$L$1002))</f>
        <v/>
      </c>
      <c r="AV148" s="51" t="str">
        <f ca="1">IF(OR($A148="",AV$9="",SUMIF(RelGegevens!$F$3:$M$1002,CONCATENATE("=",Uitwerking!$A148,"-",Uitwerking!AV$9),RelGegevens!$L$3:$L$1002)=0),"",SUMIF(RelGegevens!$F$3:$M$1002,CONCATENATE("=",Uitwerking!$A148,"-",Uitwerking!AV$9),RelGegevens!$L$3:$L$1002))</f>
        <v/>
      </c>
      <c r="AW148" s="51" t="str">
        <f ca="1">IF(OR($A148="",AW$9="",SUMIF(RelGegevens!$F$3:$M$1002,CONCATENATE("=",Uitwerking!$A148,"-",Uitwerking!AW$9),RelGegevens!$L$3:$L$1002)=0),"",SUMIF(RelGegevens!$F$3:$M$1002,CONCATENATE("=",Uitwerking!$A148,"-",Uitwerking!AW$9),RelGegevens!$L$3:$L$1002))</f>
        <v/>
      </c>
      <c r="AX148" s="51" t="str">
        <f ca="1">IF(OR($A148="",AX$9="",SUMIF(RelGegevens!$F$3:$M$1002,CONCATENATE("=",Uitwerking!$A148,"-",Uitwerking!AX$9),RelGegevens!$L$3:$L$1002)=0),"",SUMIF(RelGegevens!$F$3:$M$1002,CONCATENATE("=",Uitwerking!$A148,"-",Uitwerking!AX$9),RelGegevens!$L$3:$L$1002))</f>
        <v/>
      </c>
      <c r="AY148" s="51" t="str">
        <f ca="1">IF(OR($A148="",AY$9="",SUMIF(RelGegevens!$F$3:$M$1002,CONCATENATE("=",Uitwerking!$A148,"-",Uitwerking!AY$9),RelGegevens!$L$3:$L$1002)=0),"",SUMIF(RelGegevens!$F$3:$M$1002,CONCATENATE("=",Uitwerking!$A148,"-",Uitwerking!AY$9),RelGegevens!$L$3:$L$1002))</f>
        <v/>
      </c>
      <c r="AZ148" s="51" t="str">
        <f ca="1">IF(OR($A148="",AZ$9="",SUMIF(RelGegevens!$F$3:$M$1002,CONCATENATE("=",Uitwerking!$A148,"-",Uitwerking!AZ$9),RelGegevens!$L$3:$L$1002)=0),"",SUMIF(RelGegevens!$F$3:$M$1002,CONCATENATE("=",Uitwerking!$A148,"-",Uitwerking!AZ$9),RelGegevens!$L$3:$L$1002))</f>
        <v/>
      </c>
      <c r="BA148" s="51" t="str">
        <f ca="1">IF(OR($A148="",BA$9="",SUMIF(RelGegevens!$F$3:$M$1002,CONCATENATE("=",Uitwerking!$A148,"-",Uitwerking!BA$9),RelGegevens!$L$3:$L$1002)=0),"",SUMIF(RelGegevens!$F$3:$M$1002,CONCATENATE("=",Uitwerking!$A148,"-",Uitwerking!BA$9),RelGegevens!$L$3:$L$1002))</f>
        <v/>
      </c>
      <c r="BB148" s="51" t="str">
        <f ca="1">IF(OR($A148="",BB$9="",SUMIF(RelGegevens!$F$3:$M$1002,CONCATENATE("=",Uitwerking!$A148,"-",Uitwerking!BB$9),RelGegevens!$L$3:$L$1002)=0),"",SUMIF(RelGegevens!$F$3:$M$1002,CONCATENATE("=",Uitwerking!$A148,"-",Uitwerking!BB$9),RelGegevens!$L$3:$L$1002))</f>
        <v/>
      </c>
      <c r="BC148" s="52" t="str">
        <f ca="1">IF(OR($A148="",BC$9="",SUMIF(RelGegevens!$F$3:$M$1002,CONCATENATE("=",Uitwerking!$A148,"-",Uitwerking!BC$9),RelGegevens!$L$3:$L$1002)=0),"",SUMIF(RelGegevens!$F$3:$M$1002,CONCATENATE("=",Uitwerking!$A148,"-",Uitwerking!BC$9),RelGegevens!$L$3:$L$1002))</f>
        <v/>
      </c>
    </row>
    <row r="149" spans="1:55" ht="10.5" customHeight="1" x14ac:dyDescent="0.25">
      <c r="A149" s="17" t="str">
        <f>'Data LMA'!B157</f>
        <v/>
      </c>
      <c r="B149" s="29" t="str">
        <f t="shared" si="9"/>
        <v/>
      </c>
      <c r="C149" s="22" t="str">
        <f>IF(A149="","",VLOOKUP(A149,Euralcodes!$A$2:$C$840,3))</f>
        <v/>
      </c>
      <c r="D149" s="23" t="str">
        <f>IF(C149="","",VLOOKUP(A149,Euralcodes!$A$2:$C$840,2))</f>
        <v/>
      </c>
      <c r="E149" s="87" t="str">
        <f t="shared" ca="1" si="8"/>
        <v/>
      </c>
      <c r="F149" s="50" t="str">
        <f ca="1">IF(OR($A149="",F$9="",SUMIF(RelGegevens!$F$3:$M$1002,CONCATENATE("=",Uitwerking!$A149,"-",Uitwerking!F$9),RelGegevens!$L$3:$L$1002)=0),"",SUMIF(RelGegevens!$F$3:$M$1002,CONCATENATE("=",Uitwerking!$A149,"-",Uitwerking!F$9),RelGegevens!$L$3:$L$1002))</f>
        <v/>
      </c>
      <c r="G149" s="51" t="str">
        <f ca="1">IF(OR($A149="",G$9="",SUMIF(RelGegevens!$F$3:$M$1002,CONCATENATE("=",Uitwerking!$A149,"-",Uitwerking!G$9),RelGegevens!$L$3:$L$1002)=0),"",SUMIF(RelGegevens!$F$3:$M$1002,CONCATENATE("=",Uitwerking!$A149,"-",Uitwerking!G$9),RelGegevens!$L$3:$L$1002))</f>
        <v/>
      </c>
      <c r="H149" s="51" t="str">
        <f ca="1">IF(OR($A149="",H$9="",SUMIF(RelGegevens!$F$3:$M$1002,CONCATENATE("=",Uitwerking!$A149,"-",Uitwerking!H$9),RelGegevens!$L$3:$L$1002)=0),"",SUMIF(RelGegevens!$F$3:$M$1002,CONCATENATE("=",Uitwerking!$A149,"-",Uitwerking!H$9),RelGegevens!$L$3:$L$1002))</f>
        <v/>
      </c>
      <c r="I149" s="51" t="str">
        <f ca="1">IF(OR($A149="",I$9="",SUMIF(RelGegevens!$F$3:$M$1002,CONCATENATE("=",Uitwerking!$A149,"-",Uitwerking!I$9),RelGegevens!$L$3:$L$1002)=0),"",SUMIF(RelGegevens!$F$3:$M$1002,CONCATENATE("=",Uitwerking!$A149,"-",Uitwerking!I$9),RelGegevens!$L$3:$L$1002))</f>
        <v/>
      </c>
      <c r="J149" s="51" t="str">
        <f ca="1">IF(OR($A149="",J$9="",SUMIF(RelGegevens!$F$3:$M$1002,CONCATENATE("=",Uitwerking!$A149,"-",Uitwerking!J$9),RelGegevens!$L$3:$L$1002)=0),"",SUMIF(RelGegevens!$F$3:$M$1002,CONCATENATE("=",Uitwerking!$A149,"-",Uitwerking!J$9),RelGegevens!$L$3:$L$1002))</f>
        <v/>
      </c>
      <c r="K149" s="51" t="str">
        <f ca="1">IF(OR($A149="",K$9="",SUMIF(RelGegevens!$F$3:$M$1002,CONCATENATE("=",Uitwerking!$A149,"-",Uitwerking!K$9),RelGegevens!$L$3:$L$1002)=0),"",SUMIF(RelGegevens!$F$3:$M$1002,CONCATENATE("=",Uitwerking!$A149,"-",Uitwerking!K$9),RelGegevens!$L$3:$L$1002))</f>
        <v/>
      </c>
      <c r="L149" s="51" t="str">
        <f ca="1">IF(OR($A149="",L$9="",SUMIF(RelGegevens!$F$3:$M$1002,CONCATENATE("=",Uitwerking!$A149,"-",Uitwerking!L$9),RelGegevens!$L$3:$L$1002)=0),"",SUMIF(RelGegevens!$F$3:$M$1002,CONCATENATE("=",Uitwerking!$A149,"-",Uitwerking!L$9),RelGegevens!$L$3:$L$1002))</f>
        <v/>
      </c>
      <c r="M149" s="51" t="str">
        <f ca="1">IF(OR($A149="",M$9="",SUMIF(RelGegevens!$F$3:$M$1002,CONCATENATE("=",Uitwerking!$A149,"-",Uitwerking!M$9),RelGegevens!$L$3:$L$1002)=0),"",SUMIF(RelGegevens!$F$3:$M$1002,CONCATENATE("=",Uitwerking!$A149,"-",Uitwerking!M$9),RelGegevens!$L$3:$L$1002))</f>
        <v/>
      </c>
      <c r="N149" s="51" t="str">
        <f ca="1">IF(OR($A149="",N$9="",SUMIF(RelGegevens!$F$3:$M$1002,CONCATENATE("=",Uitwerking!$A149,"-",Uitwerking!N$9),RelGegevens!$L$3:$L$1002)=0),"",SUMIF(RelGegevens!$F$3:$M$1002,CONCATENATE("=",Uitwerking!$A149,"-",Uitwerking!N$9),RelGegevens!$L$3:$L$1002))</f>
        <v/>
      </c>
      <c r="O149" s="51" t="str">
        <f ca="1">IF(OR($A149="",O$9="",SUMIF(RelGegevens!$F$3:$M$1002,CONCATENATE("=",Uitwerking!$A149,"-",Uitwerking!O$9),RelGegevens!$L$3:$L$1002)=0),"",SUMIF(RelGegevens!$F$3:$M$1002,CONCATENATE("=",Uitwerking!$A149,"-",Uitwerking!O$9),RelGegevens!$L$3:$L$1002))</f>
        <v/>
      </c>
      <c r="P149" s="51" t="str">
        <f ca="1">IF(OR($A149="",P$9="",SUMIF(RelGegevens!$F$3:$M$1002,CONCATENATE("=",Uitwerking!$A149,"-",Uitwerking!P$9),RelGegevens!$L$3:$L$1002)=0),"",SUMIF(RelGegevens!$F$3:$M$1002,CONCATENATE("=",Uitwerking!$A149,"-",Uitwerking!P$9),RelGegevens!$L$3:$L$1002))</f>
        <v/>
      </c>
      <c r="Q149" s="51" t="str">
        <f ca="1">IF(OR($A149="",Q$9="",SUMIF(RelGegevens!$F$3:$M$1002,CONCATENATE("=",Uitwerking!$A149,"-",Uitwerking!Q$9),RelGegevens!$L$3:$L$1002)=0),"",SUMIF(RelGegevens!$F$3:$M$1002,CONCATENATE("=",Uitwerking!$A149,"-",Uitwerking!Q$9),RelGegevens!$L$3:$L$1002))</f>
        <v/>
      </c>
      <c r="R149" s="51" t="str">
        <f ca="1">IF(OR($A149="",R$9="",SUMIF(RelGegevens!$F$3:$M$1002,CONCATENATE("=",Uitwerking!$A149,"-",Uitwerking!R$9),RelGegevens!$L$3:$L$1002)=0),"",SUMIF(RelGegevens!$F$3:$M$1002,CONCATENATE("=",Uitwerking!$A149,"-",Uitwerking!R$9),RelGegevens!$L$3:$L$1002))</f>
        <v/>
      </c>
      <c r="S149" s="51" t="str">
        <f ca="1">IF(OR($A149="",S$9="",SUMIF(RelGegevens!$F$3:$M$1002,CONCATENATE("=",Uitwerking!$A149,"-",Uitwerking!S$9),RelGegevens!$L$3:$L$1002)=0),"",SUMIF(RelGegevens!$F$3:$M$1002,CONCATENATE("=",Uitwerking!$A149,"-",Uitwerking!S$9),RelGegevens!$L$3:$L$1002))</f>
        <v/>
      </c>
      <c r="T149" s="51" t="str">
        <f ca="1">IF(OR($A149="",T$9="",SUMIF(RelGegevens!$F$3:$M$1002,CONCATENATE("=",Uitwerking!$A149,"-",Uitwerking!T$9),RelGegevens!$L$3:$L$1002)=0),"",SUMIF(RelGegevens!$F$3:$M$1002,CONCATENATE("=",Uitwerking!$A149,"-",Uitwerking!T$9),RelGegevens!$L$3:$L$1002))</f>
        <v/>
      </c>
      <c r="U149" s="51" t="str">
        <f ca="1">IF(OR($A149="",U$9="",SUMIF(RelGegevens!$F$3:$M$1002,CONCATENATE("=",Uitwerking!$A149,"-",Uitwerking!U$9),RelGegevens!$L$3:$L$1002)=0),"",SUMIF(RelGegevens!$F$3:$M$1002,CONCATENATE("=",Uitwerking!$A149,"-",Uitwerking!U$9),RelGegevens!$L$3:$L$1002))</f>
        <v/>
      </c>
      <c r="V149" s="51" t="str">
        <f ca="1">IF(OR($A149="",V$9="",SUMIF(RelGegevens!$F$3:$M$1002,CONCATENATE("=",Uitwerking!$A149,"-",Uitwerking!V$9),RelGegevens!$L$3:$L$1002)=0),"",SUMIF(RelGegevens!$F$3:$M$1002,CONCATENATE("=",Uitwerking!$A149,"-",Uitwerking!V$9),RelGegevens!$L$3:$L$1002))</f>
        <v/>
      </c>
      <c r="W149" s="51" t="str">
        <f ca="1">IF(OR($A149="",W$9="",SUMIF(RelGegevens!$F$3:$M$1002,CONCATENATE("=",Uitwerking!$A149,"-",Uitwerking!W$9),RelGegevens!$L$3:$L$1002)=0),"",SUMIF(RelGegevens!$F$3:$M$1002,CONCATENATE("=",Uitwerking!$A149,"-",Uitwerking!W$9),RelGegevens!$L$3:$L$1002))</f>
        <v/>
      </c>
      <c r="X149" s="51" t="str">
        <f ca="1">IF(OR($A149="",X$9="",SUMIF(RelGegevens!$F$3:$M$1002,CONCATENATE("=",Uitwerking!$A149,"-",Uitwerking!X$9),RelGegevens!$L$3:$L$1002)=0),"",SUMIF(RelGegevens!$F$3:$M$1002,CONCATENATE("=",Uitwerking!$A149,"-",Uitwerking!X$9),RelGegevens!$L$3:$L$1002))</f>
        <v/>
      </c>
      <c r="Y149" s="51" t="str">
        <f ca="1">IF(OR($A149="",Y$9="",SUMIF(RelGegevens!$F$3:$M$1002,CONCATENATE("=",Uitwerking!$A149,"-",Uitwerking!Y$9),RelGegevens!$L$3:$L$1002)=0),"",SUMIF(RelGegevens!$F$3:$M$1002,CONCATENATE("=",Uitwerking!$A149,"-",Uitwerking!Y$9),RelGegevens!$L$3:$L$1002))</f>
        <v/>
      </c>
      <c r="Z149" s="50" t="str">
        <f ca="1">IF(OR($A149="",Z$9="",SUMIF(RelGegevens!$F$3:$M$1002,CONCATENATE("=",Uitwerking!$A149,"-",Uitwerking!Z$9),RelGegevens!$L$3:$L$1002)=0),"",SUMIF(RelGegevens!$F$3:$M$1002,CONCATENATE("=",Uitwerking!$A149,"-",Uitwerking!Z$9),RelGegevens!$L$3:$L$1002))</f>
        <v/>
      </c>
      <c r="AA149" s="51" t="str">
        <f ca="1">IF(OR($A149="",AA$9="",SUMIF(RelGegevens!$F$3:$M$1002,CONCATENATE("=",Uitwerking!$A149,"-",Uitwerking!AA$9),RelGegevens!$L$3:$L$1002)=0),"",SUMIF(RelGegevens!$F$3:$M$1002,CONCATENATE("=",Uitwerking!$A149,"-",Uitwerking!AA$9),RelGegevens!$L$3:$L$1002))</f>
        <v/>
      </c>
      <c r="AB149" s="51" t="str">
        <f ca="1">IF(OR($A149="",AB$9="",SUMIF(RelGegevens!$F$3:$M$1002,CONCATENATE("=",Uitwerking!$A149,"-",Uitwerking!AB$9),RelGegevens!$L$3:$L$1002)=0),"",SUMIF(RelGegevens!$F$3:$M$1002,CONCATENATE("=",Uitwerking!$A149,"-",Uitwerking!AB$9),RelGegevens!$L$3:$L$1002))</f>
        <v/>
      </c>
      <c r="AC149" s="51" t="str">
        <f ca="1">IF(OR($A149="",AC$9="",SUMIF(RelGegevens!$F$3:$M$1002,CONCATENATE("=",Uitwerking!$A149,"-",Uitwerking!AC$9),RelGegevens!$L$3:$L$1002)=0),"",SUMIF(RelGegevens!$F$3:$M$1002,CONCATENATE("=",Uitwerking!$A149,"-",Uitwerking!AC$9),RelGegevens!$L$3:$L$1002))</f>
        <v/>
      </c>
      <c r="AD149" s="51" t="str">
        <f ca="1">IF(OR($A149="",AD$9="",SUMIF(RelGegevens!$F$3:$M$1002,CONCATENATE("=",Uitwerking!$A149,"-",Uitwerking!AD$9),RelGegevens!$L$3:$L$1002)=0),"",SUMIF(RelGegevens!$F$3:$M$1002,CONCATENATE("=",Uitwerking!$A149,"-",Uitwerking!AD$9),RelGegevens!$L$3:$L$1002))</f>
        <v/>
      </c>
      <c r="AE149" s="51" t="str">
        <f ca="1">IF(OR($A149="",AE$9="",SUMIF(RelGegevens!$F$3:$M$1002,CONCATENATE("=",Uitwerking!$A149,"-",Uitwerking!AE$9),RelGegevens!$L$3:$L$1002)=0),"",SUMIF(RelGegevens!$F$3:$M$1002,CONCATENATE("=",Uitwerking!$A149,"-",Uitwerking!AE$9),RelGegevens!$L$3:$L$1002))</f>
        <v/>
      </c>
      <c r="AF149" s="51" t="str">
        <f ca="1">IF(OR($A149="",AF$9="",SUMIF(RelGegevens!$F$3:$M$1002,CONCATENATE("=",Uitwerking!$A149,"-",Uitwerking!AF$9),RelGegevens!$L$3:$L$1002)=0),"",SUMIF(RelGegevens!$F$3:$M$1002,CONCATENATE("=",Uitwerking!$A149,"-",Uitwerking!AF$9),RelGegevens!$L$3:$L$1002))</f>
        <v/>
      </c>
      <c r="AG149" s="51" t="str">
        <f ca="1">IF(OR($A149="",AG$9="",SUMIF(RelGegevens!$F$3:$M$1002,CONCATENATE("=",Uitwerking!$A149,"-",Uitwerking!AG$9),RelGegevens!$L$3:$L$1002)=0),"",SUMIF(RelGegevens!$F$3:$M$1002,CONCATENATE("=",Uitwerking!$A149,"-",Uitwerking!AG$9),RelGegevens!$L$3:$L$1002))</f>
        <v/>
      </c>
      <c r="AH149" s="51" t="str">
        <f ca="1">IF(OR($A149="",AH$9="",SUMIF(RelGegevens!$F$3:$M$1002,CONCATENATE("=",Uitwerking!$A149,"-",Uitwerking!AH$9),RelGegevens!$L$3:$L$1002)=0),"",SUMIF(RelGegevens!$F$3:$M$1002,CONCATENATE("=",Uitwerking!$A149,"-",Uitwerking!AH$9),RelGegevens!$L$3:$L$1002))</f>
        <v/>
      </c>
      <c r="AI149" s="51" t="str">
        <f ca="1">IF(OR($A149="",AI$9="",SUMIF(RelGegevens!$F$3:$M$1002,CONCATENATE("=",Uitwerking!$A149,"-",Uitwerking!AI$9),RelGegevens!$L$3:$L$1002)=0),"",SUMIF(RelGegevens!$F$3:$M$1002,CONCATENATE("=",Uitwerking!$A149,"-",Uitwerking!AI$9),RelGegevens!$L$3:$L$1002))</f>
        <v/>
      </c>
      <c r="AJ149" s="51" t="str">
        <f ca="1">IF(OR($A149="",AJ$9="",SUMIF(RelGegevens!$F$3:$M$1002,CONCATENATE("=",Uitwerking!$A149,"-",Uitwerking!AJ$9),RelGegevens!$L$3:$L$1002)=0),"",SUMIF(RelGegevens!$F$3:$M$1002,CONCATENATE("=",Uitwerking!$A149,"-",Uitwerking!AJ$9),RelGegevens!$L$3:$L$1002))</f>
        <v/>
      </c>
      <c r="AK149" s="51" t="str">
        <f ca="1">IF(OR($A149="",AK$9="",SUMIF(RelGegevens!$F$3:$M$1002,CONCATENATE("=",Uitwerking!$A149,"-",Uitwerking!AK$9),RelGegevens!$L$3:$L$1002)=0),"",SUMIF(RelGegevens!$F$3:$M$1002,CONCATENATE("=",Uitwerking!$A149,"-",Uitwerking!AK$9),RelGegevens!$L$3:$L$1002))</f>
        <v/>
      </c>
      <c r="AL149" s="51" t="str">
        <f ca="1">IF(OR($A149="",AL$9="",SUMIF(RelGegevens!$F$3:$M$1002,CONCATENATE("=",Uitwerking!$A149,"-",Uitwerking!AL$9),RelGegevens!$L$3:$L$1002)=0),"",SUMIF(RelGegevens!$F$3:$M$1002,CONCATENATE("=",Uitwerking!$A149,"-",Uitwerking!AL$9),RelGegevens!$L$3:$L$1002))</f>
        <v/>
      </c>
      <c r="AM149" s="51" t="str">
        <f ca="1">IF(OR($A149="",AM$9="",SUMIF(RelGegevens!$F$3:$M$1002,CONCATENATE("=",Uitwerking!$A149,"-",Uitwerking!AM$9),RelGegevens!$L$3:$L$1002)=0),"",SUMIF(RelGegevens!$F$3:$M$1002,CONCATENATE("=",Uitwerking!$A149,"-",Uitwerking!AM$9),RelGegevens!$L$3:$L$1002))</f>
        <v/>
      </c>
      <c r="AN149" s="51" t="str">
        <f ca="1">IF(OR($A149="",AN$9="",SUMIF(RelGegevens!$F$3:$M$1002,CONCATENATE("=",Uitwerking!$A149,"-",Uitwerking!AN$9),RelGegevens!$L$3:$L$1002)=0),"",SUMIF(RelGegevens!$F$3:$M$1002,CONCATENATE("=",Uitwerking!$A149,"-",Uitwerking!AN$9),RelGegevens!$L$3:$L$1002))</f>
        <v/>
      </c>
      <c r="AO149" s="51" t="str">
        <f ca="1">IF(OR($A149="",AO$9="",SUMIF(RelGegevens!$F$3:$M$1002,CONCATENATE("=",Uitwerking!$A149,"-",Uitwerking!AO$9),RelGegevens!$L$3:$L$1002)=0),"",SUMIF(RelGegevens!$F$3:$M$1002,CONCATENATE("=",Uitwerking!$A149,"-",Uitwerking!AO$9),RelGegevens!$L$3:$L$1002))</f>
        <v/>
      </c>
      <c r="AP149" s="51" t="str">
        <f ca="1">IF(OR($A149="",AP$9="",SUMIF(RelGegevens!$F$3:$M$1002,CONCATENATE("=",Uitwerking!$A149,"-",Uitwerking!AP$9),RelGegevens!$L$3:$L$1002)=0),"",SUMIF(RelGegevens!$F$3:$M$1002,CONCATENATE("=",Uitwerking!$A149,"-",Uitwerking!AP$9),RelGegevens!$L$3:$L$1002))</f>
        <v/>
      </c>
      <c r="AQ149" s="51" t="str">
        <f ca="1">IF(OR($A149="",AQ$9="",SUMIF(RelGegevens!$F$3:$M$1002,CONCATENATE("=",Uitwerking!$A149,"-",Uitwerking!AQ$9),RelGegevens!$L$3:$L$1002)=0),"",SUMIF(RelGegevens!$F$3:$M$1002,CONCATENATE("=",Uitwerking!$A149,"-",Uitwerking!AQ$9),RelGegevens!$L$3:$L$1002))</f>
        <v/>
      </c>
      <c r="AR149" s="51" t="str">
        <f ca="1">IF(OR($A149="",AR$9="",SUMIF(RelGegevens!$F$3:$M$1002,CONCATENATE("=",Uitwerking!$A149,"-",Uitwerking!AR$9),RelGegevens!$L$3:$L$1002)=0),"",SUMIF(RelGegevens!$F$3:$M$1002,CONCATENATE("=",Uitwerking!$A149,"-",Uitwerking!AR$9),RelGegevens!$L$3:$L$1002))</f>
        <v/>
      </c>
      <c r="AS149" s="51" t="str">
        <f ca="1">IF(OR($A149="",AS$9="",SUMIF(RelGegevens!$F$3:$M$1002,CONCATENATE("=",Uitwerking!$A149,"-",Uitwerking!AS$9),RelGegevens!$L$3:$L$1002)=0),"",SUMIF(RelGegevens!$F$3:$M$1002,CONCATENATE("=",Uitwerking!$A149,"-",Uitwerking!AS$9),RelGegevens!$L$3:$L$1002))</f>
        <v/>
      </c>
      <c r="AT149" s="51" t="str">
        <f ca="1">IF(OR($A149="",AT$9="",SUMIF(RelGegevens!$F$3:$M$1002,CONCATENATE("=",Uitwerking!$A149,"-",Uitwerking!AT$9),RelGegevens!$L$3:$L$1002)=0),"",SUMIF(RelGegevens!$F$3:$M$1002,CONCATENATE("=",Uitwerking!$A149,"-",Uitwerking!AT$9),RelGegevens!$L$3:$L$1002))</f>
        <v/>
      </c>
      <c r="AU149" s="51" t="str">
        <f ca="1">IF(OR($A149="",AU$9="",SUMIF(RelGegevens!$F$3:$M$1002,CONCATENATE("=",Uitwerking!$A149,"-",Uitwerking!AU$9),RelGegevens!$L$3:$L$1002)=0),"",SUMIF(RelGegevens!$F$3:$M$1002,CONCATENATE("=",Uitwerking!$A149,"-",Uitwerking!AU$9),RelGegevens!$L$3:$L$1002))</f>
        <v/>
      </c>
      <c r="AV149" s="51" t="str">
        <f ca="1">IF(OR($A149="",AV$9="",SUMIF(RelGegevens!$F$3:$M$1002,CONCATENATE("=",Uitwerking!$A149,"-",Uitwerking!AV$9),RelGegevens!$L$3:$L$1002)=0),"",SUMIF(RelGegevens!$F$3:$M$1002,CONCATENATE("=",Uitwerking!$A149,"-",Uitwerking!AV$9),RelGegevens!$L$3:$L$1002))</f>
        <v/>
      </c>
      <c r="AW149" s="51" t="str">
        <f ca="1">IF(OR($A149="",AW$9="",SUMIF(RelGegevens!$F$3:$M$1002,CONCATENATE("=",Uitwerking!$A149,"-",Uitwerking!AW$9),RelGegevens!$L$3:$L$1002)=0),"",SUMIF(RelGegevens!$F$3:$M$1002,CONCATENATE("=",Uitwerking!$A149,"-",Uitwerking!AW$9),RelGegevens!$L$3:$L$1002))</f>
        <v/>
      </c>
      <c r="AX149" s="51" t="str">
        <f ca="1">IF(OR($A149="",AX$9="",SUMIF(RelGegevens!$F$3:$M$1002,CONCATENATE("=",Uitwerking!$A149,"-",Uitwerking!AX$9),RelGegevens!$L$3:$L$1002)=0),"",SUMIF(RelGegevens!$F$3:$M$1002,CONCATENATE("=",Uitwerking!$A149,"-",Uitwerking!AX$9),RelGegevens!$L$3:$L$1002))</f>
        <v/>
      </c>
      <c r="AY149" s="51" t="str">
        <f ca="1">IF(OR($A149="",AY$9="",SUMIF(RelGegevens!$F$3:$M$1002,CONCATENATE("=",Uitwerking!$A149,"-",Uitwerking!AY$9),RelGegevens!$L$3:$L$1002)=0),"",SUMIF(RelGegevens!$F$3:$M$1002,CONCATENATE("=",Uitwerking!$A149,"-",Uitwerking!AY$9),RelGegevens!$L$3:$L$1002))</f>
        <v/>
      </c>
      <c r="AZ149" s="51" t="str">
        <f ca="1">IF(OR($A149="",AZ$9="",SUMIF(RelGegevens!$F$3:$M$1002,CONCATENATE("=",Uitwerking!$A149,"-",Uitwerking!AZ$9),RelGegevens!$L$3:$L$1002)=0),"",SUMIF(RelGegevens!$F$3:$M$1002,CONCATENATE("=",Uitwerking!$A149,"-",Uitwerking!AZ$9),RelGegevens!$L$3:$L$1002))</f>
        <v/>
      </c>
      <c r="BA149" s="51" t="str">
        <f ca="1">IF(OR($A149="",BA$9="",SUMIF(RelGegevens!$F$3:$M$1002,CONCATENATE("=",Uitwerking!$A149,"-",Uitwerking!BA$9),RelGegevens!$L$3:$L$1002)=0),"",SUMIF(RelGegevens!$F$3:$M$1002,CONCATENATE("=",Uitwerking!$A149,"-",Uitwerking!BA$9),RelGegevens!$L$3:$L$1002))</f>
        <v/>
      </c>
      <c r="BB149" s="51" t="str">
        <f ca="1">IF(OR($A149="",BB$9="",SUMIF(RelGegevens!$F$3:$M$1002,CONCATENATE("=",Uitwerking!$A149,"-",Uitwerking!BB$9),RelGegevens!$L$3:$L$1002)=0),"",SUMIF(RelGegevens!$F$3:$M$1002,CONCATENATE("=",Uitwerking!$A149,"-",Uitwerking!BB$9),RelGegevens!$L$3:$L$1002))</f>
        <v/>
      </c>
      <c r="BC149" s="52" t="str">
        <f ca="1">IF(OR($A149="",BC$9="",SUMIF(RelGegevens!$F$3:$M$1002,CONCATENATE("=",Uitwerking!$A149,"-",Uitwerking!BC$9),RelGegevens!$L$3:$L$1002)=0),"",SUMIF(RelGegevens!$F$3:$M$1002,CONCATENATE("=",Uitwerking!$A149,"-",Uitwerking!BC$9),RelGegevens!$L$3:$L$1002))</f>
        <v/>
      </c>
    </row>
    <row r="150" spans="1:55" ht="10.5" customHeight="1" x14ac:dyDescent="0.25">
      <c r="A150" s="17" t="str">
        <f>'Data LMA'!B158</f>
        <v/>
      </c>
      <c r="B150" s="29" t="str">
        <f t="shared" si="9"/>
        <v/>
      </c>
      <c r="C150" s="22" t="str">
        <f>IF(A150="","",VLOOKUP(A150,Euralcodes!$A$2:$C$840,3))</f>
        <v/>
      </c>
      <c r="D150" s="23" t="str">
        <f>IF(C150="","",VLOOKUP(A150,Euralcodes!$A$2:$C$840,2))</f>
        <v/>
      </c>
      <c r="E150" s="87" t="str">
        <f t="shared" ca="1" si="8"/>
        <v/>
      </c>
      <c r="F150" s="50" t="str">
        <f ca="1">IF(OR($A150="",F$9="",SUMIF(RelGegevens!$F$3:$M$1002,CONCATENATE("=",Uitwerking!$A150,"-",Uitwerking!F$9),RelGegevens!$L$3:$L$1002)=0),"",SUMIF(RelGegevens!$F$3:$M$1002,CONCATENATE("=",Uitwerking!$A150,"-",Uitwerking!F$9),RelGegevens!$L$3:$L$1002))</f>
        <v/>
      </c>
      <c r="G150" s="51" t="str">
        <f ca="1">IF(OR($A150="",G$9="",SUMIF(RelGegevens!$F$3:$M$1002,CONCATENATE("=",Uitwerking!$A150,"-",Uitwerking!G$9),RelGegevens!$L$3:$L$1002)=0),"",SUMIF(RelGegevens!$F$3:$M$1002,CONCATENATE("=",Uitwerking!$A150,"-",Uitwerking!G$9),RelGegevens!$L$3:$L$1002))</f>
        <v/>
      </c>
      <c r="H150" s="51" t="str">
        <f ca="1">IF(OR($A150="",H$9="",SUMIF(RelGegevens!$F$3:$M$1002,CONCATENATE("=",Uitwerking!$A150,"-",Uitwerking!H$9),RelGegevens!$L$3:$L$1002)=0),"",SUMIF(RelGegevens!$F$3:$M$1002,CONCATENATE("=",Uitwerking!$A150,"-",Uitwerking!H$9),RelGegevens!$L$3:$L$1002))</f>
        <v/>
      </c>
      <c r="I150" s="51" t="str">
        <f ca="1">IF(OR($A150="",I$9="",SUMIF(RelGegevens!$F$3:$M$1002,CONCATENATE("=",Uitwerking!$A150,"-",Uitwerking!I$9),RelGegevens!$L$3:$L$1002)=0),"",SUMIF(RelGegevens!$F$3:$M$1002,CONCATENATE("=",Uitwerking!$A150,"-",Uitwerking!I$9),RelGegevens!$L$3:$L$1002))</f>
        <v/>
      </c>
      <c r="J150" s="51" t="str">
        <f ca="1">IF(OR($A150="",J$9="",SUMIF(RelGegevens!$F$3:$M$1002,CONCATENATE("=",Uitwerking!$A150,"-",Uitwerking!J$9),RelGegevens!$L$3:$L$1002)=0),"",SUMIF(RelGegevens!$F$3:$M$1002,CONCATENATE("=",Uitwerking!$A150,"-",Uitwerking!J$9),RelGegevens!$L$3:$L$1002))</f>
        <v/>
      </c>
      <c r="K150" s="51" t="str">
        <f ca="1">IF(OR($A150="",K$9="",SUMIF(RelGegevens!$F$3:$M$1002,CONCATENATE("=",Uitwerking!$A150,"-",Uitwerking!K$9),RelGegevens!$L$3:$L$1002)=0),"",SUMIF(RelGegevens!$F$3:$M$1002,CONCATENATE("=",Uitwerking!$A150,"-",Uitwerking!K$9),RelGegevens!$L$3:$L$1002))</f>
        <v/>
      </c>
      <c r="L150" s="51" t="str">
        <f ca="1">IF(OR($A150="",L$9="",SUMIF(RelGegevens!$F$3:$M$1002,CONCATENATE("=",Uitwerking!$A150,"-",Uitwerking!L$9),RelGegevens!$L$3:$L$1002)=0),"",SUMIF(RelGegevens!$F$3:$M$1002,CONCATENATE("=",Uitwerking!$A150,"-",Uitwerking!L$9),RelGegevens!$L$3:$L$1002))</f>
        <v/>
      </c>
      <c r="M150" s="51" t="str">
        <f ca="1">IF(OR($A150="",M$9="",SUMIF(RelGegevens!$F$3:$M$1002,CONCATENATE("=",Uitwerking!$A150,"-",Uitwerking!M$9),RelGegevens!$L$3:$L$1002)=0),"",SUMIF(RelGegevens!$F$3:$M$1002,CONCATENATE("=",Uitwerking!$A150,"-",Uitwerking!M$9),RelGegevens!$L$3:$L$1002))</f>
        <v/>
      </c>
      <c r="N150" s="51" t="str">
        <f ca="1">IF(OR($A150="",N$9="",SUMIF(RelGegevens!$F$3:$M$1002,CONCATENATE("=",Uitwerking!$A150,"-",Uitwerking!N$9),RelGegevens!$L$3:$L$1002)=0),"",SUMIF(RelGegevens!$F$3:$M$1002,CONCATENATE("=",Uitwerking!$A150,"-",Uitwerking!N$9),RelGegevens!$L$3:$L$1002))</f>
        <v/>
      </c>
      <c r="O150" s="51" t="str">
        <f ca="1">IF(OR($A150="",O$9="",SUMIF(RelGegevens!$F$3:$M$1002,CONCATENATE("=",Uitwerking!$A150,"-",Uitwerking!O$9),RelGegevens!$L$3:$L$1002)=0),"",SUMIF(RelGegevens!$F$3:$M$1002,CONCATENATE("=",Uitwerking!$A150,"-",Uitwerking!O$9),RelGegevens!$L$3:$L$1002))</f>
        <v/>
      </c>
      <c r="P150" s="51" t="str">
        <f ca="1">IF(OR($A150="",P$9="",SUMIF(RelGegevens!$F$3:$M$1002,CONCATENATE("=",Uitwerking!$A150,"-",Uitwerking!P$9),RelGegevens!$L$3:$L$1002)=0),"",SUMIF(RelGegevens!$F$3:$M$1002,CONCATENATE("=",Uitwerking!$A150,"-",Uitwerking!P$9),RelGegevens!$L$3:$L$1002))</f>
        <v/>
      </c>
      <c r="Q150" s="51" t="str">
        <f ca="1">IF(OR($A150="",Q$9="",SUMIF(RelGegevens!$F$3:$M$1002,CONCATENATE("=",Uitwerking!$A150,"-",Uitwerking!Q$9),RelGegevens!$L$3:$L$1002)=0),"",SUMIF(RelGegevens!$F$3:$M$1002,CONCATENATE("=",Uitwerking!$A150,"-",Uitwerking!Q$9),RelGegevens!$L$3:$L$1002))</f>
        <v/>
      </c>
      <c r="R150" s="51" t="str">
        <f ca="1">IF(OR($A150="",R$9="",SUMIF(RelGegevens!$F$3:$M$1002,CONCATENATE("=",Uitwerking!$A150,"-",Uitwerking!R$9),RelGegevens!$L$3:$L$1002)=0),"",SUMIF(RelGegevens!$F$3:$M$1002,CONCATENATE("=",Uitwerking!$A150,"-",Uitwerking!R$9),RelGegevens!$L$3:$L$1002))</f>
        <v/>
      </c>
      <c r="S150" s="51" t="str">
        <f ca="1">IF(OR($A150="",S$9="",SUMIF(RelGegevens!$F$3:$M$1002,CONCATENATE("=",Uitwerking!$A150,"-",Uitwerking!S$9),RelGegevens!$L$3:$L$1002)=0),"",SUMIF(RelGegevens!$F$3:$M$1002,CONCATENATE("=",Uitwerking!$A150,"-",Uitwerking!S$9),RelGegevens!$L$3:$L$1002))</f>
        <v/>
      </c>
      <c r="T150" s="51" t="str">
        <f ca="1">IF(OR($A150="",T$9="",SUMIF(RelGegevens!$F$3:$M$1002,CONCATENATE("=",Uitwerking!$A150,"-",Uitwerking!T$9),RelGegevens!$L$3:$L$1002)=0),"",SUMIF(RelGegevens!$F$3:$M$1002,CONCATENATE("=",Uitwerking!$A150,"-",Uitwerking!T$9),RelGegevens!$L$3:$L$1002))</f>
        <v/>
      </c>
      <c r="U150" s="51" t="str">
        <f ca="1">IF(OR($A150="",U$9="",SUMIF(RelGegevens!$F$3:$M$1002,CONCATENATE("=",Uitwerking!$A150,"-",Uitwerking!U$9),RelGegevens!$L$3:$L$1002)=0),"",SUMIF(RelGegevens!$F$3:$M$1002,CONCATENATE("=",Uitwerking!$A150,"-",Uitwerking!U$9),RelGegevens!$L$3:$L$1002))</f>
        <v/>
      </c>
      <c r="V150" s="51" t="str">
        <f ca="1">IF(OR($A150="",V$9="",SUMIF(RelGegevens!$F$3:$M$1002,CONCATENATE("=",Uitwerking!$A150,"-",Uitwerking!V$9),RelGegevens!$L$3:$L$1002)=0),"",SUMIF(RelGegevens!$F$3:$M$1002,CONCATENATE("=",Uitwerking!$A150,"-",Uitwerking!V$9),RelGegevens!$L$3:$L$1002))</f>
        <v/>
      </c>
      <c r="W150" s="51" t="str">
        <f ca="1">IF(OR($A150="",W$9="",SUMIF(RelGegevens!$F$3:$M$1002,CONCATENATE("=",Uitwerking!$A150,"-",Uitwerking!W$9),RelGegevens!$L$3:$L$1002)=0),"",SUMIF(RelGegevens!$F$3:$M$1002,CONCATENATE("=",Uitwerking!$A150,"-",Uitwerking!W$9),RelGegevens!$L$3:$L$1002))</f>
        <v/>
      </c>
      <c r="X150" s="51" t="str">
        <f ca="1">IF(OR($A150="",X$9="",SUMIF(RelGegevens!$F$3:$M$1002,CONCATENATE("=",Uitwerking!$A150,"-",Uitwerking!X$9),RelGegevens!$L$3:$L$1002)=0),"",SUMIF(RelGegevens!$F$3:$M$1002,CONCATENATE("=",Uitwerking!$A150,"-",Uitwerking!X$9),RelGegevens!$L$3:$L$1002))</f>
        <v/>
      </c>
      <c r="Y150" s="51" t="str">
        <f ca="1">IF(OR($A150="",Y$9="",SUMIF(RelGegevens!$F$3:$M$1002,CONCATENATE("=",Uitwerking!$A150,"-",Uitwerking!Y$9),RelGegevens!$L$3:$L$1002)=0),"",SUMIF(RelGegevens!$F$3:$M$1002,CONCATENATE("=",Uitwerking!$A150,"-",Uitwerking!Y$9),RelGegevens!$L$3:$L$1002))</f>
        <v/>
      </c>
      <c r="Z150" s="50" t="str">
        <f ca="1">IF(OR($A150="",Z$9="",SUMIF(RelGegevens!$F$3:$M$1002,CONCATENATE("=",Uitwerking!$A150,"-",Uitwerking!Z$9),RelGegevens!$L$3:$L$1002)=0),"",SUMIF(RelGegevens!$F$3:$M$1002,CONCATENATE("=",Uitwerking!$A150,"-",Uitwerking!Z$9),RelGegevens!$L$3:$L$1002))</f>
        <v/>
      </c>
      <c r="AA150" s="51" t="str">
        <f ca="1">IF(OR($A150="",AA$9="",SUMIF(RelGegevens!$F$3:$M$1002,CONCATENATE("=",Uitwerking!$A150,"-",Uitwerking!AA$9),RelGegevens!$L$3:$L$1002)=0),"",SUMIF(RelGegevens!$F$3:$M$1002,CONCATENATE("=",Uitwerking!$A150,"-",Uitwerking!AA$9),RelGegevens!$L$3:$L$1002))</f>
        <v/>
      </c>
      <c r="AB150" s="51" t="str">
        <f ca="1">IF(OR($A150="",AB$9="",SUMIF(RelGegevens!$F$3:$M$1002,CONCATENATE("=",Uitwerking!$A150,"-",Uitwerking!AB$9),RelGegevens!$L$3:$L$1002)=0),"",SUMIF(RelGegevens!$F$3:$M$1002,CONCATENATE("=",Uitwerking!$A150,"-",Uitwerking!AB$9),RelGegevens!$L$3:$L$1002))</f>
        <v/>
      </c>
      <c r="AC150" s="51" t="str">
        <f ca="1">IF(OR($A150="",AC$9="",SUMIF(RelGegevens!$F$3:$M$1002,CONCATENATE("=",Uitwerking!$A150,"-",Uitwerking!AC$9),RelGegevens!$L$3:$L$1002)=0),"",SUMIF(RelGegevens!$F$3:$M$1002,CONCATENATE("=",Uitwerking!$A150,"-",Uitwerking!AC$9),RelGegevens!$L$3:$L$1002))</f>
        <v/>
      </c>
      <c r="AD150" s="51" t="str">
        <f ca="1">IF(OR($A150="",AD$9="",SUMIF(RelGegevens!$F$3:$M$1002,CONCATENATE("=",Uitwerking!$A150,"-",Uitwerking!AD$9),RelGegevens!$L$3:$L$1002)=0),"",SUMIF(RelGegevens!$F$3:$M$1002,CONCATENATE("=",Uitwerking!$A150,"-",Uitwerking!AD$9),RelGegevens!$L$3:$L$1002))</f>
        <v/>
      </c>
      <c r="AE150" s="51" t="str">
        <f ca="1">IF(OR($A150="",AE$9="",SUMIF(RelGegevens!$F$3:$M$1002,CONCATENATE("=",Uitwerking!$A150,"-",Uitwerking!AE$9),RelGegevens!$L$3:$L$1002)=0),"",SUMIF(RelGegevens!$F$3:$M$1002,CONCATENATE("=",Uitwerking!$A150,"-",Uitwerking!AE$9),RelGegevens!$L$3:$L$1002))</f>
        <v/>
      </c>
      <c r="AF150" s="51" t="str">
        <f ca="1">IF(OR($A150="",AF$9="",SUMIF(RelGegevens!$F$3:$M$1002,CONCATENATE("=",Uitwerking!$A150,"-",Uitwerking!AF$9),RelGegevens!$L$3:$L$1002)=0),"",SUMIF(RelGegevens!$F$3:$M$1002,CONCATENATE("=",Uitwerking!$A150,"-",Uitwerking!AF$9),RelGegevens!$L$3:$L$1002))</f>
        <v/>
      </c>
      <c r="AG150" s="51" t="str">
        <f ca="1">IF(OR($A150="",AG$9="",SUMIF(RelGegevens!$F$3:$M$1002,CONCATENATE("=",Uitwerking!$A150,"-",Uitwerking!AG$9),RelGegevens!$L$3:$L$1002)=0),"",SUMIF(RelGegevens!$F$3:$M$1002,CONCATENATE("=",Uitwerking!$A150,"-",Uitwerking!AG$9),RelGegevens!$L$3:$L$1002))</f>
        <v/>
      </c>
      <c r="AH150" s="51" t="str">
        <f ca="1">IF(OR($A150="",AH$9="",SUMIF(RelGegevens!$F$3:$M$1002,CONCATENATE("=",Uitwerking!$A150,"-",Uitwerking!AH$9),RelGegevens!$L$3:$L$1002)=0),"",SUMIF(RelGegevens!$F$3:$M$1002,CONCATENATE("=",Uitwerking!$A150,"-",Uitwerking!AH$9),RelGegevens!$L$3:$L$1002))</f>
        <v/>
      </c>
      <c r="AI150" s="51" t="str">
        <f ca="1">IF(OR($A150="",AI$9="",SUMIF(RelGegevens!$F$3:$M$1002,CONCATENATE("=",Uitwerking!$A150,"-",Uitwerking!AI$9),RelGegevens!$L$3:$L$1002)=0),"",SUMIF(RelGegevens!$F$3:$M$1002,CONCATENATE("=",Uitwerking!$A150,"-",Uitwerking!AI$9),RelGegevens!$L$3:$L$1002))</f>
        <v/>
      </c>
      <c r="AJ150" s="51" t="str">
        <f ca="1">IF(OR($A150="",AJ$9="",SUMIF(RelGegevens!$F$3:$M$1002,CONCATENATE("=",Uitwerking!$A150,"-",Uitwerking!AJ$9),RelGegevens!$L$3:$L$1002)=0),"",SUMIF(RelGegevens!$F$3:$M$1002,CONCATENATE("=",Uitwerking!$A150,"-",Uitwerking!AJ$9),RelGegevens!$L$3:$L$1002))</f>
        <v/>
      </c>
      <c r="AK150" s="51" t="str">
        <f ca="1">IF(OR($A150="",AK$9="",SUMIF(RelGegevens!$F$3:$M$1002,CONCATENATE("=",Uitwerking!$A150,"-",Uitwerking!AK$9),RelGegevens!$L$3:$L$1002)=0),"",SUMIF(RelGegevens!$F$3:$M$1002,CONCATENATE("=",Uitwerking!$A150,"-",Uitwerking!AK$9),RelGegevens!$L$3:$L$1002))</f>
        <v/>
      </c>
      <c r="AL150" s="51" t="str">
        <f ca="1">IF(OR($A150="",AL$9="",SUMIF(RelGegevens!$F$3:$M$1002,CONCATENATE("=",Uitwerking!$A150,"-",Uitwerking!AL$9),RelGegevens!$L$3:$L$1002)=0),"",SUMIF(RelGegevens!$F$3:$M$1002,CONCATENATE("=",Uitwerking!$A150,"-",Uitwerking!AL$9),RelGegevens!$L$3:$L$1002))</f>
        <v/>
      </c>
      <c r="AM150" s="51" t="str">
        <f ca="1">IF(OR($A150="",AM$9="",SUMIF(RelGegevens!$F$3:$M$1002,CONCATENATE("=",Uitwerking!$A150,"-",Uitwerking!AM$9),RelGegevens!$L$3:$L$1002)=0),"",SUMIF(RelGegevens!$F$3:$M$1002,CONCATENATE("=",Uitwerking!$A150,"-",Uitwerking!AM$9),RelGegevens!$L$3:$L$1002))</f>
        <v/>
      </c>
      <c r="AN150" s="51" t="str">
        <f ca="1">IF(OR($A150="",AN$9="",SUMIF(RelGegevens!$F$3:$M$1002,CONCATENATE("=",Uitwerking!$A150,"-",Uitwerking!AN$9),RelGegevens!$L$3:$L$1002)=0),"",SUMIF(RelGegevens!$F$3:$M$1002,CONCATENATE("=",Uitwerking!$A150,"-",Uitwerking!AN$9),RelGegevens!$L$3:$L$1002))</f>
        <v/>
      </c>
      <c r="AO150" s="51" t="str">
        <f ca="1">IF(OR($A150="",AO$9="",SUMIF(RelGegevens!$F$3:$M$1002,CONCATENATE("=",Uitwerking!$A150,"-",Uitwerking!AO$9),RelGegevens!$L$3:$L$1002)=0),"",SUMIF(RelGegevens!$F$3:$M$1002,CONCATENATE("=",Uitwerking!$A150,"-",Uitwerking!AO$9),RelGegevens!$L$3:$L$1002))</f>
        <v/>
      </c>
      <c r="AP150" s="51" t="str">
        <f ca="1">IF(OR($A150="",AP$9="",SUMIF(RelGegevens!$F$3:$M$1002,CONCATENATE("=",Uitwerking!$A150,"-",Uitwerking!AP$9),RelGegevens!$L$3:$L$1002)=0),"",SUMIF(RelGegevens!$F$3:$M$1002,CONCATENATE("=",Uitwerking!$A150,"-",Uitwerking!AP$9),RelGegevens!$L$3:$L$1002))</f>
        <v/>
      </c>
      <c r="AQ150" s="51" t="str">
        <f ca="1">IF(OR($A150="",AQ$9="",SUMIF(RelGegevens!$F$3:$M$1002,CONCATENATE("=",Uitwerking!$A150,"-",Uitwerking!AQ$9),RelGegevens!$L$3:$L$1002)=0),"",SUMIF(RelGegevens!$F$3:$M$1002,CONCATENATE("=",Uitwerking!$A150,"-",Uitwerking!AQ$9),RelGegevens!$L$3:$L$1002))</f>
        <v/>
      </c>
      <c r="AR150" s="51" t="str">
        <f ca="1">IF(OR($A150="",AR$9="",SUMIF(RelGegevens!$F$3:$M$1002,CONCATENATE("=",Uitwerking!$A150,"-",Uitwerking!AR$9),RelGegevens!$L$3:$L$1002)=0),"",SUMIF(RelGegevens!$F$3:$M$1002,CONCATENATE("=",Uitwerking!$A150,"-",Uitwerking!AR$9),RelGegevens!$L$3:$L$1002))</f>
        <v/>
      </c>
      <c r="AS150" s="51" t="str">
        <f ca="1">IF(OR($A150="",AS$9="",SUMIF(RelGegevens!$F$3:$M$1002,CONCATENATE("=",Uitwerking!$A150,"-",Uitwerking!AS$9),RelGegevens!$L$3:$L$1002)=0),"",SUMIF(RelGegevens!$F$3:$M$1002,CONCATENATE("=",Uitwerking!$A150,"-",Uitwerking!AS$9),RelGegevens!$L$3:$L$1002))</f>
        <v/>
      </c>
      <c r="AT150" s="51" t="str">
        <f ca="1">IF(OR($A150="",AT$9="",SUMIF(RelGegevens!$F$3:$M$1002,CONCATENATE("=",Uitwerking!$A150,"-",Uitwerking!AT$9),RelGegevens!$L$3:$L$1002)=0),"",SUMIF(RelGegevens!$F$3:$M$1002,CONCATENATE("=",Uitwerking!$A150,"-",Uitwerking!AT$9),RelGegevens!$L$3:$L$1002))</f>
        <v/>
      </c>
      <c r="AU150" s="51" t="str">
        <f ca="1">IF(OR($A150="",AU$9="",SUMIF(RelGegevens!$F$3:$M$1002,CONCATENATE("=",Uitwerking!$A150,"-",Uitwerking!AU$9),RelGegevens!$L$3:$L$1002)=0),"",SUMIF(RelGegevens!$F$3:$M$1002,CONCATENATE("=",Uitwerking!$A150,"-",Uitwerking!AU$9),RelGegevens!$L$3:$L$1002))</f>
        <v/>
      </c>
      <c r="AV150" s="51" t="str">
        <f ca="1">IF(OR($A150="",AV$9="",SUMIF(RelGegevens!$F$3:$M$1002,CONCATENATE("=",Uitwerking!$A150,"-",Uitwerking!AV$9),RelGegevens!$L$3:$L$1002)=0),"",SUMIF(RelGegevens!$F$3:$M$1002,CONCATENATE("=",Uitwerking!$A150,"-",Uitwerking!AV$9),RelGegevens!$L$3:$L$1002))</f>
        <v/>
      </c>
      <c r="AW150" s="51" t="str">
        <f ca="1">IF(OR($A150="",AW$9="",SUMIF(RelGegevens!$F$3:$M$1002,CONCATENATE("=",Uitwerking!$A150,"-",Uitwerking!AW$9),RelGegevens!$L$3:$L$1002)=0),"",SUMIF(RelGegevens!$F$3:$M$1002,CONCATENATE("=",Uitwerking!$A150,"-",Uitwerking!AW$9),RelGegevens!$L$3:$L$1002))</f>
        <v/>
      </c>
      <c r="AX150" s="51" t="str">
        <f ca="1">IF(OR($A150="",AX$9="",SUMIF(RelGegevens!$F$3:$M$1002,CONCATENATE("=",Uitwerking!$A150,"-",Uitwerking!AX$9),RelGegevens!$L$3:$L$1002)=0),"",SUMIF(RelGegevens!$F$3:$M$1002,CONCATENATE("=",Uitwerking!$A150,"-",Uitwerking!AX$9),RelGegevens!$L$3:$L$1002))</f>
        <v/>
      </c>
      <c r="AY150" s="51" t="str">
        <f ca="1">IF(OR($A150="",AY$9="",SUMIF(RelGegevens!$F$3:$M$1002,CONCATENATE("=",Uitwerking!$A150,"-",Uitwerking!AY$9),RelGegevens!$L$3:$L$1002)=0),"",SUMIF(RelGegevens!$F$3:$M$1002,CONCATENATE("=",Uitwerking!$A150,"-",Uitwerking!AY$9),RelGegevens!$L$3:$L$1002))</f>
        <v/>
      </c>
      <c r="AZ150" s="51" t="str">
        <f ca="1">IF(OR($A150="",AZ$9="",SUMIF(RelGegevens!$F$3:$M$1002,CONCATENATE("=",Uitwerking!$A150,"-",Uitwerking!AZ$9),RelGegevens!$L$3:$L$1002)=0),"",SUMIF(RelGegevens!$F$3:$M$1002,CONCATENATE("=",Uitwerking!$A150,"-",Uitwerking!AZ$9),RelGegevens!$L$3:$L$1002))</f>
        <v/>
      </c>
      <c r="BA150" s="51" t="str">
        <f ca="1">IF(OR($A150="",BA$9="",SUMIF(RelGegevens!$F$3:$M$1002,CONCATENATE("=",Uitwerking!$A150,"-",Uitwerking!BA$9),RelGegevens!$L$3:$L$1002)=0),"",SUMIF(RelGegevens!$F$3:$M$1002,CONCATENATE("=",Uitwerking!$A150,"-",Uitwerking!BA$9),RelGegevens!$L$3:$L$1002))</f>
        <v/>
      </c>
      <c r="BB150" s="51" t="str">
        <f ca="1">IF(OR($A150="",BB$9="",SUMIF(RelGegevens!$F$3:$M$1002,CONCATENATE("=",Uitwerking!$A150,"-",Uitwerking!BB$9),RelGegevens!$L$3:$L$1002)=0),"",SUMIF(RelGegevens!$F$3:$M$1002,CONCATENATE("=",Uitwerking!$A150,"-",Uitwerking!BB$9),RelGegevens!$L$3:$L$1002))</f>
        <v/>
      </c>
      <c r="BC150" s="52" t="str">
        <f ca="1">IF(OR($A150="",BC$9="",SUMIF(RelGegevens!$F$3:$M$1002,CONCATENATE("=",Uitwerking!$A150,"-",Uitwerking!BC$9),RelGegevens!$L$3:$L$1002)=0),"",SUMIF(RelGegevens!$F$3:$M$1002,CONCATENATE("=",Uitwerking!$A150,"-",Uitwerking!BC$9),RelGegevens!$L$3:$L$1002))</f>
        <v/>
      </c>
    </row>
    <row r="151" spans="1:55" ht="10.5" customHeight="1" x14ac:dyDescent="0.25">
      <c r="A151" s="17" t="str">
        <f>'Data LMA'!B159</f>
        <v/>
      </c>
      <c r="B151" s="29" t="str">
        <f t="shared" si="9"/>
        <v/>
      </c>
      <c r="C151" s="22" t="str">
        <f>IF(A151="","",VLOOKUP(A151,Euralcodes!$A$2:$C$840,3))</f>
        <v/>
      </c>
      <c r="D151" s="23" t="str">
        <f>IF(C151="","",VLOOKUP(A151,Euralcodes!$A$2:$C$840,2))</f>
        <v/>
      </c>
      <c r="E151" s="87" t="str">
        <f t="shared" ca="1" si="8"/>
        <v/>
      </c>
      <c r="F151" s="50" t="str">
        <f ca="1">IF(OR($A151="",F$9="",SUMIF(RelGegevens!$F$3:$M$1002,CONCATENATE("=",Uitwerking!$A151,"-",Uitwerking!F$9),RelGegevens!$L$3:$L$1002)=0),"",SUMIF(RelGegevens!$F$3:$M$1002,CONCATENATE("=",Uitwerking!$A151,"-",Uitwerking!F$9),RelGegevens!$L$3:$L$1002))</f>
        <v/>
      </c>
      <c r="G151" s="51" t="str">
        <f ca="1">IF(OR($A151="",G$9="",SUMIF(RelGegevens!$F$3:$M$1002,CONCATENATE("=",Uitwerking!$A151,"-",Uitwerking!G$9),RelGegevens!$L$3:$L$1002)=0),"",SUMIF(RelGegevens!$F$3:$M$1002,CONCATENATE("=",Uitwerking!$A151,"-",Uitwerking!G$9),RelGegevens!$L$3:$L$1002))</f>
        <v/>
      </c>
      <c r="H151" s="51" t="str">
        <f ca="1">IF(OR($A151="",H$9="",SUMIF(RelGegevens!$F$3:$M$1002,CONCATENATE("=",Uitwerking!$A151,"-",Uitwerking!H$9),RelGegevens!$L$3:$L$1002)=0),"",SUMIF(RelGegevens!$F$3:$M$1002,CONCATENATE("=",Uitwerking!$A151,"-",Uitwerking!H$9),RelGegevens!$L$3:$L$1002))</f>
        <v/>
      </c>
      <c r="I151" s="51" t="str">
        <f ca="1">IF(OR($A151="",I$9="",SUMIF(RelGegevens!$F$3:$M$1002,CONCATENATE("=",Uitwerking!$A151,"-",Uitwerking!I$9),RelGegevens!$L$3:$L$1002)=0),"",SUMIF(RelGegevens!$F$3:$M$1002,CONCATENATE("=",Uitwerking!$A151,"-",Uitwerking!I$9),RelGegevens!$L$3:$L$1002))</f>
        <v/>
      </c>
      <c r="J151" s="51" t="str">
        <f ca="1">IF(OR($A151="",J$9="",SUMIF(RelGegevens!$F$3:$M$1002,CONCATENATE("=",Uitwerking!$A151,"-",Uitwerking!J$9),RelGegevens!$L$3:$L$1002)=0),"",SUMIF(RelGegevens!$F$3:$M$1002,CONCATENATE("=",Uitwerking!$A151,"-",Uitwerking!J$9),RelGegevens!$L$3:$L$1002))</f>
        <v/>
      </c>
      <c r="K151" s="51" t="str">
        <f ca="1">IF(OR($A151="",K$9="",SUMIF(RelGegevens!$F$3:$M$1002,CONCATENATE("=",Uitwerking!$A151,"-",Uitwerking!K$9),RelGegevens!$L$3:$L$1002)=0),"",SUMIF(RelGegevens!$F$3:$M$1002,CONCATENATE("=",Uitwerking!$A151,"-",Uitwerking!K$9),RelGegevens!$L$3:$L$1002))</f>
        <v/>
      </c>
      <c r="L151" s="51" t="str">
        <f ca="1">IF(OR($A151="",L$9="",SUMIF(RelGegevens!$F$3:$M$1002,CONCATENATE("=",Uitwerking!$A151,"-",Uitwerking!L$9),RelGegevens!$L$3:$L$1002)=0),"",SUMIF(RelGegevens!$F$3:$M$1002,CONCATENATE("=",Uitwerking!$A151,"-",Uitwerking!L$9),RelGegevens!$L$3:$L$1002))</f>
        <v/>
      </c>
      <c r="M151" s="51" t="str">
        <f ca="1">IF(OR($A151="",M$9="",SUMIF(RelGegevens!$F$3:$M$1002,CONCATENATE("=",Uitwerking!$A151,"-",Uitwerking!M$9),RelGegevens!$L$3:$L$1002)=0),"",SUMIF(RelGegevens!$F$3:$M$1002,CONCATENATE("=",Uitwerking!$A151,"-",Uitwerking!M$9),RelGegevens!$L$3:$L$1002))</f>
        <v/>
      </c>
      <c r="N151" s="51" t="str">
        <f ca="1">IF(OR($A151="",N$9="",SUMIF(RelGegevens!$F$3:$M$1002,CONCATENATE("=",Uitwerking!$A151,"-",Uitwerking!N$9),RelGegevens!$L$3:$L$1002)=0),"",SUMIF(RelGegevens!$F$3:$M$1002,CONCATENATE("=",Uitwerking!$A151,"-",Uitwerking!N$9),RelGegevens!$L$3:$L$1002))</f>
        <v/>
      </c>
      <c r="O151" s="51" t="str">
        <f ca="1">IF(OR($A151="",O$9="",SUMIF(RelGegevens!$F$3:$M$1002,CONCATENATE("=",Uitwerking!$A151,"-",Uitwerking!O$9),RelGegevens!$L$3:$L$1002)=0),"",SUMIF(RelGegevens!$F$3:$M$1002,CONCATENATE("=",Uitwerking!$A151,"-",Uitwerking!O$9),RelGegevens!$L$3:$L$1002))</f>
        <v/>
      </c>
      <c r="P151" s="51" t="str">
        <f ca="1">IF(OR($A151="",P$9="",SUMIF(RelGegevens!$F$3:$M$1002,CONCATENATE("=",Uitwerking!$A151,"-",Uitwerking!P$9),RelGegevens!$L$3:$L$1002)=0),"",SUMIF(RelGegevens!$F$3:$M$1002,CONCATENATE("=",Uitwerking!$A151,"-",Uitwerking!P$9),RelGegevens!$L$3:$L$1002))</f>
        <v/>
      </c>
      <c r="Q151" s="51" t="str">
        <f ca="1">IF(OR($A151="",Q$9="",SUMIF(RelGegevens!$F$3:$M$1002,CONCATENATE("=",Uitwerking!$A151,"-",Uitwerking!Q$9),RelGegevens!$L$3:$L$1002)=0),"",SUMIF(RelGegevens!$F$3:$M$1002,CONCATENATE("=",Uitwerking!$A151,"-",Uitwerking!Q$9),RelGegevens!$L$3:$L$1002))</f>
        <v/>
      </c>
      <c r="R151" s="51" t="str">
        <f ca="1">IF(OR($A151="",R$9="",SUMIF(RelGegevens!$F$3:$M$1002,CONCATENATE("=",Uitwerking!$A151,"-",Uitwerking!R$9),RelGegevens!$L$3:$L$1002)=0),"",SUMIF(RelGegevens!$F$3:$M$1002,CONCATENATE("=",Uitwerking!$A151,"-",Uitwerking!R$9),RelGegevens!$L$3:$L$1002))</f>
        <v/>
      </c>
      <c r="S151" s="51" t="str">
        <f ca="1">IF(OR($A151="",S$9="",SUMIF(RelGegevens!$F$3:$M$1002,CONCATENATE("=",Uitwerking!$A151,"-",Uitwerking!S$9),RelGegevens!$L$3:$L$1002)=0),"",SUMIF(RelGegevens!$F$3:$M$1002,CONCATENATE("=",Uitwerking!$A151,"-",Uitwerking!S$9),RelGegevens!$L$3:$L$1002))</f>
        <v/>
      </c>
      <c r="T151" s="51" t="str">
        <f ca="1">IF(OR($A151="",T$9="",SUMIF(RelGegevens!$F$3:$M$1002,CONCATENATE("=",Uitwerking!$A151,"-",Uitwerking!T$9),RelGegevens!$L$3:$L$1002)=0),"",SUMIF(RelGegevens!$F$3:$M$1002,CONCATENATE("=",Uitwerking!$A151,"-",Uitwerking!T$9),RelGegevens!$L$3:$L$1002))</f>
        <v/>
      </c>
      <c r="U151" s="51" t="str">
        <f ca="1">IF(OR($A151="",U$9="",SUMIF(RelGegevens!$F$3:$M$1002,CONCATENATE("=",Uitwerking!$A151,"-",Uitwerking!U$9),RelGegevens!$L$3:$L$1002)=0),"",SUMIF(RelGegevens!$F$3:$M$1002,CONCATENATE("=",Uitwerking!$A151,"-",Uitwerking!U$9),RelGegevens!$L$3:$L$1002))</f>
        <v/>
      </c>
      <c r="V151" s="51" t="str">
        <f ca="1">IF(OR($A151="",V$9="",SUMIF(RelGegevens!$F$3:$M$1002,CONCATENATE("=",Uitwerking!$A151,"-",Uitwerking!V$9),RelGegevens!$L$3:$L$1002)=0),"",SUMIF(RelGegevens!$F$3:$M$1002,CONCATENATE("=",Uitwerking!$A151,"-",Uitwerking!V$9),RelGegevens!$L$3:$L$1002))</f>
        <v/>
      </c>
      <c r="W151" s="51" t="str">
        <f ca="1">IF(OR($A151="",W$9="",SUMIF(RelGegevens!$F$3:$M$1002,CONCATENATE("=",Uitwerking!$A151,"-",Uitwerking!W$9),RelGegevens!$L$3:$L$1002)=0),"",SUMIF(RelGegevens!$F$3:$M$1002,CONCATENATE("=",Uitwerking!$A151,"-",Uitwerking!W$9),RelGegevens!$L$3:$L$1002))</f>
        <v/>
      </c>
      <c r="X151" s="51" t="str">
        <f ca="1">IF(OR($A151="",X$9="",SUMIF(RelGegevens!$F$3:$M$1002,CONCATENATE("=",Uitwerking!$A151,"-",Uitwerking!X$9),RelGegevens!$L$3:$L$1002)=0),"",SUMIF(RelGegevens!$F$3:$M$1002,CONCATENATE("=",Uitwerking!$A151,"-",Uitwerking!X$9),RelGegevens!$L$3:$L$1002))</f>
        <v/>
      </c>
      <c r="Y151" s="51" t="str">
        <f ca="1">IF(OR($A151="",Y$9="",SUMIF(RelGegevens!$F$3:$M$1002,CONCATENATE("=",Uitwerking!$A151,"-",Uitwerking!Y$9),RelGegevens!$L$3:$L$1002)=0),"",SUMIF(RelGegevens!$F$3:$M$1002,CONCATENATE("=",Uitwerking!$A151,"-",Uitwerking!Y$9),RelGegevens!$L$3:$L$1002))</f>
        <v/>
      </c>
      <c r="Z151" s="50" t="str">
        <f ca="1">IF(OR($A151="",Z$9="",SUMIF(RelGegevens!$F$3:$M$1002,CONCATENATE("=",Uitwerking!$A151,"-",Uitwerking!Z$9),RelGegevens!$L$3:$L$1002)=0),"",SUMIF(RelGegevens!$F$3:$M$1002,CONCATENATE("=",Uitwerking!$A151,"-",Uitwerking!Z$9),RelGegevens!$L$3:$L$1002))</f>
        <v/>
      </c>
      <c r="AA151" s="51" t="str">
        <f ca="1">IF(OR($A151="",AA$9="",SUMIF(RelGegevens!$F$3:$M$1002,CONCATENATE("=",Uitwerking!$A151,"-",Uitwerking!AA$9),RelGegevens!$L$3:$L$1002)=0),"",SUMIF(RelGegevens!$F$3:$M$1002,CONCATENATE("=",Uitwerking!$A151,"-",Uitwerking!AA$9),RelGegevens!$L$3:$L$1002))</f>
        <v/>
      </c>
      <c r="AB151" s="51" t="str">
        <f ca="1">IF(OR($A151="",AB$9="",SUMIF(RelGegevens!$F$3:$M$1002,CONCATENATE("=",Uitwerking!$A151,"-",Uitwerking!AB$9),RelGegevens!$L$3:$L$1002)=0),"",SUMIF(RelGegevens!$F$3:$M$1002,CONCATENATE("=",Uitwerking!$A151,"-",Uitwerking!AB$9),RelGegevens!$L$3:$L$1002))</f>
        <v/>
      </c>
      <c r="AC151" s="51" t="str">
        <f ca="1">IF(OR($A151="",AC$9="",SUMIF(RelGegevens!$F$3:$M$1002,CONCATENATE("=",Uitwerking!$A151,"-",Uitwerking!AC$9),RelGegevens!$L$3:$L$1002)=0),"",SUMIF(RelGegevens!$F$3:$M$1002,CONCATENATE("=",Uitwerking!$A151,"-",Uitwerking!AC$9),RelGegevens!$L$3:$L$1002))</f>
        <v/>
      </c>
      <c r="AD151" s="51" t="str">
        <f ca="1">IF(OR($A151="",AD$9="",SUMIF(RelGegevens!$F$3:$M$1002,CONCATENATE("=",Uitwerking!$A151,"-",Uitwerking!AD$9),RelGegevens!$L$3:$L$1002)=0),"",SUMIF(RelGegevens!$F$3:$M$1002,CONCATENATE("=",Uitwerking!$A151,"-",Uitwerking!AD$9),RelGegevens!$L$3:$L$1002))</f>
        <v/>
      </c>
      <c r="AE151" s="51" t="str">
        <f ca="1">IF(OR($A151="",AE$9="",SUMIF(RelGegevens!$F$3:$M$1002,CONCATENATE("=",Uitwerking!$A151,"-",Uitwerking!AE$9),RelGegevens!$L$3:$L$1002)=0),"",SUMIF(RelGegevens!$F$3:$M$1002,CONCATENATE("=",Uitwerking!$A151,"-",Uitwerking!AE$9),RelGegevens!$L$3:$L$1002))</f>
        <v/>
      </c>
      <c r="AF151" s="51" t="str">
        <f ca="1">IF(OR($A151="",AF$9="",SUMIF(RelGegevens!$F$3:$M$1002,CONCATENATE("=",Uitwerking!$A151,"-",Uitwerking!AF$9),RelGegevens!$L$3:$L$1002)=0),"",SUMIF(RelGegevens!$F$3:$M$1002,CONCATENATE("=",Uitwerking!$A151,"-",Uitwerking!AF$9),RelGegevens!$L$3:$L$1002))</f>
        <v/>
      </c>
      <c r="AG151" s="51" t="str">
        <f ca="1">IF(OR($A151="",AG$9="",SUMIF(RelGegevens!$F$3:$M$1002,CONCATENATE("=",Uitwerking!$A151,"-",Uitwerking!AG$9),RelGegevens!$L$3:$L$1002)=0),"",SUMIF(RelGegevens!$F$3:$M$1002,CONCATENATE("=",Uitwerking!$A151,"-",Uitwerking!AG$9),RelGegevens!$L$3:$L$1002))</f>
        <v/>
      </c>
      <c r="AH151" s="51" t="str">
        <f ca="1">IF(OR($A151="",AH$9="",SUMIF(RelGegevens!$F$3:$M$1002,CONCATENATE("=",Uitwerking!$A151,"-",Uitwerking!AH$9),RelGegevens!$L$3:$L$1002)=0),"",SUMIF(RelGegevens!$F$3:$M$1002,CONCATENATE("=",Uitwerking!$A151,"-",Uitwerking!AH$9),RelGegevens!$L$3:$L$1002))</f>
        <v/>
      </c>
      <c r="AI151" s="51" t="str">
        <f ca="1">IF(OR($A151="",AI$9="",SUMIF(RelGegevens!$F$3:$M$1002,CONCATENATE("=",Uitwerking!$A151,"-",Uitwerking!AI$9),RelGegevens!$L$3:$L$1002)=0),"",SUMIF(RelGegevens!$F$3:$M$1002,CONCATENATE("=",Uitwerking!$A151,"-",Uitwerking!AI$9),RelGegevens!$L$3:$L$1002))</f>
        <v/>
      </c>
      <c r="AJ151" s="51" t="str">
        <f ca="1">IF(OR($A151="",AJ$9="",SUMIF(RelGegevens!$F$3:$M$1002,CONCATENATE("=",Uitwerking!$A151,"-",Uitwerking!AJ$9),RelGegevens!$L$3:$L$1002)=0),"",SUMIF(RelGegevens!$F$3:$M$1002,CONCATENATE("=",Uitwerking!$A151,"-",Uitwerking!AJ$9),RelGegevens!$L$3:$L$1002))</f>
        <v/>
      </c>
      <c r="AK151" s="51" t="str">
        <f ca="1">IF(OR($A151="",AK$9="",SUMIF(RelGegevens!$F$3:$M$1002,CONCATENATE("=",Uitwerking!$A151,"-",Uitwerking!AK$9),RelGegevens!$L$3:$L$1002)=0),"",SUMIF(RelGegevens!$F$3:$M$1002,CONCATENATE("=",Uitwerking!$A151,"-",Uitwerking!AK$9),RelGegevens!$L$3:$L$1002))</f>
        <v/>
      </c>
      <c r="AL151" s="51" t="str">
        <f ca="1">IF(OR($A151="",AL$9="",SUMIF(RelGegevens!$F$3:$M$1002,CONCATENATE("=",Uitwerking!$A151,"-",Uitwerking!AL$9),RelGegevens!$L$3:$L$1002)=0),"",SUMIF(RelGegevens!$F$3:$M$1002,CONCATENATE("=",Uitwerking!$A151,"-",Uitwerking!AL$9),RelGegevens!$L$3:$L$1002))</f>
        <v/>
      </c>
      <c r="AM151" s="51" t="str">
        <f ca="1">IF(OR($A151="",AM$9="",SUMIF(RelGegevens!$F$3:$M$1002,CONCATENATE("=",Uitwerking!$A151,"-",Uitwerking!AM$9),RelGegevens!$L$3:$L$1002)=0),"",SUMIF(RelGegevens!$F$3:$M$1002,CONCATENATE("=",Uitwerking!$A151,"-",Uitwerking!AM$9),RelGegevens!$L$3:$L$1002))</f>
        <v/>
      </c>
      <c r="AN151" s="51" t="str">
        <f ca="1">IF(OR($A151="",AN$9="",SUMIF(RelGegevens!$F$3:$M$1002,CONCATENATE("=",Uitwerking!$A151,"-",Uitwerking!AN$9),RelGegevens!$L$3:$L$1002)=0),"",SUMIF(RelGegevens!$F$3:$M$1002,CONCATENATE("=",Uitwerking!$A151,"-",Uitwerking!AN$9),RelGegevens!$L$3:$L$1002))</f>
        <v/>
      </c>
      <c r="AO151" s="51" t="str">
        <f ca="1">IF(OR($A151="",AO$9="",SUMIF(RelGegevens!$F$3:$M$1002,CONCATENATE("=",Uitwerking!$A151,"-",Uitwerking!AO$9),RelGegevens!$L$3:$L$1002)=0),"",SUMIF(RelGegevens!$F$3:$M$1002,CONCATENATE("=",Uitwerking!$A151,"-",Uitwerking!AO$9),RelGegevens!$L$3:$L$1002))</f>
        <v/>
      </c>
      <c r="AP151" s="51" t="str">
        <f ca="1">IF(OR($A151="",AP$9="",SUMIF(RelGegevens!$F$3:$M$1002,CONCATENATE("=",Uitwerking!$A151,"-",Uitwerking!AP$9),RelGegevens!$L$3:$L$1002)=0),"",SUMIF(RelGegevens!$F$3:$M$1002,CONCATENATE("=",Uitwerking!$A151,"-",Uitwerking!AP$9),RelGegevens!$L$3:$L$1002))</f>
        <v/>
      </c>
      <c r="AQ151" s="51" t="str">
        <f ca="1">IF(OR($A151="",AQ$9="",SUMIF(RelGegevens!$F$3:$M$1002,CONCATENATE("=",Uitwerking!$A151,"-",Uitwerking!AQ$9),RelGegevens!$L$3:$L$1002)=0),"",SUMIF(RelGegevens!$F$3:$M$1002,CONCATENATE("=",Uitwerking!$A151,"-",Uitwerking!AQ$9),RelGegevens!$L$3:$L$1002))</f>
        <v/>
      </c>
      <c r="AR151" s="51" t="str">
        <f ca="1">IF(OR($A151="",AR$9="",SUMIF(RelGegevens!$F$3:$M$1002,CONCATENATE("=",Uitwerking!$A151,"-",Uitwerking!AR$9),RelGegevens!$L$3:$L$1002)=0),"",SUMIF(RelGegevens!$F$3:$M$1002,CONCATENATE("=",Uitwerking!$A151,"-",Uitwerking!AR$9),RelGegevens!$L$3:$L$1002))</f>
        <v/>
      </c>
      <c r="AS151" s="51" t="str">
        <f ca="1">IF(OR($A151="",AS$9="",SUMIF(RelGegevens!$F$3:$M$1002,CONCATENATE("=",Uitwerking!$A151,"-",Uitwerking!AS$9),RelGegevens!$L$3:$L$1002)=0),"",SUMIF(RelGegevens!$F$3:$M$1002,CONCATENATE("=",Uitwerking!$A151,"-",Uitwerking!AS$9),RelGegevens!$L$3:$L$1002))</f>
        <v/>
      </c>
      <c r="AT151" s="51" t="str">
        <f ca="1">IF(OR($A151="",AT$9="",SUMIF(RelGegevens!$F$3:$M$1002,CONCATENATE("=",Uitwerking!$A151,"-",Uitwerking!AT$9),RelGegevens!$L$3:$L$1002)=0),"",SUMIF(RelGegevens!$F$3:$M$1002,CONCATENATE("=",Uitwerking!$A151,"-",Uitwerking!AT$9),RelGegevens!$L$3:$L$1002))</f>
        <v/>
      </c>
      <c r="AU151" s="51" t="str">
        <f ca="1">IF(OR($A151="",AU$9="",SUMIF(RelGegevens!$F$3:$M$1002,CONCATENATE("=",Uitwerking!$A151,"-",Uitwerking!AU$9),RelGegevens!$L$3:$L$1002)=0),"",SUMIF(RelGegevens!$F$3:$M$1002,CONCATENATE("=",Uitwerking!$A151,"-",Uitwerking!AU$9),RelGegevens!$L$3:$L$1002))</f>
        <v/>
      </c>
      <c r="AV151" s="51" t="str">
        <f ca="1">IF(OR($A151="",AV$9="",SUMIF(RelGegevens!$F$3:$M$1002,CONCATENATE("=",Uitwerking!$A151,"-",Uitwerking!AV$9),RelGegevens!$L$3:$L$1002)=0),"",SUMIF(RelGegevens!$F$3:$M$1002,CONCATENATE("=",Uitwerking!$A151,"-",Uitwerking!AV$9),RelGegevens!$L$3:$L$1002))</f>
        <v/>
      </c>
      <c r="AW151" s="51" t="str">
        <f ca="1">IF(OR($A151="",AW$9="",SUMIF(RelGegevens!$F$3:$M$1002,CONCATENATE("=",Uitwerking!$A151,"-",Uitwerking!AW$9),RelGegevens!$L$3:$L$1002)=0),"",SUMIF(RelGegevens!$F$3:$M$1002,CONCATENATE("=",Uitwerking!$A151,"-",Uitwerking!AW$9),RelGegevens!$L$3:$L$1002))</f>
        <v/>
      </c>
      <c r="AX151" s="51" t="str">
        <f ca="1">IF(OR($A151="",AX$9="",SUMIF(RelGegevens!$F$3:$M$1002,CONCATENATE("=",Uitwerking!$A151,"-",Uitwerking!AX$9),RelGegevens!$L$3:$L$1002)=0),"",SUMIF(RelGegevens!$F$3:$M$1002,CONCATENATE("=",Uitwerking!$A151,"-",Uitwerking!AX$9),RelGegevens!$L$3:$L$1002))</f>
        <v/>
      </c>
      <c r="AY151" s="51" t="str">
        <f ca="1">IF(OR($A151="",AY$9="",SUMIF(RelGegevens!$F$3:$M$1002,CONCATENATE("=",Uitwerking!$A151,"-",Uitwerking!AY$9),RelGegevens!$L$3:$L$1002)=0),"",SUMIF(RelGegevens!$F$3:$M$1002,CONCATENATE("=",Uitwerking!$A151,"-",Uitwerking!AY$9),RelGegevens!$L$3:$L$1002))</f>
        <v/>
      </c>
      <c r="AZ151" s="51" t="str">
        <f ca="1">IF(OR($A151="",AZ$9="",SUMIF(RelGegevens!$F$3:$M$1002,CONCATENATE("=",Uitwerking!$A151,"-",Uitwerking!AZ$9),RelGegevens!$L$3:$L$1002)=0),"",SUMIF(RelGegevens!$F$3:$M$1002,CONCATENATE("=",Uitwerking!$A151,"-",Uitwerking!AZ$9),RelGegevens!$L$3:$L$1002))</f>
        <v/>
      </c>
      <c r="BA151" s="51" t="str">
        <f ca="1">IF(OR($A151="",BA$9="",SUMIF(RelGegevens!$F$3:$M$1002,CONCATENATE("=",Uitwerking!$A151,"-",Uitwerking!BA$9),RelGegevens!$L$3:$L$1002)=0),"",SUMIF(RelGegevens!$F$3:$M$1002,CONCATENATE("=",Uitwerking!$A151,"-",Uitwerking!BA$9),RelGegevens!$L$3:$L$1002))</f>
        <v/>
      </c>
      <c r="BB151" s="51" t="str">
        <f ca="1">IF(OR($A151="",BB$9="",SUMIF(RelGegevens!$F$3:$M$1002,CONCATENATE("=",Uitwerking!$A151,"-",Uitwerking!BB$9),RelGegevens!$L$3:$L$1002)=0),"",SUMIF(RelGegevens!$F$3:$M$1002,CONCATENATE("=",Uitwerking!$A151,"-",Uitwerking!BB$9),RelGegevens!$L$3:$L$1002))</f>
        <v/>
      </c>
      <c r="BC151" s="52" t="str">
        <f ca="1">IF(OR($A151="",BC$9="",SUMIF(RelGegevens!$F$3:$M$1002,CONCATENATE("=",Uitwerking!$A151,"-",Uitwerking!BC$9),RelGegevens!$L$3:$L$1002)=0),"",SUMIF(RelGegevens!$F$3:$M$1002,CONCATENATE("=",Uitwerking!$A151,"-",Uitwerking!BC$9),RelGegevens!$L$3:$L$1002))</f>
        <v/>
      </c>
    </row>
    <row r="152" spans="1:55" ht="10.5" customHeight="1" x14ac:dyDescent="0.25">
      <c r="A152" s="17" t="str">
        <f>'Data LMA'!B160</f>
        <v/>
      </c>
      <c r="B152" s="29" t="str">
        <f t="shared" si="9"/>
        <v/>
      </c>
      <c r="C152" s="22" t="str">
        <f>IF(A152="","",VLOOKUP(A152,Euralcodes!$A$2:$C$840,3))</f>
        <v/>
      </c>
      <c r="D152" s="23" t="str">
        <f>IF(C152="","",VLOOKUP(A152,Euralcodes!$A$2:$C$840,2))</f>
        <v/>
      </c>
      <c r="E152" s="87" t="str">
        <f t="shared" ca="1" si="8"/>
        <v/>
      </c>
      <c r="F152" s="50" t="str">
        <f ca="1">IF(OR($A152="",F$9="",SUMIF(RelGegevens!$F$3:$M$1002,CONCATENATE("=",Uitwerking!$A152,"-",Uitwerking!F$9),RelGegevens!$L$3:$L$1002)=0),"",SUMIF(RelGegevens!$F$3:$M$1002,CONCATENATE("=",Uitwerking!$A152,"-",Uitwerking!F$9),RelGegevens!$L$3:$L$1002))</f>
        <v/>
      </c>
      <c r="G152" s="51" t="str">
        <f ca="1">IF(OR($A152="",G$9="",SUMIF(RelGegevens!$F$3:$M$1002,CONCATENATE("=",Uitwerking!$A152,"-",Uitwerking!G$9),RelGegevens!$L$3:$L$1002)=0),"",SUMIF(RelGegevens!$F$3:$M$1002,CONCATENATE("=",Uitwerking!$A152,"-",Uitwerking!G$9),RelGegevens!$L$3:$L$1002))</f>
        <v/>
      </c>
      <c r="H152" s="51" t="str">
        <f ca="1">IF(OR($A152="",H$9="",SUMIF(RelGegevens!$F$3:$M$1002,CONCATENATE("=",Uitwerking!$A152,"-",Uitwerking!H$9),RelGegevens!$L$3:$L$1002)=0),"",SUMIF(RelGegevens!$F$3:$M$1002,CONCATENATE("=",Uitwerking!$A152,"-",Uitwerking!H$9),RelGegevens!$L$3:$L$1002))</f>
        <v/>
      </c>
      <c r="I152" s="51" t="str">
        <f ca="1">IF(OR($A152="",I$9="",SUMIF(RelGegevens!$F$3:$M$1002,CONCATENATE("=",Uitwerking!$A152,"-",Uitwerking!I$9),RelGegevens!$L$3:$L$1002)=0),"",SUMIF(RelGegevens!$F$3:$M$1002,CONCATENATE("=",Uitwerking!$A152,"-",Uitwerking!I$9),RelGegevens!$L$3:$L$1002))</f>
        <v/>
      </c>
      <c r="J152" s="51" t="str">
        <f ca="1">IF(OR($A152="",J$9="",SUMIF(RelGegevens!$F$3:$M$1002,CONCATENATE("=",Uitwerking!$A152,"-",Uitwerking!J$9),RelGegevens!$L$3:$L$1002)=0),"",SUMIF(RelGegevens!$F$3:$M$1002,CONCATENATE("=",Uitwerking!$A152,"-",Uitwerking!J$9),RelGegevens!$L$3:$L$1002))</f>
        <v/>
      </c>
      <c r="K152" s="51" t="str">
        <f ca="1">IF(OR($A152="",K$9="",SUMIF(RelGegevens!$F$3:$M$1002,CONCATENATE("=",Uitwerking!$A152,"-",Uitwerking!K$9),RelGegevens!$L$3:$L$1002)=0),"",SUMIF(RelGegevens!$F$3:$M$1002,CONCATENATE("=",Uitwerking!$A152,"-",Uitwerking!K$9),RelGegevens!$L$3:$L$1002))</f>
        <v/>
      </c>
      <c r="L152" s="51" t="str">
        <f ca="1">IF(OR($A152="",L$9="",SUMIF(RelGegevens!$F$3:$M$1002,CONCATENATE("=",Uitwerking!$A152,"-",Uitwerking!L$9),RelGegevens!$L$3:$L$1002)=0),"",SUMIF(RelGegevens!$F$3:$M$1002,CONCATENATE("=",Uitwerking!$A152,"-",Uitwerking!L$9),RelGegevens!$L$3:$L$1002))</f>
        <v/>
      </c>
      <c r="M152" s="51" t="str">
        <f ca="1">IF(OR($A152="",M$9="",SUMIF(RelGegevens!$F$3:$M$1002,CONCATENATE("=",Uitwerking!$A152,"-",Uitwerking!M$9),RelGegevens!$L$3:$L$1002)=0),"",SUMIF(RelGegevens!$F$3:$M$1002,CONCATENATE("=",Uitwerking!$A152,"-",Uitwerking!M$9),RelGegevens!$L$3:$L$1002))</f>
        <v/>
      </c>
      <c r="N152" s="51" t="str">
        <f ca="1">IF(OR($A152="",N$9="",SUMIF(RelGegevens!$F$3:$M$1002,CONCATENATE("=",Uitwerking!$A152,"-",Uitwerking!N$9),RelGegevens!$L$3:$L$1002)=0),"",SUMIF(RelGegevens!$F$3:$M$1002,CONCATENATE("=",Uitwerking!$A152,"-",Uitwerking!N$9),RelGegevens!$L$3:$L$1002))</f>
        <v/>
      </c>
      <c r="O152" s="51" t="str">
        <f ca="1">IF(OR($A152="",O$9="",SUMIF(RelGegevens!$F$3:$M$1002,CONCATENATE("=",Uitwerking!$A152,"-",Uitwerking!O$9),RelGegevens!$L$3:$L$1002)=0),"",SUMIF(RelGegevens!$F$3:$M$1002,CONCATENATE("=",Uitwerking!$A152,"-",Uitwerking!O$9),RelGegevens!$L$3:$L$1002))</f>
        <v/>
      </c>
      <c r="P152" s="51" t="str">
        <f ca="1">IF(OR($A152="",P$9="",SUMIF(RelGegevens!$F$3:$M$1002,CONCATENATE("=",Uitwerking!$A152,"-",Uitwerking!P$9),RelGegevens!$L$3:$L$1002)=0),"",SUMIF(RelGegevens!$F$3:$M$1002,CONCATENATE("=",Uitwerking!$A152,"-",Uitwerking!P$9),RelGegevens!$L$3:$L$1002))</f>
        <v/>
      </c>
      <c r="Q152" s="51" t="str">
        <f ca="1">IF(OR($A152="",Q$9="",SUMIF(RelGegevens!$F$3:$M$1002,CONCATENATE("=",Uitwerking!$A152,"-",Uitwerking!Q$9),RelGegevens!$L$3:$L$1002)=0),"",SUMIF(RelGegevens!$F$3:$M$1002,CONCATENATE("=",Uitwerking!$A152,"-",Uitwerking!Q$9),RelGegevens!$L$3:$L$1002))</f>
        <v/>
      </c>
      <c r="R152" s="51" t="str">
        <f ca="1">IF(OR($A152="",R$9="",SUMIF(RelGegevens!$F$3:$M$1002,CONCATENATE("=",Uitwerking!$A152,"-",Uitwerking!R$9),RelGegevens!$L$3:$L$1002)=0),"",SUMIF(RelGegevens!$F$3:$M$1002,CONCATENATE("=",Uitwerking!$A152,"-",Uitwerking!R$9),RelGegevens!$L$3:$L$1002))</f>
        <v/>
      </c>
      <c r="S152" s="51" t="str">
        <f ca="1">IF(OR($A152="",S$9="",SUMIF(RelGegevens!$F$3:$M$1002,CONCATENATE("=",Uitwerking!$A152,"-",Uitwerking!S$9),RelGegevens!$L$3:$L$1002)=0),"",SUMIF(RelGegevens!$F$3:$M$1002,CONCATENATE("=",Uitwerking!$A152,"-",Uitwerking!S$9),RelGegevens!$L$3:$L$1002))</f>
        <v/>
      </c>
      <c r="T152" s="51" t="str">
        <f ca="1">IF(OR($A152="",T$9="",SUMIF(RelGegevens!$F$3:$M$1002,CONCATENATE("=",Uitwerking!$A152,"-",Uitwerking!T$9),RelGegevens!$L$3:$L$1002)=0),"",SUMIF(RelGegevens!$F$3:$M$1002,CONCATENATE("=",Uitwerking!$A152,"-",Uitwerking!T$9),RelGegevens!$L$3:$L$1002))</f>
        <v/>
      </c>
      <c r="U152" s="51" t="str">
        <f ca="1">IF(OR($A152="",U$9="",SUMIF(RelGegevens!$F$3:$M$1002,CONCATENATE("=",Uitwerking!$A152,"-",Uitwerking!U$9),RelGegevens!$L$3:$L$1002)=0),"",SUMIF(RelGegevens!$F$3:$M$1002,CONCATENATE("=",Uitwerking!$A152,"-",Uitwerking!U$9),RelGegevens!$L$3:$L$1002))</f>
        <v/>
      </c>
      <c r="V152" s="51" t="str">
        <f ca="1">IF(OR($A152="",V$9="",SUMIF(RelGegevens!$F$3:$M$1002,CONCATENATE("=",Uitwerking!$A152,"-",Uitwerking!V$9),RelGegevens!$L$3:$L$1002)=0),"",SUMIF(RelGegevens!$F$3:$M$1002,CONCATENATE("=",Uitwerking!$A152,"-",Uitwerking!V$9),RelGegevens!$L$3:$L$1002))</f>
        <v/>
      </c>
      <c r="W152" s="51" t="str">
        <f ca="1">IF(OR($A152="",W$9="",SUMIF(RelGegevens!$F$3:$M$1002,CONCATENATE("=",Uitwerking!$A152,"-",Uitwerking!W$9),RelGegevens!$L$3:$L$1002)=0),"",SUMIF(RelGegevens!$F$3:$M$1002,CONCATENATE("=",Uitwerking!$A152,"-",Uitwerking!W$9),RelGegevens!$L$3:$L$1002))</f>
        <v/>
      </c>
      <c r="X152" s="51" t="str">
        <f ca="1">IF(OR($A152="",X$9="",SUMIF(RelGegevens!$F$3:$M$1002,CONCATENATE("=",Uitwerking!$A152,"-",Uitwerking!X$9),RelGegevens!$L$3:$L$1002)=0),"",SUMIF(RelGegevens!$F$3:$M$1002,CONCATENATE("=",Uitwerking!$A152,"-",Uitwerking!X$9),RelGegevens!$L$3:$L$1002))</f>
        <v/>
      </c>
      <c r="Y152" s="51" t="str">
        <f ca="1">IF(OR($A152="",Y$9="",SUMIF(RelGegevens!$F$3:$M$1002,CONCATENATE("=",Uitwerking!$A152,"-",Uitwerking!Y$9),RelGegevens!$L$3:$L$1002)=0),"",SUMIF(RelGegevens!$F$3:$M$1002,CONCATENATE("=",Uitwerking!$A152,"-",Uitwerking!Y$9),RelGegevens!$L$3:$L$1002))</f>
        <v/>
      </c>
      <c r="Z152" s="50" t="str">
        <f ca="1">IF(OR($A152="",Z$9="",SUMIF(RelGegevens!$F$3:$M$1002,CONCATENATE("=",Uitwerking!$A152,"-",Uitwerking!Z$9),RelGegevens!$L$3:$L$1002)=0),"",SUMIF(RelGegevens!$F$3:$M$1002,CONCATENATE("=",Uitwerking!$A152,"-",Uitwerking!Z$9),RelGegevens!$L$3:$L$1002))</f>
        <v/>
      </c>
      <c r="AA152" s="51" t="str">
        <f ca="1">IF(OR($A152="",AA$9="",SUMIF(RelGegevens!$F$3:$M$1002,CONCATENATE("=",Uitwerking!$A152,"-",Uitwerking!AA$9),RelGegevens!$L$3:$L$1002)=0),"",SUMIF(RelGegevens!$F$3:$M$1002,CONCATENATE("=",Uitwerking!$A152,"-",Uitwerking!AA$9),RelGegevens!$L$3:$L$1002))</f>
        <v/>
      </c>
      <c r="AB152" s="51" t="str">
        <f ca="1">IF(OR($A152="",AB$9="",SUMIF(RelGegevens!$F$3:$M$1002,CONCATENATE("=",Uitwerking!$A152,"-",Uitwerking!AB$9),RelGegevens!$L$3:$L$1002)=0),"",SUMIF(RelGegevens!$F$3:$M$1002,CONCATENATE("=",Uitwerking!$A152,"-",Uitwerking!AB$9),RelGegevens!$L$3:$L$1002))</f>
        <v/>
      </c>
      <c r="AC152" s="51" t="str">
        <f ca="1">IF(OR($A152="",AC$9="",SUMIF(RelGegevens!$F$3:$M$1002,CONCATENATE("=",Uitwerking!$A152,"-",Uitwerking!AC$9),RelGegevens!$L$3:$L$1002)=0),"",SUMIF(RelGegevens!$F$3:$M$1002,CONCATENATE("=",Uitwerking!$A152,"-",Uitwerking!AC$9),RelGegevens!$L$3:$L$1002))</f>
        <v/>
      </c>
      <c r="AD152" s="51" t="str">
        <f ca="1">IF(OR($A152="",AD$9="",SUMIF(RelGegevens!$F$3:$M$1002,CONCATENATE("=",Uitwerking!$A152,"-",Uitwerking!AD$9),RelGegevens!$L$3:$L$1002)=0),"",SUMIF(RelGegevens!$F$3:$M$1002,CONCATENATE("=",Uitwerking!$A152,"-",Uitwerking!AD$9),RelGegevens!$L$3:$L$1002))</f>
        <v/>
      </c>
      <c r="AE152" s="51" t="str">
        <f ca="1">IF(OR($A152="",AE$9="",SUMIF(RelGegevens!$F$3:$M$1002,CONCATENATE("=",Uitwerking!$A152,"-",Uitwerking!AE$9),RelGegevens!$L$3:$L$1002)=0),"",SUMIF(RelGegevens!$F$3:$M$1002,CONCATENATE("=",Uitwerking!$A152,"-",Uitwerking!AE$9),RelGegevens!$L$3:$L$1002))</f>
        <v/>
      </c>
      <c r="AF152" s="51" t="str">
        <f ca="1">IF(OR($A152="",AF$9="",SUMIF(RelGegevens!$F$3:$M$1002,CONCATENATE("=",Uitwerking!$A152,"-",Uitwerking!AF$9),RelGegevens!$L$3:$L$1002)=0),"",SUMIF(RelGegevens!$F$3:$M$1002,CONCATENATE("=",Uitwerking!$A152,"-",Uitwerking!AF$9),RelGegevens!$L$3:$L$1002))</f>
        <v/>
      </c>
      <c r="AG152" s="51" t="str">
        <f ca="1">IF(OR($A152="",AG$9="",SUMIF(RelGegevens!$F$3:$M$1002,CONCATENATE("=",Uitwerking!$A152,"-",Uitwerking!AG$9),RelGegevens!$L$3:$L$1002)=0),"",SUMIF(RelGegevens!$F$3:$M$1002,CONCATENATE("=",Uitwerking!$A152,"-",Uitwerking!AG$9),RelGegevens!$L$3:$L$1002))</f>
        <v/>
      </c>
      <c r="AH152" s="51" t="str">
        <f ca="1">IF(OR($A152="",AH$9="",SUMIF(RelGegevens!$F$3:$M$1002,CONCATENATE("=",Uitwerking!$A152,"-",Uitwerking!AH$9),RelGegevens!$L$3:$L$1002)=0),"",SUMIF(RelGegevens!$F$3:$M$1002,CONCATENATE("=",Uitwerking!$A152,"-",Uitwerking!AH$9),RelGegevens!$L$3:$L$1002))</f>
        <v/>
      </c>
      <c r="AI152" s="51" t="str">
        <f ca="1">IF(OR($A152="",AI$9="",SUMIF(RelGegevens!$F$3:$M$1002,CONCATENATE("=",Uitwerking!$A152,"-",Uitwerking!AI$9),RelGegevens!$L$3:$L$1002)=0),"",SUMIF(RelGegevens!$F$3:$M$1002,CONCATENATE("=",Uitwerking!$A152,"-",Uitwerking!AI$9),RelGegevens!$L$3:$L$1002))</f>
        <v/>
      </c>
      <c r="AJ152" s="51" t="str">
        <f ca="1">IF(OR($A152="",AJ$9="",SUMIF(RelGegevens!$F$3:$M$1002,CONCATENATE("=",Uitwerking!$A152,"-",Uitwerking!AJ$9),RelGegevens!$L$3:$L$1002)=0),"",SUMIF(RelGegevens!$F$3:$M$1002,CONCATENATE("=",Uitwerking!$A152,"-",Uitwerking!AJ$9),RelGegevens!$L$3:$L$1002))</f>
        <v/>
      </c>
      <c r="AK152" s="51" t="str">
        <f ca="1">IF(OR($A152="",AK$9="",SUMIF(RelGegevens!$F$3:$M$1002,CONCATENATE("=",Uitwerking!$A152,"-",Uitwerking!AK$9),RelGegevens!$L$3:$L$1002)=0),"",SUMIF(RelGegevens!$F$3:$M$1002,CONCATENATE("=",Uitwerking!$A152,"-",Uitwerking!AK$9),RelGegevens!$L$3:$L$1002))</f>
        <v/>
      </c>
      <c r="AL152" s="51" t="str">
        <f ca="1">IF(OR($A152="",AL$9="",SUMIF(RelGegevens!$F$3:$M$1002,CONCATENATE("=",Uitwerking!$A152,"-",Uitwerking!AL$9),RelGegevens!$L$3:$L$1002)=0),"",SUMIF(RelGegevens!$F$3:$M$1002,CONCATENATE("=",Uitwerking!$A152,"-",Uitwerking!AL$9),RelGegevens!$L$3:$L$1002))</f>
        <v/>
      </c>
      <c r="AM152" s="51" t="str">
        <f ca="1">IF(OR($A152="",AM$9="",SUMIF(RelGegevens!$F$3:$M$1002,CONCATENATE("=",Uitwerking!$A152,"-",Uitwerking!AM$9),RelGegevens!$L$3:$L$1002)=0),"",SUMIF(RelGegevens!$F$3:$M$1002,CONCATENATE("=",Uitwerking!$A152,"-",Uitwerking!AM$9),RelGegevens!$L$3:$L$1002))</f>
        <v/>
      </c>
      <c r="AN152" s="51" t="str">
        <f ca="1">IF(OR($A152="",AN$9="",SUMIF(RelGegevens!$F$3:$M$1002,CONCATENATE("=",Uitwerking!$A152,"-",Uitwerking!AN$9),RelGegevens!$L$3:$L$1002)=0),"",SUMIF(RelGegevens!$F$3:$M$1002,CONCATENATE("=",Uitwerking!$A152,"-",Uitwerking!AN$9),RelGegevens!$L$3:$L$1002))</f>
        <v/>
      </c>
      <c r="AO152" s="51" t="str">
        <f ca="1">IF(OR($A152="",AO$9="",SUMIF(RelGegevens!$F$3:$M$1002,CONCATENATE("=",Uitwerking!$A152,"-",Uitwerking!AO$9),RelGegevens!$L$3:$L$1002)=0),"",SUMIF(RelGegevens!$F$3:$M$1002,CONCATENATE("=",Uitwerking!$A152,"-",Uitwerking!AO$9),RelGegevens!$L$3:$L$1002))</f>
        <v/>
      </c>
      <c r="AP152" s="51" t="str">
        <f ca="1">IF(OR($A152="",AP$9="",SUMIF(RelGegevens!$F$3:$M$1002,CONCATENATE("=",Uitwerking!$A152,"-",Uitwerking!AP$9),RelGegevens!$L$3:$L$1002)=0),"",SUMIF(RelGegevens!$F$3:$M$1002,CONCATENATE("=",Uitwerking!$A152,"-",Uitwerking!AP$9),RelGegevens!$L$3:$L$1002))</f>
        <v/>
      </c>
      <c r="AQ152" s="51" t="str">
        <f ca="1">IF(OR($A152="",AQ$9="",SUMIF(RelGegevens!$F$3:$M$1002,CONCATENATE("=",Uitwerking!$A152,"-",Uitwerking!AQ$9),RelGegevens!$L$3:$L$1002)=0),"",SUMIF(RelGegevens!$F$3:$M$1002,CONCATENATE("=",Uitwerking!$A152,"-",Uitwerking!AQ$9),RelGegevens!$L$3:$L$1002))</f>
        <v/>
      </c>
      <c r="AR152" s="51" t="str">
        <f ca="1">IF(OR($A152="",AR$9="",SUMIF(RelGegevens!$F$3:$M$1002,CONCATENATE("=",Uitwerking!$A152,"-",Uitwerking!AR$9),RelGegevens!$L$3:$L$1002)=0),"",SUMIF(RelGegevens!$F$3:$M$1002,CONCATENATE("=",Uitwerking!$A152,"-",Uitwerking!AR$9),RelGegevens!$L$3:$L$1002))</f>
        <v/>
      </c>
      <c r="AS152" s="51" t="str">
        <f ca="1">IF(OR($A152="",AS$9="",SUMIF(RelGegevens!$F$3:$M$1002,CONCATENATE("=",Uitwerking!$A152,"-",Uitwerking!AS$9),RelGegevens!$L$3:$L$1002)=0),"",SUMIF(RelGegevens!$F$3:$M$1002,CONCATENATE("=",Uitwerking!$A152,"-",Uitwerking!AS$9),RelGegevens!$L$3:$L$1002))</f>
        <v/>
      </c>
      <c r="AT152" s="51" t="str">
        <f ca="1">IF(OR($A152="",AT$9="",SUMIF(RelGegevens!$F$3:$M$1002,CONCATENATE("=",Uitwerking!$A152,"-",Uitwerking!AT$9),RelGegevens!$L$3:$L$1002)=0),"",SUMIF(RelGegevens!$F$3:$M$1002,CONCATENATE("=",Uitwerking!$A152,"-",Uitwerking!AT$9),RelGegevens!$L$3:$L$1002))</f>
        <v/>
      </c>
      <c r="AU152" s="51" t="str">
        <f ca="1">IF(OR($A152="",AU$9="",SUMIF(RelGegevens!$F$3:$M$1002,CONCATENATE("=",Uitwerking!$A152,"-",Uitwerking!AU$9),RelGegevens!$L$3:$L$1002)=0),"",SUMIF(RelGegevens!$F$3:$M$1002,CONCATENATE("=",Uitwerking!$A152,"-",Uitwerking!AU$9),RelGegevens!$L$3:$L$1002))</f>
        <v/>
      </c>
      <c r="AV152" s="51" t="str">
        <f ca="1">IF(OR($A152="",AV$9="",SUMIF(RelGegevens!$F$3:$M$1002,CONCATENATE("=",Uitwerking!$A152,"-",Uitwerking!AV$9),RelGegevens!$L$3:$L$1002)=0),"",SUMIF(RelGegevens!$F$3:$M$1002,CONCATENATE("=",Uitwerking!$A152,"-",Uitwerking!AV$9),RelGegevens!$L$3:$L$1002))</f>
        <v/>
      </c>
      <c r="AW152" s="51" t="str">
        <f ca="1">IF(OR($A152="",AW$9="",SUMIF(RelGegevens!$F$3:$M$1002,CONCATENATE("=",Uitwerking!$A152,"-",Uitwerking!AW$9),RelGegevens!$L$3:$L$1002)=0),"",SUMIF(RelGegevens!$F$3:$M$1002,CONCATENATE("=",Uitwerking!$A152,"-",Uitwerking!AW$9),RelGegevens!$L$3:$L$1002))</f>
        <v/>
      </c>
      <c r="AX152" s="51" t="str">
        <f ca="1">IF(OR($A152="",AX$9="",SUMIF(RelGegevens!$F$3:$M$1002,CONCATENATE("=",Uitwerking!$A152,"-",Uitwerking!AX$9),RelGegevens!$L$3:$L$1002)=0),"",SUMIF(RelGegevens!$F$3:$M$1002,CONCATENATE("=",Uitwerking!$A152,"-",Uitwerking!AX$9),RelGegevens!$L$3:$L$1002))</f>
        <v/>
      </c>
      <c r="AY152" s="51" t="str">
        <f ca="1">IF(OR($A152="",AY$9="",SUMIF(RelGegevens!$F$3:$M$1002,CONCATENATE("=",Uitwerking!$A152,"-",Uitwerking!AY$9),RelGegevens!$L$3:$L$1002)=0),"",SUMIF(RelGegevens!$F$3:$M$1002,CONCATENATE("=",Uitwerking!$A152,"-",Uitwerking!AY$9),RelGegevens!$L$3:$L$1002))</f>
        <v/>
      </c>
      <c r="AZ152" s="51" t="str">
        <f ca="1">IF(OR($A152="",AZ$9="",SUMIF(RelGegevens!$F$3:$M$1002,CONCATENATE("=",Uitwerking!$A152,"-",Uitwerking!AZ$9),RelGegevens!$L$3:$L$1002)=0),"",SUMIF(RelGegevens!$F$3:$M$1002,CONCATENATE("=",Uitwerking!$A152,"-",Uitwerking!AZ$9),RelGegevens!$L$3:$L$1002))</f>
        <v/>
      </c>
      <c r="BA152" s="51" t="str">
        <f ca="1">IF(OR($A152="",BA$9="",SUMIF(RelGegevens!$F$3:$M$1002,CONCATENATE("=",Uitwerking!$A152,"-",Uitwerking!BA$9),RelGegevens!$L$3:$L$1002)=0),"",SUMIF(RelGegevens!$F$3:$M$1002,CONCATENATE("=",Uitwerking!$A152,"-",Uitwerking!BA$9),RelGegevens!$L$3:$L$1002))</f>
        <v/>
      </c>
      <c r="BB152" s="51" t="str">
        <f ca="1">IF(OR($A152="",BB$9="",SUMIF(RelGegevens!$F$3:$M$1002,CONCATENATE("=",Uitwerking!$A152,"-",Uitwerking!BB$9),RelGegevens!$L$3:$L$1002)=0),"",SUMIF(RelGegevens!$F$3:$M$1002,CONCATENATE("=",Uitwerking!$A152,"-",Uitwerking!BB$9),RelGegevens!$L$3:$L$1002))</f>
        <v/>
      </c>
      <c r="BC152" s="52" t="str">
        <f ca="1">IF(OR($A152="",BC$9="",SUMIF(RelGegevens!$F$3:$M$1002,CONCATENATE("=",Uitwerking!$A152,"-",Uitwerking!BC$9),RelGegevens!$L$3:$L$1002)=0),"",SUMIF(RelGegevens!$F$3:$M$1002,CONCATENATE("=",Uitwerking!$A152,"-",Uitwerking!BC$9),RelGegevens!$L$3:$L$1002))</f>
        <v/>
      </c>
    </row>
    <row r="153" spans="1:55" ht="10.5" customHeight="1" x14ac:dyDescent="0.25">
      <c r="A153" s="17" t="str">
        <f>'Data LMA'!B161</f>
        <v/>
      </c>
      <c r="B153" s="29" t="str">
        <f t="shared" si="9"/>
        <v/>
      </c>
      <c r="C153" s="22" t="str">
        <f>IF(A153="","",VLOOKUP(A153,Euralcodes!$A$2:$C$840,3))</f>
        <v/>
      </c>
      <c r="D153" s="23" t="str">
        <f>IF(C153="","",VLOOKUP(A153,Euralcodes!$A$2:$C$840,2))</f>
        <v/>
      </c>
      <c r="E153" s="87" t="str">
        <f t="shared" ca="1" si="8"/>
        <v/>
      </c>
      <c r="F153" s="50" t="str">
        <f ca="1">IF(OR($A153="",F$9="",SUMIF(RelGegevens!$F$3:$M$1002,CONCATENATE("=",Uitwerking!$A153,"-",Uitwerking!F$9),RelGegevens!$L$3:$L$1002)=0),"",SUMIF(RelGegevens!$F$3:$M$1002,CONCATENATE("=",Uitwerking!$A153,"-",Uitwerking!F$9),RelGegevens!$L$3:$L$1002))</f>
        <v/>
      </c>
      <c r="G153" s="51" t="str">
        <f ca="1">IF(OR($A153="",G$9="",SUMIF(RelGegevens!$F$3:$M$1002,CONCATENATE("=",Uitwerking!$A153,"-",Uitwerking!G$9),RelGegevens!$L$3:$L$1002)=0),"",SUMIF(RelGegevens!$F$3:$M$1002,CONCATENATE("=",Uitwerking!$A153,"-",Uitwerking!G$9),RelGegevens!$L$3:$L$1002))</f>
        <v/>
      </c>
      <c r="H153" s="51" t="str">
        <f ca="1">IF(OR($A153="",H$9="",SUMIF(RelGegevens!$F$3:$M$1002,CONCATENATE("=",Uitwerking!$A153,"-",Uitwerking!H$9),RelGegevens!$L$3:$L$1002)=0),"",SUMIF(RelGegevens!$F$3:$M$1002,CONCATENATE("=",Uitwerking!$A153,"-",Uitwerking!H$9),RelGegevens!$L$3:$L$1002))</f>
        <v/>
      </c>
      <c r="I153" s="51" t="str">
        <f ca="1">IF(OR($A153="",I$9="",SUMIF(RelGegevens!$F$3:$M$1002,CONCATENATE("=",Uitwerking!$A153,"-",Uitwerking!I$9),RelGegevens!$L$3:$L$1002)=0),"",SUMIF(RelGegevens!$F$3:$M$1002,CONCATENATE("=",Uitwerking!$A153,"-",Uitwerking!I$9),RelGegevens!$L$3:$L$1002))</f>
        <v/>
      </c>
      <c r="J153" s="51" t="str">
        <f ca="1">IF(OR($A153="",J$9="",SUMIF(RelGegevens!$F$3:$M$1002,CONCATENATE("=",Uitwerking!$A153,"-",Uitwerking!J$9),RelGegevens!$L$3:$L$1002)=0),"",SUMIF(RelGegevens!$F$3:$M$1002,CONCATENATE("=",Uitwerking!$A153,"-",Uitwerking!J$9),RelGegevens!$L$3:$L$1002))</f>
        <v/>
      </c>
      <c r="K153" s="51" t="str">
        <f ca="1">IF(OR($A153="",K$9="",SUMIF(RelGegevens!$F$3:$M$1002,CONCATENATE("=",Uitwerking!$A153,"-",Uitwerking!K$9),RelGegevens!$L$3:$L$1002)=0),"",SUMIF(RelGegevens!$F$3:$M$1002,CONCATENATE("=",Uitwerking!$A153,"-",Uitwerking!K$9),RelGegevens!$L$3:$L$1002))</f>
        <v/>
      </c>
      <c r="L153" s="51" t="str">
        <f ca="1">IF(OR($A153="",L$9="",SUMIF(RelGegevens!$F$3:$M$1002,CONCATENATE("=",Uitwerking!$A153,"-",Uitwerking!L$9),RelGegevens!$L$3:$L$1002)=0),"",SUMIF(RelGegevens!$F$3:$M$1002,CONCATENATE("=",Uitwerking!$A153,"-",Uitwerking!L$9),RelGegevens!$L$3:$L$1002))</f>
        <v/>
      </c>
      <c r="M153" s="51" t="str">
        <f ca="1">IF(OR($A153="",M$9="",SUMIF(RelGegevens!$F$3:$M$1002,CONCATENATE("=",Uitwerking!$A153,"-",Uitwerking!M$9),RelGegevens!$L$3:$L$1002)=0),"",SUMIF(RelGegevens!$F$3:$M$1002,CONCATENATE("=",Uitwerking!$A153,"-",Uitwerking!M$9),RelGegevens!$L$3:$L$1002))</f>
        <v/>
      </c>
      <c r="N153" s="51" t="str">
        <f ca="1">IF(OR($A153="",N$9="",SUMIF(RelGegevens!$F$3:$M$1002,CONCATENATE("=",Uitwerking!$A153,"-",Uitwerking!N$9),RelGegevens!$L$3:$L$1002)=0),"",SUMIF(RelGegevens!$F$3:$M$1002,CONCATENATE("=",Uitwerking!$A153,"-",Uitwerking!N$9),RelGegevens!$L$3:$L$1002))</f>
        <v/>
      </c>
      <c r="O153" s="51" t="str">
        <f ca="1">IF(OR($A153="",O$9="",SUMIF(RelGegevens!$F$3:$M$1002,CONCATENATE("=",Uitwerking!$A153,"-",Uitwerking!O$9),RelGegevens!$L$3:$L$1002)=0),"",SUMIF(RelGegevens!$F$3:$M$1002,CONCATENATE("=",Uitwerking!$A153,"-",Uitwerking!O$9),RelGegevens!$L$3:$L$1002))</f>
        <v/>
      </c>
      <c r="P153" s="51" t="str">
        <f ca="1">IF(OR($A153="",P$9="",SUMIF(RelGegevens!$F$3:$M$1002,CONCATENATE("=",Uitwerking!$A153,"-",Uitwerking!P$9),RelGegevens!$L$3:$L$1002)=0),"",SUMIF(RelGegevens!$F$3:$M$1002,CONCATENATE("=",Uitwerking!$A153,"-",Uitwerking!P$9),RelGegevens!$L$3:$L$1002))</f>
        <v/>
      </c>
      <c r="Q153" s="51" t="str">
        <f ca="1">IF(OR($A153="",Q$9="",SUMIF(RelGegevens!$F$3:$M$1002,CONCATENATE("=",Uitwerking!$A153,"-",Uitwerking!Q$9),RelGegevens!$L$3:$L$1002)=0),"",SUMIF(RelGegevens!$F$3:$M$1002,CONCATENATE("=",Uitwerking!$A153,"-",Uitwerking!Q$9),RelGegevens!$L$3:$L$1002))</f>
        <v/>
      </c>
      <c r="R153" s="51" t="str">
        <f ca="1">IF(OR($A153="",R$9="",SUMIF(RelGegevens!$F$3:$M$1002,CONCATENATE("=",Uitwerking!$A153,"-",Uitwerking!R$9),RelGegevens!$L$3:$L$1002)=0),"",SUMIF(RelGegevens!$F$3:$M$1002,CONCATENATE("=",Uitwerking!$A153,"-",Uitwerking!R$9),RelGegevens!$L$3:$L$1002))</f>
        <v/>
      </c>
      <c r="S153" s="51" t="str">
        <f ca="1">IF(OR($A153="",S$9="",SUMIF(RelGegevens!$F$3:$M$1002,CONCATENATE("=",Uitwerking!$A153,"-",Uitwerking!S$9),RelGegevens!$L$3:$L$1002)=0),"",SUMIF(RelGegevens!$F$3:$M$1002,CONCATENATE("=",Uitwerking!$A153,"-",Uitwerking!S$9),RelGegevens!$L$3:$L$1002))</f>
        <v/>
      </c>
      <c r="T153" s="51" t="str">
        <f ca="1">IF(OR($A153="",T$9="",SUMIF(RelGegevens!$F$3:$M$1002,CONCATENATE("=",Uitwerking!$A153,"-",Uitwerking!T$9),RelGegevens!$L$3:$L$1002)=0),"",SUMIF(RelGegevens!$F$3:$M$1002,CONCATENATE("=",Uitwerking!$A153,"-",Uitwerking!T$9),RelGegevens!$L$3:$L$1002))</f>
        <v/>
      </c>
      <c r="U153" s="51" t="str">
        <f ca="1">IF(OR($A153="",U$9="",SUMIF(RelGegevens!$F$3:$M$1002,CONCATENATE("=",Uitwerking!$A153,"-",Uitwerking!U$9),RelGegevens!$L$3:$L$1002)=0),"",SUMIF(RelGegevens!$F$3:$M$1002,CONCATENATE("=",Uitwerking!$A153,"-",Uitwerking!U$9),RelGegevens!$L$3:$L$1002))</f>
        <v/>
      </c>
      <c r="V153" s="51" t="str">
        <f ca="1">IF(OR($A153="",V$9="",SUMIF(RelGegevens!$F$3:$M$1002,CONCATENATE("=",Uitwerking!$A153,"-",Uitwerking!V$9),RelGegevens!$L$3:$L$1002)=0),"",SUMIF(RelGegevens!$F$3:$M$1002,CONCATENATE("=",Uitwerking!$A153,"-",Uitwerking!V$9),RelGegevens!$L$3:$L$1002))</f>
        <v/>
      </c>
      <c r="W153" s="51" t="str">
        <f ca="1">IF(OR($A153="",W$9="",SUMIF(RelGegevens!$F$3:$M$1002,CONCATENATE("=",Uitwerking!$A153,"-",Uitwerking!W$9),RelGegevens!$L$3:$L$1002)=0),"",SUMIF(RelGegevens!$F$3:$M$1002,CONCATENATE("=",Uitwerking!$A153,"-",Uitwerking!W$9),RelGegevens!$L$3:$L$1002))</f>
        <v/>
      </c>
      <c r="X153" s="51" t="str">
        <f ca="1">IF(OR($A153="",X$9="",SUMIF(RelGegevens!$F$3:$M$1002,CONCATENATE("=",Uitwerking!$A153,"-",Uitwerking!X$9),RelGegevens!$L$3:$L$1002)=0),"",SUMIF(RelGegevens!$F$3:$M$1002,CONCATENATE("=",Uitwerking!$A153,"-",Uitwerking!X$9),RelGegevens!$L$3:$L$1002))</f>
        <v/>
      </c>
      <c r="Y153" s="51" t="str">
        <f ca="1">IF(OR($A153="",Y$9="",SUMIF(RelGegevens!$F$3:$M$1002,CONCATENATE("=",Uitwerking!$A153,"-",Uitwerking!Y$9),RelGegevens!$L$3:$L$1002)=0),"",SUMIF(RelGegevens!$F$3:$M$1002,CONCATENATE("=",Uitwerking!$A153,"-",Uitwerking!Y$9),RelGegevens!$L$3:$L$1002))</f>
        <v/>
      </c>
      <c r="Z153" s="50" t="str">
        <f ca="1">IF(OR($A153="",Z$9="",SUMIF(RelGegevens!$F$3:$M$1002,CONCATENATE("=",Uitwerking!$A153,"-",Uitwerking!Z$9),RelGegevens!$L$3:$L$1002)=0),"",SUMIF(RelGegevens!$F$3:$M$1002,CONCATENATE("=",Uitwerking!$A153,"-",Uitwerking!Z$9),RelGegevens!$L$3:$L$1002))</f>
        <v/>
      </c>
      <c r="AA153" s="51" t="str">
        <f ca="1">IF(OR($A153="",AA$9="",SUMIF(RelGegevens!$F$3:$M$1002,CONCATENATE("=",Uitwerking!$A153,"-",Uitwerking!AA$9),RelGegevens!$L$3:$L$1002)=0),"",SUMIF(RelGegevens!$F$3:$M$1002,CONCATENATE("=",Uitwerking!$A153,"-",Uitwerking!AA$9),RelGegevens!$L$3:$L$1002))</f>
        <v/>
      </c>
      <c r="AB153" s="51" t="str">
        <f ca="1">IF(OR($A153="",AB$9="",SUMIF(RelGegevens!$F$3:$M$1002,CONCATENATE("=",Uitwerking!$A153,"-",Uitwerking!AB$9),RelGegevens!$L$3:$L$1002)=0),"",SUMIF(RelGegevens!$F$3:$M$1002,CONCATENATE("=",Uitwerking!$A153,"-",Uitwerking!AB$9),RelGegevens!$L$3:$L$1002))</f>
        <v/>
      </c>
      <c r="AC153" s="51" t="str">
        <f ca="1">IF(OR($A153="",AC$9="",SUMIF(RelGegevens!$F$3:$M$1002,CONCATENATE("=",Uitwerking!$A153,"-",Uitwerking!AC$9),RelGegevens!$L$3:$L$1002)=0),"",SUMIF(RelGegevens!$F$3:$M$1002,CONCATENATE("=",Uitwerking!$A153,"-",Uitwerking!AC$9),RelGegevens!$L$3:$L$1002))</f>
        <v/>
      </c>
      <c r="AD153" s="51" t="str">
        <f ca="1">IF(OR($A153="",AD$9="",SUMIF(RelGegevens!$F$3:$M$1002,CONCATENATE("=",Uitwerking!$A153,"-",Uitwerking!AD$9),RelGegevens!$L$3:$L$1002)=0),"",SUMIF(RelGegevens!$F$3:$M$1002,CONCATENATE("=",Uitwerking!$A153,"-",Uitwerking!AD$9),RelGegevens!$L$3:$L$1002))</f>
        <v/>
      </c>
      <c r="AE153" s="51" t="str">
        <f ca="1">IF(OR($A153="",AE$9="",SUMIF(RelGegevens!$F$3:$M$1002,CONCATENATE("=",Uitwerking!$A153,"-",Uitwerking!AE$9),RelGegevens!$L$3:$L$1002)=0),"",SUMIF(RelGegevens!$F$3:$M$1002,CONCATENATE("=",Uitwerking!$A153,"-",Uitwerking!AE$9),RelGegevens!$L$3:$L$1002))</f>
        <v/>
      </c>
      <c r="AF153" s="51" t="str">
        <f ca="1">IF(OR($A153="",AF$9="",SUMIF(RelGegevens!$F$3:$M$1002,CONCATENATE("=",Uitwerking!$A153,"-",Uitwerking!AF$9),RelGegevens!$L$3:$L$1002)=0),"",SUMIF(RelGegevens!$F$3:$M$1002,CONCATENATE("=",Uitwerking!$A153,"-",Uitwerking!AF$9),RelGegevens!$L$3:$L$1002))</f>
        <v/>
      </c>
      <c r="AG153" s="51" t="str">
        <f ca="1">IF(OR($A153="",AG$9="",SUMIF(RelGegevens!$F$3:$M$1002,CONCATENATE("=",Uitwerking!$A153,"-",Uitwerking!AG$9),RelGegevens!$L$3:$L$1002)=0),"",SUMIF(RelGegevens!$F$3:$M$1002,CONCATENATE("=",Uitwerking!$A153,"-",Uitwerking!AG$9),RelGegevens!$L$3:$L$1002))</f>
        <v/>
      </c>
      <c r="AH153" s="51" t="str">
        <f ca="1">IF(OR($A153="",AH$9="",SUMIF(RelGegevens!$F$3:$M$1002,CONCATENATE("=",Uitwerking!$A153,"-",Uitwerking!AH$9),RelGegevens!$L$3:$L$1002)=0),"",SUMIF(RelGegevens!$F$3:$M$1002,CONCATENATE("=",Uitwerking!$A153,"-",Uitwerking!AH$9),RelGegevens!$L$3:$L$1002))</f>
        <v/>
      </c>
      <c r="AI153" s="51" t="str">
        <f ca="1">IF(OR($A153="",AI$9="",SUMIF(RelGegevens!$F$3:$M$1002,CONCATENATE("=",Uitwerking!$A153,"-",Uitwerking!AI$9),RelGegevens!$L$3:$L$1002)=0),"",SUMIF(RelGegevens!$F$3:$M$1002,CONCATENATE("=",Uitwerking!$A153,"-",Uitwerking!AI$9),RelGegevens!$L$3:$L$1002))</f>
        <v/>
      </c>
      <c r="AJ153" s="51" t="str">
        <f ca="1">IF(OR($A153="",AJ$9="",SUMIF(RelGegevens!$F$3:$M$1002,CONCATENATE("=",Uitwerking!$A153,"-",Uitwerking!AJ$9),RelGegevens!$L$3:$L$1002)=0),"",SUMIF(RelGegevens!$F$3:$M$1002,CONCATENATE("=",Uitwerking!$A153,"-",Uitwerking!AJ$9),RelGegevens!$L$3:$L$1002))</f>
        <v/>
      </c>
      <c r="AK153" s="51" t="str">
        <f ca="1">IF(OR($A153="",AK$9="",SUMIF(RelGegevens!$F$3:$M$1002,CONCATENATE("=",Uitwerking!$A153,"-",Uitwerking!AK$9),RelGegevens!$L$3:$L$1002)=0),"",SUMIF(RelGegevens!$F$3:$M$1002,CONCATENATE("=",Uitwerking!$A153,"-",Uitwerking!AK$9),RelGegevens!$L$3:$L$1002))</f>
        <v/>
      </c>
      <c r="AL153" s="51" t="str">
        <f ca="1">IF(OR($A153="",AL$9="",SUMIF(RelGegevens!$F$3:$M$1002,CONCATENATE("=",Uitwerking!$A153,"-",Uitwerking!AL$9),RelGegevens!$L$3:$L$1002)=0),"",SUMIF(RelGegevens!$F$3:$M$1002,CONCATENATE("=",Uitwerking!$A153,"-",Uitwerking!AL$9),RelGegevens!$L$3:$L$1002))</f>
        <v/>
      </c>
      <c r="AM153" s="51" t="str">
        <f ca="1">IF(OR($A153="",AM$9="",SUMIF(RelGegevens!$F$3:$M$1002,CONCATENATE("=",Uitwerking!$A153,"-",Uitwerking!AM$9),RelGegevens!$L$3:$L$1002)=0),"",SUMIF(RelGegevens!$F$3:$M$1002,CONCATENATE("=",Uitwerking!$A153,"-",Uitwerking!AM$9),RelGegevens!$L$3:$L$1002))</f>
        <v/>
      </c>
      <c r="AN153" s="51" t="str">
        <f ca="1">IF(OR($A153="",AN$9="",SUMIF(RelGegevens!$F$3:$M$1002,CONCATENATE("=",Uitwerking!$A153,"-",Uitwerking!AN$9),RelGegevens!$L$3:$L$1002)=0),"",SUMIF(RelGegevens!$F$3:$M$1002,CONCATENATE("=",Uitwerking!$A153,"-",Uitwerking!AN$9),RelGegevens!$L$3:$L$1002))</f>
        <v/>
      </c>
      <c r="AO153" s="51" t="str">
        <f ca="1">IF(OR($A153="",AO$9="",SUMIF(RelGegevens!$F$3:$M$1002,CONCATENATE("=",Uitwerking!$A153,"-",Uitwerking!AO$9),RelGegevens!$L$3:$L$1002)=0),"",SUMIF(RelGegevens!$F$3:$M$1002,CONCATENATE("=",Uitwerking!$A153,"-",Uitwerking!AO$9),RelGegevens!$L$3:$L$1002))</f>
        <v/>
      </c>
      <c r="AP153" s="51" t="str">
        <f ca="1">IF(OR($A153="",AP$9="",SUMIF(RelGegevens!$F$3:$M$1002,CONCATENATE("=",Uitwerking!$A153,"-",Uitwerking!AP$9),RelGegevens!$L$3:$L$1002)=0),"",SUMIF(RelGegevens!$F$3:$M$1002,CONCATENATE("=",Uitwerking!$A153,"-",Uitwerking!AP$9),RelGegevens!$L$3:$L$1002))</f>
        <v/>
      </c>
      <c r="AQ153" s="51" t="str">
        <f ca="1">IF(OR($A153="",AQ$9="",SUMIF(RelGegevens!$F$3:$M$1002,CONCATENATE("=",Uitwerking!$A153,"-",Uitwerking!AQ$9),RelGegevens!$L$3:$L$1002)=0),"",SUMIF(RelGegevens!$F$3:$M$1002,CONCATENATE("=",Uitwerking!$A153,"-",Uitwerking!AQ$9),RelGegevens!$L$3:$L$1002))</f>
        <v/>
      </c>
      <c r="AR153" s="51" t="str">
        <f ca="1">IF(OR($A153="",AR$9="",SUMIF(RelGegevens!$F$3:$M$1002,CONCATENATE("=",Uitwerking!$A153,"-",Uitwerking!AR$9),RelGegevens!$L$3:$L$1002)=0),"",SUMIF(RelGegevens!$F$3:$M$1002,CONCATENATE("=",Uitwerking!$A153,"-",Uitwerking!AR$9),RelGegevens!$L$3:$L$1002))</f>
        <v/>
      </c>
      <c r="AS153" s="51" t="str">
        <f ca="1">IF(OR($A153="",AS$9="",SUMIF(RelGegevens!$F$3:$M$1002,CONCATENATE("=",Uitwerking!$A153,"-",Uitwerking!AS$9),RelGegevens!$L$3:$L$1002)=0),"",SUMIF(RelGegevens!$F$3:$M$1002,CONCATENATE("=",Uitwerking!$A153,"-",Uitwerking!AS$9),RelGegevens!$L$3:$L$1002))</f>
        <v/>
      </c>
      <c r="AT153" s="51" t="str">
        <f ca="1">IF(OR($A153="",AT$9="",SUMIF(RelGegevens!$F$3:$M$1002,CONCATENATE("=",Uitwerking!$A153,"-",Uitwerking!AT$9),RelGegevens!$L$3:$L$1002)=0),"",SUMIF(RelGegevens!$F$3:$M$1002,CONCATENATE("=",Uitwerking!$A153,"-",Uitwerking!AT$9),RelGegevens!$L$3:$L$1002))</f>
        <v/>
      </c>
      <c r="AU153" s="51" t="str">
        <f ca="1">IF(OR($A153="",AU$9="",SUMIF(RelGegevens!$F$3:$M$1002,CONCATENATE("=",Uitwerking!$A153,"-",Uitwerking!AU$9),RelGegevens!$L$3:$L$1002)=0),"",SUMIF(RelGegevens!$F$3:$M$1002,CONCATENATE("=",Uitwerking!$A153,"-",Uitwerking!AU$9),RelGegevens!$L$3:$L$1002))</f>
        <v/>
      </c>
      <c r="AV153" s="51" t="str">
        <f ca="1">IF(OR($A153="",AV$9="",SUMIF(RelGegevens!$F$3:$M$1002,CONCATENATE("=",Uitwerking!$A153,"-",Uitwerking!AV$9),RelGegevens!$L$3:$L$1002)=0),"",SUMIF(RelGegevens!$F$3:$M$1002,CONCATENATE("=",Uitwerking!$A153,"-",Uitwerking!AV$9),RelGegevens!$L$3:$L$1002))</f>
        <v/>
      </c>
      <c r="AW153" s="51" t="str">
        <f ca="1">IF(OR($A153="",AW$9="",SUMIF(RelGegevens!$F$3:$M$1002,CONCATENATE("=",Uitwerking!$A153,"-",Uitwerking!AW$9),RelGegevens!$L$3:$L$1002)=0),"",SUMIF(RelGegevens!$F$3:$M$1002,CONCATENATE("=",Uitwerking!$A153,"-",Uitwerking!AW$9),RelGegevens!$L$3:$L$1002))</f>
        <v/>
      </c>
      <c r="AX153" s="51" t="str">
        <f ca="1">IF(OR($A153="",AX$9="",SUMIF(RelGegevens!$F$3:$M$1002,CONCATENATE("=",Uitwerking!$A153,"-",Uitwerking!AX$9),RelGegevens!$L$3:$L$1002)=0),"",SUMIF(RelGegevens!$F$3:$M$1002,CONCATENATE("=",Uitwerking!$A153,"-",Uitwerking!AX$9),RelGegevens!$L$3:$L$1002))</f>
        <v/>
      </c>
      <c r="AY153" s="51" t="str">
        <f ca="1">IF(OR($A153="",AY$9="",SUMIF(RelGegevens!$F$3:$M$1002,CONCATENATE("=",Uitwerking!$A153,"-",Uitwerking!AY$9),RelGegevens!$L$3:$L$1002)=0),"",SUMIF(RelGegevens!$F$3:$M$1002,CONCATENATE("=",Uitwerking!$A153,"-",Uitwerking!AY$9),RelGegevens!$L$3:$L$1002))</f>
        <v/>
      </c>
      <c r="AZ153" s="51" t="str">
        <f ca="1">IF(OR($A153="",AZ$9="",SUMIF(RelGegevens!$F$3:$M$1002,CONCATENATE("=",Uitwerking!$A153,"-",Uitwerking!AZ$9),RelGegevens!$L$3:$L$1002)=0),"",SUMIF(RelGegevens!$F$3:$M$1002,CONCATENATE("=",Uitwerking!$A153,"-",Uitwerking!AZ$9),RelGegevens!$L$3:$L$1002))</f>
        <v/>
      </c>
      <c r="BA153" s="51" t="str">
        <f ca="1">IF(OR($A153="",BA$9="",SUMIF(RelGegevens!$F$3:$M$1002,CONCATENATE("=",Uitwerking!$A153,"-",Uitwerking!BA$9),RelGegevens!$L$3:$L$1002)=0),"",SUMIF(RelGegevens!$F$3:$M$1002,CONCATENATE("=",Uitwerking!$A153,"-",Uitwerking!BA$9),RelGegevens!$L$3:$L$1002))</f>
        <v/>
      </c>
      <c r="BB153" s="51" t="str">
        <f ca="1">IF(OR($A153="",BB$9="",SUMIF(RelGegevens!$F$3:$M$1002,CONCATENATE("=",Uitwerking!$A153,"-",Uitwerking!BB$9),RelGegevens!$L$3:$L$1002)=0),"",SUMIF(RelGegevens!$F$3:$M$1002,CONCATENATE("=",Uitwerking!$A153,"-",Uitwerking!BB$9),RelGegevens!$L$3:$L$1002))</f>
        <v/>
      </c>
      <c r="BC153" s="52" t="str">
        <f ca="1">IF(OR($A153="",BC$9="",SUMIF(RelGegevens!$F$3:$M$1002,CONCATENATE("=",Uitwerking!$A153,"-",Uitwerking!BC$9),RelGegevens!$L$3:$L$1002)=0),"",SUMIF(RelGegevens!$F$3:$M$1002,CONCATENATE("=",Uitwerking!$A153,"-",Uitwerking!BC$9),RelGegevens!$L$3:$L$1002))</f>
        <v/>
      </c>
    </row>
    <row r="154" spans="1:55" ht="10.5" customHeight="1" x14ac:dyDescent="0.25">
      <c r="A154" s="17" t="str">
        <f>'Data LMA'!B162</f>
        <v/>
      </c>
      <c r="B154" s="29" t="str">
        <f t="shared" si="9"/>
        <v/>
      </c>
      <c r="C154" s="22" t="str">
        <f>IF(A154="","",VLOOKUP(A154,Euralcodes!$A$2:$C$840,3))</f>
        <v/>
      </c>
      <c r="D154" s="23" t="str">
        <f>IF(C154="","",VLOOKUP(A154,Euralcodes!$A$2:$C$840,2))</f>
        <v/>
      </c>
      <c r="E154" s="87" t="str">
        <f t="shared" ca="1" si="8"/>
        <v/>
      </c>
      <c r="F154" s="50" t="str">
        <f ca="1">IF(OR($A154="",F$9="",SUMIF(RelGegevens!$F$3:$M$1002,CONCATENATE("=",Uitwerking!$A154,"-",Uitwerking!F$9),RelGegevens!$L$3:$L$1002)=0),"",SUMIF(RelGegevens!$F$3:$M$1002,CONCATENATE("=",Uitwerking!$A154,"-",Uitwerking!F$9),RelGegevens!$L$3:$L$1002))</f>
        <v/>
      </c>
      <c r="G154" s="51" t="str">
        <f ca="1">IF(OR($A154="",G$9="",SUMIF(RelGegevens!$F$3:$M$1002,CONCATENATE("=",Uitwerking!$A154,"-",Uitwerking!G$9),RelGegevens!$L$3:$L$1002)=0),"",SUMIF(RelGegevens!$F$3:$M$1002,CONCATENATE("=",Uitwerking!$A154,"-",Uitwerking!G$9),RelGegevens!$L$3:$L$1002))</f>
        <v/>
      </c>
      <c r="H154" s="51" t="str">
        <f ca="1">IF(OR($A154="",H$9="",SUMIF(RelGegevens!$F$3:$M$1002,CONCATENATE("=",Uitwerking!$A154,"-",Uitwerking!H$9),RelGegevens!$L$3:$L$1002)=0),"",SUMIF(RelGegevens!$F$3:$M$1002,CONCATENATE("=",Uitwerking!$A154,"-",Uitwerking!H$9),RelGegevens!$L$3:$L$1002))</f>
        <v/>
      </c>
      <c r="I154" s="51" t="str">
        <f ca="1">IF(OR($A154="",I$9="",SUMIF(RelGegevens!$F$3:$M$1002,CONCATENATE("=",Uitwerking!$A154,"-",Uitwerking!I$9),RelGegevens!$L$3:$L$1002)=0),"",SUMIF(RelGegevens!$F$3:$M$1002,CONCATENATE("=",Uitwerking!$A154,"-",Uitwerking!I$9),RelGegevens!$L$3:$L$1002))</f>
        <v/>
      </c>
      <c r="J154" s="51" t="str">
        <f ca="1">IF(OR($A154="",J$9="",SUMIF(RelGegevens!$F$3:$M$1002,CONCATENATE("=",Uitwerking!$A154,"-",Uitwerking!J$9),RelGegevens!$L$3:$L$1002)=0),"",SUMIF(RelGegevens!$F$3:$M$1002,CONCATENATE("=",Uitwerking!$A154,"-",Uitwerking!J$9),RelGegevens!$L$3:$L$1002))</f>
        <v/>
      </c>
      <c r="K154" s="51" t="str">
        <f ca="1">IF(OR($A154="",K$9="",SUMIF(RelGegevens!$F$3:$M$1002,CONCATENATE("=",Uitwerking!$A154,"-",Uitwerking!K$9),RelGegevens!$L$3:$L$1002)=0),"",SUMIF(RelGegevens!$F$3:$M$1002,CONCATENATE("=",Uitwerking!$A154,"-",Uitwerking!K$9),RelGegevens!$L$3:$L$1002))</f>
        <v/>
      </c>
      <c r="L154" s="51" t="str">
        <f ca="1">IF(OR($A154="",L$9="",SUMIF(RelGegevens!$F$3:$M$1002,CONCATENATE("=",Uitwerking!$A154,"-",Uitwerking!L$9),RelGegevens!$L$3:$L$1002)=0),"",SUMIF(RelGegevens!$F$3:$M$1002,CONCATENATE("=",Uitwerking!$A154,"-",Uitwerking!L$9),RelGegevens!$L$3:$L$1002))</f>
        <v/>
      </c>
      <c r="M154" s="51" t="str">
        <f ca="1">IF(OR($A154="",M$9="",SUMIF(RelGegevens!$F$3:$M$1002,CONCATENATE("=",Uitwerking!$A154,"-",Uitwerking!M$9),RelGegevens!$L$3:$L$1002)=0),"",SUMIF(RelGegevens!$F$3:$M$1002,CONCATENATE("=",Uitwerking!$A154,"-",Uitwerking!M$9),RelGegevens!$L$3:$L$1002))</f>
        <v/>
      </c>
      <c r="N154" s="51" t="str">
        <f ca="1">IF(OR($A154="",N$9="",SUMIF(RelGegevens!$F$3:$M$1002,CONCATENATE("=",Uitwerking!$A154,"-",Uitwerking!N$9),RelGegevens!$L$3:$L$1002)=0),"",SUMIF(RelGegevens!$F$3:$M$1002,CONCATENATE("=",Uitwerking!$A154,"-",Uitwerking!N$9),RelGegevens!$L$3:$L$1002))</f>
        <v/>
      </c>
      <c r="O154" s="51" t="str">
        <f ca="1">IF(OR($A154="",O$9="",SUMIF(RelGegevens!$F$3:$M$1002,CONCATENATE("=",Uitwerking!$A154,"-",Uitwerking!O$9),RelGegevens!$L$3:$L$1002)=0),"",SUMIF(RelGegevens!$F$3:$M$1002,CONCATENATE("=",Uitwerking!$A154,"-",Uitwerking!O$9),RelGegevens!$L$3:$L$1002))</f>
        <v/>
      </c>
      <c r="P154" s="51" t="str">
        <f ca="1">IF(OR($A154="",P$9="",SUMIF(RelGegevens!$F$3:$M$1002,CONCATENATE("=",Uitwerking!$A154,"-",Uitwerking!P$9),RelGegevens!$L$3:$L$1002)=0),"",SUMIF(RelGegevens!$F$3:$M$1002,CONCATENATE("=",Uitwerking!$A154,"-",Uitwerking!P$9),RelGegevens!$L$3:$L$1002))</f>
        <v/>
      </c>
      <c r="Q154" s="51" t="str">
        <f ca="1">IF(OR($A154="",Q$9="",SUMIF(RelGegevens!$F$3:$M$1002,CONCATENATE("=",Uitwerking!$A154,"-",Uitwerking!Q$9),RelGegevens!$L$3:$L$1002)=0),"",SUMIF(RelGegevens!$F$3:$M$1002,CONCATENATE("=",Uitwerking!$A154,"-",Uitwerking!Q$9),RelGegevens!$L$3:$L$1002))</f>
        <v/>
      </c>
      <c r="R154" s="51" t="str">
        <f ca="1">IF(OR($A154="",R$9="",SUMIF(RelGegevens!$F$3:$M$1002,CONCATENATE("=",Uitwerking!$A154,"-",Uitwerking!R$9),RelGegevens!$L$3:$L$1002)=0),"",SUMIF(RelGegevens!$F$3:$M$1002,CONCATENATE("=",Uitwerking!$A154,"-",Uitwerking!R$9),RelGegevens!$L$3:$L$1002))</f>
        <v/>
      </c>
      <c r="S154" s="51" t="str">
        <f ca="1">IF(OR($A154="",S$9="",SUMIF(RelGegevens!$F$3:$M$1002,CONCATENATE("=",Uitwerking!$A154,"-",Uitwerking!S$9),RelGegevens!$L$3:$L$1002)=0),"",SUMIF(RelGegevens!$F$3:$M$1002,CONCATENATE("=",Uitwerking!$A154,"-",Uitwerking!S$9),RelGegevens!$L$3:$L$1002))</f>
        <v/>
      </c>
      <c r="T154" s="51" t="str">
        <f ca="1">IF(OR($A154="",T$9="",SUMIF(RelGegevens!$F$3:$M$1002,CONCATENATE("=",Uitwerking!$A154,"-",Uitwerking!T$9),RelGegevens!$L$3:$L$1002)=0),"",SUMIF(RelGegevens!$F$3:$M$1002,CONCATENATE("=",Uitwerking!$A154,"-",Uitwerking!T$9),RelGegevens!$L$3:$L$1002))</f>
        <v/>
      </c>
      <c r="U154" s="51" t="str">
        <f ca="1">IF(OR($A154="",U$9="",SUMIF(RelGegevens!$F$3:$M$1002,CONCATENATE("=",Uitwerking!$A154,"-",Uitwerking!U$9),RelGegevens!$L$3:$L$1002)=0),"",SUMIF(RelGegevens!$F$3:$M$1002,CONCATENATE("=",Uitwerking!$A154,"-",Uitwerking!U$9),RelGegevens!$L$3:$L$1002))</f>
        <v/>
      </c>
      <c r="V154" s="51" t="str">
        <f ca="1">IF(OR($A154="",V$9="",SUMIF(RelGegevens!$F$3:$M$1002,CONCATENATE("=",Uitwerking!$A154,"-",Uitwerking!V$9),RelGegevens!$L$3:$L$1002)=0),"",SUMIF(RelGegevens!$F$3:$M$1002,CONCATENATE("=",Uitwerking!$A154,"-",Uitwerking!V$9),RelGegevens!$L$3:$L$1002))</f>
        <v/>
      </c>
      <c r="W154" s="51" t="str">
        <f ca="1">IF(OR($A154="",W$9="",SUMIF(RelGegevens!$F$3:$M$1002,CONCATENATE("=",Uitwerking!$A154,"-",Uitwerking!W$9),RelGegevens!$L$3:$L$1002)=0),"",SUMIF(RelGegevens!$F$3:$M$1002,CONCATENATE("=",Uitwerking!$A154,"-",Uitwerking!W$9),RelGegevens!$L$3:$L$1002))</f>
        <v/>
      </c>
      <c r="X154" s="51" t="str">
        <f ca="1">IF(OR($A154="",X$9="",SUMIF(RelGegevens!$F$3:$M$1002,CONCATENATE("=",Uitwerking!$A154,"-",Uitwerking!X$9),RelGegevens!$L$3:$L$1002)=0),"",SUMIF(RelGegevens!$F$3:$M$1002,CONCATENATE("=",Uitwerking!$A154,"-",Uitwerking!X$9),RelGegevens!$L$3:$L$1002))</f>
        <v/>
      </c>
      <c r="Y154" s="51" t="str">
        <f ca="1">IF(OR($A154="",Y$9="",SUMIF(RelGegevens!$F$3:$M$1002,CONCATENATE("=",Uitwerking!$A154,"-",Uitwerking!Y$9),RelGegevens!$L$3:$L$1002)=0),"",SUMIF(RelGegevens!$F$3:$M$1002,CONCATENATE("=",Uitwerking!$A154,"-",Uitwerking!Y$9),RelGegevens!$L$3:$L$1002))</f>
        <v/>
      </c>
      <c r="Z154" s="50" t="str">
        <f ca="1">IF(OR($A154="",Z$9="",SUMIF(RelGegevens!$F$3:$M$1002,CONCATENATE("=",Uitwerking!$A154,"-",Uitwerking!Z$9),RelGegevens!$L$3:$L$1002)=0),"",SUMIF(RelGegevens!$F$3:$M$1002,CONCATENATE("=",Uitwerking!$A154,"-",Uitwerking!Z$9),RelGegevens!$L$3:$L$1002))</f>
        <v/>
      </c>
      <c r="AA154" s="51" t="str">
        <f ca="1">IF(OR($A154="",AA$9="",SUMIF(RelGegevens!$F$3:$M$1002,CONCATENATE("=",Uitwerking!$A154,"-",Uitwerking!AA$9),RelGegevens!$L$3:$L$1002)=0),"",SUMIF(RelGegevens!$F$3:$M$1002,CONCATENATE("=",Uitwerking!$A154,"-",Uitwerking!AA$9),RelGegevens!$L$3:$L$1002))</f>
        <v/>
      </c>
      <c r="AB154" s="51" t="str">
        <f ca="1">IF(OR($A154="",AB$9="",SUMIF(RelGegevens!$F$3:$M$1002,CONCATENATE("=",Uitwerking!$A154,"-",Uitwerking!AB$9),RelGegevens!$L$3:$L$1002)=0),"",SUMIF(RelGegevens!$F$3:$M$1002,CONCATENATE("=",Uitwerking!$A154,"-",Uitwerking!AB$9),RelGegevens!$L$3:$L$1002))</f>
        <v/>
      </c>
      <c r="AC154" s="51" t="str">
        <f ca="1">IF(OR($A154="",AC$9="",SUMIF(RelGegevens!$F$3:$M$1002,CONCATENATE("=",Uitwerking!$A154,"-",Uitwerking!AC$9),RelGegevens!$L$3:$L$1002)=0),"",SUMIF(RelGegevens!$F$3:$M$1002,CONCATENATE("=",Uitwerking!$A154,"-",Uitwerking!AC$9),RelGegevens!$L$3:$L$1002))</f>
        <v/>
      </c>
      <c r="AD154" s="51" t="str">
        <f ca="1">IF(OR($A154="",AD$9="",SUMIF(RelGegevens!$F$3:$M$1002,CONCATENATE("=",Uitwerking!$A154,"-",Uitwerking!AD$9),RelGegevens!$L$3:$L$1002)=0),"",SUMIF(RelGegevens!$F$3:$M$1002,CONCATENATE("=",Uitwerking!$A154,"-",Uitwerking!AD$9),RelGegevens!$L$3:$L$1002))</f>
        <v/>
      </c>
      <c r="AE154" s="51" t="str">
        <f ca="1">IF(OR($A154="",AE$9="",SUMIF(RelGegevens!$F$3:$M$1002,CONCATENATE("=",Uitwerking!$A154,"-",Uitwerking!AE$9),RelGegevens!$L$3:$L$1002)=0),"",SUMIF(RelGegevens!$F$3:$M$1002,CONCATENATE("=",Uitwerking!$A154,"-",Uitwerking!AE$9),RelGegevens!$L$3:$L$1002))</f>
        <v/>
      </c>
      <c r="AF154" s="51" t="str">
        <f ca="1">IF(OR($A154="",AF$9="",SUMIF(RelGegevens!$F$3:$M$1002,CONCATENATE("=",Uitwerking!$A154,"-",Uitwerking!AF$9),RelGegevens!$L$3:$L$1002)=0),"",SUMIF(RelGegevens!$F$3:$M$1002,CONCATENATE("=",Uitwerking!$A154,"-",Uitwerking!AF$9),RelGegevens!$L$3:$L$1002))</f>
        <v/>
      </c>
      <c r="AG154" s="51" t="str">
        <f ca="1">IF(OR($A154="",AG$9="",SUMIF(RelGegevens!$F$3:$M$1002,CONCATENATE("=",Uitwerking!$A154,"-",Uitwerking!AG$9),RelGegevens!$L$3:$L$1002)=0),"",SUMIF(RelGegevens!$F$3:$M$1002,CONCATENATE("=",Uitwerking!$A154,"-",Uitwerking!AG$9),RelGegevens!$L$3:$L$1002))</f>
        <v/>
      </c>
      <c r="AH154" s="51" t="str">
        <f ca="1">IF(OR($A154="",AH$9="",SUMIF(RelGegevens!$F$3:$M$1002,CONCATENATE("=",Uitwerking!$A154,"-",Uitwerking!AH$9),RelGegevens!$L$3:$L$1002)=0),"",SUMIF(RelGegevens!$F$3:$M$1002,CONCATENATE("=",Uitwerking!$A154,"-",Uitwerking!AH$9),RelGegevens!$L$3:$L$1002))</f>
        <v/>
      </c>
      <c r="AI154" s="51" t="str">
        <f ca="1">IF(OR($A154="",AI$9="",SUMIF(RelGegevens!$F$3:$M$1002,CONCATENATE("=",Uitwerking!$A154,"-",Uitwerking!AI$9),RelGegevens!$L$3:$L$1002)=0),"",SUMIF(RelGegevens!$F$3:$M$1002,CONCATENATE("=",Uitwerking!$A154,"-",Uitwerking!AI$9),RelGegevens!$L$3:$L$1002))</f>
        <v/>
      </c>
      <c r="AJ154" s="51" t="str">
        <f ca="1">IF(OR($A154="",AJ$9="",SUMIF(RelGegevens!$F$3:$M$1002,CONCATENATE("=",Uitwerking!$A154,"-",Uitwerking!AJ$9),RelGegevens!$L$3:$L$1002)=0),"",SUMIF(RelGegevens!$F$3:$M$1002,CONCATENATE("=",Uitwerking!$A154,"-",Uitwerking!AJ$9),RelGegevens!$L$3:$L$1002))</f>
        <v/>
      </c>
      <c r="AK154" s="51" t="str">
        <f ca="1">IF(OR($A154="",AK$9="",SUMIF(RelGegevens!$F$3:$M$1002,CONCATENATE("=",Uitwerking!$A154,"-",Uitwerking!AK$9),RelGegevens!$L$3:$L$1002)=0),"",SUMIF(RelGegevens!$F$3:$M$1002,CONCATENATE("=",Uitwerking!$A154,"-",Uitwerking!AK$9),RelGegevens!$L$3:$L$1002))</f>
        <v/>
      </c>
      <c r="AL154" s="51" t="str">
        <f ca="1">IF(OR($A154="",AL$9="",SUMIF(RelGegevens!$F$3:$M$1002,CONCATENATE("=",Uitwerking!$A154,"-",Uitwerking!AL$9),RelGegevens!$L$3:$L$1002)=0),"",SUMIF(RelGegevens!$F$3:$M$1002,CONCATENATE("=",Uitwerking!$A154,"-",Uitwerking!AL$9),RelGegevens!$L$3:$L$1002))</f>
        <v/>
      </c>
      <c r="AM154" s="51" t="str">
        <f ca="1">IF(OR($A154="",AM$9="",SUMIF(RelGegevens!$F$3:$M$1002,CONCATENATE("=",Uitwerking!$A154,"-",Uitwerking!AM$9),RelGegevens!$L$3:$L$1002)=0),"",SUMIF(RelGegevens!$F$3:$M$1002,CONCATENATE("=",Uitwerking!$A154,"-",Uitwerking!AM$9),RelGegevens!$L$3:$L$1002))</f>
        <v/>
      </c>
      <c r="AN154" s="51" t="str">
        <f ca="1">IF(OR($A154="",AN$9="",SUMIF(RelGegevens!$F$3:$M$1002,CONCATENATE("=",Uitwerking!$A154,"-",Uitwerking!AN$9),RelGegevens!$L$3:$L$1002)=0),"",SUMIF(RelGegevens!$F$3:$M$1002,CONCATENATE("=",Uitwerking!$A154,"-",Uitwerking!AN$9),RelGegevens!$L$3:$L$1002))</f>
        <v/>
      </c>
      <c r="AO154" s="51" t="str">
        <f ca="1">IF(OR($A154="",AO$9="",SUMIF(RelGegevens!$F$3:$M$1002,CONCATENATE("=",Uitwerking!$A154,"-",Uitwerking!AO$9),RelGegevens!$L$3:$L$1002)=0),"",SUMIF(RelGegevens!$F$3:$M$1002,CONCATENATE("=",Uitwerking!$A154,"-",Uitwerking!AO$9),RelGegevens!$L$3:$L$1002))</f>
        <v/>
      </c>
      <c r="AP154" s="51" t="str">
        <f ca="1">IF(OR($A154="",AP$9="",SUMIF(RelGegevens!$F$3:$M$1002,CONCATENATE("=",Uitwerking!$A154,"-",Uitwerking!AP$9),RelGegevens!$L$3:$L$1002)=0),"",SUMIF(RelGegevens!$F$3:$M$1002,CONCATENATE("=",Uitwerking!$A154,"-",Uitwerking!AP$9),RelGegevens!$L$3:$L$1002))</f>
        <v/>
      </c>
      <c r="AQ154" s="51" t="str">
        <f ca="1">IF(OR($A154="",AQ$9="",SUMIF(RelGegevens!$F$3:$M$1002,CONCATENATE("=",Uitwerking!$A154,"-",Uitwerking!AQ$9),RelGegevens!$L$3:$L$1002)=0),"",SUMIF(RelGegevens!$F$3:$M$1002,CONCATENATE("=",Uitwerking!$A154,"-",Uitwerking!AQ$9),RelGegevens!$L$3:$L$1002))</f>
        <v/>
      </c>
      <c r="AR154" s="51" t="str">
        <f ca="1">IF(OR($A154="",AR$9="",SUMIF(RelGegevens!$F$3:$M$1002,CONCATENATE("=",Uitwerking!$A154,"-",Uitwerking!AR$9),RelGegevens!$L$3:$L$1002)=0),"",SUMIF(RelGegevens!$F$3:$M$1002,CONCATENATE("=",Uitwerking!$A154,"-",Uitwerking!AR$9),RelGegevens!$L$3:$L$1002))</f>
        <v/>
      </c>
      <c r="AS154" s="51" t="str">
        <f ca="1">IF(OR($A154="",AS$9="",SUMIF(RelGegevens!$F$3:$M$1002,CONCATENATE("=",Uitwerking!$A154,"-",Uitwerking!AS$9),RelGegevens!$L$3:$L$1002)=0),"",SUMIF(RelGegevens!$F$3:$M$1002,CONCATENATE("=",Uitwerking!$A154,"-",Uitwerking!AS$9),RelGegevens!$L$3:$L$1002))</f>
        <v/>
      </c>
      <c r="AT154" s="51" t="str">
        <f ca="1">IF(OR($A154="",AT$9="",SUMIF(RelGegevens!$F$3:$M$1002,CONCATENATE("=",Uitwerking!$A154,"-",Uitwerking!AT$9),RelGegevens!$L$3:$L$1002)=0),"",SUMIF(RelGegevens!$F$3:$M$1002,CONCATENATE("=",Uitwerking!$A154,"-",Uitwerking!AT$9),RelGegevens!$L$3:$L$1002))</f>
        <v/>
      </c>
      <c r="AU154" s="51" t="str">
        <f ca="1">IF(OR($A154="",AU$9="",SUMIF(RelGegevens!$F$3:$M$1002,CONCATENATE("=",Uitwerking!$A154,"-",Uitwerking!AU$9),RelGegevens!$L$3:$L$1002)=0),"",SUMIF(RelGegevens!$F$3:$M$1002,CONCATENATE("=",Uitwerking!$A154,"-",Uitwerking!AU$9),RelGegevens!$L$3:$L$1002))</f>
        <v/>
      </c>
      <c r="AV154" s="51" t="str">
        <f ca="1">IF(OR($A154="",AV$9="",SUMIF(RelGegevens!$F$3:$M$1002,CONCATENATE("=",Uitwerking!$A154,"-",Uitwerking!AV$9),RelGegevens!$L$3:$L$1002)=0),"",SUMIF(RelGegevens!$F$3:$M$1002,CONCATENATE("=",Uitwerking!$A154,"-",Uitwerking!AV$9),RelGegevens!$L$3:$L$1002))</f>
        <v/>
      </c>
      <c r="AW154" s="51" t="str">
        <f ca="1">IF(OR($A154="",AW$9="",SUMIF(RelGegevens!$F$3:$M$1002,CONCATENATE("=",Uitwerking!$A154,"-",Uitwerking!AW$9),RelGegevens!$L$3:$L$1002)=0),"",SUMIF(RelGegevens!$F$3:$M$1002,CONCATENATE("=",Uitwerking!$A154,"-",Uitwerking!AW$9),RelGegevens!$L$3:$L$1002))</f>
        <v/>
      </c>
      <c r="AX154" s="51" t="str">
        <f ca="1">IF(OR($A154="",AX$9="",SUMIF(RelGegevens!$F$3:$M$1002,CONCATENATE("=",Uitwerking!$A154,"-",Uitwerking!AX$9),RelGegevens!$L$3:$L$1002)=0),"",SUMIF(RelGegevens!$F$3:$M$1002,CONCATENATE("=",Uitwerking!$A154,"-",Uitwerking!AX$9),RelGegevens!$L$3:$L$1002))</f>
        <v/>
      </c>
      <c r="AY154" s="51" t="str">
        <f ca="1">IF(OR($A154="",AY$9="",SUMIF(RelGegevens!$F$3:$M$1002,CONCATENATE("=",Uitwerking!$A154,"-",Uitwerking!AY$9),RelGegevens!$L$3:$L$1002)=0),"",SUMIF(RelGegevens!$F$3:$M$1002,CONCATENATE("=",Uitwerking!$A154,"-",Uitwerking!AY$9),RelGegevens!$L$3:$L$1002))</f>
        <v/>
      </c>
      <c r="AZ154" s="51" t="str">
        <f ca="1">IF(OR($A154="",AZ$9="",SUMIF(RelGegevens!$F$3:$M$1002,CONCATENATE("=",Uitwerking!$A154,"-",Uitwerking!AZ$9),RelGegevens!$L$3:$L$1002)=0),"",SUMIF(RelGegevens!$F$3:$M$1002,CONCATENATE("=",Uitwerking!$A154,"-",Uitwerking!AZ$9),RelGegevens!$L$3:$L$1002))</f>
        <v/>
      </c>
      <c r="BA154" s="51" t="str">
        <f ca="1">IF(OR($A154="",BA$9="",SUMIF(RelGegevens!$F$3:$M$1002,CONCATENATE("=",Uitwerking!$A154,"-",Uitwerking!BA$9),RelGegevens!$L$3:$L$1002)=0),"",SUMIF(RelGegevens!$F$3:$M$1002,CONCATENATE("=",Uitwerking!$A154,"-",Uitwerking!BA$9),RelGegevens!$L$3:$L$1002))</f>
        <v/>
      </c>
      <c r="BB154" s="51" t="str">
        <f ca="1">IF(OR($A154="",BB$9="",SUMIF(RelGegevens!$F$3:$M$1002,CONCATENATE("=",Uitwerking!$A154,"-",Uitwerking!BB$9),RelGegevens!$L$3:$L$1002)=0),"",SUMIF(RelGegevens!$F$3:$M$1002,CONCATENATE("=",Uitwerking!$A154,"-",Uitwerking!BB$9),RelGegevens!$L$3:$L$1002))</f>
        <v/>
      </c>
      <c r="BC154" s="52" t="str">
        <f ca="1">IF(OR($A154="",BC$9="",SUMIF(RelGegevens!$F$3:$M$1002,CONCATENATE("=",Uitwerking!$A154,"-",Uitwerking!BC$9),RelGegevens!$L$3:$L$1002)=0),"",SUMIF(RelGegevens!$F$3:$M$1002,CONCATENATE("=",Uitwerking!$A154,"-",Uitwerking!BC$9),RelGegevens!$L$3:$L$1002))</f>
        <v/>
      </c>
    </row>
    <row r="155" spans="1:55" ht="10.5" customHeight="1" x14ac:dyDescent="0.25">
      <c r="A155" s="17" t="str">
        <f>'Data LMA'!B163</f>
        <v/>
      </c>
      <c r="B155" s="29" t="str">
        <f t="shared" si="9"/>
        <v/>
      </c>
      <c r="C155" s="22" t="str">
        <f>IF(A155="","",VLOOKUP(A155,Euralcodes!$A$2:$C$840,3))</f>
        <v/>
      </c>
      <c r="D155" s="23" t="str">
        <f>IF(C155="","",VLOOKUP(A155,Euralcodes!$A$2:$C$840,2))</f>
        <v/>
      </c>
      <c r="E155" s="87" t="str">
        <f t="shared" ca="1" si="8"/>
        <v/>
      </c>
      <c r="F155" s="50" t="str">
        <f ca="1">IF(OR($A155="",F$9="",SUMIF(RelGegevens!$F$3:$M$1002,CONCATENATE("=",Uitwerking!$A155,"-",Uitwerking!F$9),RelGegevens!$L$3:$L$1002)=0),"",SUMIF(RelGegevens!$F$3:$M$1002,CONCATENATE("=",Uitwerking!$A155,"-",Uitwerking!F$9),RelGegevens!$L$3:$L$1002))</f>
        <v/>
      </c>
      <c r="G155" s="51" t="str">
        <f ca="1">IF(OR($A155="",G$9="",SUMIF(RelGegevens!$F$3:$M$1002,CONCATENATE("=",Uitwerking!$A155,"-",Uitwerking!G$9),RelGegevens!$L$3:$L$1002)=0),"",SUMIF(RelGegevens!$F$3:$M$1002,CONCATENATE("=",Uitwerking!$A155,"-",Uitwerking!G$9),RelGegevens!$L$3:$L$1002))</f>
        <v/>
      </c>
      <c r="H155" s="51" t="str">
        <f ca="1">IF(OR($A155="",H$9="",SUMIF(RelGegevens!$F$3:$M$1002,CONCATENATE("=",Uitwerking!$A155,"-",Uitwerking!H$9),RelGegevens!$L$3:$L$1002)=0),"",SUMIF(RelGegevens!$F$3:$M$1002,CONCATENATE("=",Uitwerking!$A155,"-",Uitwerking!H$9),RelGegevens!$L$3:$L$1002))</f>
        <v/>
      </c>
      <c r="I155" s="51" t="str">
        <f ca="1">IF(OR($A155="",I$9="",SUMIF(RelGegevens!$F$3:$M$1002,CONCATENATE("=",Uitwerking!$A155,"-",Uitwerking!I$9),RelGegevens!$L$3:$L$1002)=0),"",SUMIF(RelGegevens!$F$3:$M$1002,CONCATENATE("=",Uitwerking!$A155,"-",Uitwerking!I$9),RelGegevens!$L$3:$L$1002))</f>
        <v/>
      </c>
      <c r="J155" s="51" t="str">
        <f ca="1">IF(OR($A155="",J$9="",SUMIF(RelGegevens!$F$3:$M$1002,CONCATENATE("=",Uitwerking!$A155,"-",Uitwerking!J$9),RelGegevens!$L$3:$L$1002)=0),"",SUMIF(RelGegevens!$F$3:$M$1002,CONCATENATE("=",Uitwerking!$A155,"-",Uitwerking!J$9),RelGegevens!$L$3:$L$1002))</f>
        <v/>
      </c>
      <c r="K155" s="51" t="str">
        <f ca="1">IF(OR($A155="",K$9="",SUMIF(RelGegevens!$F$3:$M$1002,CONCATENATE("=",Uitwerking!$A155,"-",Uitwerking!K$9),RelGegevens!$L$3:$L$1002)=0),"",SUMIF(RelGegevens!$F$3:$M$1002,CONCATENATE("=",Uitwerking!$A155,"-",Uitwerking!K$9),RelGegevens!$L$3:$L$1002))</f>
        <v/>
      </c>
      <c r="L155" s="51" t="str">
        <f ca="1">IF(OR($A155="",L$9="",SUMIF(RelGegevens!$F$3:$M$1002,CONCATENATE("=",Uitwerking!$A155,"-",Uitwerking!L$9),RelGegevens!$L$3:$L$1002)=0),"",SUMIF(RelGegevens!$F$3:$M$1002,CONCATENATE("=",Uitwerking!$A155,"-",Uitwerking!L$9),RelGegevens!$L$3:$L$1002))</f>
        <v/>
      </c>
      <c r="M155" s="51" t="str">
        <f ca="1">IF(OR($A155="",M$9="",SUMIF(RelGegevens!$F$3:$M$1002,CONCATENATE("=",Uitwerking!$A155,"-",Uitwerking!M$9),RelGegevens!$L$3:$L$1002)=0),"",SUMIF(RelGegevens!$F$3:$M$1002,CONCATENATE("=",Uitwerking!$A155,"-",Uitwerking!M$9),RelGegevens!$L$3:$L$1002))</f>
        <v/>
      </c>
      <c r="N155" s="51" t="str">
        <f ca="1">IF(OR($A155="",N$9="",SUMIF(RelGegevens!$F$3:$M$1002,CONCATENATE("=",Uitwerking!$A155,"-",Uitwerking!N$9),RelGegevens!$L$3:$L$1002)=0),"",SUMIF(RelGegevens!$F$3:$M$1002,CONCATENATE("=",Uitwerking!$A155,"-",Uitwerking!N$9),RelGegevens!$L$3:$L$1002))</f>
        <v/>
      </c>
      <c r="O155" s="51" t="str">
        <f ca="1">IF(OR($A155="",O$9="",SUMIF(RelGegevens!$F$3:$M$1002,CONCATENATE("=",Uitwerking!$A155,"-",Uitwerking!O$9),RelGegevens!$L$3:$L$1002)=0),"",SUMIF(RelGegevens!$F$3:$M$1002,CONCATENATE("=",Uitwerking!$A155,"-",Uitwerking!O$9),RelGegevens!$L$3:$L$1002))</f>
        <v/>
      </c>
      <c r="P155" s="51" t="str">
        <f ca="1">IF(OR($A155="",P$9="",SUMIF(RelGegevens!$F$3:$M$1002,CONCATENATE("=",Uitwerking!$A155,"-",Uitwerking!P$9),RelGegevens!$L$3:$L$1002)=0),"",SUMIF(RelGegevens!$F$3:$M$1002,CONCATENATE("=",Uitwerking!$A155,"-",Uitwerking!P$9),RelGegevens!$L$3:$L$1002))</f>
        <v/>
      </c>
      <c r="Q155" s="51" t="str">
        <f ca="1">IF(OR($A155="",Q$9="",SUMIF(RelGegevens!$F$3:$M$1002,CONCATENATE("=",Uitwerking!$A155,"-",Uitwerking!Q$9),RelGegevens!$L$3:$L$1002)=0),"",SUMIF(RelGegevens!$F$3:$M$1002,CONCATENATE("=",Uitwerking!$A155,"-",Uitwerking!Q$9),RelGegevens!$L$3:$L$1002))</f>
        <v/>
      </c>
      <c r="R155" s="51" t="str">
        <f ca="1">IF(OR($A155="",R$9="",SUMIF(RelGegevens!$F$3:$M$1002,CONCATENATE("=",Uitwerking!$A155,"-",Uitwerking!R$9),RelGegevens!$L$3:$L$1002)=0),"",SUMIF(RelGegevens!$F$3:$M$1002,CONCATENATE("=",Uitwerking!$A155,"-",Uitwerking!R$9),RelGegevens!$L$3:$L$1002))</f>
        <v/>
      </c>
      <c r="S155" s="51" t="str">
        <f ca="1">IF(OR($A155="",S$9="",SUMIF(RelGegevens!$F$3:$M$1002,CONCATENATE("=",Uitwerking!$A155,"-",Uitwerking!S$9),RelGegevens!$L$3:$L$1002)=0),"",SUMIF(RelGegevens!$F$3:$M$1002,CONCATENATE("=",Uitwerking!$A155,"-",Uitwerking!S$9),RelGegevens!$L$3:$L$1002))</f>
        <v/>
      </c>
      <c r="T155" s="51" t="str">
        <f ca="1">IF(OR($A155="",T$9="",SUMIF(RelGegevens!$F$3:$M$1002,CONCATENATE("=",Uitwerking!$A155,"-",Uitwerking!T$9),RelGegevens!$L$3:$L$1002)=0),"",SUMIF(RelGegevens!$F$3:$M$1002,CONCATENATE("=",Uitwerking!$A155,"-",Uitwerking!T$9),RelGegevens!$L$3:$L$1002))</f>
        <v/>
      </c>
      <c r="U155" s="51" t="str">
        <f ca="1">IF(OR($A155="",U$9="",SUMIF(RelGegevens!$F$3:$M$1002,CONCATENATE("=",Uitwerking!$A155,"-",Uitwerking!U$9),RelGegevens!$L$3:$L$1002)=0),"",SUMIF(RelGegevens!$F$3:$M$1002,CONCATENATE("=",Uitwerking!$A155,"-",Uitwerking!U$9),RelGegevens!$L$3:$L$1002))</f>
        <v/>
      </c>
      <c r="V155" s="51" t="str">
        <f ca="1">IF(OR($A155="",V$9="",SUMIF(RelGegevens!$F$3:$M$1002,CONCATENATE("=",Uitwerking!$A155,"-",Uitwerking!V$9),RelGegevens!$L$3:$L$1002)=0),"",SUMIF(RelGegevens!$F$3:$M$1002,CONCATENATE("=",Uitwerking!$A155,"-",Uitwerking!V$9),RelGegevens!$L$3:$L$1002))</f>
        <v/>
      </c>
      <c r="W155" s="51" t="str">
        <f ca="1">IF(OR($A155="",W$9="",SUMIF(RelGegevens!$F$3:$M$1002,CONCATENATE("=",Uitwerking!$A155,"-",Uitwerking!W$9),RelGegevens!$L$3:$L$1002)=0),"",SUMIF(RelGegevens!$F$3:$M$1002,CONCATENATE("=",Uitwerking!$A155,"-",Uitwerking!W$9),RelGegevens!$L$3:$L$1002))</f>
        <v/>
      </c>
      <c r="X155" s="51" t="str">
        <f ca="1">IF(OR($A155="",X$9="",SUMIF(RelGegevens!$F$3:$M$1002,CONCATENATE("=",Uitwerking!$A155,"-",Uitwerking!X$9),RelGegevens!$L$3:$L$1002)=0),"",SUMIF(RelGegevens!$F$3:$M$1002,CONCATENATE("=",Uitwerking!$A155,"-",Uitwerking!X$9),RelGegevens!$L$3:$L$1002))</f>
        <v/>
      </c>
      <c r="Y155" s="51" t="str">
        <f ca="1">IF(OR($A155="",Y$9="",SUMIF(RelGegevens!$F$3:$M$1002,CONCATENATE("=",Uitwerking!$A155,"-",Uitwerking!Y$9),RelGegevens!$L$3:$L$1002)=0),"",SUMIF(RelGegevens!$F$3:$M$1002,CONCATENATE("=",Uitwerking!$A155,"-",Uitwerking!Y$9),RelGegevens!$L$3:$L$1002))</f>
        <v/>
      </c>
      <c r="Z155" s="50" t="str">
        <f ca="1">IF(OR($A155="",Z$9="",SUMIF(RelGegevens!$F$3:$M$1002,CONCATENATE("=",Uitwerking!$A155,"-",Uitwerking!Z$9),RelGegevens!$L$3:$L$1002)=0),"",SUMIF(RelGegevens!$F$3:$M$1002,CONCATENATE("=",Uitwerking!$A155,"-",Uitwerking!Z$9),RelGegevens!$L$3:$L$1002))</f>
        <v/>
      </c>
      <c r="AA155" s="51" t="str">
        <f ca="1">IF(OR($A155="",AA$9="",SUMIF(RelGegevens!$F$3:$M$1002,CONCATENATE("=",Uitwerking!$A155,"-",Uitwerking!AA$9),RelGegevens!$L$3:$L$1002)=0),"",SUMIF(RelGegevens!$F$3:$M$1002,CONCATENATE("=",Uitwerking!$A155,"-",Uitwerking!AA$9),RelGegevens!$L$3:$L$1002))</f>
        <v/>
      </c>
      <c r="AB155" s="51" t="str">
        <f ca="1">IF(OR($A155="",AB$9="",SUMIF(RelGegevens!$F$3:$M$1002,CONCATENATE("=",Uitwerking!$A155,"-",Uitwerking!AB$9),RelGegevens!$L$3:$L$1002)=0),"",SUMIF(RelGegevens!$F$3:$M$1002,CONCATENATE("=",Uitwerking!$A155,"-",Uitwerking!AB$9),RelGegevens!$L$3:$L$1002))</f>
        <v/>
      </c>
      <c r="AC155" s="51" t="str">
        <f ca="1">IF(OR($A155="",AC$9="",SUMIF(RelGegevens!$F$3:$M$1002,CONCATENATE("=",Uitwerking!$A155,"-",Uitwerking!AC$9),RelGegevens!$L$3:$L$1002)=0),"",SUMIF(RelGegevens!$F$3:$M$1002,CONCATENATE("=",Uitwerking!$A155,"-",Uitwerking!AC$9),RelGegevens!$L$3:$L$1002))</f>
        <v/>
      </c>
      <c r="AD155" s="51" t="str">
        <f ca="1">IF(OR($A155="",AD$9="",SUMIF(RelGegevens!$F$3:$M$1002,CONCATENATE("=",Uitwerking!$A155,"-",Uitwerking!AD$9),RelGegevens!$L$3:$L$1002)=0),"",SUMIF(RelGegevens!$F$3:$M$1002,CONCATENATE("=",Uitwerking!$A155,"-",Uitwerking!AD$9),RelGegevens!$L$3:$L$1002))</f>
        <v/>
      </c>
      <c r="AE155" s="51" t="str">
        <f ca="1">IF(OR($A155="",AE$9="",SUMIF(RelGegevens!$F$3:$M$1002,CONCATENATE("=",Uitwerking!$A155,"-",Uitwerking!AE$9),RelGegevens!$L$3:$L$1002)=0),"",SUMIF(RelGegevens!$F$3:$M$1002,CONCATENATE("=",Uitwerking!$A155,"-",Uitwerking!AE$9),RelGegevens!$L$3:$L$1002))</f>
        <v/>
      </c>
      <c r="AF155" s="51" t="str">
        <f ca="1">IF(OR($A155="",AF$9="",SUMIF(RelGegevens!$F$3:$M$1002,CONCATENATE("=",Uitwerking!$A155,"-",Uitwerking!AF$9),RelGegevens!$L$3:$L$1002)=0),"",SUMIF(RelGegevens!$F$3:$M$1002,CONCATENATE("=",Uitwerking!$A155,"-",Uitwerking!AF$9),RelGegevens!$L$3:$L$1002))</f>
        <v/>
      </c>
      <c r="AG155" s="51" t="str">
        <f ca="1">IF(OR($A155="",AG$9="",SUMIF(RelGegevens!$F$3:$M$1002,CONCATENATE("=",Uitwerking!$A155,"-",Uitwerking!AG$9),RelGegevens!$L$3:$L$1002)=0),"",SUMIF(RelGegevens!$F$3:$M$1002,CONCATENATE("=",Uitwerking!$A155,"-",Uitwerking!AG$9),RelGegevens!$L$3:$L$1002))</f>
        <v/>
      </c>
      <c r="AH155" s="51" t="str">
        <f ca="1">IF(OR($A155="",AH$9="",SUMIF(RelGegevens!$F$3:$M$1002,CONCATENATE("=",Uitwerking!$A155,"-",Uitwerking!AH$9),RelGegevens!$L$3:$L$1002)=0),"",SUMIF(RelGegevens!$F$3:$M$1002,CONCATENATE("=",Uitwerking!$A155,"-",Uitwerking!AH$9),RelGegevens!$L$3:$L$1002))</f>
        <v/>
      </c>
      <c r="AI155" s="51" t="str">
        <f ca="1">IF(OR($A155="",AI$9="",SUMIF(RelGegevens!$F$3:$M$1002,CONCATENATE("=",Uitwerking!$A155,"-",Uitwerking!AI$9),RelGegevens!$L$3:$L$1002)=0),"",SUMIF(RelGegevens!$F$3:$M$1002,CONCATENATE("=",Uitwerking!$A155,"-",Uitwerking!AI$9),RelGegevens!$L$3:$L$1002))</f>
        <v/>
      </c>
      <c r="AJ155" s="51" t="str">
        <f ca="1">IF(OR($A155="",AJ$9="",SUMIF(RelGegevens!$F$3:$M$1002,CONCATENATE("=",Uitwerking!$A155,"-",Uitwerking!AJ$9),RelGegevens!$L$3:$L$1002)=0),"",SUMIF(RelGegevens!$F$3:$M$1002,CONCATENATE("=",Uitwerking!$A155,"-",Uitwerking!AJ$9),RelGegevens!$L$3:$L$1002))</f>
        <v/>
      </c>
      <c r="AK155" s="51" t="str">
        <f ca="1">IF(OR($A155="",AK$9="",SUMIF(RelGegevens!$F$3:$M$1002,CONCATENATE("=",Uitwerking!$A155,"-",Uitwerking!AK$9),RelGegevens!$L$3:$L$1002)=0),"",SUMIF(RelGegevens!$F$3:$M$1002,CONCATENATE("=",Uitwerking!$A155,"-",Uitwerking!AK$9),RelGegevens!$L$3:$L$1002))</f>
        <v/>
      </c>
      <c r="AL155" s="51" t="str">
        <f ca="1">IF(OR($A155="",AL$9="",SUMIF(RelGegevens!$F$3:$M$1002,CONCATENATE("=",Uitwerking!$A155,"-",Uitwerking!AL$9),RelGegevens!$L$3:$L$1002)=0),"",SUMIF(RelGegevens!$F$3:$M$1002,CONCATENATE("=",Uitwerking!$A155,"-",Uitwerking!AL$9),RelGegevens!$L$3:$L$1002))</f>
        <v/>
      </c>
      <c r="AM155" s="51" t="str">
        <f ca="1">IF(OR($A155="",AM$9="",SUMIF(RelGegevens!$F$3:$M$1002,CONCATENATE("=",Uitwerking!$A155,"-",Uitwerking!AM$9),RelGegevens!$L$3:$L$1002)=0),"",SUMIF(RelGegevens!$F$3:$M$1002,CONCATENATE("=",Uitwerking!$A155,"-",Uitwerking!AM$9),RelGegevens!$L$3:$L$1002))</f>
        <v/>
      </c>
      <c r="AN155" s="51" t="str">
        <f ca="1">IF(OR($A155="",AN$9="",SUMIF(RelGegevens!$F$3:$M$1002,CONCATENATE("=",Uitwerking!$A155,"-",Uitwerking!AN$9),RelGegevens!$L$3:$L$1002)=0),"",SUMIF(RelGegevens!$F$3:$M$1002,CONCATENATE("=",Uitwerking!$A155,"-",Uitwerking!AN$9),RelGegevens!$L$3:$L$1002))</f>
        <v/>
      </c>
      <c r="AO155" s="51" t="str">
        <f ca="1">IF(OR($A155="",AO$9="",SUMIF(RelGegevens!$F$3:$M$1002,CONCATENATE("=",Uitwerking!$A155,"-",Uitwerking!AO$9),RelGegevens!$L$3:$L$1002)=0),"",SUMIF(RelGegevens!$F$3:$M$1002,CONCATENATE("=",Uitwerking!$A155,"-",Uitwerking!AO$9),RelGegevens!$L$3:$L$1002))</f>
        <v/>
      </c>
      <c r="AP155" s="51" t="str">
        <f ca="1">IF(OR($A155="",AP$9="",SUMIF(RelGegevens!$F$3:$M$1002,CONCATENATE("=",Uitwerking!$A155,"-",Uitwerking!AP$9),RelGegevens!$L$3:$L$1002)=0),"",SUMIF(RelGegevens!$F$3:$M$1002,CONCATENATE("=",Uitwerking!$A155,"-",Uitwerking!AP$9),RelGegevens!$L$3:$L$1002))</f>
        <v/>
      </c>
      <c r="AQ155" s="51" t="str">
        <f ca="1">IF(OR($A155="",AQ$9="",SUMIF(RelGegevens!$F$3:$M$1002,CONCATENATE("=",Uitwerking!$A155,"-",Uitwerking!AQ$9),RelGegevens!$L$3:$L$1002)=0),"",SUMIF(RelGegevens!$F$3:$M$1002,CONCATENATE("=",Uitwerking!$A155,"-",Uitwerking!AQ$9),RelGegevens!$L$3:$L$1002))</f>
        <v/>
      </c>
      <c r="AR155" s="51" t="str">
        <f ca="1">IF(OR($A155="",AR$9="",SUMIF(RelGegevens!$F$3:$M$1002,CONCATENATE("=",Uitwerking!$A155,"-",Uitwerking!AR$9),RelGegevens!$L$3:$L$1002)=0),"",SUMIF(RelGegevens!$F$3:$M$1002,CONCATENATE("=",Uitwerking!$A155,"-",Uitwerking!AR$9),RelGegevens!$L$3:$L$1002))</f>
        <v/>
      </c>
      <c r="AS155" s="51" t="str">
        <f ca="1">IF(OR($A155="",AS$9="",SUMIF(RelGegevens!$F$3:$M$1002,CONCATENATE("=",Uitwerking!$A155,"-",Uitwerking!AS$9),RelGegevens!$L$3:$L$1002)=0),"",SUMIF(RelGegevens!$F$3:$M$1002,CONCATENATE("=",Uitwerking!$A155,"-",Uitwerking!AS$9),RelGegevens!$L$3:$L$1002))</f>
        <v/>
      </c>
      <c r="AT155" s="51" t="str">
        <f ca="1">IF(OR($A155="",AT$9="",SUMIF(RelGegevens!$F$3:$M$1002,CONCATENATE("=",Uitwerking!$A155,"-",Uitwerking!AT$9),RelGegevens!$L$3:$L$1002)=0),"",SUMIF(RelGegevens!$F$3:$M$1002,CONCATENATE("=",Uitwerking!$A155,"-",Uitwerking!AT$9),RelGegevens!$L$3:$L$1002))</f>
        <v/>
      </c>
      <c r="AU155" s="51" t="str">
        <f ca="1">IF(OR($A155="",AU$9="",SUMIF(RelGegevens!$F$3:$M$1002,CONCATENATE("=",Uitwerking!$A155,"-",Uitwerking!AU$9),RelGegevens!$L$3:$L$1002)=0),"",SUMIF(RelGegevens!$F$3:$M$1002,CONCATENATE("=",Uitwerking!$A155,"-",Uitwerking!AU$9),RelGegevens!$L$3:$L$1002))</f>
        <v/>
      </c>
      <c r="AV155" s="51" t="str">
        <f ca="1">IF(OR($A155="",AV$9="",SUMIF(RelGegevens!$F$3:$M$1002,CONCATENATE("=",Uitwerking!$A155,"-",Uitwerking!AV$9),RelGegevens!$L$3:$L$1002)=0),"",SUMIF(RelGegevens!$F$3:$M$1002,CONCATENATE("=",Uitwerking!$A155,"-",Uitwerking!AV$9),RelGegevens!$L$3:$L$1002))</f>
        <v/>
      </c>
      <c r="AW155" s="51" t="str">
        <f ca="1">IF(OR($A155="",AW$9="",SUMIF(RelGegevens!$F$3:$M$1002,CONCATENATE("=",Uitwerking!$A155,"-",Uitwerking!AW$9),RelGegevens!$L$3:$L$1002)=0),"",SUMIF(RelGegevens!$F$3:$M$1002,CONCATENATE("=",Uitwerking!$A155,"-",Uitwerking!AW$9),RelGegevens!$L$3:$L$1002))</f>
        <v/>
      </c>
      <c r="AX155" s="51" t="str">
        <f ca="1">IF(OR($A155="",AX$9="",SUMIF(RelGegevens!$F$3:$M$1002,CONCATENATE("=",Uitwerking!$A155,"-",Uitwerking!AX$9),RelGegevens!$L$3:$L$1002)=0),"",SUMIF(RelGegevens!$F$3:$M$1002,CONCATENATE("=",Uitwerking!$A155,"-",Uitwerking!AX$9),RelGegevens!$L$3:$L$1002))</f>
        <v/>
      </c>
      <c r="AY155" s="51" t="str">
        <f ca="1">IF(OR($A155="",AY$9="",SUMIF(RelGegevens!$F$3:$M$1002,CONCATENATE("=",Uitwerking!$A155,"-",Uitwerking!AY$9),RelGegevens!$L$3:$L$1002)=0),"",SUMIF(RelGegevens!$F$3:$M$1002,CONCATENATE("=",Uitwerking!$A155,"-",Uitwerking!AY$9),RelGegevens!$L$3:$L$1002))</f>
        <v/>
      </c>
      <c r="AZ155" s="51" t="str">
        <f ca="1">IF(OR($A155="",AZ$9="",SUMIF(RelGegevens!$F$3:$M$1002,CONCATENATE("=",Uitwerking!$A155,"-",Uitwerking!AZ$9),RelGegevens!$L$3:$L$1002)=0),"",SUMIF(RelGegevens!$F$3:$M$1002,CONCATENATE("=",Uitwerking!$A155,"-",Uitwerking!AZ$9),RelGegevens!$L$3:$L$1002))</f>
        <v/>
      </c>
      <c r="BA155" s="51" t="str">
        <f ca="1">IF(OR($A155="",BA$9="",SUMIF(RelGegevens!$F$3:$M$1002,CONCATENATE("=",Uitwerking!$A155,"-",Uitwerking!BA$9),RelGegevens!$L$3:$L$1002)=0),"",SUMIF(RelGegevens!$F$3:$M$1002,CONCATENATE("=",Uitwerking!$A155,"-",Uitwerking!BA$9),RelGegevens!$L$3:$L$1002))</f>
        <v/>
      </c>
      <c r="BB155" s="51" t="str">
        <f ca="1">IF(OR($A155="",BB$9="",SUMIF(RelGegevens!$F$3:$M$1002,CONCATENATE("=",Uitwerking!$A155,"-",Uitwerking!BB$9),RelGegevens!$L$3:$L$1002)=0),"",SUMIF(RelGegevens!$F$3:$M$1002,CONCATENATE("=",Uitwerking!$A155,"-",Uitwerking!BB$9),RelGegevens!$L$3:$L$1002))</f>
        <v/>
      </c>
      <c r="BC155" s="52" t="str">
        <f ca="1">IF(OR($A155="",BC$9="",SUMIF(RelGegevens!$F$3:$M$1002,CONCATENATE("=",Uitwerking!$A155,"-",Uitwerking!BC$9),RelGegevens!$L$3:$L$1002)=0),"",SUMIF(RelGegevens!$F$3:$M$1002,CONCATENATE("=",Uitwerking!$A155,"-",Uitwerking!BC$9),RelGegevens!$L$3:$L$1002))</f>
        <v/>
      </c>
    </row>
    <row r="156" spans="1:55" ht="10.5" customHeight="1" x14ac:dyDescent="0.25">
      <c r="A156" s="17" t="str">
        <f>'Data LMA'!B164</f>
        <v/>
      </c>
      <c r="B156" s="29" t="str">
        <f t="shared" si="9"/>
        <v/>
      </c>
      <c r="C156" s="22" t="str">
        <f>IF(A156="","",VLOOKUP(A156,Euralcodes!$A$2:$C$840,3))</f>
        <v/>
      </c>
      <c r="D156" s="23" t="str">
        <f>IF(C156="","",VLOOKUP(A156,Euralcodes!$A$2:$C$840,2))</f>
        <v/>
      </c>
      <c r="E156" s="87" t="str">
        <f t="shared" ca="1" si="8"/>
        <v/>
      </c>
      <c r="F156" s="50" t="str">
        <f ca="1">IF(OR($A156="",F$9="",SUMIF(RelGegevens!$F$3:$M$1002,CONCATENATE("=",Uitwerking!$A156,"-",Uitwerking!F$9),RelGegevens!$L$3:$L$1002)=0),"",SUMIF(RelGegevens!$F$3:$M$1002,CONCATENATE("=",Uitwerking!$A156,"-",Uitwerking!F$9),RelGegevens!$L$3:$L$1002))</f>
        <v/>
      </c>
      <c r="G156" s="51" t="str">
        <f ca="1">IF(OR($A156="",G$9="",SUMIF(RelGegevens!$F$3:$M$1002,CONCATENATE("=",Uitwerking!$A156,"-",Uitwerking!G$9),RelGegevens!$L$3:$L$1002)=0),"",SUMIF(RelGegevens!$F$3:$M$1002,CONCATENATE("=",Uitwerking!$A156,"-",Uitwerking!G$9),RelGegevens!$L$3:$L$1002))</f>
        <v/>
      </c>
      <c r="H156" s="51" t="str">
        <f ca="1">IF(OR($A156="",H$9="",SUMIF(RelGegevens!$F$3:$M$1002,CONCATENATE("=",Uitwerking!$A156,"-",Uitwerking!H$9),RelGegevens!$L$3:$L$1002)=0),"",SUMIF(RelGegevens!$F$3:$M$1002,CONCATENATE("=",Uitwerking!$A156,"-",Uitwerking!H$9),RelGegevens!$L$3:$L$1002))</f>
        <v/>
      </c>
      <c r="I156" s="51" t="str">
        <f ca="1">IF(OR($A156="",I$9="",SUMIF(RelGegevens!$F$3:$M$1002,CONCATENATE("=",Uitwerking!$A156,"-",Uitwerking!I$9),RelGegevens!$L$3:$L$1002)=0),"",SUMIF(RelGegevens!$F$3:$M$1002,CONCATENATE("=",Uitwerking!$A156,"-",Uitwerking!I$9),RelGegevens!$L$3:$L$1002))</f>
        <v/>
      </c>
      <c r="J156" s="51" t="str">
        <f ca="1">IF(OR($A156="",J$9="",SUMIF(RelGegevens!$F$3:$M$1002,CONCATENATE("=",Uitwerking!$A156,"-",Uitwerking!J$9),RelGegevens!$L$3:$L$1002)=0),"",SUMIF(RelGegevens!$F$3:$M$1002,CONCATENATE("=",Uitwerking!$A156,"-",Uitwerking!J$9),RelGegevens!$L$3:$L$1002))</f>
        <v/>
      </c>
      <c r="K156" s="51" t="str">
        <f ca="1">IF(OR($A156="",K$9="",SUMIF(RelGegevens!$F$3:$M$1002,CONCATENATE("=",Uitwerking!$A156,"-",Uitwerking!K$9),RelGegevens!$L$3:$L$1002)=0),"",SUMIF(RelGegevens!$F$3:$M$1002,CONCATENATE("=",Uitwerking!$A156,"-",Uitwerking!K$9),RelGegevens!$L$3:$L$1002))</f>
        <v/>
      </c>
      <c r="L156" s="51" t="str">
        <f ca="1">IF(OR($A156="",L$9="",SUMIF(RelGegevens!$F$3:$M$1002,CONCATENATE("=",Uitwerking!$A156,"-",Uitwerking!L$9),RelGegevens!$L$3:$L$1002)=0),"",SUMIF(RelGegevens!$F$3:$M$1002,CONCATENATE("=",Uitwerking!$A156,"-",Uitwerking!L$9),RelGegevens!$L$3:$L$1002))</f>
        <v/>
      </c>
      <c r="M156" s="51" t="str">
        <f ca="1">IF(OR($A156="",M$9="",SUMIF(RelGegevens!$F$3:$M$1002,CONCATENATE("=",Uitwerking!$A156,"-",Uitwerking!M$9),RelGegevens!$L$3:$L$1002)=0),"",SUMIF(RelGegevens!$F$3:$M$1002,CONCATENATE("=",Uitwerking!$A156,"-",Uitwerking!M$9),RelGegevens!$L$3:$L$1002))</f>
        <v/>
      </c>
      <c r="N156" s="51" t="str">
        <f ca="1">IF(OR($A156="",N$9="",SUMIF(RelGegevens!$F$3:$M$1002,CONCATENATE("=",Uitwerking!$A156,"-",Uitwerking!N$9),RelGegevens!$L$3:$L$1002)=0),"",SUMIF(RelGegevens!$F$3:$M$1002,CONCATENATE("=",Uitwerking!$A156,"-",Uitwerking!N$9),RelGegevens!$L$3:$L$1002))</f>
        <v/>
      </c>
      <c r="O156" s="51" t="str">
        <f ca="1">IF(OR($A156="",O$9="",SUMIF(RelGegevens!$F$3:$M$1002,CONCATENATE("=",Uitwerking!$A156,"-",Uitwerking!O$9),RelGegevens!$L$3:$L$1002)=0),"",SUMIF(RelGegevens!$F$3:$M$1002,CONCATENATE("=",Uitwerking!$A156,"-",Uitwerking!O$9),RelGegevens!$L$3:$L$1002))</f>
        <v/>
      </c>
      <c r="P156" s="51" t="str">
        <f ca="1">IF(OR($A156="",P$9="",SUMIF(RelGegevens!$F$3:$M$1002,CONCATENATE("=",Uitwerking!$A156,"-",Uitwerking!P$9),RelGegevens!$L$3:$L$1002)=0),"",SUMIF(RelGegevens!$F$3:$M$1002,CONCATENATE("=",Uitwerking!$A156,"-",Uitwerking!P$9),RelGegevens!$L$3:$L$1002))</f>
        <v/>
      </c>
      <c r="Q156" s="51" t="str">
        <f ca="1">IF(OR($A156="",Q$9="",SUMIF(RelGegevens!$F$3:$M$1002,CONCATENATE("=",Uitwerking!$A156,"-",Uitwerking!Q$9),RelGegevens!$L$3:$L$1002)=0),"",SUMIF(RelGegevens!$F$3:$M$1002,CONCATENATE("=",Uitwerking!$A156,"-",Uitwerking!Q$9),RelGegevens!$L$3:$L$1002))</f>
        <v/>
      </c>
      <c r="R156" s="51" t="str">
        <f ca="1">IF(OR($A156="",R$9="",SUMIF(RelGegevens!$F$3:$M$1002,CONCATENATE("=",Uitwerking!$A156,"-",Uitwerking!R$9),RelGegevens!$L$3:$L$1002)=0),"",SUMIF(RelGegevens!$F$3:$M$1002,CONCATENATE("=",Uitwerking!$A156,"-",Uitwerking!R$9),RelGegevens!$L$3:$L$1002))</f>
        <v/>
      </c>
      <c r="S156" s="51" t="str">
        <f ca="1">IF(OR($A156="",S$9="",SUMIF(RelGegevens!$F$3:$M$1002,CONCATENATE("=",Uitwerking!$A156,"-",Uitwerking!S$9),RelGegevens!$L$3:$L$1002)=0),"",SUMIF(RelGegevens!$F$3:$M$1002,CONCATENATE("=",Uitwerking!$A156,"-",Uitwerking!S$9),RelGegevens!$L$3:$L$1002))</f>
        <v/>
      </c>
      <c r="T156" s="51" t="str">
        <f ca="1">IF(OR($A156="",T$9="",SUMIF(RelGegevens!$F$3:$M$1002,CONCATENATE("=",Uitwerking!$A156,"-",Uitwerking!T$9),RelGegevens!$L$3:$L$1002)=0),"",SUMIF(RelGegevens!$F$3:$M$1002,CONCATENATE("=",Uitwerking!$A156,"-",Uitwerking!T$9),RelGegevens!$L$3:$L$1002))</f>
        <v/>
      </c>
      <c r="U156" s="51" t="str">
        <f ca="1">IF(OR($A156="",U$9="",SUMIF(RelGegevens!$F$3:$M$1002,CONCATENATE("=",Uitwerking!$A156,"-",Uitwerking!U$9),RelGegevens!$L$3:$L$1002)=0),"",SUMIF(RelGegevens!$F$3:$M$1002,CONCATENATE("=",Uitwerking!$A156,"-",Uitwerking!U$9),RelGegevens!$L$3:$L$1002))</f>
        <v/>
      </c>
      <c r="V156" s="51" t="str">
        <f ca="1">IF(OR($A156="",V$9="",SUMIF(RelGegevens!$F$3:$M$1002,CONCATENATE("=",Uitwerking!$A156,"-",Uitwerking!V$9),RelGegevens!$L$3:$L$1002)=0),"",SUMIF(RelGegevens!$F$3:$M$1002,CONCATENATE("=",Uitwerking!$A156,"-",Uitwerking!V$9),RelGegevens!$L$3:$L$1002))</f>
        <v/>
      </c>
      <c r="W156" s="51" t="str">
        <f ca="1">IF(OR($A156="",W$9="",SUMIF(RelGegevens!$F$3:$M$1002,CONCATENATE("=",Uitwerking!$A156,"-",Uitwerking!W$9),RelGegevens!$L$3:$L$1002)=0),"",SUMIF(RelGegevens!$F$3:$M$1002,CONCATENATE("=",Uitwerking!$A156,"-",Uitwerking!W$9),RelGegevens!$L$3:$L$1002))</f>
        <v/>
      </c>
      <c r="X156" s="51" t="str">
        <f ca="1">IF(OR($A156="",X$9="",SUMIF(RelGegevens!$F$3:$M$1002,CONCATENATE("=",Uitwerking!$A156,"-",Uitwerking!X$9),RelGegevens!$L$3:$L$1002)=0),"",SUMIF(RelGegevens!$F$3:$M$1002,CONCATENATE("=",Uitwerking!$A156,"-",Uitwerking!X$9),RelGegevens!$L$3:$L$1002))</f>
        <v/>
      </c>
      <c r="Y156" s="51" t="str">
        <f ca="1">IF(OR($A156="",Y$9="",SUMIF(RelGegevens!$F$3:$M$1002,CONCATENATE("=",Uitwerking!$A156,"-",Uitwerking!Y$9),RelGegevens!$L$3:$L$1002)=0),"",SUMIF(RelGegevens!$F$3:$M$1002,CONCATENATE("=",Uitwerking!$A156,"-",Uitwerking!Y$9),RelGegevens!$L$3:$L$1002))</f>
        <v/>
      </c>
      <c r="Z156" s="50" t="str">
        <f ca="1">IF(OR($A156="",Z$9="",SUMIF(RelGegevens!$F$3:$M$1002,CONCATENATE("=",Uitwerking!$A156,"-",Uitwerking!Z$9),RelGegevens!$L$3:$L$1002)=0),"",SUMIF(RelGegevens!$F$3:$M$1002,CONCATENATE("=",Uitwerking!$A156,"-",Uitwerking!Z$9),RelGegevens!$L$3:$L$1002))</f>
        <v/>
      </c>
      <c r="AA156" s="51" t="str">
        <f ca="1">IF(OR($A156="",AA$9="",SUMIF(RelGegevens!$F$3:$M$1002,CONCATENATE("=",Uitwerking!$A156,"-",Uitwerking!AA$9),RelGegevens!$L$3:$L$1002)=0),"",SUMIF(RelGegevens!$F$3:$M$1002,CONCATENATE("=",Uitwerking!$A156,"-",Uitwerking!AA$9),RelGegevens!$L$3:$L$1002))</f>
        <v/>
      </c>
      <c r="AB156" s="51" t="str">
        <f ca="1">IF(OR($A156="",AB$9="",SUMIF(RelGegevens!$F$3:$M$1002,CONCATENATE("=",Uitwerking!$A156,"-",Uitwerking!AB$9),RelGegevens!$L$3:$L$1002)=0),"",SUMIF(RelGegevens!$F$3:$M$1002,CONCATENATE("=",Uitwerking!$A156,"-",Uitwerking!AB$9),RelGegevens!$L$3:$L$1002))</f>
        <v/>
      </c>
      <c r="AC156" s="51" t="str">
        <f ca="1">IF(OR($A156="",AC$9="",SUMIF(RelGegevens!$F$3:$M$1002,CONCATENATE("=",Uitwerking!$A156,"-",Uitwerking!AC$9),RelGegevens!$L$3:$L$1002)=0),"",SUMIF(RelGegevens!$F$3:$M$1002,CONCATENATE("=",Uitwerking!$A156,"-",Uitwerking!AC$9),RelGegevens!$L$3:$L$1002))</f>
        <v/>
      </c>
      <c r="AD156" s="51" t="str">
        <f ca="1">IF(OR($A156="",AD$9="",SUMIF(RelGegevens!$F$3:$M$1002,CONCATENATE("=",Uitwerking!$A156,"-",Uitwerking!AD$9),RelGegevens!$L$3:$L$1002)=0),"",SUMIF(RelGegevens!$F$3:$M$1002,CONCATENATE("=",Uitwerking!$A156,"-",Uitwerking!AD$9),RelGegevens!$L$3:$L$1002))</f>
        <v/>
      </c>
      <c r="AE156" s="51" t="str">
        <f ca="1">IF(OR($A156="",AE$9="",SUMIF(RelGegevens!$F$3:$M$1002,CONCATENATE("=",Uitwerking!$A156,"-",Uitwerking!AE$9),RelGegevens!$L$3:$L$1002)=0),"",SUMIF(RelGegevens!$F$3:$M$1002,CONCATENATE("=",Uitwerking!$A156,"-",Uitwerking!AE$9),RelGegevens!$L$3:$L$1002))</f>
        <v/>
      </c>
      <c r="AF156" s="51" t="str">
        <f ca="1">IF(OR($A156="",AF$9="",SUMIF(RelGegevens!$F$3:$M$1002,CONCATENATE("=",Uitwerking!$A156,"-",Uitwerking!AF$9),RelGegevens!$L$3:$L$1002)=0),"",SUMIF(RelGegevens!$F$3:$M$1002,CONCATENATE("=",Uitwerking!$A156,"-",Uitwerking!AF$9),RelGegevens!$L$3:$L$1002))</f>
        <v/>
      </c>
      <c r="AG156" s="51" t="str">
        <f ca="1">IF(OR($A156="",AG$9="",SUMIF(RelGegevens!$F$3:$M$1002,CONCATENATE("=",Uitwerking!$A156,"-",Uitwerking!AG$9),RelGegevens!$L$3:$L$1002)=0),"",SUMIF(RelGegevens!$F$3:$M$1002,CONCATENATE("=",Uitwerking!$A156,"-",Uitwerking!AG$9),RelGegevens!$L$3:$L$1002))</f>
        <v/>
      </c>
      <c r="AH156" s="51" t="str">
        <f ca="1">IF(OR($A156="",AH$9="",SUMIF(RelGegevens!$F$3:$M$1002,CONCATENATE("=",Uitwerking!$A156,"-",Uitwerking!AH$9),RelGegevens!$L$3:$L$1002)=0),"",SUMIF(RelGegevens!$F$3:$M$1002,CONCATENATE("=",Uitwerking!$A156,"-",Uitwerking!AH$9),RelGegevens!$L$3:$L$1002))</f>
        <v/>
      </c>
      <c r="AI156" s="51" t="str">
        <f ca="1">IF(OR($A156="",AI$9="",SUMIF(RelGegevens!$F$3:$M$1002,CONCATENATE("=",Uitwerking!$A156,"-",Uitwerking!AI$9),RelGegevens!$L$3:$L$1002)=0),"",SUMIF(RelGegevens!$F$3:$M$1002,CONCATENATE("=",Uitwerking!$A156,"-",Uitwerking!AI$9),RelGegevens!$L$3:$L$1002))</f>
        <v/>
      </c>
      <c r="AJ156" s="51" t="str">
        <f ca="1">IF(OR($A156="",AJ$9="",SUMIF(RelGegevens!$F$3:$M$1002,CONCATENATE("=",Uitwerking!$A156,"-",Uitwerking!AJ$9),RelGegevens!$L$3:$L$1002)=0),"",SUMIF(RelGegevens!$F$3:$M$1002,CONCATENATE("=",Uitwerking!$A156,"-",Uitwerking!AJ$9),RelGegevens!$L$3:$L$1002))</f>
        <v/>
      </c>
      <c r="AK156" s="51" t="str">
        <f ca="1">IF(OR($A156="",AK$9="",SUMIF(RelGegevens!$F$3:$M$1002,CONCATENATE("=",Uitwerking!$A156,"-",Uitwerking!AK$9),RelGegevens!$L$3:$L$1002)=0),"",SUMIF(RelGegevens!$F$3:$M$1002,CONCATENATE("=",Uitwerking!$A156,"-",Uitwerking!AK$9),RelGegevens!$L$3:$L$1002))</f>
        <v/>
      </c>
      <c r="AL156" s="51" t="str">
        <f ca="1">IF(OR($A156="",AL$9="",SUMIF(RelGegevens!$F$3:$M$1002,CONCATENATE("=",Uitwerking!$A156,"-",Uitwerking!AL$9),RelGegevens!$L$3:$L$1002)=0),"",SUMIF(RelGegevens!$F$3:$M$1002,CONCATENATE("=",Uitwerking!$A156,"-",Uitwerking!AL$9),RelGegevens!$L$3:$L$1002))</f>
        <v/>
      </c>
      <c r="AM156" s="51" t="str">
        <f ca="1">IF(OR($A156="",AM$9="",SUMIF(RelGegevens!$F$3:$M$1002,CONCATENATE("=",Uitwerking!$A156,"-",Uitwerking!AM$9),RelGegevens!$L$3:$L$1002)=0),"",SUMIF(RelGegevens!$F$3:$M$1002,CONCATENATE("=",Uitwerking!$A156,"-",Uitwerking!AM$9),RelGegevens!$L$3:$L$1002))</f>
        <v/>
      </c>
      <c r="AN156" s="51" t="str">
        <f ca="1">IF(OR($A156="",AN$9="",SUMIF(RelGegevens!$F$3:$M$1002,CONCATENATE("=",Uitwerking!$A156,"-",Uitwerking!AN$9),RelGegevens!$L$3:$L$1002)=0),"",SUMIF(RelGegevens!$F$3:$M$1002,CONCATENATE("=",Uitwerking!$A156,"-",Uitwerking!AN$9),RelGegevens!$L$3:$L$1002))</f>
        <v/>
      </c>
      <c r="AO156" s="51" t="str">
        <f ca="1">IF(OR($A156="",AO$9="",SUMIF(RelGegevens!$F$3:$M$1002,CONCATENATE("=",Uitwerking!$A156,"-",Uitwerking!AO$9),RelGegevens!$L$3:$L$1002)=0),"",SUMIF(RelGegevens!$F$3:$M$1002,CONCATENATE("=",Uitwerking!$A156,"-",Uitwerking!AO$9),RelGegevens!$L$3:$L$1002))</f>
        <v/>
      </c>
      <c r="AP156" s="51" t="str">
        <f ca="1">IF(OR($A156="",AP$9="",SUMIF(RelGegevens!$F$3:$M$1002,CONCATENATE("=",Uitwerking!$A156,"-",Uitwerking!AP$9),RelGegevens!$L$3:$L$1002)=0),"",SUMIF(RelGegevens!$F$3:$M$1002,CONCATENATE("=",Uitwerking!$A156,"-",Uitwerking!AP$9),RelGegevens!$L$3:$L$1002))</f>
        <v/>
      </c>
      <c r="AQ156" s="51" t="str">
        <f ca="1">IF(OR($A156="",AQ$9="",SUMIF(RelGegevens!$F$3:$M$1002,CONCATENATE("=",Uitwerking!$A156,"-",Uitwerking!AQ$9),RelGegevens!$L$3:$L$1002)=0),"",SUMIF(RelGegevens!$F$3:$M$1002,CONCATENATE("=",Uitwerking!$A156,"-",Uitwerking!AQ$9),RelGegevens!$L$3:$L$1002))</f>
        <v/>
      </c>
      <c r="AR156" s="51" t="str">
        <f ca="1">IF(OR($A156="",AR$9="",SUMIF(RelGegevens!$F$3:$M$1002,CONCATENATE("=",Uitwerking!$A156,"-",Uitwerking!AR$9),RelGegevens!$L$3:$L$1002)=0),"",SUMIF(RelGegevens!$F$3:$M$1002,CONCATENATE("=",Uitwerking!$A156,"-",Uitwerking!AR$9),RelGegevens!$L$3:$L$1002))</f>
        <v/>
      </c>
      <c r="AS156" s="51" t="str">
        <f ca="1">IF(OR($A156="",AS$9="",SUMIF(RelGegevens!$F$3:$M$1002,CONCATENATE("=",Uitwerking!$A156,"-",Uitwerking!AS$9),RelGegevens!$L$3:$L$1002)=0),"",SUMIF(RelGegevens!$F$3:$M$1002,CONCATENATE("=",Uitwerking!$A156,"-",Uitwerking!AS$9),RelGegevens!$L$3:$L$1002))</f>
        <v/>
      </c>
      <c r="AT156" s="51" t="str">
        <f ca="1">IF(OR($A156="",AT$9="",SUMIF(RelGegevens!$F$3:$M$1002,CONCATENATE("=",Uitwerking!$A156,"-",Uitwerking!AT$9),RelGegevens!$L$3:$L$1002)=0),"",SUMIF(RelGegevens!$F$3:$M$1002,CONCATENATE("=",Uitwerking!$A156,"-",Uitwerking!AT$9),RelGegevens!$L$3:$L$1002))</f>
        <v/>
      </c>
      <c r="AU156" s="51" t="str">
        <f ca="1">IF(OR($A156="",AU$9="",SUMIF(RelGegevens!$F$3:$M$1002,CONCATENATE("=",Uitwerking!$A156,"-",Uitwerking!AU$9),RelGegevens!$L$3:$L$1002)=0),"",SUMIF(RelGegevens!$F$3:$M$1002,CONCATENATE("=",Uitwerking!$A156,"-",Uitwerking!AU$9),RelGegevens!$L$3:$L$1002))</f>
        <v/>
      </c>
      <c r="AV156" s="51" t="str">
        <f ca="1">IF(OR($A156="",AV$9="",SUMIF(RelGegevens!$F$3:$M$1002,CONCATENATE("=",Uitwerking!$A156,"-",Uitwerking!AV$9),RelGegevens!$L$3:$L$1002)=0),"",SUMIF(RelGegevens!$F$3:$M$1002,CONCATENATE("=",Uitwerking!$A156,"-",Uitwerking!AV$9),RelGegevens!$L$3:$L$1002))</f>
        <v/>
      </c>
      <c r="AW156" s="51" t="str">
        <f ca="1">IF(OR($A156="",AW$9="",SUMIF(RelGegevens!$F$3:$M$1002,CONCATENATE("=",Uitwerking!$A156,"-",Uitwerking!AW$9),RelGegevens!$L$3:$L$1002)=0),"",SUMIF(RelGegevens!$F$3:$M$1002,CONCATENATE("=",Uitwerking!$A156,"-",Uitwerking!AW$9),RelGegevens!$L$3:$L$1002))</f>
        <v/>
      </c>
      <c r="AX156" s="51" t="str">
        <f ca="1">IF(OR($A156="",AX$9="",SUMIF(RelGegevens!$F$3:$M$1002,CONCATENATE("=",Uitwerking!$A156,"-",Uitwerking!AX$9),RelGegevens!$L$3:$L$1002)=0),"",SUMIF(RelGegevens!$F$3:$M$1002,CONCATENATE("=",Uitwerking!$A156,"-",Uitwerking!AX$9),RelGegevens!$L$3:$L$1002))</f>
        <v/>
      </c>
      <c r="AY156" s="51" t="str">
        <f ca="1">IF(OR($A156="",AY$9="",SUMIF(RelGegevens!$F$3:$M$1002,CONCATENATE("=",Uitwerking!$A156,"-",Uitwerking!AY$9),RelGegevens!$L$3:$L$1002)=0),"",SUMIF(RelGegevens!$F$3:$M$1002,CONCATENATE("=",Uitwerking!$A156,"-",Uitwerking!AY$9),RelGegevens!$L$3:$L$1002))</f>
        <v/>
      </c>
      <c r="AZ156" s="51" t="str">
        <f ca="1">IF(OR($A156="",AZ$9="",SUMIF(RelGegevens!$F$3:$M$1002,CONCATENATE("=",Uitwerking!$A156,"-",Uitwerking!AZ$9),RelGegevens!$L$3:$L$1002)=0),"",SUMIF(RelGegevens!$F$3:$M$1002,CONCATENATE("=",Uitwerking!$A156,"-",Uitwerking!AZ$9),RelGegevens!$L$3:$L$1002))</f>
        <v/>
      </c>
      <c r="BA156" s="51" t="str">
        <f ca="1">IF(OR($A156="",BA$9="",SUMIF(RelGegevens!$F$3:$M$1002,CONCATENATE("=",Uitwerking!$A156,"-",Uitwerking!BA$9),RelGegevens!$L$3:$L$1002)=0),"",SUMIF(RelGegevens!$F$3:$M$1002,CONCATENATE("=",Uitwerking!$A156,"-",Uitwerking!BA$9),RelGegevens!$L$3:$L$1002))</f>
        <v/>
      </c>
      <c r="BB156" s="51" t="str">
        <f ca="1">IF(OR($A156="",BB$9="",SUMIF(RelGegevens!$F$3:$M$1002,CONCATENATE("=",Uitwerking!$A156,"-",Uitwerking!BB$9),RelGegevens!$L$3:$L$1002)=0),"",SUMIF(RelGegevens!$F$3:$M$1002,CONCATENATE("=",Uitwerking!$A156,"-",Uitwerking!BB$9),RelGegevens!$L$3:$L$1002))</f>
        <v/>
      </c>
      <c r="BC156" s="52" t="str">
        <f ca="1">IF(OR($A156="",BC$9="",SUMIF(RelGegevens!$F$3:$M$1002,CONCATENATE("=",Uitwerking!$A156,"-",Uitwerking!BC$9),RelGegevens!$L$3:$L$1002)=0),"",SUMIF(RelGegevens!$F$3:$M$1002,CONCATENATE("=",Uitwerking!$A156,"-",Uitwerking!BC$9),RelGegevens!$L$3:$L$1002))</f>
        <v/>
      </c>
    </row>
    <row r="157" spans="1:55" ht="10.5" customHeight="1" x14ac:dyDescent="0.25">
      <c r="A157" s="17" t="str">
        <f>'Data LMA'!B165</f>
        <v/>
      </c>
      <c r="B157" s="29" t="str">
        <f t="shared" si="9"/>
        <v/>
      </c>
      <c r="C157" s="22" t="str">
        <f>IF(A157="","",VLOOKUP(A157,Euralcodes!$A$2:$C$840,3))</f>
        <v/>
      </c>
      <c r="D157" s="23" t="str">
        <f>IF(C157="","",VLOOKUP(A157,Euralcodes!$A$2:$C$840,2))</f>
        <v/>
      </c>
      <c r="E157" s="87" t="str">
        <f t="shared" ca="1" si="8"/>
        <v/>
      </c>
      <c r="F157" s="50" t="str">
        <f ca="1">IF(OR($A157="",F$9="",SUMIF(RelGegevens!$F$3:$M$1002,CONCATENATE("=",Uitwerking!$A157,"-",Uitwerking!F$9),RelGegevens!$L$3:$L$1002)=0),"",SUMIF(RelGegevens!$F$3:$M$1002,CONCATENATE("=",Uitwerking!$A157,"-",Uitwerking!F$9),RelGegevens!$L$3:$L$1002))</f>
        <v/>
      </c>
      <c r="G157" s="51" t="str">
        <f ca="1">IF(OR($A157="",G$9="",SUMIF(RelGegevens!$F$3:$M$1002,CONCATENATE("=",Uitwerking!$A157,"-",Uitwerking!G$9),RelGegevens!$L$3:$L$1002)=0),"",SUMIF(RelGegevens!$F$3:$M$1002,CONCATENATE("=",Uitwerking!$A157,"-",Uitwerking!G$9),RelGegevens!$L$3:$L$1002))</f>
        <v/>
      </c>
      <c r="H157" s="51" t="str">
        <f ca="1">IF(OR($A157="",H$9="",SUMIF(RelGegevens!$F$3:$M$1002,CONCATENATE("=",Uitwerking!$A157,"-",Uitwerking!H$9),RelGegevens!$L$3:$L$1002)=0),"",SUMIF(RelGegevens!$F$3:$M$1002,CONCATENATE("=",Uitwerking!$A157,"-",Uitwerking!H$9),RelGegevens!$L$3:$L$1002))</f>
        <v/>
      </c>
      <c r="I157" s="51" t="str">
        <f ca="1">IF(OR($A157="",I$9="",SUMIF(RelGegevens!$F$3:$M$1002,CONCATENATE("=",Uitwerking!$A157,"-",Uitwerking!I$9),RelGegevens!$L$3:$L$1002)=0),"",SUMIF(RelGegevens!$F$3:$M$1002,CONCATENATE("=",Uitwerking!$A157,"-",Uitwerking!I$9),RelGegevens!$L$3:$L$1002))</f>
        <v/>
      </c>
      <c r="J157" s="51" t="str">
        <f ca="1">IF(OR($A157="",J$9="",SUMIF(RelGegevens!$F$3:$M$1002,CONCATENATE("=",Uitwerking!$A157,"-",Uitwerking!J$9),RelGegevens!$L$3:$L$1002)=0),"",SUMIF(RelGegevens!$F$3:$M$1002,CONCATENATE("=",Uitwerking!$A157,"-",Uitwerking!J$9),RelGegevens!$L$3:$L$1002))</f>
        <v/>
      </c>
      <c r="K157" s="51" t="str">
        <f ca="1">IF(OR($A157="",K$9="",SUMIF(RelGegevens!$F$3:$M$1002,CONCATENATE("=",Uitwerking!$A157,"-",Uitwerking!K$9),RelGegevens!$L$3:$L$1002)=0),"",SUMIF(RelGegevens!$F$3:$M$1002,CONCATENATE("=",Uitwerking!$A157,"-",Uitwerking!K$9),RelGegevens!$L$3:$L$1002))</f>
        <v/>
      </c>
      <c r="L157" s="51" t="str">
        <f ca="1">IF(OR($A157="",L$9="",SUMIF(RelGegevens!$F$3:$M$1002,CONCATENATE("=",Uitwerking!$A157,"-",Uitwerking!L$9),RelGegevens!$L$3:$L$1002)=0),"",SUMIF(RelGegevens!$F$3:$M$1002,CONCATENATE("=",Uitwerking!$A157,"-",Uitwerking!L$9),RelGegevens!$L$3:$L$1002))</f>
        <v/>
      </c>
      <c r="M157" s="51" t="str">
        <f ca="1">IF(OR($A157="",M$9="",SUMIF(RelGegevens!$F$3:$M$1002,CONCATENATE("=",Uitwerking!$A157,"-",Uitwerking!M$9),RelGegevens!$L$3:$L$1002)=0),"",SUMIF(RelGegevens!$F$3:$M$1002,CONCATENATE("=",Uitwerking!$A157,"-",Uitwerking!M$9),RelGegevens!$L$3:$L$1002))</f>
        <v/>
      </c>
      <c r="N157" s="51" t="str">
        <f ca="1">IF(OR($A157="",N$9="",SUMIF(RelGegevens!$F$3:$M$1002,CONCATENATE("=",Uitwerking!$A157,"-",Uitwerking!N$9),RelGegevens!$L$3:$L$1002)=0),"",SUMIF(RelGegevens!$F$3:$M$1002,CONCATENATE("=",Uitwerking!$A157,"-",Uitwerking!N$9),RelGegevens!$L$3:$L$1002))</f>
        <v/>
      </c>
      <c r="O157" s="51" t="str">
        <f ca="1">IF(OR($A157="",O$9="",SUMIF(RelGegevens!$F$3:$M$1002,CONCATENATE("=",Uitwerking!$A157,"-",Uitwerking!O$9),RelGegevens!$L$3:$L$1002)=0),"",SUMIF(RelGegevens!$F$3:$M$1002,CONCATENATE("=",Uitwerking!$A157,"-",Uitwerking!O$9),RelGegevens!$L$3:$L$1002))</f>
        <v/>
      </c>
      <c r="P157" s="51" t="str">
        <f ca="1">IF(OR($A157="",P$9="",SUMIF(RelGegevens!$F$3:$M$1002,CONCATENATE("=",Uitwerking!$A157,"-",Uitwerking!P$9),RelGegevens!$L$3:$L$1002)=0),"",SUMIF(RelGegevens!$F$3:$M$1002,CONCATENATE("=",Uitwerking!$A157,"-",Uitwerking!P$9),RelGegevens!$L$3:$L$1002))</f>
        <v/>
      </c>
      <c r="Q157" s="51" t="str">
        <f ca="1">IF(OR($A157="",Q$9="",SUMIF(RelGegevens!$F$3:$M$1002,CONCATENATE("=",Uitwerking!$A157,"-",Uitwerking!Q$9),RelGegevens!$L$3:$L$1002)=0),"",SUMIF(RelGegevens!$F$3:$M$1002,CONCATENATE("=",Uitwerking!$A157,"-",Uitwerking!Q$9),RelGegevens!$L$3:$L$1002))</f>
        <v/>
      </c>
      <c r="R157" s="51" t="str">
        <f ca="1">IF(OR($A157="",R$9="",SUMIF(RelGegevens!$F$3:$M$1002,CONCATENATE("=",Uitwerking!$A157,"-",Uitwerking!R$9),RelGegevens!$L$3:$L$1002)=0),"",SUMIF(RelGegevens!$F$3:$M$1002,CONCATENATE("=",Uitwerking!$A157,"-",Uitwerking!R$9),RelGegevens!$L$3:$L$1002))</f>
        <v/>
      </c>
      <c r="S157" s="51" t="str">
        <f ca="1">IF(OR($A157="",S$9="",SUMIF(RelGegevens!$F$3:$M$1002,CONCATENATE("=",Uitwerking!$A157,"-",Uitwerking!S$9),RelGegevens!$L$3:$L$1002)=0),"",SUMIF(RelGegevens!$F$3:$M$1002,CONCATENATE("=",Uitwerking!$A157,"-",Uitwerking!S$9),RelGegevens!$L$3:$L$1002))</f>
        <v/>
      </c>
      <c r="T157" s="51" t="str">
        <f ca="1">IF(OR($A157="",T$9="",SUMIF(RelGegevens!$F$3:$M$1002,CONCATENATE("=",Uitwerking!$A157,"-",Uitwerking!T$9),RelGegevens!$L$3:$L$1002)=0),"",SUMIF(RelGegevens!$F$3:$M$1002,CONCATENATE("=",Uitwerking!$A157,"-",Uitwerking!T$9),RelGegevens!$L$3:$L$1002))</f>
        <v/>
      </c>
      <c r="U157" s="51" t="str">
        <f ca="1">IF(OR($A157="",U$9="",SUMIF(RelGegevens!$F$3:$M$1002,CONCATENATE("=",Uitwerking!$A157,"-",Uitwerking!U$9),RelGegevens!$L$3:$L$1002)=0),"",SUMIF(RelGegevens!$F$3:$M$1002,CONCATENATE("=",Uitwerking!$A157,"-",Uitwerking!U$9),RelGegevens!$L$3:$L$1002))</f>
        <v/>
      </c>
      <c r="V157" s="51" t="str">
        <f ca="1">IF(OR($A157="",V$9="",SUMIF(RelGegevens!$F$3:$M$1002,CONCATENATE("=",Uitwerking!$A157,"-",Uitwerking!V$9),RelGegevens!$L$3:$L$1002)=0),"",SUMIF(RelGegevens!$F$3:$M$1002,CONCATENATE("=",Uitwerking!$A157,"-",Uitwerking!V$9),RelGegevens!$L$3:$L$1002))</f>
        <v/>
      </c>
      <c r="W157" s="51" t="str">
        <f ca="1">IF(OR($A157="",W$9="",SUMIF(RelGegevens!$F$3:$M$1002,CONCATENATE("=",Uitwerking!$A157,"-",Uitwerking!W$9),RelGegevens!$L$3:$L$1002)=0),"",SUMIF(RelGegevens!$F$3:$M$1002,CONCATENATE("=",Uitwerking!$A157,"-",Uitwerking!W$9),RelGegevens!$L$3:$L$1002))</f>
        <v/>
      </c>
      <c r="X157" s="51" t="str">
        <f ca="1">IF(OR($A157="",X$9="",SUMIF(RelGegevens!$F$3:$M$1002,CONCATENATE("=",Uitwerking!$A157,"-",Uitwerking!X$9),RelGegevens!$L$3:$L$1002)=0),"",SUMIF(RelGegevens!$F$3:$M$1002,CONCATENATE("=",Uitwerking!$A157,"-",Uitwerking!X$9),RelGegevens!$L$3:$L$1002))</f>
        <v/>
      </c>
      <c r="Y157" s="51" t="str">
        <f ca="1">IF(OR($A157="",Y$9="",SUMIF(RelGegevens!$F$3:$M$1002,CONCATENATE("=",Uitwerking!$A157,"-",Uitwerking!Y$9),RelGegevens!$L$3:$L$1002)=0),"",SUMIF(RelGegevens!$F$3:$M$1002,CONCATENATE("=",Uitwerking!$A157,"-",Uitwerking!Y$9),RelGegevens!$L$3:$L$1002))</f>
        <v/>
      </c>
      <c r="Z157" s="50" t="str">
        <f ca="1">IF(OR($A157="",Z$9="",SUMIF(RelGegevens!$F$3:$M$1002,CONCATENATE("=",Uitwerking!$A157,"-",Uitwerking!Z$9),RelGegevens!$L$3:$L$1002)=0),"",SUMIF(RelGegevens!$F$3:$M$1002,CONCATENATE("=",Uitwerking!$A157,"-",Uitwerking!Z$9),RelGegevens!$L$3:$L$1002))</f>
        <v/>
      </c>
      <c r="AA157" s="51" t="str">
        <f ca="1">IF(OR($A157="",AA$9="",SUMIF(RelGegevens!$F$3:$M$1002,CONCATENATE("=",Uitwerking!$A157,"-",Uitwerking!AA$9),RelGegevens!$L$3:$L$1002)=0),"",SUMIF(RelGegevens!$F$3:$M$1002,CONCATENATE("=",Uitwerking!$A157,"-",Uitwerking!AA$9),RelGegevens!$L$3:$L$1002))</f>
        <v/>
      </c>
      <c r="AB157" s="51" t="str">
        <f ca="1">IF(OR($A157="",AB$9="",SUMIF(RelGegevens!$F$3:$M$1002,CONCATENATE("=",Uitwerking!$A157,"-",Uitwerking!AB$9),RelGegevens!$L$3:$L$1002)=0),"",SUMIF(RelGegevens!$F$3:$M$1002,CONCATENATE("=",Uitwerking!$A157,"-",Uitwerking!AB$9),RelGegevens!$L$3:$L$1002))</f>
        <v/>
      </c>
      <c r="AC157" s="51" t="str">
        <f ca="1">IF(OR($A157="",AC$9="",SUMIF(RelGegevens!$F$3:$M$1002,CONCATENATE("=",Uitwerking!$A157,"-",Uitwerking!AC$9),RelGegevens!$L$3:$L$1002)=0),"",SUMIF(RelGegevens!$F$3:$M$1002,CONCATENATE("=",Uitwerking!$A157,"-",Uitwerking!AC$9),RelGegevens!$L$3:$L$1002))</f>
        <v/>
      </c>
      <c r="AD157" s="51" t="str">
        <f ca="1">IF(OR($A157="",AD$9="",SUMIF(RelGegevens!$F$3:$M$1002,CONCATENATE("=",Uitwerking!$A157,"-",Uitwerking!AD$9),RelGegevens!$L$3:$L$1002)=0),"",SUMIF(RelGegevens!$F$3:$M$1002,CONCATENATE("=",Uitwerking!$A157,"-",Uitwerking!AD$9),RelGegevens!$L$3:$L$1002))</f>
        <v/>
      </c>
      <c r="AE157" s="51" t="str">
        <f ca="1">IF(OR($A157="",AE$9="",SUMIF(RelGegevens!$F$3:$M$1002,CONCATENATE("=",Uitwerking!$A157,"-",Uitwerking!AE$9),RelGegevens!$L$3:$L$1002)=0),"",SUMIF(RelGegevens!$F$3:$M$1002,CONCATENATE("=",Uitwerking!$A157,"-",Uitwerking!AE$9),RelGegevens!$L$3:$L$1002))</f>
        <v/>
      </c>
      <c r="AF157" s="51" t="str">
        <f ca="1">IF(OR($A157="",AF$9="",SUMIF(RelGegevens!$F$3:$M$1002,CONCATENATE("=",Uitwerking!$A157,"-",Uitwerking!AF$9),RelGegevens!$L$3:$L$1002)=0),"",SUMIF(RelGegevens!$F$3:$M$1002,CONCATENATE("=",Uitwerking!$A157,"-",Uitwerking!AF$9),RelGegevens!$L$3:$L$1002))</f>
        <v/>
      </c>
      <c r="AG157" s="51" t="str">
        <f ca="1">IF(OR($A157="",AG$9="",SUMIF(RelGegevens!$F$3:$M$1002,CONCATENATE("=",Uitwerking!$A157,"-",Uitwerking!AG$9),RelGegevens!$L$3:$L$1002)=0),"",SUMIF(RelGegevens!$F$3:$M$1002,CONCATENATE("=",Uitwerking!$A157,"-",Uitwerking!AG$9),RelGegevens!$L$3:$L$1002))</f>
        <v/>
      </c>
      <c r="AH157" s="51" t="str">
        <f ca="1">IF(OR($A157="",AH$9="",SUMIF(RelGegevens!$F$3:$M$1002,CONCATENATE("=",Uitwerking!$A157,"-",Uitwerking!AH$9),RelGegevens!$L$3:$L$1002)=0),"",SUMIF(RelGegevens!$F$3:$M$1002,CONCATENATE("=",Uitwerking!$A157,"-",Uitwerking!AH$9),RelGegevens!$L$3:$L$1002))</f>
        <v/>
      </c>
      <c r="AI157" s="51" t="str">
        <f ca="1">IF(OR($A157="",AI$9="",SUMIF(RelGegevens!$F$3:$M$1002,CONCATENATE("=",Uitwerking!$A157,"-",Uitwerking!AI$9),RelGegevens!$L$3:$L$1002)=0),"",SUMIF(RelGegevens!$F$3:$M$1002,CONCATENATE("=",Uitwerking!$A157,"-",Uitwerking!AI$9),RelGegevens!$L$3:$L$1002))</f>
        <v/>
      </c>
      <c r="AJ157" s="51" t="str">
        <f ca="1">IF(OR($A157="",AJ$9="",SUMIF(RelGegevens!$F$3:$M$1002,CONCATENATE("=",Uitwerking!$A157,"-",Uitwerking!AJ$9),RelGegevens!$L$3:$L$1002)=0),"",SUMIF(RelGegevens!$F$3:$M$1002,CONCATENATE("=",Uitwerking!$A157,"-",Uitwerking!AJ$9),RelGegevens!$L$3:$L$1002))</f>
        <v/>
      </c>
      <c r="AK157" s="51" t="str">
        <f ca="1">IF(OR($A157="",AK$9="",SUMIF(RelGegevens!$F$3:$M$1002,CONCATENATE("=",Uitwerking!$A157,"-",Uitwerking!AK$9),RelGegevens!$L$3:$L$1002)=0),"",SUMIF(RelGegevens!$F$3:$M$1002,CONCATENATE("=",Uitwerking!$A157,"-",Uitwerking!AK$9),RelGegevens!$L$3:$L$1002))</f>
        <v/>
      </c>
      <c r="AL157" s="51" t="str">
        <f ca="1">IF(OR($A157="",AL$9="",SUMIF(RelGegevens!$F$3:$M$1002,CONCATENATE("=",Uitwerking!$A157,"-",Uitwerking!AL$9),RelGegevens!$L$3:$L$1002)=0),"",SUMIF(RelGegevens!$F$3:$M$1002,CONCATENATE("=",Uitwerking!$A157,"-",Uitwerking!AL$9),RelGegevens!$L$3:$L$1002))</f>
        <v/>
      </c>
      <c r="AM157" s="51" t="str">
        <f ca="1">IF(OR($A157="",AM$9="",SUMIF(RelGegevens!$F$3:$M$1002,CONCATENATE("=",Uitwerking!$A157,"-",Uitwerking!AM$9),RelGegevens!$L$3:$L$1002)=0),"",SUMIF(RelGegevens!$F$3:$M$1002,CONCATENATE("=",Uitwerking!$A157,"-",Uitwerking!AM$9),RelGegevens!$L$3:$L$1002))</f>
        <v/>
      </c>
      <c r="AN157" s="51" t="str">
        <f ca="1">IF(OR($A157="",AN$9="",SUMIF(RelGegevens!$F$3:$M$1002,CONCATENATE("=",Uitwerking!$A157,"-",Uitwerking!AN$9),RelGegevens!$L$3:$L$1002)=0),"",SUMIF(RelGegevens!$F$3:$M$1002,CONCATENATE("=",Uitwerking!$A157,"-",Uitwerking!AN$9),RelGegevens!$L$3:$L$1002))</f>
        <v/>
      </c>
      <c r="AO157" s="51" t="str">
        <f ca="1">IF(OR($A157="",AO$9="",SUMIF(RelGegevens!$F$3:$M$1002,CONCATENATE("=",Uitwerking!$A157,"-",Uitwerking!AO$9),RelGegevens!$L$3:$L$1002)=0),"",SUMIF(RelGegevens!$F$3:$M$1002,CONCATENATE("=",Uitwerking!$A157,"-",Uitwerking!AO$9),RelGegevens!$L$3:$L$1002))</f>
        <v/>
      </c>
      <c r="AP157" s="51" t="str">
        <f ca="1">IF(OR($A157="",AP$9="",SUMIF(RelGegevens!$F$3:$M$1002,CONCATENATE("=",Uitwerking!$A157,"-",Uitwerking!AP$9),RelGegevens!$L$3:$L$1002)=0),"",SUMIF(RelGegevens!$F$3:$M$1002,CONCATENATE("=",Uitwerking!$A157,"-",Uitwerking!AP$9),RelGegevens!$L$3:$L$1002))</f>
        <v/>
      </c>
      <c r="AQ157" s="51" t="str">
        <f ca="1">IF(OR($A157="",AQ$9="",SUMIF(RelGegevens!$F$3:$M$1002,CONCATENATE("=",Uitwerking!$A157,"-",Uitwerking!AQ$9),RelGegevens!$L$3:$L$1002)=0),"",SUMIF(RelGegevens!$F$3:$M$1002,CONCATENATE("=",Uitwerking!$A157,"-",Uitwerking!AQ$9),RelGegevens!$L$3:$L$1002))</f>
        <v/>
      </c>
      <c r="AR157" s="51" t="str">
        <f ca="1">IF(OR($A157="",AR$9="",SUMIF(RelGegevens!$F$3:$M$1002,CONCATENATE("=",Uitwerking!$A157,"-",Uitwerking!AR$9),RelGegevens!$L$3:$L$1002)=0),"",SUMIF(RelGegevens!$F$3:$M$1002,CONCATENATE("=",Uitwerking!$A157,"-",Uitwerking!AR$9),RelGegevens!$L$3:$L$1002))</f>
        <v/>
      </c>
      <c r="AS157" s="51" t="str">
        <f ca="1">IF(OR($A157="",AS$9="",SUMIF(RelGegevens!$F$3:$M$1002,CONCATENATE("=",Uitwerking!$A157,"-",Uitwerking!AS$9),RelGegevens!$L$3:$L$1002)=0),"",SUMIF(RelGegevens!$F$3:$M$1002,CONCATENATE("=",Uitwerking!$A157,"-",Uitwerking!AS$9),RelGegevens!$L$3:$L$1002))</f>
        <v/>
      </c>
      <c r="AT157" s="51" t="str">
        <f ca="1">IF(OR($A157="",AT$9="",SUMIF(RelGegevens!$F$3:$M$1002,CONCATENATE("=",Uitwerking!$A157,"-",Uitwerking!AT$9),RelGegevens!$L$3:$L$1002)=0),"",SUMIF(RelGegevens!$F$3:$M$1002,CONCATENATE("=",Uitwerking!$A157,"-",Uitwerking!AT$9),RelGegevens!$L$3:$L$1002))</f>
        <v/>
      </c>
      <c r="AU157" s="51" t="str">
        <f ca="1">IF(OR($A157="",AU$9="",SUMIF(RelGegevens!$F$3:$M$1002,CONCATENATE("=",Uitwerking!$A157,"-",Uitwerking!AU$9),RelGegevens!$L$3:$L$1002)=0),"",SUMIF(RelGegevens!$F$3:$M$1002,CONCATENATE("=",Uitwerking!$A157,"-",Uitwerking!AU$9),RelGegevens!$L$3:$L$1002))</f>
        <v/>
      </c>
      <c r="AV157" s="51" t="str">
        <f ca="1">IF(OR($A157="",AV$9="",SUMIF(RelGegevens!$F$3:$M$1002,CONCATENATE("=",Uitwerking!$A157,"-",Uitwerking!AV$9),RelGegevens!$L$3:$L$1002)=0),"",SUMIF(RelGegevens!$F$3:$M$1002,CONCATENATE("=",Uitwerking!$A157,"-",Uitwerking!AV$9),RelGegevens!$L$3:$L$1002))</f>
        <v/>
      </c>
      <c r="AW157" s="51" t="str">
        <f ca="1">IF(OR($A157="",AW$9="",SUMIF(RelGegevens!$F$3:$M$1002,CONCATENATE("=",Uitwerking!$A157,"-",Uitwerking!AW$9),RelGegevens!$L$3:$L$1002)=0),"",SUMIF(RelGegevens!$F$3:$M$1002,CONCATENATE("=",Uitwerking!$A157,"-",Uitwerking!AW$9),RelGegevens!$L$3:$L$1002))</f>
        <v/>
      </c>
      <c r="AX157" s="51" t="str">
        <f ca="1">IF(OR($A157="",AX$9="",SUMIF(RelGegevens!$F$3:$M$1002,CONCATENATE("=",Uitwerking!$A157,"-",Uitwerking!AX$9),RelGegevens!$L$3:$L$1002)=0),"",SUMIF(RelGegevens!$F$3:$M$1002,CONCATENATE("=",Uitwerking!$A157,"-",Uitwerking!AX$9),RelGegevens!$L$3:$L$1002))</f>
        <v/>
      </c>
      <c r="AY157" s="51" t="str">
        <f ca="1">IF(OR($A157="",AY$9="",SUMIF(RelGegevens!$F$3:$M$1002,CONCATENATE("=",Uitwerking!$A157,"-",Uitwerking!AY$9),RelGegevens!$L$3:$L$1002)=0),"",SUMIF(RelGegevens!$F$3:$M$1002,CONCATENATE("=",Uitwerking!$A157,"-",Uitwerking!AY$9),RelGegevens!$L$3:$L$1002))</f>
        <v/>
      </c>
      <c r="AZ157" s="51" t="str">
        <f ca="1">IF(OR($A157="",AZ$9="",SUMIF(RelGegevens!$F$3:$M$1002,CONCATENATE("=",Uitwerking!$A157,"-",Uitwerking!AZ$9),RelGegevens!$L$3:$L$1002)=0),"",SUMIF(RelGegevens!$F$3:$M$1002,CONCATENATE("=",Uitwerking!$A157,"-",Uitwerking!AZ$9),RelGegevens!$L$3:$L$1002))</f>
        <v/>
      </c>
      <c r="BA157" s="51" t="str">
        <f ca="1">IF(OR($A157="",BA$9="",SUMIF(RelGegevens!$F$3:$M$1002,CONCATENATE("=",Uitwerking!$A157,"-",Uitwerking!BA$9),RelGegevens!$L$3:$L$1002)=0),"",SUMIF(RelGegevens!$F$3:$M$1002,CONCATENATE("=",Uitwerking!$A157,"-",Uitwerking!BA$9),RelGegevens!$L$3:$L$1002))</f>
        <v/>
      </c>
      <c r="BB157" s="51" t="str">
        <f ca="1">IF(OR($A157="",BB$9="",SUMIF(RelGegevens!$F$3:$M$1002,CONCATENATE("=",Uitwerking!$A157,"-",Uitwerking!BB$9),RelGegevens!$L$3:$L$1002)=0),"",SUMIF(RelGegevens!$F$3:$M$1002,CONCATENATE("=",Uitwerking!$A157,"-",Uitwerking!BB$9),RelGegevens!$L$3:$L$1002))</f>
        <v/>
      </c>
      <c r="BC157" s="52" t="str">
        <f ca="1">IF(OR($A157="",BC$9="",SUMIF(RelGegevens!$F$3:$M$1002,CONCATENATE("=",Uitwerking!$A157,"-",Uitwerking!BC$9),RelGegevens!$L$3:$L$1002)=0),"",SUMIF(RelGegevens!$F$3:$M$1002,CONCATENATE("=",Uitwerking!$A157,"-",Uitwerking!BC$9),RelGegevens!$L$3:$L$1002))</f>
        <v/>
      </c>
    </row>
    <row r="158" spans="1:55" ht="10.5" customHeight="1" x14ac:dyDescent="0.25">
      <c r="A158" s="17" t="str">
        <f>'Data LMA'!B166</f>
        <v/>
      </c>
      <c r="B158" s="29" t="str">
        <f t="shared" si="9"/>
        <v/>
      </c>
      <c r="C158" s="22" t="str">
        <f>IF(A158="","",VLOOKUP(A158,Euralcodes!$A$2:$C$840,3))</f>
        <v/>
      </c>
      <c r="D158" s="23" t="str">
        <f>IF(C158="","",VLOOKUP(A158,Euralcodes!$A$2:$C$840,2))</f>
        <v/>
      </c>
      <c r="E158" s="87" t="str">
        <f t="shared" ca="1" si="8"/>
        <v/>
      </c>
      <c r="F158" s="50" t="str">
        <f ca="1">IF(OR($A158="",F$9="",SUMIF(RelGegevens!$F$3:$M$1002,CONCATENATE("=",Uitwerking!$A158,"-",Uitwerking!F$9),RelGegevens!$L$3:$L$1002)=0),"",SUMIF(RelGegevens!$F$3:$M$1002,CONCATENATE("=",Uitwerking!$A158,"-",Uitwerking!F$9),RelGegevens!$L$3:$L$1002))</f>
        <v/>
      </c>
      <c r="G158" s="51" t="str">
        <f ca="1">IF(OR($A158="",G$9="",SUMIF(RelGegevens!$F$3:$M$1002,CONCATENATE("=",Uitwerking!$A158,"-",Uitwerking!G$9),RelGegevens!$L$3:$L$1002)=0),"",SUMIF(RelGegevens!$F$3:$M$1002,CONCATENATE("=",Uitwerking!$A158,"-",Uitwerking!G$9),RelGegevens!$L$3:$L$1002))</f>
        <v/>
      </c>
      <c r="H158" s="51" t="str">
        <f ca="1">IF(OR($A158="",H$9="",SUMIF(RelGegevens!$F$3:$M$1002,CONCATENATE("=",Uitwerking!$A158,"-",Uitwerking!H$9),RelGegevens!$L$3:$L$1002)=0),"",SUMIF(RelGegevens!$F$3:$M$1002,CONCATENATE("=",Uitwerking!$A158,"-",Uitwerking!H$9),RelGegevens!$L$3:$L$1002))</f>
        <v/>
      </c>
      <c r="I158" s="51" t="str">
        <f ca="1">IF(OR($A158="",I$9="",SUMIF(RelGegevens!$F$3:$M$1002,CONCATENATE("=",Uitwerking!$A158,"-",Uitwerking!I$9),RelGegevens!$L$3:$L$1002)=0),"",SUMIF(RelGegevens!$F$3:$M$1002,CONCATENATE("=",Uitwerking!$A158,"-",Uitwerking!I$9),RelGegevens!$L$3:$L$1002))</f>
        <v/>
      </c>
      <c r="J158" s="51" t="str">
        <f ca="1">IF(OR($A158="",J$9="",SUMIF(RelGegevens!$F$3:$M$1002,CONCATENATE("=",Uitwerking!$A158,"-",Uitwerking!J$9),RelGegevens!$L$3:$L$1002)=0),"",SUMIF(RelGegevens!$F$3:$M$1002,CONCATENATE("=",Uitwerking!$A158,"-",Uitwerking!J$9),RelGegevens!$L$3:$L$1002))</f>
        <v/>
      </c>
      <c r="K158" s="51" t="str">
        <f ca="1">IF(OR($A158="",K$9="",SUMIF(RelGegevens!$F$3:$M$1002,CONCATENATE("=",Uitwerking!$A158,"-",Uitwerking!K$9),RelGegevens!$L$3:$L$1002)=0),"",SUMIF(RelGegevens!$F$3:$M$1002,CONCATENATE("=",Uitwerking!$A158,"-",Uitwerking!K$9),RelGegevens!$L$3:$L$1002))</f>
        <v/>
      </c>
      <c r="L158" s="51" t="str">
        <f ca="1">IF(OR($A158="",L$9="",SUMIF(RelGegevens!$F$3:$M$1002,CONCATENATE("=",Uitwerking!$A158,"-",Uitwerking!L$9),RelGegevens!$L$3:$L$1002)=0),"",SUMIF(RelGegevens!$F$3:$M$1002,CONCATENATE("=",Uitwerking!$A158,"-",Uitwerking!L$9),RelGegevens!$L$3:$L$1002))</f>
        <v/>
      </c>
      <c r="M158" s="51" t="str">
        <f ca="1">IF(OR($A158="",M$9="",SUMIF(RelGegevens!$F$3:$M$1002,CONCATENATE("=",Uitwerking!$A158,"-",Uitwerking!M$9),RelGegevens!$L$3:$L$1002)=0),"",SUMIF(RelGegevens!$F$3:$M$1002,CONCATENATE("=",Uitwerking!$A158,"-",Uitwerking!M$9),RelGegevens!$L$3:$L$1002))</f>
        <v/>
      </c>
      <c r="N158" s="51" t="str">
        <f ca="1">IF(OR($A158="",N$9="",SUMIF(RelGegevens!$F$3:$M$1002,CONCATENATE("=",Uitwerking!$A158,"-",Uitwerking!N$9),RelGegevens!$L$3:$L$1002)=0),"",SUMIF(RelGegevens!$F$3:$M$1002,CONCATENATE("=",Uitwerking!$A158,"-",Uitwerking!N$9),RelGegevens!$L$3:$L$1002))</f>
        <v/>
      </c>
      <c r="O158" s="51" t="str">
        <f ca="1">IF(OR($A158="",O$9="",SUMIF(RelGegevens!$F$3:$M$1002,CONCATENATE("=",Uitwerking!$A158,"-",Uitwerking!O$9),RelGegevens!$L$3:$L$1002)=0),"",SUMIF(RelGegevens!$F$3:$M$1002,CONCATENATE("=",Uitwerking!$A158,"-",Uitwerking!O$9),RelGegevens!$L$3:$L$1002))</f>
        <v/>
      </c>
      <c r="P158" s="51" t="str">
        <f ca="1">IF(OR($A158="",P$9="",SUMIF(RelGegevens!$F$3:$M$1002,CONCATENATE("=",Uitwerking!$A158,"-",Uitwerking!P$9),RelGegevens!$L$3:$L$1002)=0),"",SUMIF(RelGegevens!$F$3:$M$1002,CONCATENATE("=",Uitwerking!$A158,"-",Uitwerking!P$9),RelGegevens!$L$3:$L$1002))</f>
        <v/>
      </c>
      <c r="Q158" s="51" t="str">
        <f ca="1">IF(OR($A158="",Q$9="",SUMIF(RelGegevens!$F$3:$M$1002,CONCATENATE("=",Uitwerking!$A158,"-",Uitwerking!Q$9),RelGegevens!$L$3:$L$1002)=0),"",SUMIF(RelGegevens!$F$3:$M$1002,CONCATENATE("=",Uitwerking!$A158,"-",Uitwerking!Q$9),RelGegevens!$L$3:$L$1002))</f>
        <v/>
      </c>
      <c r="R158" s="51" t="str">
        <f ca="1">IF(OR($A158="",R$9="",SUMIF(RelGegevens!$F$3:$M$1002,CONCATENATE("=",Uitwerking!$A158,"-",Uitwerking!R$9),RelGegevens!$L$3:$L$1002)=0),"",SUMIF(RelGegevens!$F$3:$M$1002,CONCATENATE("=",Uitwerking!$A158,"-",Uitwerking!R$9),RelGegevens!$L$3:$L$1002))</f>
        <v/>
      </c>
      <c r="S158" s="51" t="str">
        <f ca="1">IF(OR($A158="",S$9="",SUMIF(RelGegevens!$F$3:$M$1002,CONCATENATE("=",Uitwerking!$A158,"-",Uitwerking!S$9),RelGegevens!$L$3:$L$1002)=0),"",SUMIF(RelGegevens!$F$3:$M$1002,CONCATENATE("=",Uitwerking!$A158,"-",Uitwerking!S$9),RelGegevens!$L$3:$L$1002))</f>
        <v/>
      </c>
      <c r="T158" s="51" t="str">
        <f ca="1">IF(OR($A158="",T$9="",SUMIF(RelGegevens!$F$3:$M$1002,CONCATENATE("=",Uitwerking!$A158,"-",Uitwerking!T$9),RelGegevens!$L$3:$L$1002)=0),"",SUMIF(RelGegevens!$F$3:$M$1002,CONCATENATE("=",Uitwerking!$A158,"-",Uitwerking!T$9),RelGegevens!$L$3:$L$1002))</f>
        <v/>
      </c>
      <c r="U158" s="51" t="str">
        <f ca="1">IF(OR($A158="",U$9="",SUMIF(RelGegevens!$F$3:$M$1002,CONCATENATE("=",Uitwerking!$A158,"-",Uitwerking!U$9),RelGegevens!$L$3:$L$1002)=0),"",SUMIF(RelGegevens!$F$3:$M$1002,CONCATENATE("=",Uitwerking!$A158,"-",Uitwerking!U$9),RelGegevens!$L$3:$L$1002))</f>
        <v/>
      </c>
      <c r="V158" s="51" t="str">
        <f ca="1">IF(OR($A158="",V$9="",SUMIF(RelGegevens!$F$3:$M$1002,CONCATENATE("=",Uitwerking!$A158,"-",Uitwerking!V$9),RelGegevens!$L$3:$L$1002)=0),"",SUMIF(RelGegevens!$F$3:$M$1002,CONCATENATE("=",Uitwerking!$A158,"-",Uitwerking!V$9),RelGegevens!$L$3:$L$1002))</f>
        <v/>
      </c>
      <c r="W158" s="51" t="str">
        <f ca="1">IF(OR($A158="",W$9="",SUMIF(RelGegevens!$F$3:$M$1002,CONCATENATE("=",Uitwerking!$A158,"-",Uitwerking!W$9),RelGegevens!$L$3:$L$1002)=0),"",SUMIF(RelGegevens!$F$3:$M$1002,CONCATENATE("=",Uitwerking!$A158,"-",Uitwerking!W$9),RelGegevens!$L$3:$L$1002))</f>
        <v/>
      </c>
      <c r="X158" s="51" t="str">
        <f ca="1">IF(OR($A158="",X$9="",SUMIF(RelGegevens!$F$3:$M$1002,CONCATENATE("=",Uitwerking!$A158,"-",Uitwerking!X$9),RelGegevens!$L$3:$L$1002)=0),"",SUMIF(RelGegevens!$F$3:$M$1002,CONCATENATE("=",Uitwerking!$A158,"-",Uitwerking!X$9),RelGegevens!$L$3:$L$1002))</f>
        <v/>
      </c>
      <c r="Y158" s="51" t="str">
        <f ca="1">IF(OR($A158="",Y$9="",SUMIF(RelGegevens!$F$3:$M$1002,CONCATENATE("=",Uitwerking!$A158,"-",Uitwerking!Y$9),RelGegevens!$L$3:$L$1002)=0),"",SUMIF(RelGegevens!$F$3:$M$1002,CONCATENATE("=",Uitwerking!$A158,"-",Uitwerking!Y$9),RelGegevens!$L$3:$L$1002))</f>
        <v/>
      </c>
      <c r="Z158" s="50" t="str">
        <f ca="1">IF(OR($A158="",Z$9="",SUMIF(RelGegevens!$F$3:$M$1002,CONCATENATE("=",Uitwerking!$A158,"-",Uitwerking!Z$9),RelGegevens!$L$3:$L$1002)=0),"",SUMIF(RelGegevens!$F$3:$M$1002,CONCATENATE("=",Uitwerking!$A158,"-",Uitwerking!Z$9),RelGegevens!$L$3:$L$1002))</f>
        <v/>
      </c>
      <c r="AA158" s="51" t="str">
        <f ca="1">IF(OR($A158="",AA$9="",SUMIF(RelGegevens!$F$3:$M$1002,CONCATENATE("=",Uitwerking!$A158,"-",Uitwerking!AA$9),RelGegevens!$L$3:$L$1002)=0),"",SUMIF(RelGegevens!$F$3:$M$1002,CONCATENATE("=",Uitwerking!$A158,"-",Uitwerking!AA$9),RelGegevens!$L$3:$L$1002))</f>
        <v/>
      </c>
      <c r="AB158" s="51" t="str">
        <f ca="1">IF(OR($A158="",AB$9="",SUMIF(RelGegevens!$F$3:$M$1002,CONCATENATE("=",Uitwerking!$A158,"-",Uitwerking!AB$9),RelGegevens!$L$3:$L$1002)=0),"",SUMIF(RelGegevens!$F$3:$M$1002,CONCATENATE("=",Uitwerking!$A158,"-",Uitwerking!AB$9),RelGegevens!$L$3:$L$1002))</f>
        <v/>
      </c>
      <c r="AC158" s="51" t="str">
        <f ca="1">IF(OR($A158="",AC$9="",SUMIF(RelGegevens!$F$3:$M$1002,CONCATENATE("=",Uitwerking!$A158,"-",Uitwerking!AC$9),RelGegevens!$L$3:$L$1002)=0),"",SUMIF(RelGegevens!$F$3:$M$1002,CONCATENATE("=",Uitwerking!$A158,"-",Uitwerking!AC$9),RelGegevens!$L$3:$L$1002))</f>
        <v/>
      </c>
      <c r="AD158" s="51" t="str">
        <f ca="1">IF(OR($A158="",AD$9="",SUMIF(RelGegevens!$F$3:$M$1002,CONCATENATE("=",Uitwerking!$A158,"-",Uitwerking!AD$9),RelGegevens!$L$3:$L$1002)=0),"",SUMIF(RelGegevens!$F$3:$M$1002,CONCATENATE("=",Uitwerking!$A158,"-",Uitwerking!AD$9),RelGegevens!$L$3:$L$1002))</f>
        <v/>
      </c>
      <c r="AE158" s="51" t="str">
        <f ca="1">IF(OR($A158="",AE$9="",SUMIF(RelGegevens!$F$3:$M$1002,CONCATENATE("=",Uitwerking!$A158,"-",Uitwerking!AE$9),RelGegevens!$L$3:$L$1002)=0),"",SUMIF(RelGegevens!$F$3:$M$1002,CONCATENATE("=",Uitwerking!$A158,"-",Uitwerking!AE$9),RelGegevens!$L$3:$L$1002))</f>
        <v/>
      </c>
      <c r="AF158" s="51" t="str">
        <f ca="1">IF(OR($A158="",AF$9="",SUMIF(RelGegevens!$F$3:$M$1002,CONCATENATE("=",Uitwerking!$A158,"-",Uitwerking!AF$9),RelGegevens!$L$3:$L$1002)=0),"",SUMIF(RelGegevens!$F$3:$M$1002,CONCATENATE("=",Uitwerking!$A158,"-",Uitwerking!AF$9),RelGegevens!$L$3:$L$1002))</f>
        <v/>
      </c>
      <c r="AG158" s="51" t="str">
        <f ca="1">IF(OR($A158="",AG$9="",SUMIF(RelGegevens!$F$3:$M$1002,CONCATENATE("=",Uitwerking!$A158,"-",Uitwerking!AG$9),RelGegevens!$L$3:$L$1002)=0),"",SUMIF(RelGegevens!$F$3:$M$1002,CONCATENATE("=",Uitwerking!$A158,"-",Uitwerking!AG$9),RelGegevens!$L$3:$L$1002))</f>
        <v/>
      </c>
      <c r="AH158" s="51" t="str">
        <f ca="1">IF(OR($A158="",AH$9="",SUMIF(RelGegevens!$F$3:$M$1002,CONCATENATE("=",Uitwerking!$A158,"-",Uitwerking!AH$9),RelGegevens!$L$3:$L$1002)=0),"",SUMIF(RelGegevens!$F$3:$M$1002,CONCATENATE("=",Uitwerking!$A158,"-",Uitwerking!AH$9),RelGegevens!$L$3:$L$1002))</f>
        <v/>
      </c>
      <c r="AI158" s="51" t="str">
        <f ca="1">IF(OR($A158="",AI$9="",SUMIF(RelGegevens!$F$3:$M$1002,CONCATENATE("=",Uitwerking!$A158,"-",Uitwerking!AI$9),RelGegevens!$L$3:$L$1002)=0),"",SUMIF(RelGegevens!$F$3:$M$1002,CONCATENATE("=",Uitwerking!$A158,"-",Uitwerking!AI$9),RelGegevens!$L$3:$L$1002))</f>
        <v/>
      </c>
      <c r="AJ158" s="51" t="str">
        <f ca="1">IF(OR($A158="",AJ$9="",SUMIF(RelGegevens!$F$3:$M$1002,CONCATENATE("=",Uitwerking!$A158,"-",Uitwerking!AJ$9),RelGegevens!$L$3:$L$1002)=0),"",SUMIF(RelGegevens!$F$3:$M$1002,CONCATENATE("=",Uitwerking!$A158,"-",Uitwerking!AJ$9),RelGegevens!$L$3:$L$1002))</f>
        <v/>
      </c>
      <c r="AK158" s="51" t="str">
        <f ca="1">IF(OR($A158="",AK$9="",SUMIF(RelGegevens!$F$3:$M$1002,CONCATENATE("=",Uitwerking!$A158,"-",Uitwerking!AK$9),RelGegevens!$L$3:$L$1002)=0),"",SUMIF(RelGegevens!$F$3:$M$1002,CONCATENATE("=",Uitwerking!$A158,"-",Uitwerking!AK$9),RelGegevens!$L$3:$L$1002))</f>
        <v/>
      </c>
      <c r="AL158" s="51" t="str">
        <f ca="1">IF(OR($A158="",AL$9="",SUMIF(RelGegevens!$F$3:$M$1002,CONCATENATE("=",Uitwerking!$A158,"-",Uitwerking!AL$9),RelGegevens!$L$3:$L$1002)=0),"",SUMIF(RelGegevens!$F$3:$M$1002,CONCATENATE("=",Uitwerking!$A158,"-",Uitwerking!AL$9),RelGegevens!$L$3:$L$1002))</f>
        <v/>
      </c>
      <c r="AM158" s="51" t="str">
        <f ca="1">IF(OR($A158="",AM$9="",SUMIF(RelGegevens!$F$3:$M$1002,CONCATENATE("=",Uitwerking!$A158,"-",Uitwerking!AM$9),RelGegevens!$L$3:$L$1002)=0),"",SUMIF(RelGegevens!$F$3:$M$1002,CONCATENATE("=",Uitwerking!$A158,"-",Uitwerking!AM$9),RelGegevens!$L$3:$L$1002))</f>
        <v/>
      </c>
      <c r="AN158" s="51" t="str">
        <f ca="1">IF(OR($A158="",AN$9="",SUMIF(RelGegevens!$F$3:$M$1002,CONCATENATE("=",Uitwerking!$A158,"-",Uitwerking!AN$9),RelGegevens!$L$3:$L$1002)=0),"",SUMIF(RelGegevens!$F$3:$M$1002,CONCATENATE("=",Uitwerking!$A158,"-",Uitwerking!AN$9),RelGegevens!$L$3:$L$1002))</f>
        <v/>
      </c>
      <c r="AO158" s="51" t="str">
        <f ca="1">IF(OR($A158="",AO$9="",SUMIF(RelGegevens!$F$3:$M$1002,CONCATENATE("=",Uitwerking!$A158,"-",Uitwerking!AO$9),RelGegevens!$L$3:$L$1002)=0),"",SUMIF(RelGegevens!$F$3:$M$1002,CONCATENATE("=",Uitwerking!$A158,"-",Uitwerking!AO$9),RelGegevens!$L$3:$L$1002))</f>
        <v/>
      </c>
      <c r="AP158" s="51" t="str">
        <f ca="1">IF(OR($A158="",AP$9="",SUMIF(RelGegevens!$F$3:$M$1002,CONCATENATE("=",Uitwerking!$A158,"-",Uitwerking!AP$9),RelGegevens!$L$3:$L$1002)=0),"",SUMIF(RelGegevens!$F$3:$M$1002,CONCATENATE("=",Uitwerking!$A158,"-",Uitwerking!AP$9),RelGegevens!$L$3:$L$1002))</f>
        <v/>
      </c>
      <c r="AQ158" s="51" t="str">
        <f ca="1">IF(OR($A158="",AQ$9="",SUMIF(RelGegevens!$F$3:$M$1002,CONCATENATE("=",Uitwerking!$A158,"-",Uitwerking!AQ$9),RelGegevens!$L$3:$L$1002)=0),"",SUMIF(RelGegevens!$F$3:$M$1002,CONCATENATE("=",Uitwerking!$A158,"-",Uitwerking!AQ$9),RelGegevens!$L$3:$L$1002))</f>
        <v/>
      </c>
      <c r="AR158" s="51" t="str">
        <f ca="1">IF(OR($A158="",AR$9="",SUMIF(RelGegevens!$F$3:$M$1002,CONCATENATE("=",Uitwerking!$A158,"-",Uitwerking!AR$9),RelGegevens!$L$3:$L$1002)=0),"",SUMIF(RelGegevens!$F$3:$M$1002,CONCATENATE("=",Uitwerking!$A158,"-",Uitwerking!AR$9),RelGegevens!$L$3:$L$1002))</f>
        <v/>
      </c>
      <c r="AS158" s="51" t="str">
        <f ca="1">IF(OR($A158="",AS$9="",SUMIF(RelGegevens!$F$3:$M$1002,CONCATENATE("=",Uitwerking!$A158,"-",Uitwerking!AS$9),RelGegevens!$L$3:$L$1002)=0),"",SUMIF(RelGegevens!$F$3:$M$1002,CONCATENATE("=",Uitwerking!$A158,"-",Uitwerking!AS$9),RelGegevens!$L$3:$L$1002))</f>
        <v/>
      </c>
      <c r="AT158" s="51" t="str">
        <f ca="1">IF(OR($A158="",AT$9="",SUMIF(RelGegevens!$F$3:$M$1002,CONCATENATE("=",Uitwerking!$A158,"-",Uitwerking!AT$9),RelGegevens!$L$3:$L$1002)=0),"",SUMIF(RelGegevens!$F$3:$M$1002,CONCATENATE("=",Uitwerking!$A158,"-",Uitwerking!AT$9),RelGegevens!$L$3:$L$1002))</f>
        <v/>
      </c>
      <c r="AU158" s="51" t="str">
        <f ca="1">IF(OR($A158="",AU$9="",SUMIF(RelGegevens!$F$3:$M$1002,CONCATENATE("=",Uitwerking!$A158,"-",Uitwerking!AU$9),RelGegevens!$L$3:$L$1002)=0),"",SUMIF(RelGegevens!$F$3:$M$1002,CONCATENATE("=",Uitwerking!$A158,"-",Uitwerking!AU$9),RelGegevens!$L$3:$L$1002))</f>
        <v/>
      </c>
      <c r="AV158" s="51" t="str">
        <f ca="1">IF(OR($A158="",AV$9="",SUMIF(RelGegevens!$F$3:$M$1002,CONCATENATE("=",Uitwerking!$A158,"-",Uitwerking!AV$9),RelGegevens!$L$3:$L$1002)=0),"",SUMIF(RelGegevens!$F$3:$M$1002,CONCATENATE("=",Uitwerking!$A158,"-",Uitwerking!AV$9),RelGegevens!$L$3:$L$1002))</f>
        <v/>
      </c>
      <c r="AW158" s="51" t="str">
        <f ca="1">IF(OR($A158="",AW$9="",SUMIF(RelGegevens!$F$3:$M$1002,CONCATENATE("=",Uitwerking!$A158,"-",Uitwerking!AW$9),RelGegevens!$L$3:$L$1002)=0),"",SUMIF(RelGegevens!$F$3:$M$1002,CONCATENATE("=",Uitwerking!$A158,"-",Uitwerking!AW$9),RelGegevens!$L$3:$L$1002))</f>
        <v/>
      </c>
      <c r="AX158" s="51" t="str">
        <f ca="1">IF(OR($A158="",AX$9="",SUMIF(RelGegevens!$F$3:$M$1002,CONCATENATE("=",Uitwerking!$A158,"-",Uitwerking!AX$9),RelGegevens!$L$3:$L$1002)=0),"",SUMIF(RelGegevens!$F$3:$M$1002,CONCATENATE("=",Uitwerking!$A158,"-",Uitwerking!AX$9),RelGegevens!$L$3:$L$1002))</f>
        <v/>
      </c>
      <c r="AY158" s="51" t="str">
        <f ca="1">IF(OR($A158="",AY$9="",SUMIF(RelGegevens!$F$3:$M$1002,CONCATENATE("=",Uitwerking!$A158,"-",Uitwerking!AY$9),RelGegevens!$L$3:$L$1002)=0),"",SUMIF(RelGegevens!$F$3:$M$1002,CONCATENATE("=",Uitwerking!$A158,"-",Uitwerking!AY$9),RelGegevens!$L$3:$L$1002))</f>
        <v/>
      </c>
      <c r="AZ158" s="51" t="str">
        <f ca="1">IF(OR($A158="",AZ$9="",SUMIF(RelGegevens!$F$3:$M$1002,CONCATENATE("=",Uitwerking!$A158,"-",Uitwerking!AZ$9),RelGegevens!$L$3:$L$1002)=0),"",SUMIF(RelGegevens!$F$3:$M$1002,CONCATENATE("=",Uitwerking!$A158,"-",Uitwerking!AZ$9),RelGegevens!$L$3:$L$1002))</f>
        <v/>
      </c>
      <c r="BA158" s="51" t="str">
        <f ca="1">IF(OR($A158="",BA$9="",SUMIF(RelGegevens!$F$3:$M$1002,CONCATENATE("=",Uitwerking!$A158,"-",Uitwerking!BA$9),RelGegevens!$L$3:$L$1002)=0),"",SUMIF(RelGegevens!$F$3:$M$1002,CONCATENATE("=",Uitwerking!$A158,"-",Uitwerking!BA$9),RelGegevens!$L$3:$L$1002))</f>
        <v/>
      </c>
      <c r="BB158" s="51" t="str">
        <f ca="1">IF(OR($A158="",BB$9="",SUMIF(RelGegevens!$F$3:$M$1002,CONCATENATE("=",Uitwerking!$A158,"-",Uitwerking!BB$9),RelGegevens!$L$3:$L$1002)=0),"",SUMIF(RelGegevens!$F$3:$M$1002,CONCATENATE("=",Uitwerking!$A158,"-",Uitwerking!BB$9),RelGegevens!$L$3:$L$1002))</f>
        <v/>
      </c>
      <c r="BC158" s="52" t="str">
        <f ca="1">IF(OR($A158="",BC$9="",SUMIF(RelGegevens!$F$3:$M$1002,CONCATENATE("=",Uitwerking!$A158,"-",Uitwerking!BC$9),RelGegevens!$L$3:$L$1002)=0),"",SUMIF(RelGegevens!$F$3:$M$1002,CONCATENATE("=",Uitwerking!$A158,"-",Uitwerking!BC$9),RelGegevens!$L$3:$L$1002))</f>
        <v/>
      </c>
    </row>
    <row r="159" spans="1:55" ht="10.5" customHeight="1" x14ac:dyDescent="0.25">
      <c r="A159" s="17" t="str">
        <f>'Data LMA'!B167</f>
        <v/>
      </c>
      <c r="B159" s="29" t="str">
        <f t="shared" si="9"/>
        <v/>
      </c>
      <c r="C159" s="22" t="str">
        <f>IF(A159="","",VLOOKUP(A159,Euralcodes!$A$2:$C$840,3))</f>
        <v/>
      </c>
      <c r="D159" s="23" t="str">
        <f>IF(C159="","",VLOOKUP(A159,Euralcodes!$A$2:$C$840,2))</f>
        <v/>
      </c>
      <c r="E159" s="87" t="str">
        <f t="shared" ca="1" si="8"/>
        <v/>
      </c>
      <c r="F159" s="50" t="str">
        <f ca="1">IF(OR($A159="",F$9="",SUMIF(RelGegevens!$F$3:$M$1002,CONCATENATE("=",Uitwerking!$A159,"-",Uitwerking!F$9),RelGegevens!$L$3:$L$1002)=0),"",SUMIF(RelGegevens!$F$3:$M$1002,CONCATENATE("=",Uitwerking!$A159,"-",Uitwerking!F$9),RelGegevens!$L$3:$L$1002))</f>
        <v/>
      </c>
      <c r="G159" s="51" t="str">
        <f ca="1">IF(OR($A159="",G$9="",SUMIF(RelGegevens!$F$3:$M$1002,CONCATENATE("=",Uitwerking!$A159,"-",Uitwerking!G$9),RelGegevens!$L$3:$L$1002)=0),"",SUMIF(RelGegevens!$F$3:$M$1002,CONCATENATE("=",Uitwerking!$A159,"-",Uitwerking!G$9),RelGegevens!$L$3:$L$1002))</f>
        <v/>
      </c>
      <c r="H159" s="51" t="str">
        <f ca="1">IF(OR($A159="",H$9="",SUMIF(RelGegevens!$F$3:$M$1002,CONCATENATE("=",Uitwerking!$A159,"-",Uitwerking!H$9),RelGegevens!$L$3:$L$1002)=0),"",SUMIF(RelGegevens!$F$3:$M$1002,CONCATENATE("=",Uitwerking!$A159,"-",Uitwerking!H$9),RelGegevens!$L$3:$L$1002))</f>
        <v/>
      </c>
      <c r="I159" s="51" t="str">
        <f ca="1">IF(OR($A159="",I$9="",SUMIF(RelGegevens!$F$3:$M$1002,CONCATENATE("=",Uitwerking!$A159,"-",Uitwerking!I$9),RelGegevens!$L$3:$L$1002)=0),"",SUMIF(RelGegevens!$F$3:$M$1002,CONCATENATE("=",Uitwerking!$A159,"-",Uitwerking!I$9),RelGegevens!$L$3:$L$1002))</f>
        <v/>
      </c>
      <c r="J159" s="51" t="str">
        <f ca="1">IF(OR($A159="",J$9="",SUMIF(RelGegevens!$F$3:$M$1002,CONCATENATE("=",Uitwerking!$A159,"-",Uitwerking!J$9),RelGegevens!$L$3:$L$1002)=0),"",SUMIF(RelGegevens!$F$3:$M$1002,CONCATENATE("=",Uitwerking!$A159,"-",Uitwerking!J$9),RelGegevens!$L$3:$L$1002))</f>
        <v/>
      </c>
      <c r="K159" s="51" t="str">
        <f ca="1">IF(OR($A159="",K$9="",SUMIF(RelGegevens!$F$3:$M$1002,CONCATENATE("=",Uitwerking!$A159,"-",Uitwerking!K$9),RelGegevens!$L$3:$L$1002)=0),"",SUMIF(RelGegevens!$F$3:$M$1002,CONCATENATE("=",Uitwerking!$A159,"-",Uitwerking!K$9),RelGegevens!$L$3:$L$1002))</f>
        <v/>
      </c>
      <c r="L159" s="51" t="str">
        <f ca="1">IF(OR($A159="",L$9="",SUMIF(RelGegevens!$F$3:$M$1002,CONCATENATE("=",Uitwerking!$A159,"-",Uitwerking!L$9),RelGegevens!$L$3:$L$1002)=0),"",SUMIF(RelGegevens!$F$3:$M$1002,CONCATENATE("=",Uitwerking!$A159,"-",Uitwerking!L$9),RelGegevens!$L$3:$L$1002))</f>
        <v/>
      </c>
      <c r="M159" s="51" t="str">
        <f ca="1">IF(OR($A159="",M$9="",SUMIF(RelGegevens!$F$3:$M$1002,CONCATENATE("=",Uitwerking!$A159,"-",Uitwerking!M$9),RelGegevens!$L$3:$L$1002)=0),"",SUMIF(RelGegevens!$F$3:$M$1002,CONCATENATE("=",Uitwerking!$A159,"-",Uitwerking!M$9),RelGegevens!$L$3:$L$1002))</f>
        <v/>
      </c>
      <c r="N159" s="51" t="str">
        <f ca="1">IF(OR($A159="",N$9="",SUMIF(RelGegevens!$F$3:$M$1002,CONCATENATE("=",Uitwerking!$A159,"-",Uitwerking!N$9),RelGegevens!$L$3:$L$1002)=0),"",SUMIF(RelGegevens!$F$3:$M$1002,CONCATENATE("=",Uitwerking!$A159,"-",Uitwerking!N$9),RelGegevens!$L$3:$L$1002))</f>
        <v/>
      </c>
      <c r="O159" s="51" t="str">
        <f ca="1">IF(OR($A159="",O$9="",SUMIF(RelGegevens!$F$3:$M$1002,CONCATENATE("=",Uitwerking!$A159,"-",Uitwerking!O$9),RelGegevens!$L$3:$L$1002)=0),"",SUMIF(RelGegevens!$F$3:$M$1002,CONCATENATE("=",Uitwerking!$A159,"-",Uitwerking!O$9),RelGegevens!$L$3:$L$1002))</f>
        <v/>
      </c>
      <c r="P159" s="51" t="str">
        <f ca="1">IF(OR($A159="",P$9="",SUMIF(RelGegevens!$F$3:$M$1002,CONCATENATE("=",Uitwerking!$A159,"-",Uitwerking!P$9),RelGegevens!$L$3:$L$1002)=0),"",SUMIF(RelGegevens!$F$3:$M$1002,CONCATENATE("=",Uitwerking!$A159,"-",Uitwerking!P$9),RelGegevens!$L$3:$L$1002))</f>
        <v/>
      </c>
      <c r="Q159" s="51" t="str">
        <f ca="1">IF(OR($A159="",Q$9="",SUMIF(RelGegevens!$F$3:$M$1002,CONCATENATE("=",Uitwerking!$A159,"-",Uitwerking!Q$9),RelGegevens!$L$3:$L$1002)=0),"",SUMIF(RelGegevens!$F$3:$M$1002,CONCATENATE("=",Uitwerking!$A159,"-",Uitwerking!Q$9),RelGegevens!$L$3:$L$1002))</f>
        <v/>
      </c>
      <c r="R159" s="51" t="str">
        <f ca="1">IF(OR($A159="",R$9="",SUMIF(RelGegevens!$F$3:$M$1002,CONCATENATE("=",Uitwerking!$A159,"-",Uitwerking!R$9),RelGegevens!$L$3:$L$1002)=0),"",SUMIF(RelGegevens!$F$3:$M$1002,CONCATENATE("=",Uitwerking!$A159,"-",Uitwerking!R$9),RelGegevens!$L$3:$L$1002))</f>
        <v/>
      </c>
      <c r="S159" s="51" t="str">
        <f ca="1">IF(OR($A159="",S$9="",SUMIF(RelGegevens!$F$3:$M$1002,CONCATENATE("=",Uitwerking!$A159,"-",Uitwerking!S$9),RelGegevens!$L$3:$L$1002)=0),"",SUMIF(RelGegevens!$F$3:$M$1002,CONCATENATE("=",Uitwerking!$A159,"-",Uitwerking!S$9),RelGegevens!$L$3:$L$1002))</f>
        <v/>
      </c>
      <c r="T159" s="51" t="str">
        <f ca="1">IF(OR($A159="",T$9="",SUMIF(RelGegevens!$F$3:$M$1002,CONCATENATE("=",Uitwerking!$A159,"-",Uitwerking!T$9),RelGegevens!$L$3:$L$1002)=0),"",SUMIF(RelGegevens!$F$3:$M$1002,CONCATENATE("=",Uitwerking!$A159,"-",Uitwerking!T$9),RelGegevens!$L$3:$L$1002))</f>
        <v/>
      </c>
      <c r="U159" s="51" t="str">
        <f ca="1">IF(OR($A159="",U$9="",SUMIF(RelGegevens!$F$3:$M$1002,CONCATENATE("=",Uitwerking!$A159,"-",Uitwerking!U$9),RelGegevens!$L$3:$L$1002)=0),"",SUMIF(RelGegevens!$F$3:$M$1002,CONCATENATE("=",Uitwerking!$A159,"-",Uitwerking!U$9),RelGegevens!$L$3:$L$1002))</f>
        <v/>
      </c>
      <c r="V159" s="51" t="str">
        <f ca="1">IF(OR($A159="",V$9="",SUMIF(RelGegevens!$F$3:$M$1002,CONCATENATE("=",Uitwerking!$A159,"-",Uitwerking!V$9),RelGegevens!$L$3:$L$1002)=0),"",SUMIF(RelGegevens!$F$3:$M$1002,CONCATENATE("=",Uitwerking!$A159,"-",Uitwerking!V$9),RelGegevens!$L$3:$L$1002))</f>
        <v/>
      </c>
      <c r="W159" s="51" t="str">
        <f ca="1">IF(OR($A159="",W$9="",SUMIF(RelGegevens!$F$3:$M$1002,CONCATENATE("=",Uitwerking!$A159,"-",Uitwerking!W$9),RelGegevens!$L$3:$L$1002)=0),"",SUMIF(RelGegevens!$F$3:$M$1002,CONCATENATE("=",Uitwerking!$A159,"-",Uitwerking!W$9),RelGegevens!$L$3:$L$1002))</f>
        <v/>
      </c>
      <c r="X159" s="51" t="str">
        <f ca="1">IF(OR($A159="",X$9="",SUMIF(RelGegevens!$F$3:$M$1002,CONCATENATE("=",Uitwerking!$A159,"-",Uitwerking!X$9),RelGegevens!$L$3:$L$1002)=0),"",SUMIF(RelGegevens!$F$3:$M$1002,CONCATENATE("=",Uitwerking!$A159,"-",Uitwerking!X$9),RelGegevens!$L$3:$L$1002))</f>
        <v/>
      </c>
      <c r="Y159" s="51" t="str">
        <f ca="1">IF(OR($A159="",Y$9="",SUMIF(RelGegevens!$F$3:$M$1002,CONCATENATE("=",Uitwerking!$A159,"-",Uitwerking!Y$9),RelGegevens!$L$3:$L$1002)=0),"",SUMIF(RelGegevens!$F$3:$M$1002,CONCATENATE("=",Uitwerking!$A159,"-",Uitwerking!Y$9),RelGegevens!$L$3:$L$1002))</f>
        <v/>
      </c>
      <c r="Z159" s="50" t="str">
        <f ca="1">IF(OR($A159="",Z$9="",SUMIF(RelGegevens!$F$3:$M$1002,CONCATENATE("=",Uitwerking!$A159,"-",Uitwerking!Z$9),RelGegevens!$L$3:$L$1002)=0),"",SUMIF(RelGegevens!$F$3:$M$1002,CONCATENATE("=",Uitwerking!$A159,"-",Uitwerking!Z$9),RelGegevens!$L$3:$L$1002))</f>
        <v/>
      </c>
      <c r="AA159" s="51" t="str">
        <f ca="1">IF(OR($A159="",AA$9="",SUMIF(RelGegevens!$F$3:$M$1002,CONCATENATE("=",Uitwerking!$A159,"-",Uitwerking!AA$9),RelGegevens!$L$3:$L$1002)=0),"",SUMIF(RelGegevens!$F$3:$M$1002,CONCATENATE("=",Uitwerking!$A159,"-",Uitwerking!AA$9),RelGegevens!$L$3:$L$1002))</f>
        <v/>
      </c>
      <c r="AB159" s="51" t="str">
        <f ca="1">IF(OR($A159="",AB$9="",SUMIF(RelGegevens!$F$3:$M$1002,CONCATENATE("=",Uitwerking!$A159,"-",Uitwerking!AB$9),RelGegevens!$L$3:$L$1002)=0),"",SUMIF(RelGegevens!$F$3:$M$1002,CONCATENATE("=",Uitwerking!$A159,"-",Uitwerking!AB$9),RelGegevens!$L$3:$L$1002))</f>
        <v/>
      </c>
      <c r="AC159" s="51" t="str">
        <f ca="1">IF(OR($A159="",AC$9="",SUMIF(RelGegevens!$F$3:$M$1002,CONCATENATE("=",Uitwerking!$A159,"-",Uitwerking!AC$9),RelGegevens!$L$3:$L$1002)=0),"",SUMIF(RelGegevens!$F$3:$M$1002,CONCATENATE("=",Uitwerking!$A159,"-",Uitwerking!AC$9),RelGegevens!$L$3:$L$1002))</f>
        <v/>
      </c>
      <c r="AD159" s="51" t="str">
        <f ca="1">IF(OR($A159="",AD$9="",SUMIF(RelGegevens!$F$3:$M$1002,CONCATENATE("=",Uitwerking!$A159,"-",Uitwerking!AD$9),RelGegevens!$L$3:$L$1002)=0),"",SUMIF(RelGegevens!$F$3:$M$1002,CONCATENATE("=",Uitwerking!$A159,"-",Uitwerking!AD$9),RelGegevens!$L$3:$L$1002))</f>
        <v/>
      </c>
      <c r="AE159" s="51" t="str">
        <f ca="1">IF(OR($A159="",AE$9="",SUMIF(RelGegevens!$F$3:$M$1002,CONCATENATE("=",Uitwerking!$A159,"-",Uitwerking!AE$9),RelGegevens!$L$3:$L$1002)=0),"",SUMIF(RelGegevens!$F$3:$M$1002,CONCATENATE("=",Uitwerking!$A159,"-",Uitwerking!AE$9),RelGegevens!$L$3:$L$1002))</f>
        <v/>
      </c>
      <c r="AF159" s="51" t="str">
        <f ca="1">IF(OR($A159="",AF$9="",SUMIF(RelGegevens!$F$3:$M$1002,CONCATENATE("=",Uitwerking!$A159,"-",Uitwerking!AF$9),RelGegevens!$L$3:$L$1002)=0),"",SUMIF(RelGegevens!$F$3:$M$1002,CONCATENATE("=",Uitwerking!$A159,"-",Uitwerking!AF$9),RelGegevens!$L$3:$L$1002))</f>
        <v/>
      </c>
      <c r="AG159" s="51" t="str">
        <f ca="1">IF(OR($A159="",AG$9="",SUMIF(RelGegevens!$F$3:$M$1002,CONCATENATE("=",Uitwerking!$A159,"-",Uitwerking!AG$9),RelGegevens!$L$3:$L$1002)=0),"",SUMIF(RelGegevens!$F$3:$M$1002,CONCATENATE("=",Uitwerking!$A159,"-",Uitwerking!AG$9),RelGegevens!$L$3:$L$1002))</f>
        <v/>
      </c>
      <c r="AH159" s="51" t="str">
        <f ca="1">IF(OR($A159="",AH$9="",SUMIF(RelGegevens!$F$3:$M$1002,CONCATENATE("=",Uitwerking!$A159,"-",Uitwerking!AH$9),RelGegevens!$L$3:$L$1002)=0),"",SUMIF(RelGegevens!$F$3:$M$1002,CONCATENATE("=",Uitwerking!$A159,"-",Uitwerking!AH$9),RelGegevens!$L$3:$L$1002))</f>
        <v/>
      </c>
      <c r="AI159" s="51" t="str">
        <f ca="1">IF(OR($A159="",AI$9="",SUMIF(RelGegevens!$F$3:$M$1002,CONCATENATE("=",Uitwerking!$A159,"-",Uitwerking!AI$9),RelGegevens!$L$3:$L$1002)=0),"",SUMIF(RelGegevens!$F$3:$M$1002,CONCATENATE("=",Uitwerking!$A159,"-",Uitwerking!AI$9),RelGegevens!$L$3:$L$1002))</f>
        <v/>
      </c>
      <c r="AJ159" s="51" t="str">
        <f ca="1">IF(OR($A159="",AJ$9="",SUMIF(RelGegevens!$F$3:$M$1002,CONCATENATE("=",Uitwerking!$A159,"-",Uitwerking!AJ$9),RelGegevens!$L$3:$L$1002)=0),"",SUMIF(RelGegevens!$F$3:$M$1002,CONCATENATE("=",Uitwerking!$A159,"-",Uitwerking!AJ$9),RelGegevens!$L$3:$L$1002))</f>
        <v/>
      </c>
      <c r="AK159" s="51" t="str">
        <f ca="1">IF(OR($A159="",AK$9="",SUMIF(RelGegevens!$F$3:$M$1002,CONCATENATE("=",Uitwerking!$A159,"-",Uitwerking!AK$9),RelGegevens!$L$3:$L$1002)=0),"",SUMIF(RelGegevens!$F$3:$M$1002,CONCATENATE("=",Uitwerking!$A159,"-",Uitwerking!AK$9),RelGegevens!$L$3:$L$1002))</f>
        <v/>
      </c>
      <c r="AL159" s="51" t="str">
        <f ca="1">IF(OR($A159="",AL$9="",SUMIF(RelGegevens!$F$3:$M$1002,CONCATENATE("=",Uitwerking!$A159,"-",Uitwerking!AL$9),RelGegevens!$L$3:$L$1002)=0),"",SUMIF(RelGegevens!$F$3:$M$1002,CONCATENATE("=",Uitwerking!$A159,"-",Uitwerking!AL$9),RelGegevens!$L$3:$L$1002))</f>
        <v/>
      </c>
      <c r="AM159" s="51" t="str">
        <f ca="1">IF(OR($A159="",AM$9="",SUMIF(RelGegevens!$F$3:$M$1002,CONCATENATE("=",Uitwerking!$A159,"-",Uitwerking!AM$9),RelGegevens!$L$3:$L$1002)=0),"",SUMIF(RelGegevens!$F$3:$M$1002,CONCATENATE("=",Uitwerking!$A159,"-",Uitwerking!AM$9),RelGegevens!$L$3:$L$1002))</f>
        <v/>
      </c>
      <c r="AN159" s="51" t="str">
        <f ca="1">IF(OR($A159="",AN$9="",SUMIF(RelGegevens!$F$3:$M$1002,CONCATENATE("=",Uitwerking!$A159,"-",Uitwerking!AN$9),RelGegevens!$L$3:$L$1002)=0),"",SUMIF(RelGegevens!$F$3:$M$1002,CONCATENATE("=",Uitwerking!$A159,"-",Uitwerking!AN$9),RelGegevens!$L$3:$L$1002))</f>
        <v/>
      </c>
      <c r="AO159" s="51" t="str">
        <f ca="1">IF(OR($A159="",AO$9="",SUMIF(RelGegevens!$F$3:$M$1002,CONCATENATE("=",Uitwerking!$A159,"-",Uitwerking!AO$9),RelGegevens!$L$3:$L$1002)=0),"",SUMIF(RelGegevens!$F$3:$M$1002,CONCATENATE("=",Uitwerking!$A159,"-",Uitwerking!AO$9),RelGegevens!$L$3:$L$1002))</f>
        <v/>
      </c>
      <c r="AP159" s="51" t="str">
        <f ca="1">IF(OR($A159="",AP$9="",SUMIF(RelGegevens!$F$3:$M$1002,CONCATENATE("=",Uitwerking!$A159,"-",Uitwerking!AP$9),RelGegevens!$L$3:$L$1002)=0),"",SUMIF(RelGegevens!$F$3:$M$1002,CONCATENATE("=",Uitwerking!$A159,"-",Uitwerking!AP$9),RelGegevens!$L$3:$L$1002))</f>
        <v/>
      </c>
      <c r="AQ159" s="51" t="str">
        <f ca="1">IF(OR($A159="",AQ$9="",SUMIF(RelGegevens!$F$3:$M$1002,CONCATENATE("=",Uitwerking!$A159,"-",Uitwerking!AQ$9),RelGegevens!$L$3:$L$1002)=0),"",SUMIF(RelGegevens!$F$3:$M$1002,CONCATENATE("=",Uitwerking!$A159,"-",Uitwerking!AQ$9),RelGegevens!$L$3:$L$1002))</f>
        <v/>
      </c>
      <c r="AR159" s="51" t="str">
        <f ca="1">IF(OR($A159="",AR$9="",SUMIF(RelGegevens!$F$3:$M$1002,CONCATENATE("=",Uitwerking!$A159,"-",Uitwerking!AR$9),RelGegevens!$L$3:$L$1002)=0),"",SUMIF(RelGegevens!$F$3:$M$1002,CONCATENATE("=",Uitwerking!$A159,"-",Uitwerking!AR$9),RelGegevens!$L$3:$L$1002))</f>
        <v/>
      </c>
      <c r="AS159" s="51" t="str">
        <f ca="1">IF(OR($A159="",AS$9="",SUMIF(RelGegevens!$F$3:$M$1002,CONCATENATE("=",Uitwerking!$A159,"-",Uitwerking!AS$9),RelGegevens!$L$3:$L$1002)=0),"",SUMIF(RelGegevens!$F$3:$M$1002,CONCATENATE("=",Uitwerking!$A159,"-",Uitwerking!AS$9),RelGegevens!$L$3:$L$1002))</f>
        <v/>
      </c>
      <c r="AT159" s="51" t="str">
        <f ca="1">IF(OR($A159="",AT$9="",SUMIF(RelGegevens!$F$3:$M$1002,CONCATENATE("=",Uitwerking!$A159,"-",Uitwerking!AT$9),RelGegevens!$L$3:$L$1002)=0),"",SUMIF(RelGegevens!$F$3:$M$1002,CONCATENATE("=",Uitwerking!$A159,"-",Uitwerking!AT$9),RelGegevens!$L$3:$L$1002))</f>
        <v/>
      </c>
      <c r="AU159" s="51" t="str">
        <f ca="1">IF(OR($A159="",AU$9="",SUMIF(RelGegevens!$F$3:$M$1002,CONCATENATE("=",Uitwerking!$A159,"-",Uitwerking!AU$9),RelGegevens!$L$3:$L$1002)=0),"",SUMIF(RelGegevens!$F$3:$M$1002,CONCATENATE("=",Uitwerking!$A159,"-",Uitwerking!AU$9),RelGegevens!$L$3:$L$1002))</f>
        <v/>
      </c>
      <c r="AV159" s="51" t="str">
        <f ca="1">IF(OR($A159="",AV$9="",SUMIF(RelGegevens!$F$3:$M$1002,CONCATENATE("=",Uitwerking!$A159,"-",Uitwerking!AV$9),RelGegevens!$L$3:$L$1002)=0),"",SUMIF(RelGegevens!$F$3:$M$1002,CONCATENATE("=",Uitwerking!$A159,"-",Uitwerking!AV$9),RelGegevens!$L$3:$L$1002))</f>
        <v/>
      </c>
      <c r="AW159" s="51" t="str">
        <f ca="1">IF(OR($A159="",AW$9="",SUMIF(RelGegevens!$F$3:$M$1002,CONCATENATE("=",Uitwerking!$A159,"-",Uitwerking!AW$9),RelGegevens!$L$3:$L$1002)=0),"",SUMIF(RelGegevens!$F$3:$M$1002,CONCATENATE("=",Uitwerking!$A159,"-",Uitwerking!AW$9),RelGegevens!$L$3:$L$1002))</f>
        <v/>
      </c>
      <c r="AX159" s="51" t="str">
        <f ca="1">IF(OR($A159="",AX$9="",SUMIF(RelGegevens!$F$3:$M$1002,CONCATENATE("=",Uitwerking!$A159,"-",Uitwerking!AX$9),RelGegevens!$L$3:$L$1002)=0),"",SUMIF(RelGegevens!$F$3:$M$1002,CONCATENATE("=",Uitwerking!$A159,"-",Uitwerking!AX$9),RelGegevens!$L$3:$L$1002))</f>
        <v/>
      </c>
      <c r="AY159" s="51" t="str">
        <f ca="1">IF(OR($A159="",AY$9="",SUMIF(RelGegevens!$F$3:$M$1002,CONCATENATE("=",Uitwerking!$A159,"-",Uitwerking!AY$9),RelGegevens!$L$3:$L$1002)=0),"",SUMIF(RelGegevens!$F$3:$M$1002,CONCATENATE("=",Uitwerking!$A159,"-",Uitwerking!AY$9),RelGegevens!$L$3:$L$1002))</f>
        <v/>
      </c>
      <c r="AZ159" s="51" t="str">
        <f ca="1">IF(OR($A159="",AZ$9="",SUMIF(RelGegevens!$F$3:$M$1002,CONCATENATE("=",Uitwerking!$A159,"-",Uitwerking!AZ$9),RelGegevens!$L$3:$L$1002)=0),"",SUMIF(RelGegevens!$F$3:$M$1002,CONCATENATE("=",Uitwerking!$A159,"-",Uitwerking!AZ$9),RelGegevens!$L$3:$L$1002))</f>
        <v/>
      </c>
      <c r="BA159" s="51" t="str">
        <f ca="1">IF(OR($A159="",BA$9="",SUMIF(RelGegevens!$F$3:$M$1002,CONCATENATE("=",Uitwerking!$A159,"-",Uitwerking!BA$9),RelGegevens!$L$3:$L$1002)=0),"",SUMIF(RelGegevens!$F$3:$M$1002,CONCATENATE("=",Uitwerking!$A159,"-",Uitwerking!BA$9),RelGegevens!$L$3:$L$1002))</f>
        <v/>
      </c>
      <c r="BB159" s="51" t="str">
        <f ca="1">IF(OR($A159="",BB$9="",SUMIF(RelGegevens!$F$3:$M$1002,CONCATENATE("=",Uitwerking!$A159,"-",Uitwerking!BB$9),RelGegevens!$L$3:$L$1002)=0),"",SUMIF(RelGegevens!$F$3:$M$1002,CONCATENATE("=",Uitwerking!$A159,"-",Uitwerking!BB$9),RelGegevens!$L$3:$L$1002))</f>
        <v/>
      </c>
      <c r="BC159" s="52" t="str">
        <f ca="1">IF(OR($A159="",BC$9="",SUMIF(RelGegevens!$F$3:$M$1002,CONCATENATE("=",Uitwerking!$A159,"-",Uitwerking!BC$9),RelGegevens!$L$3:$L$1002)=0),"",SUMIF(RelGegevens!$F$3:$M$1002,CONCATENATE("=",Uitwerking!$A159,"-",Uitwerking!BC$9),RelGegevens!$L$3:$L$1002))</f>
        <v/>
      </c>
    </row>
    <row r="160" spans="1:55" ht="10.5" customHeight="1" x14ac:dyDescent="0.25">
      <c r="A160" s="17" t="str">
        <f>'Data LMA'!B168</f>
        <v/>
      </c>
      <c r="B160" s="29" t="str">
        <f t="shared" si="9"/>
        <v/>
      </c>
      <c r="C160" s="22" t="str">
        <f>IF(A160="","",VLOOKUP(A160,Euralcodes!$A$2:$C$840,3))</f>
        <v/>
      </c>
      <c r="D160" s="23" t="str">
        <f>IF(C160="","",VLOOKUP(A160,Euralcodes!$A$2:$C$840,2))</f>
        <v/>
      </c>
      <c r="E160" s="87" t="str">
        <f t="shared" ca="1" si="8"/>
        <v/>
      </c>
      <c r="F160" s="50" t="str">
        <f ca="1">IF(OR($A160="",F$9="",SUMIF(RelGegevens!$F$3:$M$1002,CONCATENATE("=",Uitwerking!$A160,"-",Uitwerking!F$9),RelGegevens!$L$3:$L$1002)=0),"",SUMIF(RelGegevens!$F$3:$M$1002,CONCATENATE("=",Uitwerking!$A160,"-",Uitwerking!F$9),RelGegevens!$L$3:$L$1002))</f>
        <v/>
      </c>
      <c r="G160" s="51" t="str">
        <f ca="1">IF(OR($A160="",G$9="",SUMIF(RelGegevens!$F$3:$M$1002,CONCATENATE("=",Uitwerking!$A160,"-",Uitwerking!G$9),RelGegevens!$L$3:$L$1002)=0),"",SUMIF(RelGegevens!$F$3:$M$1002,CONCATENATE("=",Uitwerking!$A160,"-",Uitwerking!G$9),RelGegevens!$L$3:$L$1002))</f>
        <v/>
      </c>
      <c r="H160" s="51" t="str">
        <f ca="1">IF(OR($A160="",H$9="",SUMIF(RelGegevens!$F$3:$M$1002,CONCATENATE("=",Uitwerking!$A160,"-",Uitwerking!H$9),RelGegevens!$L$3:$L$1002)=0),"",SUMIF(RelGegevens!$F$3:$M$1002,CONCATENATE("=",Uitwerking!$A160,"-",Uitwerking!H$9),RelGegevens!$L$3:$L$1002))</f>
        <v/>
      </c>
      <c r="I160" s="51" t="str">
        <f ca="1">IF(OR($A160="",I$9="",SUMIF(RelGegevens!$F$3:$M$1002,CONCATENATE("=",Uitwerking!$A160,"-",Uitwerking!I$9),RelGegevens!$L$3:$L$1002)=0),"",SUMIF(RelGegevens!$F$3:$M$1002,CONCATENATE("=",Uitwerking!$A160,"-",Uitwerking!I$9),RelGegevens!$L$3:$L$1002))</f>
        <v/>
      </c>
      <c r="J160" s="51" t="str">
        <f ca="1">IF(OR($A160="",J$9="",SUMIF(RelGegevens!$F$3:$M$1002,CONCATENATE("=",Uitwerking!$A160,"-",Uitwerking!J$9),RelGegevens!$L$3:$L$1002)=0),"",SUMIF(RelGegevens!$F$3:$M$1002,CONCATENATE("=",Uitwerking!$A160,"-",Uitwerking!J$9),RelGegevens!$L$3:$L$1002))</f>
        <v/>
      </c>
      <c r="K160" s="51" t="str">
        <f ca="1">IF(OR($A160="",K$9="",SUMIF(RelGegevens!$F$3:$M$1002,CONCATENATE("=",Uitwerking!$A160,"-",Uitwerking!K$9),RelGegevens!$L$3:$L$1002)=0),"",SUMIF(RelGegevens!$F$3:$M$1002,CONCATENATE("=",Uitwerking!$A160,"-",Uitwerking!K$9),RelGegevens!$L$3:$L$1002))</f>
        <v/>
      </c>
      <c r="L160" s="51" t="str">
        <f ca="1">IF(OR($A160="",L$9="",SUMIF(RelGegevens!$F$3:$M$1002,CONCATENATE("=",Uitwerking!$A160,"-",Uitwerking!L$9),RelGegevens!$L$3:$L$1002)=0),"",SUMIF(RelGegevens!$F$3:$M$1002,CONCATENATE("=",Uitwerking!$A160,"-",Uitwerking!L$9),RelGegevens!$L$3:$L$1002))</f>
        <v/>
      </c>
      <c r="M160" s="51" t="str">
        <f ca="1">IF(OR($A160="",M$9="",SUMIF(RelGegevens!$F$3:$M$1002,CONCATENATE("=",Uitwerking!$A160,"-",Uitwerking!M$9),RelGegevens!$L$3:$L$1002)=0),"",SUMIF(RelGegevens!$F$3:$M$1002,CONCATENATE("=",Uitwerking!$A160,"-",Uitwerking!M$9),RelGegevens!$L$3:$L$1002))</f>
        <v/>
      </c>
      <c r="N160" s="51" t="str">
        <f ca="1">IF(OR($A160="",N$9="",SUMIF(RelGegevens!$F$3:$M$1002,CONCATENATE("=",Uitwerking!$A160,"-",Uitwerking!N$9),RelGegevens!$L$3:$L$1002)=0),"",SUMIF(RelGegevens!$F$3:$M$1002,CONCATENATE("=",Uitwerking!$A160,"-",Uitwerking!N$9),RelGegevens!$L$3:$L$1002))</f>
        <v/>
      </c>
      <c r="O160" s="51" t="str">
        <f ca="1">IF(OR($A160="",O$9="",SUMIF(RelGegevens!$F$3:$M$1002,CONCATENATE("=",Uitwerking!$A160,"-",Uitwerking!O$9),RelGegevens!$L$3:$L$1002)=0),"",SUMIF(RelGegevens!$F$3:$M$1002,CONCATENATE("=",Uitwerking!$A160,"-",Uitwerking!O$9),RelGegevens!$L$3:$L$1002))</f>
        <v/>
      </c>
      <c r="P160" s="51" t="str">
        <f ca="1">IF(OR($A160="",P$9="",SUMIF(RelGegevens!$F$3:$M$1002,CONCATENATE("=",Uitwerking!$A160,"-",Uitwerking!P$9),RelGegevens!$L$3:$L$1002)=0),"",SUMIF(RelGegevens!$F$3:$M$1002,CONCATENATE("=",Uitwerking!$A160,"-",Uitwerking!P$9),RelGegevens!$L$3:$L$1002))</f>
        <v/>
      </c>
      <c r="Q160" s="51" t="str">
        <f ca="1">IF(OR($A160="",Q$9="",SUMIF(RelGegevens!$F$3:$M$1002,CONCATENATE("=",Uitwerking!$A160,"-",Uitwerking!Q$9),RelGegevens!$L$3:$L$1002)=0),"",SUMIF(RelGegevens!$F$3:$M$1002,CONCATENATE("=",Uitwerking!$A160,"-",Uitwerking!Q$9),RelGegevens!$L$3:$L$1002))</f>
        <v/>
      </c>
      <c r="R160" s="51" t="str">
        <f ca="1">IF(OR($A160="",R$9="",SUMIF(RelGegevens!$F$3:$M$1002,CONCATENATE("=",Uitwerking!$A160,"-",Uitwerking!R$9),RelGegevens!$L$3:$L$1002)=0),"",SUMIF(RelGegevens!$F$3:$M$1002,CONCATENATE("=",Uitwerking!$A160,"-",Uitwerking!R$9),RelGegevens!$L$3:$L$1002))</f>
        <v/>
      </c>
      <c r="S160" s="51" t="str">
        <f ca="1">IF(OR($A160="",S$9="",SUMIF(RelGegevens!$F$3:$M$1002,CONCATENATE("=",Uitwerking!$A160,"-",Uitwerking!S$9),RelGegevens!$L$3:$L$1002)=0),"",SUMIF(RelGegevens!$F$3:$M$1002,CONCATENATE("=",Uitwerking!$A160,"-",Uitwerking!S$9),RelGegevens!$L$3:$L$1002))</f>
        <v/>
      </c>
      <c r="T160" s="51" t="str">
        <f ca="1">IF(OR($A160="",T$9="",SUMIF(RelGegevens!$F$3:$M$1002,CONCATENATE("=",Uitwerking!$A160,"-",Uitwerking!T$9),RelGegevens!$L$3:$L$1002)=0),"",SUMIF(RelGegevens!$F$3:$M$1002,CONCATENATE("=",Uitwerking!$A160,"-",Uitwerking!T$9),RelGegevens!$L$3:$L$1002))</f>
        <v/>
      </c>
      <c r="U160" s="51" t="str">
        <f ca="1">IF(OR($A160="",U$9="",SUMIF(RelGegevens!$F$3:$M$1002,CONCATENATE("=",Uitwerking!$A160,"-",Uitwerking!U$9),RelGegevens!$L$3:$L$1002)=0),"",SUMIF(RelGegevens!$F$3:$M$1002,CONCATENATE("=",Uitwerking!$A160,"-",Uitwerking!U$9),RelGegevens!$L$3:$L$1002))</f>
        <v/>
      </c>
      <c r="V160" s="51" t="str">
        <f ca="1">IF(OR($A160="",V$9="",SUMIF(RelGegevens!$F$3:$M$1002,CONCATENATE("=",Uitwerking!$A160,"-",Uitwerking!V$9),RelGegevens!$L$3:$L$1002)=0),"",SUMIF(RelGegevens!$F$3:$M$1002,CONCATENATE("=",Uitwerking!$A160,"-",Uitwerking!V$9),RelGegevens!$L$3:$L$1002))</f>
        <v/>
      </c>
      <c r="W160" s="51" t="str">
        <f ca="1">IF(OR($A160="",W$9="",SUMIF(RelGegevens!$F$3:$M$1002,CONCATENATE("=",Uitwerking!$A160,"-",Uitwerking!W$9),RelGegevens!$L$3:$L$1002)=0),"",SUMIF(RelGegevens!$F$3:$M$1002,CONCATENATE("=",Uitwerking!$A160,"-",Uitwerking!W$9),RelGegevens!$L$3:$L$1002))</f>
        <v/>
      </c>
      <c r="X160" s="51" t="str">
        <f ca="1">IF(OR($A160="",X$9="",SUMIF(RelGegevens!$F$3:$M$1002,CONCATENATE("=",Uitwerking!$A160,"-",Uitwerking!X$9),RelGegevens!$L$3:$L$1002)=0),"",SUMIF(RelGegevens!$F$3:$M$1002,CONCATENATE("=",Uitwerking!$A160,"-",Uitwerking!X$9),RelGegevens!$L$3:$L$1002))</f>
        <v/>
      </c>
      <c r="Y160" s="51" t="str">
        <f ca="1">IF(OR($A160="",Y$9="",SUMIF(RelGegevens!$F$3:$M$1002,CONCATENATE("=",Uitwerking!$A160,"-",Uitwerking!Y$9),RelGegevens!$L$3:$L$1002)=0),"",SUMIF(RelGegevens!$F$3:$M$1002,CONCATENATE("=",Uitwerking!$A160,"-",Uitwerking!Y$9),RelGegevens!$L$3:$L$1002))</f>
        <v/>
      </c>
      <c r="Z160" s="50" t="str">
        <f ca="1">IF(OR($A160="",Z$9="",SUMIF(RelGegevens!$F$3:$M$1002,CONCATENATE("=",Uitwerking!$A160,"-",Uitwerking!Z$9),RelGegevens!$L$3:$L$1002)=0),"",SUMIF(RelGegevens!$F$3:$M$1002,CONCATENATE("=",Uitwerking!$A160,"-",Uitwerking!Z$9),RelGegevens!$L$3:$L$1002))</f>
        <v/>
      </c>
      <c r="AA160" s="51" t="str">
        <f ca="1">IF(OR($A160="",AA$9="",SUMIF(RelGegevens!$F$3:$M$1002,CONCATENATE("=",Uitwerking!$A160,"-",Uitwerking!AA$9),RelGegevens!$L$3:$L$1002)=0),"",SUMIF(RelGegevens!$F$3:$M$1002,CONCATENATE("=",Uitwerking!$A160,"-",Uitwerking!AA$9),RelGegevens!$L$3:$L$1002))</f>
        <v/>
      </c>
      <c r="AB160" s="51" t="str">
        <f ca="1">IF(OR($A160="",AB$9="",SUMIF(RelGegevens!$F$3:$M$1002,CONCATENATE("=",Uitwerking!$A160,"-",Uitwerking!AB$9),RelGegevens!$L$3:$L$1002)=0),"",SUMIF(RelGegevens!$F$3:$M$1002,CONCATENATE("=",Uitwerking!$A160,"-",Uitwerking!AB$9),RelGegevens!$L$3:$L$1002))</f>
        <v/>
      </c>
      <c r="AC160" s="51" t="str">
        <f ca="1">IF(OR($A160="",AC$9="",SUMIF(RelGegevens!$F$3:$M$1002,CONCATENATE("=",Uitwerking!$A160,"-",Uitwerking!AC$9),RelGegevens!$L$3:$L$1002)=0),"",SUMIF(RelGegevens!$F$3:$M$1002,CONCATENATE("=",Uitwerking!$A160,"-",Uitwerking!AC$9),RelGegevens!$L$3:$L$1002))</f>
        <v/>
      </c>
      <c r="AD160" s="51" t="str">
        <f ca="1">IF(OR($A160="",AD$9="",SUMIF(RelGegevens!$F$3:$M$1002,CONCATENATE("=",Uitwerking!$A160,"-",Uitwerking!AD$9),RelGegevens!$L$3:$L$1002)=0),"",SUMIF(RelGegevens!$F$3:$M$1002,CONCATENATE("=",Uitwerking!$A160,"-",Uitwerking!AD$9),RelGegevens!$L$3:$L$1002))</f>
        <v/>
      </c>
      <c r="AE160" s="51" t="str">
        <f ca="1">IF(OR($A160="",AE$9="",SUMIF(RelGegevens!$F$3:$M$1002,CONCATENATE("=",Uitwerking!$A160,"-",Uitwerking!AE$9),RelGegevens!$L$3:$L$1002)=0),"",SUMIF(RelGegevens!$F$3:$M$1002,CONCATENATE("=",Uitwerking!$A160,"-",Uitwerking!AE$9),RelGegevens!$L$3:$L$1002))</f>
        <v/>
      </c>
      <c r="AF160" s="51" t="str">
        <f ca="1">IF(OR($A160="",AF$9="",SUMIF(RelGegevens!$F$3:$M$1002,CONCATENATE("=",Uitwerking!$A160,"-",Uitwerking!AF$9),RelGegevens!$L$3:$L$1002)=0),"",SUMIF(RelGegevens!$F$3:$M$1002,CONCATENATE("=",Uitwerking!$A160,"-",Uitwerking!AF$9),RelGegevens!$L$3:$L$1002))</f>
        <v/>
      </c>
      <c r="AG160" s="51" t="str">
        <f ca="1">IF(OR($A160="",AG$9="",SUMIF(RelGegevens!$F$3:$M$1002,CONCATENATE("=",Uitwerking!$A160,"-",Uitwerking!AG$9),RelGegevens!$L$3:$L$1002)=0),"",SUMIF(RelGegevens!$F$3:$M$1002,CONCATENATE("=",Uitwerking!$A160,"-",Uitwerking!AG$9),RelGegevens!$L$3:$L$1002))</f>
        <v/>
      </c>
      <c r="AH160" s="51" t="str">
        <f ca="1">IF(OR($A160="",AH$9="",SUMIF(RelGegevens!$F$3:$M$1002,CONCATENATE("=",Uitwerking!$A160,"-",Uitwerking!AH$9),RelGegevens!$L$3:$L$1002)=0),"",SUMIF(RelGegevens!$F$3:$M$1002,CONCATENATE("=",Uitwerking!$A160,"-",Uitwerking!AH$9),RelGegevens!$L$3:$L$1002))</f>
        <v/>
      </c>
      <c r="AI160" s="51" t="str">
        <f ca="1">IF(OR($A160="",AI$9="",SUMIF(RelGegevens!$F$3:$M$1002,CONCATENATE("=",Uitwerking!$A160,"-",Uitwerking!AI$9),RelGegevens!$L$3:$L$1002)=0),"",SUMIF(RelGegevens!$F$3:$M$1002,CONCATENATE("=",Uitwerking!$A160,"-",Uitwerking!AI$9),RelGegevens!$L$3:$L$1002))</f>
        <v/>
      </c>
      <c r="AJ160" s="51" t="str">
        <f ca="1">IF(OR($A160="",AJ$9="",SUMIF(RelGegevens!$F$3:$M$1002,CONCATENATE("=",Uitwerking!$A160,"-",Uitwerking!AJ$9),RelGegevens!$L$3:$L$1002)=0),"",SUMIF(RelGegevens!$F$3:$M$1002,CONCATENATE("=",Uitwerking!$A160,"-",Uitwerking!AJ$9),RelGegevens!$L$3:$L$1002))</f>
        <v/>
      </c>
      <c r="AK160" s="51" t="str">
        <f ca="1">IF(OR($A160="",AK$9="",SUMIF(RelGegevens!$F$3:$M$1002,CONCATENATE("=",Uitwerking!$A160,"-",Uitwerking!AK$9),RelGegevens!$L$3:$L$1002)=0),"",SUMIF(RelGegevens!$F$3:$M$1002,CONCATENATE("=",Uitwerking!$A160,"-",Uitwerking!AK$9),RelGegevens!$L$3:$L$1002))</f>
        <v/>
      </c>
      <c r="AL160" s="51" t="str">
        <f ca="1">IF(OR($A160="",AL$9="",SUMIF(RelGegevens!$F$3:$M$1002,CONCATENATE("=",Uitwerking!$A160,"-",Uitwerking!AL$9),RelGegevens!$L$3:$L$1002)=0),"",SUMIF(RelGegevens!$F$3:$M$1002,CONCATENATE("=",Uitwerking!$A160,"-",Uitwerking!AL$9),RelGegevens!$L$3:$L$1002))</f>
        <v/>
      </c>
      <c r="AM160" s="51" t="str">
        <f ca="1">IF(OR($A160="",AM$9="",SUMIF(RelGegevens!$F$3:$M$1002,CONCATENATE("=",Uitwerking!$A160,"-",Uitwerking!AM$9),RelGegevens!$L$3:$L$1002)=0),"",SUMIF(RelGegevens!$F$3:$M$1002,CONCATENATE("=",Uitwerking!$A160,"-",Uitwerking!AM$9),RelGegevens!$L$3:$L$1002))</f>
        <v/>
      </c>
      <c r="AN160" s="51" t="str">
        <f ca="1">IF(OR($A160="",AN$9="",SUMIF(RelGegevens!$F$3:$M$1002,CONCATENATE("=",Uitwerking!$A160,"-",Uitwerking!AN$9),RelGegevens!$L$3:$L$1002)=0),"",SUMIF(RelGegevens!$F$3:$M$1002,CONCATENATE("=",Uitwerking!$A160,"-",Uitwerking!AN$9),RelGegevens!$L$3:$L$1002))</f>
        <v/>
      </c>
      <c r="AO160" s="51" t="str">
        <f ca="1">IF(OR($A160="",AO$9="",SUMIF(RelGegevens!$F$3:$M$1002,CONCATENATE("=",Uitwerking!$A160,"-",Uitwerking!AO$9),RelGegevens!$L$3:$L$1002)=0),"",SUMIF(RelGegevens!$F$3:$M$1002,CONCATENATE("=",Uitwerking!$A160,"-",Uitwerking!AO$9),RelGegevens!$L$3:$L$1002))</f>
        <v/>
      </c>
      <c r="AP160" s="51" t="str">
        <f ca="1">IF(OR($A160="",AP$9="",SUMIF(RelGegevens!$F$3:$M$1002,CONCATENATE("=",Uitwerking!$A160,"-",Uitwerking!AP$9),RelGegevens!$L$3:$L$1002)=0),"",SUMIF(RelGegevens!$F$3:$M$1002,CONCATENATE("=",Uitwerking!$A160,"-",Uitwerking!AP$9),RelGegevens!$L$3:$L$1002))</f>
        <v/>
      </c>
      <c r="AQ160" s="51" t="str">
        <f ca="1">IF(OR($A160="",AQ$9="",SUMIF(RelGegevens!$F$3:$M$1002,CONCATENATE("=",Uitwerking!$A160,"-",Uitwerking!AQ$9),RelGegevens!$L$3:$L$1002)=0),"",SUMIF(RelGegevens!$F$3:$M$1002,CONCATENATE("=",Uitwerking!$A160,"-",Uitwerking!AQ$9),RelGegevens!$L$3:$L$1002))</f>
        <v/>
      </c>
      <c r="AR160" s="51" t="str">
        <f ca="1">IF(OR($A160="",AR$9="",SUMIF(RelGegevens!$F$3:$M$1002,CONCATENATE("=",Uitwerking!$A160,"-",Uitwerking!AR$9),RelGegevens!$L$3:$L$1002)=0),"",SUMIF(RelGegevens!$F$3:$M$1002,CONCATENATE("=",Uitwerking!$A160,"-",Uitwerking!AR$9),RelGegevens!$L$3:$L$1002))</f>
        <v/>
      </c>
      <c r="AS160" s="51" t="str">
        <f ca="1">IF(OR($A160="",AS$9="",SUMIF(RelGegevens!$F$3:$M$1002,CONCATENATE("=",Uitwerking!$A160,"-",Uitwerking!AS$9),RelGegevens!$L$3:$L$1002)=0),"",SUMIF(RelGegevens!$F$3:$M$1002,CONCATENATE("=",Uitwerking!$A160,"-",Uitwerking!AS$9),RelGegevens!$L$3:$L$1002))</f>
        <v/>
      </c>
      <c r="AT160" s="51" t="str">
        <f ca="1">IF(OR($A160="",AT$9="",SUMIF(RelGegevens!$F$3:$M$1002,CONCATENATE("=",Uitwerking!$A160,"-",Uitwerking!AT$9),RelGegevens!$L$3:$L$1002)=0),"",SUMIF(RelGegevens!$F$3:$M$1002,CONCATENATE("=",Uitwerking!$A160,"-",Uitwerking!AT$9),RelGegevens!$L$3:$L$1002))</f>
        <v/>
      </c>
      <c r="AU160" s="51" t="str">
        <f ca="1">IF(OR($A160="",AU$9="",SUMIF(RelGegevens!$F$3:$M$1002,CONCATENATE("=",Uitwerking!$A160,"-",Uitwerking!AU$9),RelGegevens!$L$3:$L$1002)=0),"",SUMIF(RelGegevens!$F$3:$M$1002,CONCATENATE("=",Uitwerking!$A160,"-",Uitwerking!AU$9),RelGegevens!$L$3:$L$1002))</f>
        <v/>
      </c>
      <c r="AV160" s="51" t="str">
        <f ca="1">IF(OR($A160="",AV$9="",SUMIF(RelGegevens!$F$3:$M$1002,CONCATENATE("=",Uitwerking!$A160,"-",Uitwerking!AV$9),RelGegevens!$L$3:$L$1002)=0),"",SUMIF(RelGegevens!$F$3:$M$1002,CONCATENATE("=",Uitwerking!$A160,"-",Uitwerking!AV$9),RelGegevens!$L$3:$L$1002))</f>
        <v/>
      </c>
      <c r="AW160" s="51" t="str">
        <f ca="1">IF(OR($A160="",AW$9="",SUMIF(RelGegevens!$F$3:$M$1002,CONCATENATE("=",Uitwerking!$A160,"-",Uitwerking!AW$9),RelGegevens!$L$3:$L$1002)=0),"",SUMIF(RelGegevens!$F$3:$M$1002,CONCATENATE("=",Uitwerking!$A160,"-",Uitwerking!AW$9),RelGegevens!$L$3:$L$1002))</f>
        <v/>
      </c>
      <c r="AX160" s="51" t="str">
        <f ca="1">IF(OR($A160="",AX$9="",SUMIF(RelGegevens!$F$3:$M$1002,CONCATENATE("=",Uitwerking!$A160,"-",Uitwerking!AX$9),RelGegevens!$L$3:$L$1002)=0),"",SUMIF(RelGegevens!$F$3:$M$1002,CONCATENATE("=",Uitwerking!$A160,"-",Uitwerking!AX$9),RelGegevens!$L$3:$L$1002))</f>
        <v/>
      </c>
      <c r="AY160" s="51" t="str">
        <f ca="1">IF(OR($A160="",AY$9="",SUMIF(RelGegevens!$F$3:$M$1002,CONCATENATE("=",Uitwerking!$A160,"-",Uitwerking!AY$9),RelGegevens!$L$3:$L$1002)=0),"",SUMIF(RelGegevens!$F$3:$M$1002,CONCATENATE("=",Uitwerking!$A160,"-",Uitwerking!AY$9),RelGegevens!$L$3:$L$1002))</f>
        <v/>
      </c>
      <c r="AZ160" s="51" t="str">
        <f ca="1">IF(OR($A160="",AZ$9="",SUMIF(RelGegevens!$F$3:$M$1002,CONCATENATE("=",Uitwerking!$A160,"-",Uitwerking!AZ$9),RelGegevens!$L$3:$L$1002)=0),"",SUMIF(RelGegevens!$F$3:$M$1002,CONCATENATE("=",Uitwerking!$A160,"-",Uitwerking!AZ$9),RelGegevens!$L$3:$L$1002))</f>
        <v/>
      </c>
      <c r="BA160" s="51" t="str">
        <f ca="1">IF(OR($A160="",BA$9="",SUMIF(RelGegevens!$F$3:$M$1002,CONCATENATE("=",Uitwerking!$A160,"-",Uitwerking!BA$9),RelGegevens!$L$3:$L$1002)=0),"",SUMIF(RelGegevens!$F$3:$M$1002,CONCATENATE("=",Uitwerking!$A160,"-",Uitwerking!BA$9),RelGegevens!$L$3:$L$1002))</f>
        <v/>
      </c>
      <c r="BB160" s="51" t="str">
        <f ca="1">IF(OR($A160="",BB$9="",SUMIF(RelGegevens!$F$3:$M$1002,CONCATENATE("=",Uitwerking!$A160,"-",Uitwerking!BB$9),RelGegevens!$L$3:$L$1002)=0),"",SUMIF(RelGegevens!$F$3:$M$1002,CONCATENATE("=",Uitwerking!$A160,"-",Uitwerking!BB$9),RelGegevens!$L$3:$L$1002))</f>
        <v/>
      </c>
      <c r="BC160" s="52" t="str">
        <f ca="1">IF(OR($A160="",BC$9="",SUMIF(RelGegevens!$F$3:$M$1002,CONCATENATE("=",Uitwerking!$A160,"-",Uitwerking!BC$9),RelGegevens!$L$3:$L$1002)=0),"",SUMIF(RelGegevens!$F$3:$M$1002,CONCATENATE("=",Uitwerking!$A160,"-",Uitwerking!BC$9),RelGegevens!$L$3:$L$1002))</f>
        <v/>
      </c>
    </row>
    <row r="161" spans="1:55" ht="10.5" customHeight="1" x14ac:dyDescent="0.25">
      <c r="A161" s="17" t="str">
        <f>'Data LMA'!B169</f>
        <v/>
      </c>
      <c r="B161" s="29" t="str">
        <f t="shared" si="9"/>
        <v/>
      </c>
      <c r="C161" s="22" t="str">
        <f>IF(A161="","",VLOOKUP(A161,Euralcodes!$A$2:$C$840,3))</f>
        <v/>
      </c>
      <c r="D161" s="23" t="str">
        <f>IF(C161="","",VLOOKUP(A161,Euralcodes!$A$2:$C$840,2))</f>
        <v/>
      </c>
      <c r="E161" s="87" t="str">
        <f t="shared" ca="1" si="8"/>
        <v/>
      </c>
      <c r="F161" s="50" t="str">
        <f ca="1">IF(OR($A161="",F$9="",SUMIF(RelGegevens!$F$3:$M$1002,CONCATENATE("=",Uitwerking!$A161,"-",Uitwerking!F$9),RelGegevens!$L$3:$L$1002)=0),"",SUMIF(RelGegevens!$F$3:$M$1002,CONCATENATE("=",Uitwerking!$A161,"-",Uitwerking!F$9),RelGegevens!$L$3:$L$1002))</f>
        <v/>
      </c>
      <c r="G161" s="51" t="str">
        <f ca="1">IF(OR($A161="",G$9="",SUMIF(RelGegevens!$F$3:$M$1002,CONCATENATE("=",Uitwerking!$A161,"-",Uitwerking!G$9),RelGegevens!$L$3:$L$1002)=0),"",SUMIF(RelGegevens!$F$3:$M$1002,CONCATENATE("=",Uitwerking!$A161,"-",Uitwerking!G$9),RelGegevens!$L$3:$L$1002))</f>
        <v/>
      </c>
      <c r="H161" s="51" t="str">
        <f ca="1">IF(OR($A161="",H$9="",SUMIF(RelGegevens!$F$3:$M$1002,CONCATENATE("=",Uitwerking!$A161,"-",Uitwerking!H$9),RelGegevens!$L$3:$L$1002)=0),"",SUMIF(RelGegevens!$F$3:$M$1002,CONCATENATE("=",Uitwerking!$A161,"-",Uitwerking!H$9),RelGegevens!$L$3:$L$1002))</f>
        <v/>
      </c>
      <c r="I161" s="51" t="str">
        <f ca="1">IF(OR($A161="",I$9="",SUMIF(RelGegevens!$F$3:$M$1002,CONCATENATE("=",Uitwerking!$A161,"-",Uitwerking!I$9),RelGegevens!$L$3:$L$1002)=0),"",SUMIF(RelGegevens!$F$3:$M$1002,CONCATENATE("=",Uitwerking!$A161,"-",Uitwerking!I$9),RelGegevens!$L$3:$L$1002))</f>
        <v/>
      </c>
      <c r="J161" s="51" t="str">
        <f ca="1">IF(OR($A161="",J$9="",SUMIF(RelGegevens!$F$3:$M$1002,CONCATENATE("=",Uitwerking!$A161,"-",Uitwerking!J$9),RelGegevens!$L$3:$L$1002)=0),"",SUMIF(RelGegevens!$F$3:$M$1002,CONCATENATE("=",Uitwerking!$A161,"-",Uitwerking!J$9),RelGegevens!$L$3:$L$1002))</f>
        <v/>
      </c>
      <c r="K161" s="51" t="str">
        <f ca="1">IF(OR($A161="",K$9="",SUMIF(RelGegevens!$F$3:$M$1002,CONCATENATE("=",Uitwerking!$A161,"-",Uitwerking!K$9),RelGegevens!$L$3:$L$1002)=0),"",SUMIF(RelGegevens!$F$3:$M$1002,CONCATENATE("=",Uitwerking!$A161,"-",Uitwerking!K$9),RelGegevens!$L$3:$L$1002))</f>
        <v/>
      </c>
      <c r="L161" s="51" t="str">
        <f ca="1">IF(OR($A161="",L$9="",SUMIF(RelGegevens!$F$3:$M$1002,CONCATENATE("=",Uitwerking!$A161,"-",Uitwerking!L$9),RelGegevens!$L$3:$L$1002)=0),"",SUMIF(RelGegevens!$F$3:$M$1002,CONCATENATE("=",Uitwerking!$A161,"-",Uitwerking!L$9),RelGegevens!$L$3:$L$1002))</f>
        <v/>
      </c>
      <c r="M161" s="51" t="str">
        <f ca="1">IF(OR($A161="",M$9="",SUMIF(RelGegevens!$F$3:$M$1002,CONCATENATE("=",Uitwerking!$A161,"-",Uitwerking!M$9),RelGegevens!$L$3:$L$1002)=0),"",SUMIF(RelGegevens!$F$3:$M$1002,CONCATENATE("=",Uitwerking!$A161,"-",Uitwerking!M$9),RelGegevens!$L$3:$L$1002))</f>
        <v/>
      </c>
      <c r="N161" s="51" t="str">
        <f ca="1">IF(OR($A161="",N$9="",SUMIF(RelGegevens!$F$3:$M$1002,CONCATENATE("=",Uitwerking!$A161,"-",Uitwerking!N$9),RelGegevens!$L$3:$L$1002)=0),"",SUMIF(RelGegevens!$F$3:$M$1002,CONCATENATE("=",Uitwerking!$A161,"-",Uitwerking!N$9),RelGegevens!$L$3:$L$1002))</f>
        <v/>
      </c>
      <c r="O161" s="51" t="str">
        <f ca="1">IF(OR($A161="",O$9="",SUMIF(RelGegevens!$F$3:$M$1002,CONCATENATE("=",Uitwerking!$A161,"-",Uitwerking!O$9),RelGegevens!$L$3:$L$1002)=0),"",SUMIF(RelGegevens!$F$3:$M$1002,CONCATENATE("=",Uitwerking!$A161,"-",Uitwerking!O$9),RelGegevens!$L$3:$L$1002))</f>
        <v/>
      </c>
      <c r="P161" s="51" t="str">
        <f ca="1">IF(OR($A161="",P$9="",SUMIF(RelGegevens!$F$3:$M$1002,CONCATENATE("=",Uitwerking!$A161,"-",Uitwerking!P$9),RelGegevens!$L$3:$L$1002)=0),"",SUMIF(RelGegevens!$F$3:$M$1002,CONCATENATE("=",Uitwerking!$A161,"-",Uitwerking!P$9),RelGegevens!$L$3:$L$1002))</f>
        <v/>
      </c>
      <c r="Q161" s="51" t="str">
        <f ca="1">IF(OR($A161="",Q$9="",SUMIF(RelGegevens!$F$3:$M$1002,CONCATENATE("=",Uitwerking!$A161,"-",Uitwerking!Q$9),RelGegevens!$L$3:$L$1002)=0),"",SUMIF(RelGegevens!$F$3:$M$1002,CONCATENATE("=",Uitwerking!$A161,"-",Uitwerking!Q$9),RelGegevens!$L$3:$L$1002))</f>
        <v/>
      </c>
      <c r="R161" s="51" t="str">
        <f ca="1">IF(OR($A161="",R$9="",SUMIF(RelGegevens!$F$3:$M$1002,CONCATENATE("=",Uitwerking!$A161,"-",Uitwerking!R$9),RelGegevens!$L$3:$L$1002)=0),"",SUMIF(RelGegevens!$F$3:$M$1002,CONCATENATE("=",Uitwerking!$A161,"-",Uitwerking!R$9),RelGegevens!$L$3:$L$1002))</f>
        <v/>
      </c>
      <c r="S161" s="51" t="str">
        <f ca="1">IF(OR($A161="",S$9="",SUMIF(RelGegevens!$F$3:$M$1002,CONCATENATE("=",Uitwerking!$A161,"-",Uitwerking!S$9),RelGegevens!$L$3:$L$1002)=0),"",SUMIF(RelGegevens!$F$3:$M$1002,CONCATENATE("=",Uitwerking!$A161,"-",Uitwerking!S$9),RelGegevens!$L$3:$L$1002))</f>
        <v/>
      </c>
      <c r="T161" s="51" t="str">
        <f ca="1">IF(OR($A161="",T$9="",SUMIF(RelGegevens!$F$3:$M$1002,CONCATENATE("=",Uitwerking!$A161,"-",Uitwerking!T$9),RelGegevens!$L$3:$L$1002)=0),"",SUMIF(RelGegevens!$F$3:$M$1002,CONCATENATE("=",Uitwerking!$A161,"-",Uitwerking!T$9),RelGegevens!$L$3:$L$1002))</f>
        <v/>
      </c>
      <c r="U161" s="51" t="str">
        <f ca="1">IF(OR($A161="",U$9="",SUMIF(RelGegevens!$F$3:$M$1002,CONCATENATE("=",Uitwerking!$A161,"-",Uitwerking!U$9),RelGegevens!$L$3:$L$1002)=0),"",SUMIF(RelGegevens!$F$3:$M$1002,CONCATENATE("=",Uitwerking!$A161,"-",Uitwerking!U$9),RelGegevens!$L$3:$L$1002))</f>
        <v/>
      </c>
      <c r="V161" s="51" t="str">
        <f ca="1">IF(OR($A161="",V$9="",SUMIF(RelGegevens!$F$3:$M$1002,CONCATENATE("=",Uitwerking!$A161,"-",Uitwerking!V$9),RelGegevens!$L$3:$L$1002)=0),"",SUMIF(RelGegevens!$F$3:$M$1002,CONCATENATE("=",Uitwerking!$A161,"-",Uitwerking!V$9),RelGegevens!$L$3:$L$1002))</f>
        <v/>
      </c>
      <c r="W161" s="51" t="str">
        <f ca="1">IF(OR($A161="",W$9="",SUMIF(RelGegevens!$F$3:$M$1002,CONCATENATE("=",Uitwerking!$A161,"-",Uitwerking!W$9),RelGegevens!$L$3:$L$1002)=0),"",SUMIF(RelGegevens!$F$3:$M$1002,CONCATENATE("=",Uitwerking!$A161,"-",Uitwerking!W$9),RelGegevens!$L$3:$L$1002))</f>
        <v/>
      </c>
      <c r="X161" s="51" t="str">
        <f ca="1">IF(OR($A161="",X$9="",SUMIF(RelGegevens!$F$3:$M$1002,CONCATENATE("=",Uitwerking!$A161,"-",Uitwerking!X$9),RelGegevens!$L$3:$L$1002)=0),"",SUMIF(RelGegevens!$F$3:$M$1002,CONCATENATE("=",Uitwerking!$A161,"-",Uitwerking!X$9),RelGegevens!$L$3:$L$1002))</f>
        <v/>
      </c>
      <c r="Y161" s="51" t="str">
        <f ca="1">IF(OR($A161="",Y$9="",SUMIF(RelGegevens!$F$3:$M$1002,CONCATENATE("=",Uitwerking!$A161,"-",Uitwerking!Y$9),RelGegevens!$L$3:$L$1002)=0),"",SUMIF(RelGegevens!$F$3:$M$1002,CONCATENATE("=",Uitwerking!$A161,"-",Uitwerking!Y$9),RelGegevens!$L$3:$L$1002))</f>
        <v/>
      </c>
      <c r="Z161" s="50" t="str">
        <f ca="1">IF(OR($A161="",Z$9="",SUMIF(RelGegevens!$F$3:$M$1002,CONCATENATE("=",Uitwerking!$A161,"-",Uitwerking!Z$9),RelGegevens!$L$3:$L$1002)=0),"",SUMIF(RelGegevens!$F$3:$M$1002,CONCATENATE("=",Uitwerking!$A161,"-",Uitwerking!Z$9),RelGegevens!$L$3:$L$1002))</f>
        <v/>
      </c>
      <c r="AA161" s="51" t="str">
        <f ca="1">IF(OR($A161="",AA$9="",SUMIF(RelGegevens!$F$3:$M$1002,CONCATENATE("=",Uitwerking!$A161,"-",Uitwerking!AA$9),RelGegevens!$L$3:$L$1002)=0),"",SUMIF(RelGegevens!$F$3:$M$1002,CONCATENATE("=",Uitwerking!$A161,"-",Uitwerking!AA$9),RelGegevens!$L$3:$L$1002))</f>
        <v/>
      </c>
      <c r="AB161" s="51" t="str">
        <f ca="1">IF(OR($A161="",AB$9="",SUMIF(RelGegevens!$F$3:$M$1002,CONCATENATE("=",Uitwerking!$A161,"-",Uitwerking!AB$9),RelGegevens!$L$3:$L$1002)=0),"",SUMIF(RelGegevens!$F$3:$M$1002,CONCATENATE("=",Uitwerking!$A161,"-",Uitwerking!AB$9),RelGegevens!$L$3:$L$1002))</f>
        <v/>
      </c>
      <c r="AC161" s="51" t="str">
        <f ca="1">IF(OR($A161="",AC$9="",SUMIF(RelGegevens!$F$3:$M$1002,CONCATENATE("=",Uitwerking!$A161,"-",Uitwerking!AC$9),RelGegevens!$L$3:$L$1002)=0),"",SUMIF(RelGegevens!$F$3:$M$1002,CONCATENATE("=",Uitwerking!$A161,"-",Uitwerking!AC$9),RelGegevens!$L$3:$L$1002))</f>
        <v/>
      </c>
      <c r="AD161" s="51" t="str">
        <f ca="1">IF(OR($A161="",AD$9="",SUMIF(RelGegevens!$F$3:$M$1002,CONCATENATE("=",Uitwerking!$A161,"-",Uitwerking!AD$9),RelGegevens!$L$3:$L$1002)=0),"",SUMIF(RelGegevens!$F$3:$M$1002,CONCATENATE("=",Uitwerking!$A161,"-",Uitwerking!AD$9),RelGegevens!$L$3:$L$1002))</f>
        <v/>
      </c>
      <c r="AE161" s="51" t="str">
        <f ca="1">IF(OR($A161="",AE$9="",SUMIF(RelGegevens!$F$3:$M$1002,CONCATENATE("=",Uitwerking!$A161,"-",Uitwerking!AE$9),RelGegevens!$L$3:$L$1002)=0),"",SUMIF(RelGegevens!$F$3:$M$1002,CONCATENATE("=",Uitwerking!$A161,"-",Uitwerking!AE$9),RelGegevens!$L$3:$L$1002))</f>
        <v/>
      </c>
      <c r="AF161" s="51" t="str">
        <f ca="1">IF(OR($A161="",AF$9="",SUMIF(RelGegevens!$F$3:$M$1002,CONCATENATE("=",Uitwerking!$A161,"-",Uitwerking!AF$9),RelGegevens!$L$3:$L$1002)=0),"",SUMIF(RelGegevens!$F$3:$M$1002,CONCATENATE("=",Uitwerking!$A161,"-",Uitwerking!AF$9),RelGegevens!$L$3:$L$1002))</f>
        <v/>
      </c>
      <c r="AG161" s="51" t="str">
        <f ca="1">IF(OR($A161="",AG$9="",SUMIF(RelGegevens!$F$3:$M$1002,CONCATENATE("=",Uitwerking!$A161,"-",Uitwerking!AG$9),RelGegevens!$L$3:$L$1002)=0),"",SUMIF(RelGegevens!$F$3:$M$1002,CONCATENATE("=",Uitwerking!$A161,"-",Uitwerking!AG$9),RelGegevens!$L$3:$L$1002))</f>
        <v/>
      </c>
      <c r="AH161" s="51" t="str">
        <f ca="1">IF(OR($A161="",AH$9="",SUMIF(RelGegevens!$F$3:$M$1002,CONCATENATE("=",Uitwerking!$A161,"-",Uitwerking!AH$9),RelGegevens!$L$3:$L$1002)=0),"",SUMIF(RelGegevens!$F$3:$M$1002,CONCATENATE("=",Uitwerking!$A161,"-",Uitwerking!AH$9),RelGegevens!$L$3:$L$1002))</f>
        <v/>
      </c>
      <c r="AI161" s="51" t="str">
        <f ca="1">IF(OR($A161="",AI$9="",SUMIF(RelGegevens!$F$3:$M$1002,CONCATENATE("=",Uitwerking!$A161,"-",Uitwerking!AI$9),RelGegevens!$L$3:$L$1002)=0),"",SUMIF(RelGegevens!$F$3:$M$1002,CONCATENATE("=",Uitwerking!$A161,"-",Uitwerking!AI$9),RelGegevens!$L$3:$L$1002))</f>
        <v/>
      </c>
      <c r="AJ161" s="51" t="str">
        <f ca="1">IF(OR($A161="",AJ$9="",SUMIF(RelGegevens!$F$3:$M$1002,CONCATENATE("=",Uitwerking!$A161,"-",Uitwerking!AJ$9),RelGegevens!$L$3:$L$1002)=0),"",SUMIF(RelGegevens!$F$3:$M$1002,CONCATENATE("=",Uitwerking!$A161,"-",Uitwerking!AJ$9),RelGegevens!$L$3:$L$1002))</f>
        <v/>
      </c>
      <c r="AK161" s="51" t="str">
        <f ca="1">IF(OR($A161="",AK$9="",SUMIF(RelGegevens!$F$3:$M$1002,CONCATENATE("=",Uitwerking!$A161,"-",Uitwerking!AK$9),RelGegevens!$L$3:$L$1002)=0),"",SUMIF(RelGegevens!$F$3:$M$1002,CONCATENATE("=",Uitwerking!$A161,"-",Uitwerking!AK$9),RelGegevens!$L$3:$L$1002))</f>
        <v/>
      </c>
      <c r="AL161" s="51" t="str">
        <f ca="1">IF(OR($A161="",AL$9="",SUMIF(RelGegevens!$F$3:$M$1002,CONCATENATE("=",Uitwerking!$A161,"-",Uitwerking!AL$9),RelGegevens!$L$3:$L$1002)=0),"",SUMIF(RelGegevens!$F$3:$M$1002,CONCATENATE("=",Uitwerking!$A161,"-",Uitwerking!AL$9),RelGegevens!$L$3:$L$1002))</f>
        <v/>
      </c>
      <c r="AM161" s="51" t="str">
        <f ca="1">IF(OR($A161="",AM$9="",SUMIF(RelGegevens!$F$3:$M$1002,CONCATENATE("=",Uitwerking!$A161,"-",Uitwerking!AM$9),RelGegevens!$L$3:$L$1002)=0),"",SUMIF(RelGegevens!$F$3:$M$1002,CONCATENATE("=",Uitwerking!$A161,"-",Uitwerking!AM$9),RelGegevens!$L$3:$L$1002))</f>
        <v/>
      </c>
      <c r="AN161" s="51" t="str">
        <f ca="1">IF(OR($A161="",AN$9="",SUMIF(RelGegevens!$F$3:$M$1002,CONCATENATE("=",Uitwerking!$A161,"-",Uitwerking!AN$9),RelGegevens!$L$3:$L$1002)=0),"",SUMIF(RelGegevens!$F$3:$M$1002,CONCATENATE("=",Uitwerking!$A161,"-",Uitwerking!AN$9),RelGegevens!$L$3:$L$1002))</f>
        <v/>
      </c>
      <c r="AO161" s="51" t="str">
        <f ca="1">IF(OR($A161="",AO$9="",SUMIF(RelGegevens!$F$3:$M$1002,CONCATENATE("=",Uitwerking!$A161,"-",Uitwerking!AO$9),RelGegevens!$L$3:$L$1002)=0),"",SUMIF(RelGegevens!$F$3:$M$1002,CONCATENATE("=",Uitwerking!$A161,"-",Uitwerking!AO$9),RelGegevens!$L$3:$L$1002))</f>
        <v/>
      </c>
      <c r="AP161" s="51" t="str">
        <f ca="1">IF(OR($A161="",AP$9="",SUMIF(RelGegevens!$F$3:$M$1002,CONCATENATE("=",Uitwerking!$A161,"-",Uitwerking!AP$9),RelGegevens!$L$3:$L$1002)=0),"",SUMIF(RelGegevens!$F$3:$M$1002,CONCATENATE("=",Uitwerking!$A161,"-",Uitwerking!AP$9),RelGegevens!$L$3:$L$1002))</f>
        <v/>
      </c>
      <c r="AQ161" s="51" t="str">
        <f ca="1">IF(OR($A161="",AQ$9="",SUMIF(RelGegevens!$F$3:$M$1002,CONCATENATE("=",Uitwerking!$A161,"-",Uitwerking!AQ$9),RelGegevens!$L$3:$L$1002)=0),"",SUMIF(RelGegevens!$F$3:$M$1002,CONCATENATE("=",Uitwerking!$A161,"-",Uitwerking!AQ$9),RelGegevens!$L$3:$L$1002))</f>
        <v/>
      </c>
      <c r="AR161" s="51" t="str">
        <f ca="1">IF(OR($A161="",AR$9="",SUMIF(RelGegevens!$F$3:$M$1002,CONCATENATE("=",Uitwerking!$A161,"-",Uitwerking!AR$9),RelGegevens!$L$3:$L$1002)=0),"",SUMIF(RelGegevens!$F$3:$M$1002,CONCATENATE("=",Uitwerking!$A161,"-",Uitwerking!AR$9),RelGegevens!$L$3:$L$1002))</f>
        <v/>
      </c>
      <c r="AS161" s="51" t="str">
        <f ca="1">IF(OR($A161="",AS$9="",SUMIF(RelGegevens!$F$3:$M$1002,CONCATENATE("=",Uitwerking!$A161,"-",Uitwerking!AS$9),RelGegevens!$L$3:$L$1002)=0),"",SUMIF(RelGegevens!$F$3:$M$1002,CONCATENATE("=",Uitwerking!$A161,"-",Uitwerking!AS$9),RelGegevens!$L$3:$L$1002))</f>
        <v/>
      </c>
      <c r="AT161" s="51" t="str">
        <f ca="1">IF(OR($A161="",AT$9="",SUMIF(RelGegevens!$F$3:$M$1002,CONCATENATE("=",Uitwerking!$A161,"-",Uitwerking!AT$9),RelGegevens!$L$3:$L$1002)=0),"",SUMIF(RelGegevens!$F$3:$M$1002,CONCATENATE("=",Uitwerking!$A161,"-",Uitwerking!AT$9),RelGegevens!$L$3:$L$1002))</f>
        <v/>
      </c>
      <c r="AU161" s="51" t="str">
        <f ca="1">IF(OR($A161="",AU$9="",SUMIF(RelGegevens!$F$3:$M$1002,CONCATENATE("=",Uitwerking!$A161,"-",Uitwerking!AU$9),RelGegevens!$L$3:$L$1002)=0),"",SUMIF(RelGegevens!$F$3:$M$1002,CONCATENATE("=",Uitwerking!$A161,"-",Uitwerking!AU$9),RelGegevens!$L$3:$L$1002))</f>
        <v/>
      </c>
      <c r="AV161" s="51" t="str">
        <f ca="1">IF(OR($A161="",AV$9="",SUMIF(RelGegevens!$F$3:$M$1002,CONCATENATE("=",Uitwerking!$A161,"-",Uitwerking!AV$9),RelGegevens!$L$3:$L$1002)=0),"",SUMIF(RelGegevens!$F$3:$M$1002,CONCATENATE("=",Uitwerking!$A161,"-",Uitwerking!AV$9),RelGegevens!$L$3:$L$1002))</f>
        <v/>
      </c>
      <c r="AW161" s="51" t="str">
        <f ca="1">IF(OR($A161="",AW$9="",SUMIF(RelGegevens!$F$3:$M$1002,CONCATENATE("=",Uitwerking!$A161,"-",Uitwerking!AW$9),RelGegevens!$L$3:$L$1002)=0),"",SUMIF(RelGegevens!$F$3:$M$1002,CONCATENATE("=",Uitwerking!$A161,"-",Uitwerking!AW$9),RelGegevens!$L$3:$L$1002))</f>
        <v/>
      </c>
      <c r="AX161" s="51" t="str">
        <f ca="1">IF(OR($A161="",AX$9="",SUMIF(RelGegevens!$F$3:$M$1002,CONCATENATE("=",Uitwerking!$A161,"-",Uitwerking!AX$9),RelGegevens!$L$3:$L$1002)=0),"",SUMIF(RelGegevens!$F$3:$M$1002,CONCATENATE("=",Uitwerking!$A161,"-",Uitwerking!AX$9),RelGegevens!$L$3:$L$1002))</f>
        <v/>
      </c>
      <c r="AY161" s="51" t="str">
        <f ca="1">IF(OR($A161="",AY$9="",SUMIF(RelGegevens!$F$3:$M$1002,CONCATENATE("=",Uitwerking!$A161,"-",Uitwerking!AY$9),RelGegevens!$L$3:$L$1002)=0),"",SUMIF(RelGegevens!$F$3:$M$1002,CONCATENATE("=",Uitwerking!$A161,"-",Uitwerking!AY$9),RelGegevens!$L$3:$L$1002))</f>
        <v/>
      </c>
      <c r="AZ161" s="51" t="str">
        <f ca="1">IF(OR($A161="",AZ$9="",SUMIF(RelGegevens!$F$3:$M$1002,CONCATENATE("=",Uitwerking!$A161,"-",Uitwerking!AZ$9),RelGegevens!$L$3:$L$1002)=0),"",SUMIF(RelGegevens!$F$3:$M$1002,CONCATENATE("=",Uitwerking!$A161,"-",Uitwerking!AZ$9),RelGegevens!$L$3:$L$1002))</f>
        <v/>
      </c>
      <c r="BA161" s="51" t="str">
        <f ca="1">IF(OR($A161="",BA$9="",SUMIF(RelGegevens!$F$3:$M$1002,CONCATENATE("=",Uitwerking!$A161,"-",Uitwerking!BA$9),RelGegevens!$L$3:$L$1002)=0),"",SUMIF(RelGegevens!$F$3:$M$1002,CONCATENATE("=",Uitwerking!$A161,"-",Uitwerking!BA$9),RelGegevens!$L$3:$L$1002))</f>
        <v/>
      </c>
      <c r="BB161" s="51" t="str">
        <f ca="1">IF(OR($A161="",BB$9="",SUMIF(RelGegevens!$F$3:$M$1002,CONCATENATE("=",Uitwerking!$A161,"-",Uitwerking!BB$9),RelGegevens!$L$3:$L$1002)=0),"",SUMIF(RelGegevens!$F$3:$M$1002,CONCATENATE("=",Uitwerking!$A161,"-",Uitwerking!BB$9),RelGegevens!$L$3:$L$1002))</f>
        <v/>
      </c>
      <c r="BC161" s="52" t="str">
        <f ca="1">IF(OR($A161="",BC$9="",SUMIF(RelGegevens!$F$3:$M$1002,CONCATENATE("=",Uitwerking!$A161,"-",Uitwerking!BC$9),RelGegevens!$L$3:$L$1002)=0),"",SUMIF(RelGegevens!$F$3:$M$1002,CONCATENATE("=",Uitwerking!$A161,"-",Uitwerking!BC$9),RelGegevens!$L$3:$L$1002))</f>
        <v/>
      </c>
    </row>
    <row r="162" spans="1:55" ht="10.5" customHeight="1" x14ac:dyDescent="0.25">
      <c r="A162" s="17" t="str">
        <f>'Data LMA'!B170</f>
        <v/>
      </c>
      <c r="B162" s="29" t="str">
        <f t="shared" si="9"/>
        <v/>
      </c>
      <c r="C162" s="22" t="str">
        <f>IF(A162="","",VLOOKUP(A162,Euralcodes!$A$2:$C$840,3))</f>
        <v/>
      </c>
      <c r="D162" s="23" t="str">
        <f>IF(C162="","",VLOOKUP(A162,Euralcodes!$A$2:$C$840,2))</f>
        <v/>
      </c>
      <c r="E162" s="87" t="str">
        <f t="shared" ca="1" si="8"/>
        <v/>
      </c>
      <c r="F162" s="50" t="str">
        <f ca="1">IF(OR($A162="",F$9="",SUMIF(RelGegevens!$F$3:$M$1002,CONCATENATE("=",Uitwerking!$A162,"-",Uitwerking!F$9),RelGegevens!$L$3:$L$1002)=0),"",SUMIF(RelGegevens!$F$3:$M$1002,CONCATENATE("=",Uitwerking!$A162,"-",Uitwerking!F$9),RelGegevens!$L$3:$L$1002))</f>
        <v/>
      </c>
      <c r="G162" s="51" t="str">
        <f ca="1">IF(OR($A162="",G$9="",SUMIF(RelGegevens!$F$3:$M$1002,CONCATENATE("=",Uitwerking!$A162,"-",Uitwerking!G$9),RelGegevens!$L$3:$L$1002)=0),"",SUMIF(RelGegevens!$F$3:$M$1002,CONCATENATE("=",Uitwerking!$A162,"-",Uitwerking!G$9),RelGegevens!$L$3:$L$1002))</f>
        <v/>
      </c>
      <c r="H162" s="51" t="str">
        <f ca="1">IF(OR($A162="",H$9="",SUMIF(RelGegevens!$F$3:$M$1002,CONCATENATE("=",Uitwerking!$A162,"-",Uitwerking!H$9),RelGegevens!$L$3:$L$1002)=0),"",SUMIF(RelGegevens!$F$3:$M$1002,CONCATENATE("=",Uitwerking!$A162,"-",Uitwerking!H$9),RelGegevens!$L$3:$L$1002))</f>
        <v/>
      </c>
      <c r="I162" s="51" t="str">
        <f ca="1">IF(OR($A162="",I$9="",SUMIF(RelGegevens!$F$3:$M$1002,CONCATENATE("=",Uitwerking!$A162,"-",Uitwerking!I$9),RelGegevens!$L$3:$L$1002)=0),"",SUMIF(RelGegevens!$F$3:$M$1002,CONCATENATE("=",Uitwerking!$A162,"-",Uitwerking!I$9),RelGegevens!$L$3:$L$1002))</f>
        <v/>
      </c>
      <c r="J162" s="51" t="str">
        <f ca="1">IF(OR($A162="",J$9="",SUMIF(RelGegevens!$F$3:$M$1002,CONCATENATE("=",Uitwerking!$A162,"-",Uitwerking!J$9),RelGegevens!$L$3:$L$1002)=0),"",SUMIF(RelGegevens!$F$3:$M$1002,CONCATENATE("=",Uitwerking!$A162,"-",Uitwerking!J$9),RelGegevens!$L$3:$L$1002))</f>
        <v/>
      </c>
      <c r="K162" s="51" t="str">
        <f ca="1">IF(OR($A162="",K$9="",SUMIF(RelGegevens!$F$3:$M$1002,CONCATENATE("=",Uitwerking!$A162,"-",Uitwerking!K$9),RelGegevens!$L$3:$L$1002)=0),"",SUMIF(RelGegevens!$F$3:$M$1002,CONCATENATE("=",Uitwerking!$A162,"-",Uitwerking!K$9),RelGegevens!$L$3:$L$1002))</f>
        <v/>
      </c>
      <c r="L162" s="51" t="str">
        <f ca="1">IF(OR($A162="",L$9="",SUMIF(RelGegevens!$F$3:$M$1002,CONCATENATE("=",Uitwerking!$A162,"-",Uitwerking!L$9),RelGegevens!$L$3:$L$1002)=0),"",SUMIF(RelGegevens!$F$3:$M$1002,CONCATENATE("=",Uitwerking!$A162,"-",Uitwerking!L$9),RelGegevens!$L$3:$L$1002))</f>
        <v/>
      </c>
      <c r="M162" s="51" t="str">
        <f ca="1">IF(OR($A162="",M$9="",SUMIF(RelGegevens!$F$3:$M$1002,CONCATENATE("=",Uitwerking!$A162,"-",Uitwerking!M$9),RelGegevens!$L$3:$L$1002)=0),"",SUMIF(RelGegevens!$F$3:$M$1002,CONCATENATE("=",Uitwerking!$A162,"-",Uitwerking!M$9),RelGegevens!$L$3:$L$1002))</f>
        <v/>
      </c>
      <c r="N162" s="51" t="str">
        <f ca="1">IF(OR($A162="",N$9="",SUMIF(RelGegevens!$F$3:$M$1002,CONCATENATE("=",Uitwerking!$A162,"-",Uitwerking!N$9),RelGegevens!$L$3:$L$1002)=0),"",SUMIF(RelGegevens!$F$3:$M$1002,CONCATENATE("=",Uitwerking!$A162,"-",Uitwerking!N$9),RelGegevens!$L$3:$L$1002))</f>
        <v/>
      </c>
      <c r="O162" s="51" t="str">
        <f ca="1">IF(OR($A162="",O$9="",SUMIF(RelGegevens!$F$3:$M$1002,CONCATENATE("=",Uitwerking!$A162,"-",Uitwerking!O$9),RelGegevens!$L$3:$L$1002)=0),"",SUMIF(RelGegevens!$F$3:$M$1002,CONCATENATE("=",Uitwerking!$A162,"-",Uitwerking!O$9),RelGegevens!$L$3:$L$1002))</f>
        <v/>
      </c>
      <c r="P162" s="51" t="str">
        <f ca="1">IF(OR($A162="",P$9="",SUMIF(RelGegevens!$F$3:$M$1002,CONCATENATE("=",Uitwerking!$A162,"-",Uitwerking!P$9),RelGegevens!$L$3:$L$1002)=0),"",SUMIF(RelGegevens!$F$3:$M$1002,CONCATENATE("=",Uitwerking!$A162,"-",Uitwerking!P$9),RelGegevens!$L$3:$L$1002))</f>
        <v/>
      </c>
      <c r="Q162" s="51" t="str">
        <f ca="1">IF(OR($A162="",Q$9="",SUMIF(RelGegevens!$F$3:$M$1002,CONCATENATE("=",Uitwerking!$A162,"-",Uitwerking!Q$9),RelGegevens!$L$3:$L$1002)=0),"",SUMIF(RelGegevens!$F$3:$M$1002,CONCATENATE("=",Uitwerking!$A162,"-",Uitwerking!Q$9),RelGegevens!$L$3:$L$1002))</f>
        <v/>
      </c>
      <c r="R162" s="51" t="str">
        <f ca="1">IF(OR($A162="",R$9="",SUMIF(RelGegevens!$F$3:$M$1002,CONCATENATE("=",Uitwerking!$A162,"-",Uitwerking!R$9),RelGegevens!$L$3:$L$1002)=0),"",SUMIF(RelGegevens!$F$3:$M$1002,CONCATENATE("=",Uitwerking!$A162,"-",Uitwerking!R$9),RelGegevens!$L$3:$L$1002))</f>
        <v/>
      </c>
      <c r="S162" s="51" t="str">
        <f ca="1">IF(OR($A162="",S$9="",SUMIF(RelGegevens!$F$3:$M$1002,CONCATENATE("=",Uitwerking!$A162,"-",Uitwerking!S$9),RelGegevens!$L$3:$L$1002)=0),"",SUMIF(RelGegevens!$F$3:$M$1002,CONCATENATE("=",Uitwerking!$A162,"-",Uitwerking!S$9),RelGegevens!$L$3:$L$1002))</f>
        <v/>
      </c>
      <c r="T162" s="51" t="str">
        <f ca="1">IF(OR($A162="",T$9="",SUMIF(RelGegevens!$F$3:$M$1002,CONCATENATE("=",Uitwerking!$A162,"-",Uitwerking!T$9),RelGegevens!$L$3:$L$1002)=0),"",SUMIF(RelGegevens!$F$3:$M$1002,CONCATENATE("=",Uitwerking!$A162,"-",Uitwerking!T$9),RelGegevens!$L$3:$L$1002))</f>
        <v/>
      </c>
      <c r="U162" s="51" t="str">
        <f ca="1">IF(OR($A162="",U$9="",SUMIF(RelGegevens!$F$3:$M$1002,CONCATENATE("=",Uitwerking!$A162,"-",Uitwerking!U$9),RelGegevens!$L$3:$L$1002)=0),"",SUMIF(RelGegevens!$F$3:$M$1002,CONCATENATE("=",Uitwerking!$A162,"-",Uitwerking!U$9),RelGegevens!$L$3:$L$1002))</f>
        <v/>
      </c>
      <c r="V162" s="51" t="str">
        <f ca="1">IF(OR($A162="",V$9="",SUMIF(RelGegevens!$F$3:$M$1002,CONCATENATE("=",Uitwerking!$A162,"-",Uitwerking!V$9),RelGegevens!$L$3:$L$1002)=0),"",SUMIF(RelGegevens!$F$3:$M$1002,CONCATENATE("=",Uitwerking!$A162,"-",Uitwerking!V$9),RelGegevens!$L$3:$L$1002))</f>
        <v/>
      </c>
      <c r="W162" s="51" t="str">
        <f ca="1">IF(OR($A162="",W$9="",SUMIF(RelGegevens!$F$3:$M$1002,CONCATENATE("=",Uitwerking!$A162,"-",Uitwerking!W$9),RelGegevens!$L$3:$L$1002)=0),"",SUMIF(RelGegevens!$F$3:$M$1002,CONCATENATE("=",Uitwerking!$A162,"-",Uitwerking!W$9),RelGegevens!$L$3:$L$1002))</f>
        <v/>
      </c>
      <c r="X162" s="51" t="str">
        <f ca="1">IF(OR($A162="",X$9="",SUMIF(RelGegevens!$F$3:$M$1002,CONCATENATE("=",Uitwerking!$A162,"-",Uitwerking!X$9),RelGegevens!$L$3:$L$1002)=0),"",SUMIF(RelGegevens!$F$3:$M$1002,CONCATENATE("=",Uitwerking!$A162,"-",Uitwerking!X$9),RelGegevens!$L$3:$L$1002))</f>
        <v/>
      </c>
      <c r="Y162" s="51" t="str">
        <f ca="1">IF(OR($A162="",Y$9="",SUMIF(RelGegevens!$F$3:$M$1002,CONCATENATE("=",Uitwerking!$A162,"-",Uitwerking!Y$9),RelGegevens!$L$3:$L$1002)=0),"",SUMIF(RelGegevens!$F$3:$M$1002,CONCATENATE("=",Uitwerking!$A162,"-",Uitwerking!Y$9),RelGegevens!$L$3:$L$1002))</f>
        <v/>
      </c>
      <c r="Z162" s="50" t="str">
        <f ca="1">IF(OR($A162="",Z$9="",SUMIF(RelGegevens!$F$3:$M$1002,CONCATENATE("=",Uitwerking!$A162,"-",Uitwerking!Z$9),RelGegevens!$L$3:$L$1002)=0),"",SUMIF(RelGegevens!$F$3:$M$1002,CONCATENATE("=",Uitwerking!$A162,"-",Uitwerking!Z$9),RelGegevens!$L$3:$L$1002))</f>
        <v/>
      </c>
      <c r="AA162" s="51" t="str">
        <f ca="1">IF(OR($A162="",AA$9="",SUMIF(RelGegevens!$F$3:$M$1002,CONCATENATE("=",Uitwerking!$A162,"-",Uitwerking!AA$9),RelGegevens!$L$3:$L$1002)=0),"",SUMIF(RelGegevens!$F$3:$M$1002,CONCATENATE("=",Uitwerking!$A162,"-",Uitwerking!AA$9),RelGegevens!$L$3:$L$1002))</f>
        <v/>
      </c>
      <c r="AB162" s="51" t="str">
        <f ca="1">IF(OR($A162="",AB$9="",SUMIF(RelGegevens!$F$3:$M$1002,CONCATENATE("=",Uitwerking!$A162,"-",Uitwerking!AB$9),RelGegevens!$L$3:$L$1002)=0),"",SUMIF(RelGegevens!$F$3:$M$1002,CONCATENATE("=",Uitwerking!$A162,"-",Uitwerking!AB$9),RelGegevens!$L$3:$L$1002))</f>
        <v/>
      </c>
      <c r="AC162" s="51" t="str">
        <f ca="1">IF(OR($A162="",AC$9="",SUMIF(RelGegevens!$F$3:$M$1002,CONCATENATE("=",Uitwerking!$A162,"-",Uitwerking!AC$9),RelGegevens!$L$3:$L$1002)=0),"",SUMIF(RelGegevens!$F$3:$M$1002,CONCATENATE("=",Uitwerking!$A162,"-",Uitwerking!AC$9),RelGegevens!$L$3:$L$1002))</f>
        <v/>
      </c>
      <c r="AD162" s="51" t="str">
        <f ca="1">IF(OR($A162="",AD$9="",SUMIF(RelGegevens!$F$3:$M$1002,CONCATENATE("=",Uitwerking!$A162,"-",Uitwerking!AD$9),RelGegevens!$L$3:$L$1002)=0),"",SUMIF(RelGegevens!$F$3:$M$1002,CONCATENATE("=",Uitwerking!$A162,"-",Uitwerking!AD$9),RelGegevens!$L$3:$L$1002))</f>
        <v/>
      </c>
      <c r="AE162" s="51" t="str">
        <f ca="1">IF(OR($A162="",AE$9="",SUMIF(RelGegevens!$F$3:$M$1002,CONCATENATE("=",Uitwerking!$A162,"-",Uitwerking!AE$9),RelGegevens!$L$3:$L$1002)=0),"",SUMIF(RelGegevens!$F$3:$M$1002,CONCATENATE("=",Uitwerking!$A162,"-",Uitwerking!AE$9),RelGegevens!$L$3:$L$1002))</f>
        <v/>
      </c>
      <c r="AF162" s="51" t="str">
        <f ca="1">IF(OR($A162="",AF$9="",SUMIF(RelGegevens!$F$3:$M$1002,CONCATENATE("=",Uitwerking!$A162,"-",Uitwerking!AF$9),RelGegevens!$L$3:$L$1002)=0),"",SUMIF(RelGegevens!$F$3:$M$1002,CONCATENATE("=",Uitwerking!$A162,"-",Uitwerking!AF$9),RelGegevens!$L$3:$L$1002))</f>
        <v/>
      </c>
      <c r="AG162" s="51" t="str">
        <f ca="1">IF(OR($A162="",AG$9="",SUMIF(RelGegevens!$F$3:$M$1002,CONCATENATE("=",Uitwerking!$A162,"-",Uitwerking!AG$9),RelGegevens!$L$3:$L$1002)=0),"",SUMIF(RelGegevens!$F$3:$M$1002,CONCATENATE("=",Uitwerking!$A162,"-",Uitwerking!AG$9),RelGegevens!$L$3:$L$1002))</f>
        <v/>
      </c>
      <c r="AH162" s="51" t="str">
        <f ca="1">IF(OR($A162="",AH$9="",SUMIF(RelGegevens!$F$3:$M$1002,CONCATENATE("=",Uitwerking!$A162,"-",Uitwerking!AH$9),RelGegevens!$L$3:$L$1002)=0),"",SUMIF(RelGegevens!$F$3:$M$1002,CONCATENATE("=",Uitwerking!$A162,"-",Uitwerking!AH$9),RelGegevens!$L$3:$L$1002))</f>
        <v/>
      </c>
      <c r="AI162" s="51" t="str">
        <f ca="1">IF(OR($A162="",AI$9="",SUMIF(RelGegevens!$F$3:$M$1002,CONCATENATE("=",Uitwerking!$A162,"-",Uitwerking!AI$9),RelGegevens!$L$3:$L$1002)=0),"",SUMIF(RelGegevens!$F$3:$M$1002,CONCATENATE("=",Uitwerking!$A162,"-",Uitwerking!AI$9),RelGegevens!$L$3:$L$1002))</f>
        <v/>
      </c>
      <c r="AJ162" s="51" t="str">
        <f ca="1">IF(OR($A162="",AJ$9="",SUMIF(RelGegevens!$F$3:$M$1002,CONCATENATE("=",Uitwerking!$A162,"-",Uitwerking!AJ$9),RelGegevens!$L$3:$L$1002)=0),"",SUMIF(RelGegevens!$F$3:$M$1002,CONCATENATE("=",Uitwerking!$A162,"-",Uitwerking!AJ$9),RelGegevens!$L$3:$L$1002))</f>
        <v/>
      </c>
      <c r="AK162" s="51" t="str">
        <f ca="1">IF(OR($A162="",AK$9="",SUMIF(RelGegevens!$F$3:$M$1002,CONCATENATE("=",Uitwerking!$A162,"-",Uitwerking!AK$9),RelGegevens!$L$3:$L$1002)=0),"",SUMIF(RelGegevens!$F$3:$M$1002,CONCATENATE("=",Uitwerking!$A162,"-",Uitwerking!AK$9),RelGegevens!$L$3:$L$1002))</f>
        <v/>
      </c>
      <c r="AL162" s="51" t="str">
        <f ca="1">IF(OR($A162="",AL$9="",SUMIF(RelGegevens!$F$3:$M$1002,CONCATENATE("=",Uitwerking!$A162,"-",Uitwerking!AL$9),RelGegevens!$L$3:$L$1002)=0),"",SUMIF(RelGegevens!$F$3:$M$1002,CONCATENATE("=",Uitwerking!$A162,"-",Uitwerking!AL$9),RelGegevens!$L$3:$L$1002))</f>
        <v/>
      </c>
      <c r="AM162" s="51" t="str">
        <f ca="1">IF(OR($A162="",AM$9="",SUMIF(RelGegevens!$F$3:$M$1002,CONCATENATE("=",Uitwerking!$A162,"-",Uitwerking!AM$9),RelGegevens!$L$3:$L$1002)=0),"",SUMIF(RelGegevens!$F$3:$M$1002,CONCATENATE("=",Uitwerking!$A162,"-",Uitwerking!AM$9),RelGegevens!$L$3:$L$1002))</f>
        <v/>
      </c>
      <c r="AN162" s="51" t="str">
        <f ca="1">IF(OR($A162="",AN$9="",SUMIF(RelGegevens!$F$3:$M$1002,CONCATENATE("=",Uitwerking!$A162,"-",Uitwerking!AN$9),RelGegevens!$L$3:$L$1002)=0),"",SUMIF(RelGegevens!$F$3:$M$1002,CONCATENATE("=",Uitwerking!$A162,"-",Uitwerking!AN$9),RelGegevens!$L$3:$L$1002))</f>
        <v/>
      </c>
      <c r="AO162" s="51" t="str">
        <f ca="1">IF(OR($A162="",AO$9="",SUMIF(RelGegevens!$F$3:$M$1002,CONCATENATE("=",Uitwerking!$A162,"-",Uitwerking!AO$9),RelGegevens!$L$3:$L$1002)=0),"",SUMIF(RelGegevens!$F$3:$M$1002,CONCATENATE("=",Uitwerking!$A162,"-",Uitwerking!AO$9),RelGegevens!$L$3:$L$1002))</f>
        <v/>
      </c>
      <c r="AP162" s="51" t="str">
        <f ca="1">IF(OR($A162="",AP$9="",SUMIF(RelGegevens!$F$3:$M$1002,CONCATENATE("=",Uitwerking!$A162,"-",Uitwerking!AP$9),RelGegevens!$L$3:$L$1002)=0),"",SUMIF(RelGegevens!$F$3:$M$1002,CONCATENATE("=",Uitwerking!$A162,"-",Uitwerking!AP$9),RelGegevens!$L$3:$L$1002))</f>
        <v/>
      </c>
      <c r="AQ162" s="51" t="str">
        <f ca="1">IF(OR($A162="",AQ$9="",SUMIF(RelGegevens!$F$3:$M$1002,CONCATENATE("=",Uitwerking!$A162,"-",Uitwerking!AQ$9),RelGegevens!$L$3:$L$1002)=0),"",SUMIF(RelGegevens!$F$3:$M$1002,CONCATENATE("=",Uitwerking!$A162,"-",Uitwerking!AQ$9),RelGegevens!$L$3:$L$1002))</f>
        <v/>
      </c>
      <c r="AR162" s="51" t="str">
        <f ca="1">IF(OR($A162="",AR$9="",SUMIF(RelGegevens!$F$3:$M$1002,CONCATENATE("=",Uitwerking!$A162,"-",Uitwerking!AR$9),RelGegevens!$L$3:$L$1002)=0),"",SUMIF(RelGegevens!$F$3:$M$1002,CONCATENATE("=",Uitwerking!$A162,"-",Uitwerking!AR$9),RelGegevens!$L$3:$L$1002))</f>
        <v/>
      </c>
      <c r="AS162" s="51" t="str">
        <f ca="1">IF(OR($A162="",AS$9="",SUMIF(RelGegevens!$F$3:$M$1002,CONCATENATE("=",Uitwerking!$A162,"-",Uitwerking!AS$9),RelGegevens!$L$3:$L$1002)=0),"",SUMIF(RelGegevens!$F$3:$M$1002,CONCATENATE("=",Uitwerking!$A162,"-",Uitwerking!AS$9),RelGegevens!$L$3:$L$1002))</f>
        <v/>
      </c>
      <c r="AT162" s="51" t="str">
        <f ca="1">IF(OR($A162="",AT$9="",SUMIF(RelGegevens!$F$3:$M$1002,CONCATENATE("=",Uitwerking!$A162,"-",Uitwerking!AT$9),RelGegevens!$L$3:$L$1002)=0),"",SUMIF(RelGegevens!$F$3:$M$1002,CONCATENATE("=",Uitwerking!$A162,"-",Uitwerking!AT$9),RelGegevens!$L$3:$L$1002))</f>
        <v/>
      </c>
      <c r="AU162" s="51" t="str">
        <f ca="1">IF(OR($A162="",AU$9="",SUMIF(RelGegevens!$F$3:$M$1002,CONCATENATE("=",Uitwerking!$A162,"-",Uitwerking!AU$9),RelGegevens!$L$3:$L$1002)=0),"",SUMIF(RelGegevens!$F$3:$M$1002,CONCATENATE("=",Uitwerking!$A162,"-",Uitwerking!AU$9),RelGegevens!$L$3:$L$1002))</f>
        <v/>
      </c>
      <c r="AV162" s="51" t="str">
        <f ca="1">IF(OR($A162="",AV$9="",SUMIF(RelGegevens!$F$3:$M$1002,CONCATENATE("=",Uitwerking!$A162,"-",Uitwerking!AV$9),RelGegevens!$L$3:$L$1002)=0),"",SUMIF(RelGegevens!$F$3:$M$1002,CONCATENATE("=",Uitwerking!$A162,"-",Uitwerking!AV$9),RelGegevens!$L$3:$L$1002))</f>
        <v/>
      </c>
      <c r="AW162" s="51" t="str">
        <f ca="1">IF(OR($A162="",AW$9="",SUMIF(RelGegevens!$F$3:$M$1002,CONCATENATE("=",Uitwerking!$A162,"-",Uitwerking!AW$9),RelGegevens!$L$3:$L$1002)=0),"",SUMIF(RelGegevens!$F$3:$M$1002,CONCATENATE("=",Uitwerking!$A162,"-",Uitwerking!AW$9),RelGegevens!$L$3:$L$1002))</f>
        <v/>
      </c>
      <c r="AX162" s="51" t="str">
        <f ca="1">IF(OR($A162="",AX$9="",SUMIF(RelGegevens!$F$3:$M$1002,CONCATENATE("=",Uitwerking!$A162,"-",Uitwerking!AX$9),RelGegevens!$L$3:$L$1002)=0),"",SUMIF(RelGegevens!$F$3:$M$1002,CONCATENATE("=",Uitwerking!$A162,"-",Uitwerking!AX$9),RelGegevens!$L$3:$L$1002))</f>
        <v/>
      </c>
      <c r="AY162" s="51" t="str">
        <f ca="1">IF(OR($A162="",AY$9="",SUMIF(RelGegevens!$F$3:$M$1002,CONCATENATE("=",Uitwerking!$A162,"-",Uitwerking!AY$9),RelGegevens!$L$3:$L$1002)=0),"",SUMIF(RelGegevens!$F$3:$M$1002,CONCATENATE("=",Uitwerking!$A162,"-",Uitwerking!AY$9),RelGegevens!$L$3:$L$1002))</f>
        <v/>
      </c>
      <c r="AZ162" s="51" t="str">
        <f ca="1">IF(OR($A162="",AZ$9="",SUMIF(RelGegevens!$F$3:$M$1002,CONCATENATE("=",Uitwerking!$A162,"-",Uitwerking!AZ$9),RelGegevens!$L$3:$L$1002)=0),"",SUMIF(RelGegevens!$F$3:$M$1002,CONCATENATE("=",Uitwerking!$A162,"-",Uitwerking!AZ$9),RelGegevens!$L$3:$L$1002))</f>
        <v/>
      </c>
      <c r="BA162" s="51" t="str">
        <f ca="1">IF(OR($A162="",BA$9="",SUMIF(RelGegevens!$F$3:$M$1002,CONCATENATE("=",Uitwerking!$A162,"-",Uitwerking!BA$9),RelGegevens!$L$3:$L$1002)=0),"",SUMIF(RelGegevens!$F$3:$M$1002,CONCATENATE("=",Uitwerking!$A162,"-",Uitwerking!BA$9),RelGegevens!$L$3:$L$1002))</f>
        <v/>
      </c>
      <c r="BB162" s="51" t="str">
        <f ca="1">IF(OR($A162="",BB$9="",SUMIF(RelGegevens!$F$3:$M$1002,CONCATENATE("=",Uitwerking!$A162,"-",Uitwerking!BB$9),RelGegevens!$L$3:$L$1002)=0),"",SUMIF(RelGegevens!$F$3:$M$1002,CONCATENATE("=",Uitwerking!$A162,"-",Uitwerking!BB$9),RelGegevens!$L$3:$L$1002))</f>
        <v/>
      </c>
      <c r="BC162" s="52" t="str">
        <f ca="1">IF(OR($A162="",BC$9="",SUMIF(RelGegevens!$F$3:$M$1002,CONCATENATE("=",Uitwerking!$A162,"-",Uitwerking!BC$9),RelGegevens!$L$3:$L$1002)=0),"",SUMIF(RelGegevens!$F$3:$M$1002,CONCATENATE("=",Uitwerking!$A162,"-",Uitwerking!BC$9),RelGegevens!$L$3:$L$1002))</f>
        <v/>
      </c>
    </row>
    <row r="163" spans="1:55" ht="10.5" customHeight="1" x14ac:dyDescent="0.25">
      <c r="A163" s="17" t="str">
        <f>'Data LMA'!B171</f>
        <v/>
      </c>
      <c r="B163" s="29" t="str">
        <f t="shared" si="9"/>
        <v/>
      </c>
      <c r="C163" s="22" t="str">
        <f>IF(A163="","",VLOOKUP(A163,Euralcodes!$A$2:$C$840,3))</f>
        <v/>
      </c>
      <c r="D163" s="23" t="str">
        <f>IF(C163="","",VLOOKUP(A163,Euralcodes!$A$2:$C$840,2))</f>
        <v/>
      </c>
      <c r="E163" s="87" t="str">
        <f t="shared" ca="1" si="8"/>
        <v/>
      </c>
      <c r="F163" s="50" t="str">
        <f ca="1">IF(OR($A163="",F$9="",SUMIF(RelGegevens!$F$3:$M$1002,CONCATENATE("=",Uitwerking!$A163,"-",Uitwerking!F$9),RelGegevens!$L$3:$L$1002)=0),"",SUMIF(RelGegevens!$F$3:$M$1002,CONCATENATE("=",Uitwerking!$A163,"-",Uitwerking!F$9),RelGegevens!$L$3:$L$1002))</f>
        <v/>
      </c>
      <c r="G163" s="51" t="str">
        <f ca="1">IF(OR($A163="",G$9="",SUMIF(RelGegevens!$F$3:$M$1002,CONCATENATE("=",Uitwerking!$A163,"-",Uitwerking!G$9),RelGegevens!$L$3:$L$1002)=0),"",SUMIF(RelGegevens!$F$3:$M$1002,CONCATENATE("=",Uitwerking!$A163,"-",Uitwerking!G$9),RelGegevens!$L$3:$L$1002))</f>
        <v/>
      </c>
      <c r="H163" s="51" t="str">
        <f ca="1">IF(OR($A163="",H$9="",SUMIF(RelGegevens!$F$3:$M$1002,CONCATENATE("=",Uitwerking!$A163,"-",Uitwerking!H$9),RelGegevens!$L$3:$L$1002)=0),"",SUMIF(RelGegevens!$F$3:$M$1002,CONCATENATE("=",Uitwerking!$A163,"-",Uitwerking!H$9),RelGegevens!$L$3:$L$1002))</f>
        <v/>
      </c>
      <c r="I163" s="51" t="str">
        <f ca="1">IF(OR($A163="",I$9="",SUMIF(RelGegevens!$F$3:$M$1002,CONCATENATE("=",Uitwerking!$A163,"-",Uitwerking!I$9),RelGegevens!$L$3:$L$1002)=0),"",SUMIF(RelGegevens!$F$3:$M$1002,CONCATENATE("=",Uitwerking!$A163,"-",Uitwerking!I$9),RelGegevens!$L$3:$L$1002))</f>
        <v/>
      </c>
      <c r="J163" s="51" t="str">
        <f ca="1">IF(OR($A163="",J$9="",SUMIF(RelGegevens!$F$3:$M$1002,CONCATENATE("=",Uitwerking!$A163,"-",Uitwerking!J$9),RelGegevens!$L$3:$L$1002)=0),"",SUMIF(RelGegevens!$F$3:$M$1002,CONCATENATE("=",Uitwerking!$A163,"-",Uitwerking!J$9),RelGegevens!$L$3:$L$1002))</f>
        <v/>
      </c>
      <c r="K163" s="51" t="str">
        <f ca="1">IF(OR($A163="",K$9="",SUMIF(RelGegevens!$F$3:$M$1002,CONCATENATE("=",Uitwerking!$A163,"-",Uitwerking!K$9),RelGegevens!$L$3:$L$1002)=0),"",SUMIF(RelGegevens!$F$3:$M$1002,CONCATENATE("=",Uitwerking!$A163,"-",Uitwerking!K$9),RelGegevens!$L$3:$L$1002))</f>
        <v/>
      </c>
      <c r="L163" s="51" t="str">
        <f ca="1">IF(OR($A163="",L$9="",SUMIF(RelGegevens!$F$3:$M$1002,CONCATENATE("=",Uitwerking!$A163,"-",Uitwerking!L$9),RelGegevens!$L$3:$L$1002)=0),"",SUMIF(RelGegevens!$F$3:$M$1002,CONCATENATE("=",Uitwerking!$A163,"-",Uitwerking!L$9),RelGegevens!$L$3:$L$1002))</f>
        <v/>
      </c>
      <c r="M163" s="51" t="str">
        <f ca="1">IF(OR($A163="",M$9="",SUMIF(RelGegevens!$F$3:$M$1002,CONCATENATE("=",Uitwerking!$A163,"-",Uitwerking!M$9),RelGegevens!$L$3:$L$1002)=0),"",SUMIF(RelGegevens!$F$3:$M$1002,CONCATENATE("=",Uitwerking!$A163,"-",Uitwerking!M$9),RelGegevens!$L$3:$L$1002))</f>
        <v/>
      </c>
      <c r="N163" s="51" t="str">
        <f ca="1">IF(OR($A163="",N$9="",SUMIF(RelGegevens!$F$3:$M$1002,CONCATENATE("=",Uitwerking!$A163,"-",Uitwerking!N$9),RelGegevens!$L$3:$L$1002)=0),"",SUMIF(RelGegevens!$F$3:$M$1002,CONCATENATE("=",Uitwerking!$A163,"-",Uitwerking!N$9),RelGegevens!$L$3:$L$1002))</f>
        <v/>
      </c>
      <c r="O163" s="51" t="str">
        <f ca="1">IF(OR($A163="",O$9="",SUMIF(RelGegevens!$F$3:$M$1002,CONCATENATE("=",Uitwerking!$A163,"-",Uitwerking!O$9),RelGegevens!$L$3:$L$1002)=0),"",SUMIF(RelGegevens!$F$3:$M$1002,CONCATENATE("=",Uitwerking!$A163,"-",Uitwerking!O$9),RelGegevens!$L$3:$L$1002))</f>
        <v/>
      </c>
      <c r="P163" s="51" t="str">
        <f ca="1">IF(OR($A163="",P$9="",SUMIF(RelGegevens!$F$3:$M$1002,CONCATENATE("=",Uitwerking!$A163,"-",Uitwerking!P$9),RelGegevens!$L$3:$L$1002)=0),"",SUMIF(RelGegevens!$F$3:$M$1002,CONCATENATE("=",Uitwerking!$A163,"-",Uitwerking!P$9),RelGegevens!$L$3:$L$1002))</f>
        <v/>
      </c>
      <c r="Q163" s="51" t="str">
        <f ca="1">IF(OR($A163="",Q$9="",SUMIF(RelGegevens!$F$3:$M$1002,CONCATENATE("=",Uitwerking!$A163,"-",Uitwerking!Q$9),RelGegevens!$L$3:$L$1002)=0),"",SUMIF(RelGegevens!$F$3:$M$1002,CONCATENATE("=",Uitwerking!$A163,"-",Uitwerking!Q$9),RelGegevens!$L$3:$L$1002))</f>
        <v/>
      </c>
      <c r="R163" s="51" t="str">
        <f ca="1">IF(OR($A163="",R$9="",SUMIF(RelGegevens!$F$3:$M$1002,CONCATENATE("=",Uitwerking!$A163,"-",Uitwerking!R$9),RelGegevens!$L$3:$L$1002)=0),"",SUMIF(RelGegevens!$F$3:$M$1002,CONCATENATE("=",Uitwerking!$A163,"-",Uitwerking!R$9),RelGegevens!$L$3:$L$1002))</f>
        <v/>
      </c>
      <c r="S163" s="51" t="str">
        <f ca="1">IF(OR($A163="",S$9="",SUMIF(RelGegevens!$F$3:$M$1002,CONCATENATE("=",Uitwerking!$A163,"-",Uitwerking!S$9),RelGegevens!$L$3:$L$1002)=0),"",SUMIF(RelGegevens!$F$3:$M$1002,CONCATENATE("=",Uitwerking!$A163,"-",Uitwerking!S$9),RelGegevens!$L$3:$L$1002))</f>
        <v/>
      </c>
      <c r="T163" s="51" t="str">
        <f ca="1">IF(OR($A163="",T$9="",SUMIF(RelGegevens!$F$3:$M$1002,CONCATENATE("=",Uitwerking!$A163,"-",Uitwerking!T$9),RelGegevens!$L$3:$L$1002)=0),"",SUMIF(RelGegevens!$F$3:$M$1002,CONCATENATE("=",Uitwerking!$A163,"-",Uitwerking!T$9),RelGegevens!$L$3:$L$1002))</f>
        <v/>
      </c>
      <c r="U163" s="51" t="str">
        <f ca="1">IF(OR($A163="",U$9="",SUMIF(RelGegevens!$F$3:$M$1002,CONCATENATE("=",Uitwerking!$A163,"-",Uitwerking!U$9),RelGegevens!$L$3:$L$1002)=0),"",SUMIF(RelGegevens!$F$3:$M$1002,CONCATENATE("=",Uitwerking!$A163,"-",Uitwerking!U$9),RelGegevens!$L$3:$L$1002))</f>
        <v/>
      </c>
      <c r="V163" s="51" t="str">
        <f ca="1">IF(OR($A163="",V$9="",SUMIF(RelGegevens!$F$3:$M$1002,CONCATENATE("=",Uitwerking!$A163,"-",Uitwerking!V$9),RelGegevens!$L$3:$L$1002)=0),"",SUMIF(RelGegevens!$F$3:$M$1002,CONCATENATE("=",Uitwerking!$A163,"-",Uitwerking!V$9),RelGegevens!$L$3:$L$1002))</f>
        <v/>
      </c>
      <c r="W163" s="51" t="str">
        <f ca="1">IF(OR($A163="",W$9="",SUMIF(RelGegevens!$F$3:$M$1002,CONCATENATE("=",Uitwerking!$A163,"-",Uitwerking!W$9),RelGegevens!$L$3:$L$1002)=0),"",SUMIF(RelGegevens!$F$3:$M$1002,CONCATENATE("=",Uitwerking!$A163,"-",Uitwerking!W$9),RelGegevens!$L$3:$L$1002))</f>
        <v/>
      </c>
      <c r="X163" s="51" t="str">
        <f ca="1">IF(OR($A163="",X$9="",SUMIF(RelGegevens!$F$3:$M$1002,CONCATENATE("=",Uitwerking!$A163,"-",Uitwerking!X$9),RelGegevens!$L$3:$L$1002)=0),"",SUMIF(RelGegevens!$F$3:$M$1002,CONCATENATE("=",Uitwerking!$A163,"-",Uitwerking!X$9),RelGegevens!$L$3:$L$1002))</f>
        <v/>
      </c>
      <c r="Y163" s="51" t="str">
        <f ca="1">IF(OR($A163="",Y$9="",SUMIF(RelGegevens!$F$3:$M$1002,CONCATENATE("=",Uitwerking!$A163,"-",Uitwerking!Y$9),RelGegevens!$L$3:$L$1002)=0),"",SUMIF(RelGegevens!$F$3:$M$1002,CONCATENATE("=",Uitwerking!$A163,"-",Uitwerking!Y$9),RelGegevens!$L$3:$L$1002))</f>
        <v/>
      </c>
      <c r="Z163" s="50" t="str">
        <f ca="1">IF(OR($A163="",Z$9="",SUMIF(RelGegevens!$F$3:$M$1002,CONCATENATE("=",Uitwerking!$A163,"-",Uitwerking!Z$9),RelGegevens!$L$3:$L$1002)=0),"",SUMIF(RelGegevens!$F$3:$M$1002,CONCATENATE("=",Uitwerking!$A163,"-",Uitwerking!Z$9),RelGegevens!$L$3:$L$1002))</f>
        <v/>
      </c>
      <c r="AA163" s="51" t="str">
        <f ca="1">IF(OR($A163="",AA$9="",SUMIF(RelGegevens!$F$3:$M$1002,CONCATENATE("=",Uitwerking!$A163,"-",Uitwerking!AA$9),RelGegevens!$L$3:$L$1002)=0),"",SUMIF(RelGegevens!$F$3:$M$1002,CONCATENATE("=",Uitwerking!$A163,"-",Uitwerking!AA$9),RelGegevens!$L$3:$L$1002))</f>
        <v/>
      </c>
      <c r="AB163" s="51" t="str">
        <f ca="1">IF(OR($A163="",AB$9="",SUMIF(RelGegevens!$F$3:$M$1002,CONCATENATE("=",Uitwerking!$A163,"-",Uitwerking!AB$9),RelGegevens!$L$3:$L$1002)=0),"",SUMIF(RelGegevens!$F$3:$M$1002,CONCATENATE("=",Uitwerking!$A163,"-",Uitwerking!AB$9),RelGegevens!$L$3:$L$1002))</f>
        <v/>
      </c>
      <c r="AC163" s="51" t="str">
        <f ca="1">IF(OR($A163="",AC$9="",SUMIF(RelGegevens!$F$3:$M$1002,CONCATENATE("=",Uitwerking!$A163,"-",Uitwerking!AC$9),RelGegevens!$L$3:$L$1002)=0),"",SUMIF(RelGegevens!$F$3:$M$1002,CONCATENATE("=",Uitwerking!$A163,"-",Uitwerking!AC$9),RelGegevens!$L$3:$L$1002))</f>
        <v/>
      </c>
      <c r="AD163" s="51" t="str">
        <f ca="1">IF(OR($A163="",AD$9="",SUMIF(RelGegevens!$F$3:$M$1002,CONCATENATE("=",Uitwerking!$A163,"-",Uitwerking!AD$9),RelGegevens!$L$3:$L$1002)=0),"",SUMIF(RelGegevens!$F$3:$M$1002,CONCATENATE("=",Uitwerking!$A163,"-",Uitwerking!AD$9),RelGegevens!$L$3:$L$1002))</f>
        <v/>
      </c>
      <c r="AE163" s="51" t="str">
        <f ca="1">IF(OR($A163="",AE$9="",SUMIF(RelGegevens!$F$3:$M$1002,CONCATENATE("=",Uitwerking!$A163,"-",Uitwerking!AE$9),RelGegevens!$L$3:$L$1002)=0),"",SUMIF(RelGegevens!$F$3:$M$1002,CONCATENATE("=",Uitwerking!$A163,"-",Uitwerking!AE$9),RelGegevens!$L$3:$L$1002))</f>
        <v/>
      </c>
      <c r="AF163" s="51" t="str">
        <f ca="1">IF(OR($A163="",AF$9="",SUMIF(RelGegevens!$F$3:$M$1002,CONCATENATE("=",Uitwerking!$A163,"-",Uitwerking!AF$9),RelGegevens!$L$3:$L$1002)=0),"",SUMIF(RelGegevens!$F$3:$M$1002,CONCATENATE("=",Uitwerking!$A163,"-",Uitwerking!AF$9),RelGegevens!$L$3:$L$1002))</f>
        <v/>
      </c>
      <c r="AG163" s="51" t="str">
        <f ca="1">IF(OR($A163="",AG$9="",SUMIF(RelGegevens!$F$3:$M$1002,CONCATENATE("=",Uitwerking!$A163,"-",Uitwerking!AG$9),RelGegevens!$L$3:$L$1002)=0),"",SUMIF(RelGegevens!$F$3:$M$1002,CONCATENATE("=",Uitwerking!$A163,"-",Uitwerking!AG$9),RelGegevens!$L$3:$L$1002))</f>
        <v/>
      </c>
      <c r="AH163" s="51" t="str">
        <f ca="1">IF(OR($A163="",AH$9="",SUMIF(RelGegevens!$F$3:$M$1002,CONCATENATE("=",Uitwerking!$A163,"-",Uitwerking!AH$9),RelGegevens!$L$3:$L$1002)=0),"",SUMIF(RelGegevens!$F$3:$M$1002,CONCATENATE("=",Uitwerking!$A163,"-",Uitwerking!AH$9),RelGegevens!$L$3:$L$1002))</f>
        <v/>
      </c>
      <c r="AI163" s="51" t="str">
        <f ca="1">IF(OR($A163="",AI$9="",SUMIF(RelGegevens!$F$3:$M$1002,CONCATENATE("=",Uitwerking!$A163,"-",Uitwerking!AI$9),RelGegevens!$L$3:$L$1002)=0),"",SUMIF(RelGegevens!$F$3:$M$1002,CONCATENATE("=",Uitwerking!$A163,"-",Uitwerking!AI$9),RelGegevens!$L$3:$L$1002))</f>
        <v/>
      </c>
      <c r="AJ163" s="51" t="str">
        <f ca="1">IF(OR($A163="",AJ$9="",SUMIF(RelGegevens!$F$3:$M$1002,CONCATENATE("=",Uitwerking!$A163,"-",Uitwerking!AJ$9),RelGegevens!$L$3:$L$1002)=0),"",SUMIF(RelGegevens!$F$3:$M$1002,CONCATENATE("=",Uitwerking!$A163,"-",Uitwerking!AJ$9),RelGegevens!$L$3:$L$1002))</f>
        <v/>
      </c>
      <c r="AK163" s="51" t="str">
        <f ca="1">IF(OR($A163="",AK$9="",SUMIF(RelGegevens!$F$3:$M$1002,CONCATENATE("=",Uitwerking!$A163,"-",Uitwerking!AK$9),RelGegevens!$L$3:$L$1002)=0),"",SUMIF(RelGegevens!$F$3:$M$1002,CONCATENATE("=",Uitwerking!$A163,"-",Uitwerking!AK$9),RelGegevens!$L$3:$L$1002))</f>
        <v/>
      </c>
      <c r="AL163" s="51" t="str">
        <f ca="1">IF(OR($A163="",AL$9="",SUMIF(RelGegevens!$F$3:$M$1002,CONCATENATE("=",Uitwerking!$A163,"-",Uitwerking!AL$9),RelGegevens!$L$3:$L$1002)=0),"",SUMIF(RelGegevens!$F$3:$M$1002,CONCATENATE("=",Uitwerking!$A163,"-",Uitwerking!AL$9),RelGegevens!$L$3:$L$1002))</f>
        <v/>
      </c>
      <c r="AM163" s="51" t="str">
        <f ca="1">IF(OR($A163="",AM$9="",SUMIF(RelGegevens!$F$3:$M$1002,CONCATENATE("=",Uitwerking!$A163,"-",Uitwerking!AM$9),RelGegevens!$L$3:$L$1002)=0),"",SUMIF(RelGegevens!$F$3:$M$1002,CONCATENATE("=",Uitwerking!$A163,"-",Uitwerking!AM$9),RelGegevens!$L$3:$L$1002))</f>
        <v/>
      </c>
      <c r="AN163" s="51" t="str">
        <f ca="1">IF(OR($A163="",AN$9="",SUMIF(RelGegevens!$F$3:$M$1002,CONCATENATE("=",Uitwerking!$A163,"-",Uitwerking!AN$9),RelGegevens!$L$3:$L$1002)=0),"",SUMIF(RelGegevens!$F$3:$M$1002,CONCATENATE("=",Uitwerking!$A163,"-",Uitwerking!AN$9),RelGegevens!$L$3:$L$1002))</f>
        <v/>
      </c>
      <c r="AO163" s="51" t="str">
        <f ca="1">IF(OR($A163="",AO$9="",SUMIF(RelGegevens!$F$3:$M$1002,CONCATENATE("=",Uitwerking!$A163,"-",Uitwerking!AO$9),RelGegevens!$L$3:$L$1002)=0),"",SUMIF(RelGegevens!$F$3:$M$1002,CONCATENATE("=",Uitwerking!$A163,"-",Uitwerking!AO$9),RelGegevens!$L$3:$L$1002))</f>
        <v/>
      </c>
      <c r="AP163" s="51" t="str">
        <f ca="1">IF(OR($A163="",AP$9="",SUMIF(RelGegevens!$F$3:$M$1002,CONCATENATE("=",Uitwerking!$A163,"-",Uitwerking!AP$9),RelGegevens!$L$3:$L$1002)=0),"",SUMIF(RelGegevens!$F$3:$M$1002,CONCATENATE("=",Uitwerking!$A163,"-",Uitwerking!AP$9),RelGegevens!$L$3:$L$1002))</f>
        <v/>
      </c>
      <c r="AQ163" s="51" t="str">
        <f ca="1">IF(OR($A163="",AQ$9="",SUMIF(RelGegevens!$F$3:$M$1002,CONCATENATE("=",Uitwerking!$A163,"-",Uitwerking!AQ$9),RelGegevens!$L$3:$L$1002)=0),"",SUMIF(RelGegevens!$F$3:$M$1002,CONCATENATE("=",Uitwerking!$A163,"-",Uitwerking!AQ$9),RelGegevens!$L$3:$L$1002))</f>
        <v/>
      </c>
      <c r="AR163" s="51" t="str">
        <f ca="1">IF(OR($A163="",AR$9="",SUMIF(RelGegevens!$F$3:$M$1002,CONCATENATE("=",Uitwerking!$A163,"-",Uitwerking!AR$9),RelGegevens!$L$3:$L$1002)=0),"",SUMIF(RelGegevens!$F$3:$M$1002,CONCATENATE("=",Uitwerking!$A163,"-",Uitwerking!AR$9),RelGegevens!$L$3:$L$1002))</f>
        <v/>
      </c>
      <c r="AS163" s="51" t="str">
        <f ca="1">IF(OR($A163="",AS$9="",SUMIF(RelGegevens!$F$3:$M$1002,CONCATENATE("=",Uitwerking!$A163,"-",Uitwerking!AS$9),RelGegevens!$L$3:$L$1002)=0),"",SUMIF(RelGegevens!$F$3:$M$1002,CONCATENATE("=",Uitwerking!$A163,"-",Uitwerking!AS$9),RelGegevens!$L$3:$L$1002))</f>
        <v/>
      </c>
      <c r="AT163" s="51" t="str">
        <f ca="1">IF(OR($A163="",AT$9="",SUMIF(RelGegevens!$F$3:$M$1002,CONCATENATE("=",Uitwerking!$A163,"-",Uitwerking!AT$9),RelGegevens!$L$3:$L$1002)=0),"",SUMIF(RelGegevens!$F$3:$M$1002,CONCATENATE("=",Uitwerking!$A163,"-",Uitwerking!AT$9),RelGegevens!$L$3:$L$1002))</f>
        <v/>
      </c>
      <c r="AU163" s="51" t="str">
        <f ca="1">IF(OR($A163="",AU$9="",SUMIF(RelGegevens!$F$3:$M$1002,CONCATENATE("=",Uitwerking!$A163,"-",Uitwerking!AU$9),RelGegevens!$L$3:$L$1002)=0),"",SUMIF(RelGegevens!$F$3:$M$1002,CONCATENATE("=",Uitwerking!$A163,"-",Uitwerking!AU$9),RelGegevens!$L$3:$L$1002))</f>
        <v/>
      </c>
      <c r="AV163" s="51" t="str">
        <f ca="1">IF(OR($A163="",AV$9="",SUMIF(RelGegevens!$F$3:$M$1002,CONCATENATE("=",Uitwerking!$A163,"-",Uitwerking!AV$9),RelGegevens!$L$3:$L$1002)=0),"",SUMIF(RelGegevens!$F$3:$M$1002,CONCATENATE("=",Uitwerking!$A163,"-",Uitwerking!AV$9),RelGegevens!$L$3:$L$1002))</f>
        <v/>
      </c>
      <c r="AW163" s="51" t="str">
        <f ca="1">IF(OR($A163="",AW$9="",SUMIF(RelGegevens!$F$3:$M$1002,CONCATENATE("=",Uitwerking!$A163,"-",Uitwerking!AW$9),RelGegevens!$L$3:$L$1002)=0),"",SUMIF(RelGegevens!$F$3:$M$1002,CONCATENATE("=",Uitwerking!$A163,"-",Uitwerking!AW$9),RelGegevens!$L$3:$L$1002))</f>
        <v/>
      </c>
      <c r="AX163" s="51" t="str">
        <f ca="1">IF(OR($A163="",AX$9="",SUMIF(RelGegevens!$F$3:$M$1002,CONCATENATE("=",Uitwerking!$A163,"-",Uitwerking!AX$9),RelGegevens!$L$3:$L$1002)=0),"",SUMIF(RelGegevens!$F$3:$M$1002,CONCATENATE("=",Uitwerking!$A163,"-",Uitwerking!AX$9),RelGegevens!$L$3:$L$1002))</f>
        <v/>
      </c>
      <c r="AY163" s="51" t="str">
        <f ca="1">IF(OR($A163="",AY$9="",SUMIF(RelGegevens!$F$3:$M$1002,CONCATENATE("=",Uitwerking!$A163,"-",Uitwerking!AY$9),RelGegevens!$L$3:$L$1002)=0),"",SUMIF(RelGegevens!$F$3:$M$1002,CONCATENATE("=",Uitwerking!$A163,"-",Uitwerking!AY$9),RelGegevens!$L$3:$L$1002))</f>
        <v/>
      </c>
      <c r="AZ163" s="51" t="str">
        <f ca="1">IF(OR($A163="",AZ$9="",SUMIF(RelGegevens!$F$3:$M$1002,CONCATENATE("=",Uitwerking!$A163,"-",Uitwerking!AZ$9),RelGegevens!$L$3:$L$1002)=0),"",SUMIF(RelGegevens!$F$3:$M$1002,CONCATENATE("=",Uitwerking!$A163,"-",Uitwerking!AZ$9),RelGegevens!$L$3:$L$1002))</f>
        <v/>
      </c>
      <c r="BA163" s="51" t="str">
        <f ca="1">IF(OR($A163="",BA$9="",SUMIF(RelGegevens!$F$3:$M$1002,CONCATENATE("=",Uitwerking!$A163,"-",Uitwerking!BA$9),RelGegevens!$L$3:$L$1002)=0),"",SUMIF(RelGegevens!$F$3:$M$1002,CONCATENATE("=",Uitwerking!$A163,"-",Uitwerking!BA$9),RelGegevens!$L$3:$L$1002))</f>
        <v/>
      </c>
      <c r="BB163" s="51" t="str">
        <f ca="1">IF(OR($A163="",BB$9="",SUMIF(RelGegevens!$F$3:$M$1002,CONCATENATE("=",Uitwerking!$A163,"-",Uitwerking!BB$9),RelGegevens!$L$3:$L$1002)=0),"",SUMIF(RelGegevens!$F$3:$M$1002,CONCATENATE("=",Uitwerking!$A163,"-",Uitwerking!BB$9),RelGegevens!$L$3:$L$1002))</f>
        <v/>
      </c>
      <c r="BC163" s="52" t="str">
        <f ca="1">IF(OR($A163="",BC$9="",SUMIF(RelGegevens!$F$3:$M$1002,CONCATENATE("=",Uitwerking!$A163,"-",Uitwerking!BC$9),RelGegevens!$L$3:$L$1002)=0),"",SUMIF(RelGegevens!$F$3:$M$1002,CONCATENATE("=",Uitwerking!$A163,"-",Uitwerking!BC$9),RelGegevens!$L$3:$L$1002))</f>
        <v/>
      </c>
    </row>
    <row r="164" spans="1:55" ht="10.5" customHeight="1" x14ac:dyDescent="0.25">
      <c r="A164" s="17" t="str">
        <f>'Data LMA'!B172</f>
        <v/>
      </c>
      <c r="B164" s="29" t="str">
        <f t="shared" si="9"/>
        <v/>
      </c>
      <c r="C164" s="22" t="str">
        <f>IF(A164="","",VLOOKUP(A164,Euralcodes!$A$2:$C$840,3))</f>
        <v/>
      </c>
      <c r="D164" s="23" t="str">
        <f>IF(C164="","",VLOOKUP(A164,Euralcodes!$A$2:$C$840,2))</f>
        <v/>
      </c>
      <c r="E164" s="87" t="str">
        <f t="shared" ca="1" si="8"/>
        <v/>
      </c>
      <c r="F164" s="50" t="str">
        <f ca="1">IF(OR($A164="",F$9="",SUMIF(RelGegevens!$F$3:$M$1002,CONCATENATE("=",Uitwerking!$A164,"-",Uitwerking!F$9),RelGegevens!$L$3:$L$1002)=0),"",SUMIF(RelGegevens!$F$3:$M$1002,CONCATENATE("=",Uitwerking!$A164,"-",Uitwerking!F$9),RelGegevens!$L$3:$L$1002))</f>
        <v/>
      </c>
      <c r="G164" s="51" t="str">
        <f ca="1">IF(OR($A164="",G$9="",SUMIF(RelGegevens!$F$3:$M$1002,CONCATENATE("=",Uitwerking!$A164,"-",Uitwerking!G$9),RelGegevens!$L$3:$L$1002)=0),"",SUMIF(RelGegevens!$F$3:$M$1002,CONCATENATE("=",Uitwerking!$A164,"-",Uitwerking!G$9),RelGegevens!$L$3:$L$1002))</f>
        <v/>
      </c>
      <c r="H164" s="51" t="str">
        <f ca="1">IF(OR($A164="",H$9="",SUMIF(RelGegevens!$F$3:$M$1002,CONCATENATE("=",Uitwerking!$A164,"-",Uitwerking!H$9),RelGegevens!$L$3:$L$1002)=0),"",SUMIF(RelGegevens!$F$3:$M$1002,CONCATENATE("=",Uitwerking!$A164,"-",Uitwerking!H$9),RelGegevens!$L$3:$L$1002))</f>
        <v/>
      </c>
      <c r="I164" s="51" t="str">
        <f ca="1">IF(OR($A164="",I$9="",SUMIF(RelGegevens!$F$3:$M$1002,CONCATENATE("=",Uitwerking!$A164,"-",Uitwerking!I$9),RelGegevens!$L$3:$L$1002)=0),"",SUMIF(RelGegevens!$F$3:$M$1002,CONCATENATE("=",Uitwerking!$A164,"-",Uitwerking!I$9),RelGegevens!$L$3:$L$1002))</f>
        <v/>
      </c>
      <c r="J164" s="51" t="str">
        <f ca="1">IF(OR($A164="",J$9="",SUMIF(RelGegevens!$F$3:$M$1002,CONCATENATE("=",Uitwerking!$A164,"-",Uitwerking!J$9),RelGegevens!$L$3:$L$1002)=0),"",SUMIF(RelGegevens!$F$3:$M$1002,CONCATENATE("=",Uitwerking!$A164,"-",Uitwerking!J$9),RelGegevens!$L$3:$L$1002))</f>
        <v/>
      </c>
      <c r="K164" s="51" t="str">
        <f ca="1">IF(OR($A164="",K$9="",SUMIF(RelGegevens!$F$3:$M$1002,CONCATENATE("=",Uitwerking!$A164,"-",Uitwerking!K$9),RelGegevens!$L$3:$L$1002)=0),"",SUMIF(RelGegevens!$F$3:$M$1002,CONCATENATE("=",Uitwerking!$A164,"-",Uitwerking!K$9),RelGegevens!$L$3:$L$1002))</f>
        <v/>
      </c>
      <c r="L164" s="51" t="str">
        <f ca="1">IF(OR($A164="",L$9="",SUMIF(RelGegevens!$F$3:$M$1002,CONCATENATE("=",Uitwerking!$A164,"-",Uitwerking!L$9),RelGegevens!$L$3:$L$1002)=0),"",SUMIF(RelGegevens!$F$3:$M$1002,CONCATENATE("=",Uitwerking!$A164,"-",Uitwerking!L$9),RelGegevens!$L$3:$L$1002))</f>
        <v/>
      </c>
      <c r="M164" s="51" t="str">
        <f ca="1">IF(OR($A164="",M$9="",SUMIF(RelGegevens!$F$3:$M$1002,CONCATENATE("=",Uitwerking!$A164,"-",Uitwerking!M$9),RelGegevens!$L$3:$L$1002)=0),"",SUMIF(RelGegevens!$F$3:$M$1002,CONCATENATE("=",Uitwerking!$A164,"-",Uitwerking!M$9),RelGegevens!$L$3:$L$1002))</f>
        <v/>
      </c>
      <c r="N164" s="51" t="str">
        <f ca="1">IF(OR($A164="",N$9="",SUMIF(RelGegevens!$F$3:$M$1002,CONCATENATE("=",Uitwerking!$A164,"-",Uitwerking!N$9),RelGegevens!$L$3:$L$1002)=0),"",SUMIF(RelGegevens!$F$3:$M$1002,CONCATENATE("=",Uitwerking!$A164,"-",Uitwerking!N$9),RelGegevens!$L$3:$L$1002))</f>
        <v/>
      </c>
      <c r="O164" s="51" t="str">
        <f ca="1">IF(OR($A164="",O$9="",SUMIF(RelGegevens!$F$3:$M$1002,CONCATENATE("=",Uitwerking!$A164,"-",Uitwerking!O$9),RelGegevens!$L$3:$L$1002)=0),"",SUMIF(RelGegevens!$F$3:$M$1002,CONCATENATE("=",Uitwerking!$A164,"-",Uitwerking!O$9),RelGegevens!$L$3:$L$1002))</f>
        <v/>
      </c>
      <c r="P164" s="51" t="str">
        <f ca="1">IF(OR($A164="",P$9="",SUMIF(RelGegevens!$F$3:$M$1002,CONCATENATE("=",Uitwerking!$A164,"-",Uitwerking!P$9),RelGegevens!$L$3:$L$1002)=0),"",SUMIF(RelGegevens!$F$3:$M$1002,CONCATENATE("=",Uitwerking!$A164,"-",Uitwerking!P$9),RelGegevens!$L$3:$L$1002))</f>
        <v/>
      </c>
      <c r="Q164" s="51" t="str">
        <f ca="1">IF(OR($A164="",Q$9="",SUMIF(RelGegevens!$F$3:$M$1002,CONCATENATE("=",Uitwerking!$A164,"-",Uitwerking!Q$9),RelGegevens!$L$3:$L$1002)=0),"",SUMIF(RelGegevens!$F$3:$M$1002,CONCATENATE("=",Uitwerking!$A164,"-",Uitwerking!Q$9),RelGegevens!$L$3:$L$1002))</f>
        <v/>
      </c>
      <c r="R164" s="51" t="str">
        <f ca="1">IF(OR($A164="",R$9="",SUMIF(RelGegevens!$F$3:$M$1002,CONCATENATE("=",Uitwerking!$A164,"-",Uitwerking!R$9),RelGegevens!$L$3:$L$1002)=0),"",SUMIF(RelGegevens!$F$3:$M$1002,CONCATENATE("=",Uitwerking!$A164,"-",Uitwerking!R$9),RelGegevens!$L$3:$L$1002))</f>
        <v/>
      </c>
      <c r="S164" s="51" t="str">
        <f ca="1">IF(OR($A164="",S$9="",SUMIF(RelGegevens!$F$3:$M$1002,CONCATENATE("=",Uitwerking!$A164,"-",Uitwerking!S$9),RelGegevens!$L$3:$L$1002)=0),"",SUMIF(RelGegevens!$F$3:$M$1002,CONCATENATE("=",Uitwerking!$A164,"-",Uitwerking!S$9),RelGegevens!$L$3:$L$1002))</f>
        <v/>
      </c>
      <c r="T164" s="51" t="str">
        <f ca="1">IF(OR($A164="",T$9="",SUMIF(RelGegevens!$F$3:$M$1002,CONCATENATE("=",Uitwerking!$A164,"-",Uitwerking!T$9),RelGegevens!$L$3:$L$1002)=0),"",SUMIF(RelGegevens!$F$3:$M$1002,CONCATENATE("=",Uitwerking!$A164,"-",Uitwerking!T$9),RelGegevens!$L$3:$L$1002))</f>
        <v/>
      </c>
      <c r="U164" s="51" t="str">
        <f ca="1">IF(OR($A164="",U$9="",SUMIF(RelGegevens!$F$3:$M$1002,CONCATENATE("=",Uitwerking!$A164,"-",Uitwerking!U$9),RelGegevens!$L$3:$L$1002)=0),"",SUMIF(RelGegevens!$F$3:$M$1002,CONCATENATE("=",Uitwerking!$A164,"-",Uitwerking!U$9),RelGegevens!$L$3:$L$1002))</f>
        <v/>
      </c>
      <c r="V164" s="51" t="str">
        <f ca="1">IF(OR($A164="",V$9="",SUMIF(RelGegevens!$F$3:$M$1002,CONCATENATE("=",Uitwerking!$A164,"-",Uitwerking!V$9),RelGegevens!$L$3:$L$1002)=0),"",SUMIF(RelGegevens!$F$3:$M$1002,CONCATENATE("=",Uitwerking!$A164,"-",Uitwerking!V$9),RelGegevens!$L$3:$L$1002))</f>
        <v/>
      </c>
      <c r="W164" s="51" t="str">
        <f ca="1">IF(OR($A164="",W$9="",SUMIF(RelGegevens!$F$3:$M$1002,CONCATENATE("=",Uitwerking!$A164,"-",Uitwerking!W$9),RelGegevens!$L$3:$L$1002)=0),"",SUMIF(RelGegevens!$F$3:$M$1002,CONCATENATE("=",Uitwerking!$A164,"-",Uitwerking!W$9),RelGegevens!$L$3:$L$1002))</f>
        <v/>
      </c>
      <c r="X164" s="51" t="str">
        <f ca="1">IF(OR($A164="",X$9="",SUMIF(RelGegevens!$F$3:$M$1002,CONCATENATE("=",Uitwerking!$A164,"-",Uitwerking!X$9),RelGegevens!$L$3:$L$1002)=0),"",SUMIF(RelGegevens!$F$3:$M$1002,CONCATENATE("=",Uitwerking!$A164,"-",Uitwerking!X$9),RelGegevens!$L$3:$L$1002))</f>
        <v/>
      </c>
      <c r="Y164" s="51" t="str">
        <f ca="1">IF(OR($A164="",Y$9="",SUMIF(RelGegevens!$F$3:$M$1002,CONCATENATE("=",Uitwerking!$A164,"-",Uitwerking!Y$9),RelGegevens!$L$3:$L$1002)=0),"",SUMIF(RelGegevens!$F$3:$M$1002,CONCATENATE("=",Uitwerking!$A164,"-",Uitwerking!Y$9),RelGegevens!$L$3:$L$1002))</f>
        <v/>
      </c>
      <c r="Z164" s="50" t="str">
        <f ca="1">IF(OR($A164="",Z$9="",SUMIF(RelGegevens!$F$3:$M$1002,CONCATENATE("=",Uitwerking!$A164,"-",Uitwerking!Z$9),RelGegevens!$L$3:$L$1002)=0),"",SUMIF(RelGegevens!$F$3:$M$1002,CONCATENATE("=",Uitwerking!$A164,"-",Uitwerking!Z$9),RelGegevens!$L$3:$L$1002))</f>
        <v/>
      </c>
      <c r="AA164" s="51" t="str">
        <f ca="1">IF(OR($A164="",AA$9="",SUMIF(RelGegevens!$F$3:$M$1002,CONCATENATE("=",Uitwerking!$A164,"-",Uitwerking!AA$9),RelGegevens!$L$3:$L$1002)=0),"",SUMIF(RelGegevens!$F$3:$M$1002,CONCATENATE("=",Uitwerking!$A164,"-",Uitwerking!AA$9),RelGegevens!$L$3:$L$1002))</f>
        <v/>
      </c>
      <c r="AB164" s="51" t="str">
        <f ca="1">IF(OR($A164="",AB$9="",SUMIF(RelGegevens!$F$3:$M$1002,CONCATENATE("=",Uitwerking!$A164,"-",Uitwerking!AB$9),RelGegevens!$L$3:$L$1002)=0),"",SUMIF(RelGegevens!$F$3:$M$1002,CONCATENATE("=",Uitwerking!$A164,"-",Uitwerking!AB$9),RelGegevens!$L$3:$L$1002))</f>
        <v/>
      </c>
      <c r="AC164" s="51" t="str">
        <f ca="1">IF(OR($A164="",AC$9="",SUMIF(RelGegevens!$F$3:$M$1002,CONCATENATE("=",Uitwerking!$A164,"-",Uitwerking!AC$9),RelGegevens!$L$3:$L$1002)=0),"",SUMIF(RelGegevens!$F$3:$M$1002,CONCATENATE("=",Uitwerking!$A164,"-",Uitwerking!AC$9),RelGegevens!$L$3:$L$1002))</f>
        <v/>
      </c>
      <c r="AD164" s="51" t="str">
        <f ca="1">IF(OR($A164="",AD$9="",SUMIF(RelGegevens!$F$3:$M$1002,CONCATENATE("=",Uitwerking!$A164,"-",Uitwerking!AD$9),RelGegevens!$L$3:$L$1002)=0),"",SUMIF(RelGegevens!$F$3:$M$1002,CONCATENATE("=",Uitwerking!$A164,"-",Uitwerking!AD$9),RelGegevens!$L$3:$L$1002))</f>
        <v/>
      </c>
      <c r="AE164" s="51" t="str">
        <f ca="1">IF(OR($A164="",AE$9="",SUMIF(RelGegevens!$F$3:$M$1002,CONCATENATE("=",Uitwerking!$A164,"-",Uitwerking!AE$9),RelGegevens!$L$3:$L$1002)=0),"",SUMIF(RelGegevens!$F$3:$M$1002,CONCATENATE("=",Uitwerking!$A164,"-",Uitwerking!AE$9),RelGegevens!$L$3:$L$1002))</f>
        <v/>
      </c>
      <c r="AF164" s="51" t="str">
        <f ca="1">IF(OR($A164="",AF$9="",SUMIF(RelGegevens!$F$3:$M$1002,CONCATENATE("=",Uitwerking!$A164,"-",Uitwerking!AF$9),RelGegevens!$L$3:$L$1002)=0),"",SUMIF(RelGegevens!$F$3:$M$1002,CONCATENATE("=",Uitwerking!$A164,"-",Uitwerking!AF$9),RelGegevens!$L$3:$L$1002))</f>
        <v/>
      </c>
      <c r="AG164" s="51" t="str">
        <f ca="1">IF(OR($A164="",AG$9="",SUMIF(RelGegevens!$F$3:$M$1002,CONCATENATE("=",Uitwerking!$A164,"-",Uitwerking!AG$9),RelGegevens!$L$3:$L$1002)=0),"",SUMIF(RelGegevens!$F$3:$M$1002,CONCATENATE("=",Uitwerking!$A164,"-",Uitwerking!AG$9),RelGegevens!$L$3:$L$1002))</f>
        <v/>
      </c>
      <c r="AH164" s="51" t="str">
        <f ca="1">IF(OR($A164="",AH$9="",SUMIF(RelGegevens!$F$3:$M$1002,CONCATENATE("=",Uitwerking!$A164,"-",Uitwerking!AH$9),RelGegevens!$L$3:$L$1002)=0),"",SUMIF(RelGegevens!$F$3:$M$1002,CONCATENATE("=",Uitwerking!$A164,"-",Uitwerking!AH$9),RelGegevens!$L$3:$L$1002))</f>
        <v/>
      </c>
      <c r="AI164" s="51" t="str">
        <f ca="1">IF(OR($A164="",AI$9="",SUMIF(RelGegevens!$F$3:$M$1002,CONCATENATE("=",Uitwerking!$A164,"-",Uitwerking!AI$9),RelGegevens!$L$3:$L$1002)=0),"",SUMIF(RelGegevens!$F$3:$M$1002,CONCATENATE("=",Uitwerking!$A164,"-",Uitwerking!AI$9),RelGegevens!$L$3:$L$1002))</f>
        <v/>
      </c>
      <c r="AJ164" s="51" t="str">
        <f ca="1">IF(OR($A164="",AJ$9="",SUMIF(RelGegevens!$F$3:$M$1002,CONCATENATE("=",Uitwerking!$A164,"-",Uitwerking!AJ$9),RelGegevens!$L$3:$L$1002)=0),"",SUMIF(RelGegevens!$F$3:$M$1002,CONCATENATE("=",Uitwerking!$A164,"-",Uitwerking!AJ$9),RelGegevens!$L$3:$L$1002))</f>
        <v/>
      </c>
      <c r="AK164" s="51" t="str">
        <f ca="1">IF(OR($A164="",AK$9="",SUMIF(RelGegevens!$F$3:$M$1002,CONCATENATE("=",Uitwerking!$A164,"-",Uitwerking!AK$9),RelGegevens!$L$3:$L$1002)=0),"",SUMIF(RelGegevens!$F$3:$M$1002,CONCATENATE("=",Uitwerking!$A164,"-",Uitwerking!AK$9),RelGegevens!$L$3:$L$1002))</f>
        <v/>
      </c>
      <c r="AL164" s="51" t="str">
        <f ca="1">IF(OR($A164="",AL$9="",SUMIF(RelGegevens!$F$3:$M$1002,CONCATENATE("=",Uitwerking!$A164,"-",Uitwerking!AL$9),RelGegevens!$L$3:$L$1002)=0),"",SUMIF(RelGegevens!$F$3:$M$1002,CONCATENATE("=",Uitwerking!$A164,"-",Uitwerking!AL$9),RelGegevens!$L$3:$L$1002))</f>
        <v/>
      </c>
      <c r="AM164" s="51" t="str">
        <f ca="1">IF(OR($A164="",AM$9="",SUMIF(RelGegevens!$F$3:$M$1002,CONCATENATE("=",Uitwerking!$A164,"-",Uitwerking!AM$9),RelGegevens!$L$3:$L$1002)=0),"",SUMIF(RelGegevens!$F$3:$M$1002,CONCATENATE("=",Uitwerking!$A164,"-",Uitwerking!AM$9),RelGegevens!$L$3:$L$1002))</f>
        <v/>
      </c>
      <c r="AN164" s="51" t="str">
        <f ca="1">IF(OR($A164="",AN$9="",SUMIF(RelGegevens!$F$3:$M$1002,CONCATENATE("=",Uitwerking!$A164,"-",Uitwerking!AN$9),RelGegevens!$L$3:$L$1002)=0),"",SUMIF(RelGegevens!$F$3:$M$1002,CONCATENATE("=",Uitwerking!$A164,"-",Uitwerking!AN$9),RelGegevens!$L$3:$L$1002))</f>
        <v/>
      </c>
      <c r="AO164" s="51" t="str">
        <f ca="1">IF(OR($A164="",AO$9="",SUMIF(RelGegevens!$F$3:$M$1002,CONCATENATE("=",Uitwerking!$A164,"-",Uitwerking!AO$9),RelGegevens!$L$3:$L$1002)=0),"",SUMIF(RelGegevens!$F$3:$M$1002,CONCATENATE("=",Uitwerking!$A164,"-",Uitwerking!AO$9),RelGegevens!$L$3:$L$1002))</f>
        <v/>
      </c>
      <c r="AP164" s="51" t="str">
        <f ca="1">IF(OR($A164="",AP$9="",SUMIF(RelGegevens!$F$3:$M$1002,CONCATENATE("=",Uitwerking!$A164,"-",Uitwerking!AP$9),RelGegevens!$L$3:$L$1002)=0),"",SUMIF(RelGegevens!$F$3:$M$1002,CONCATENATE("=",Uitwerking!$A164,"-",Uitwerking!AP$9),RelGegevens!$L$3:$L$1002))</f>
        <v/>
      </c>
      <c r="AQ164" s="51" t="str">
        <f ca="1">IF(OR($A164="",AQ$9="",SUMIF(RelGegevens!$F$3:$M$1002,CONCATENATE("=",Uitwerking!$A164,"-",Uitwerking!AQ$9),RelGegevens!$L$3:$L$1002)=0),"",SUMIF(RelGegevens!$F$3:$M$1002,CONCATENATE("=",Uitwerking!$A164,"-",Uitwerking!AQ$9),RelGegevens!$L$3:$L$1002))</f>
        <v/>
      </c>
      <c r="AR164" s="51" t="str">
        <f ca="1">IF(OR($A164="",AR$9="",SUMIF(RelGegevens!$F$3:$M$1002,CONCATENATE("=",Uitwerking!$A164,"-",Uitwerking!AR$9),RelGegevens!$L$3:$L$1002)=0),"",SUMIF(RelGegevens!$F$3:$M$1002,CONCATENATE("=",Uitwerking!$A164,"-",Uitwerking!AR$9),RelGegevens!$L$3:$L$1002))</f>
        <v/>
      </c>
      <c r="AS164" s="51" t="str">
        <f ca="1">IF(OR($A164="",AS$9="",SUMIF(RelGegevens!$F$3:$M$1002,CONCATENATE("=",Uitwerking!$A164,"-",Uitwerking!AS$9),RelGegevens!$L$3:$L$1002)=0),"",SUMIF(RelGegevens!$F$3:$M$1002,CONCATENATE("=",Uitwerking!$A164,"-",Uitwerking!AS$9),RelGegevens!$L$3:$L$1002))</f>
        <v/>
      </c>
      <c r="AT164" s="51" t="str">
        <f ca="1">IF(OR($A164="",AT$9="",SUMIF(RelGegevens!$F$3:$M$1002,CONCATENATE("=",Uitwerking!$A164,"-",Uitwerking!AT$9),RelGegevens!$L$3:$L$1002)=0),"",SUMIF(RelGegevens!$F$3:$M$1002,CONCATENATE("=",Uitwerking!$A164,"-",Uitwerking!AT$9),RelGegevens!$L$3:$L$1002))</f>
        <v/>
      </c>
      <c r="AU164" s="51" t="str">
        <f ca="1">IF(OR($A164="",AU$9="",SUMIF(RelGegevens!$F$3:$M$1002,CONCATENATE("=",Uitwerking!$A164,"-",Uitwerking!AU$9),RelGegevens!$L$3:$L$1002)=0),"",SUMIF(RelGegevens!$F$3:$M$1002,CONCATENATE("=",Uitwerking!$A164,"-",Uitwerking!AU$9),RelGegevens!$L$3:$L$1002))</f>
        <v/>
      </c>
      <c r="AV164" s="51" t="str">
        <f ca="1">IF(OR($A164="",AV$9="",SUMIF(RelGegevens!$F$3:$M$1002,CONCATENATE("=",Uitwerking!$A164,"-",Uitwerking!AV$9),RelGegevens!$L$3:$L$1002)=0),"",SUMIF(RelGegevens!$F$3:$M$1002,CONCATENATE("=",Uitwerking!$A164,"-",Uitwerking!AV$9),RelGegevens!$L$3:$L$1002))</f>
        <v/>
      </c>
      <c r="AW164" s="51" t="str">
        <f ca="1">IF(OR($A164="",AW$9="",SUMIF(RelGegevens!$F$3:$M$1002,CONCATENATE("=",Uitwerking!$A164,"-",Uitwerking!AW$9),RelGegevens!$L$3:$L$1002)=0),"",SUMIF(RelGegevens!$F$3:$M$1002,CONCATENATE("=",Uitwerking!$A164,"-",Uitwerking!AW$9),RelGegevens!$L$3:$L$1002))</f>
        <v/>
      </c>
      <c r="AX164" s="51" t="str">
        <f ca="1">IF(OR($A164="",AX$9="",SUMIF(RelGegevens!$F$3:$M$1002,CONCATENATE("=",Uitwerking!$A164,"-",Uitwerking!AX$9),RelGegevens!$L$3:$L$1002)=0),"",SUMIF(RelGegevens!$F$3:$M$1002,CONCATENATE("=",Uitwerking!$A164,"-",Uitwerking!AX$9),RelGegevens!$L$3:$L$1002))</f>
        <v/>
      </c>
      <c r="AY164" s="51" t="str">
        <f ca="1">IF(OR($A164="",AY$9="",SUMIF(RelGegevens!$F$3:$M$1002,CONCATENATE("=",Uitwerking!$A164,"-",Uitwerking!AY$9),RelGegevens!$L$3:$L$1002)=0),"",SUMIF(RelGegevens!$F$3:$M$1002,CONCATENATE("=",Uitwerking!$A164,"-",Uitwerking!AY$9),RelGegevens!$L$3:$L$1002))</f>
        <v/>
      </c>
      <c r="AZ164" s="51" t="str">
        <f ca="1">IF(OR($A164="",AZ$9="",SUMIF(RelGegevens!$F$3:$M$1002,CONCATENATE("=",Uitwerking!$A164,"-",Uitwerking!AZ$9),RelGegevens!$L$3:$L$1002)=0),"",SUMIF(RelGegevens!$F$3:$M$1002,CONCATENATE("=",Uitwerking!$A164,"-",Uitwerking!AZ$9),RelGegevens!$L$3:$L$1002))</f>
        <v/>
      </c>
      <c r="BA164" s="51" t="str">
        <f ca="1">IF(OR($A164="",BA$9="",SUMIF(RelGegevens!$F$3:$M$1002,CONCATENATE("=",Uitwerking!$A164,"-",Uitwerking!BA$9),RelGegevens!$L$3:$L$1002)=0),"",SUMIF(RelGegevens!$F$3:$M$1002,CONCATENATE("=",Uitwerking!$A164,"-",Uitwerking!BA$9),RelGegevens!$L$3:$L$1002))</f>
        <v/>
      </c>
      <c r="BB164" s="51" t="str">
        <f ca="1">IF(OR($A164="",BB$9="",SUMIF(RelGegevens!$F$3:$M$1002,CONCATENATE("=",Uitwerking!$A164,"-",Uitwerking!BB$9),RelGegevens!$L$3:$L$1002)=0),"",SUMIF(RelGegevens!$F$3:$M$1002,CONCATENATE("=",Uitwerking!$A164,"-",Uitwerking!BB$9),RelGegevens!$L$3:$L$1002))</f>
        <v/>
      </c>
      <c r="BC164" s="52" t="str">
        <f ca="1">IF(OR($A164="",BC$9="",SUMIF(RelGegevens!$F$3:$M$1002,CONCATENATE("=",Uitwerking!$A164,"-",Uitwerking!BC$9),RelGegevens!$L$3:$L$1002)=0),"",SUMIF(RelGegevens!$F$3:$M$1002,CONCATENATE("=",Uitwerking!$A164,"-",Uitwerking!BC$9),RelGegevens!$L$3:$L$1002))</f>
        <v/>
      </c>
    </row>
    <row r="165" spans="1:55" ht="10.5" customHeight="1" x14ac:dyDescent="0.25">
      <c r="A165" s="17" t="str">
        <f>'Data LMA'!B173</f>
        <v/>
      </c>
      <c r="B165" s="29" t="str">
        <f t="shared" si="9"/>
        <v/>
      </c>
      <c r="C165" s="22" t="str">
        <f>IF(A165="","",VLOOKUP(A165,Euralcodes!$A$2:$C$840,3))</f>
        <v/>
      </c>
      <c r="D165" s="23" t="str">
        <f>IF(C165="","",VLOOKUP(A165,Euralcodes!$A$2:$C$840,2))</f>
        <v/>
      </c>
      <c r="E165" s="87" t="str">
        <f t="shared" ca="1" si="8"/>
        <v/>
      </c>
      <c r="F165" s="50" t="str">
        <f ca="1">IF(OR($A165="",F$9="",SUMIF(RelGegevens!$F$3:$M$1002,CONCATENATE("=",Uitwerking!$A165,"-",Uitwerking!F$9),RelGegevens!$L$3:$L$1002)=0),"",SUMIF(RelGegevens!$F$3:$M$1002,CONCATENATE("=",Uitwerking!$A165,"-",Uitwerking!F$9),RelGegevens!$L$3:$L$1002))</f>
        <v/>
      </c>
      <c r="G165" s="51" t="str">
        <f ca="1">IF(OR($A165="",G$9="",SUMIF(RelGegevens!$F$3:$M$1002,CONCATENATE("=",Uitwerking!$A165,"-",Uitwerking!G$9),RelGegevens!$L$3:$L$1002)=0),"",SUMIF(RelGegevens!$F$3:$M$1002,CONCATENATE("=",Uitwerking!$A165,"-",Uitwerking!G$9),RelGegevens!$L$3:$L$1002))</f>
        <v/>
      </c>
      <c r="H165" s="51" t="str">
        <f ca="1">IF(OR($A165="",H$9="",SUMIF(RelGegevens!$F$3:$M$1002,CONCATENATE("=",Uitwerking!$A165,"-",Uitwerking!H$9),RelGegevens!$L$3:$L$1002)=0),"",SUMIF(RelGegevens!$F$3:$M$1002,CONCATENATE("=",Uitwerking!$A165,"-",Uitwerking!H$9),RelGegevens!$L$3:$L$1002))</f>
        <v/>
      </c>
      <c r="I165" s="51" t="str">
        <f ca="1">IF(OR($A165="",I$9="",SUMIF(RelGegevens!$F$3:$M$1002,CONCATENATE("=",Uitwerking!$A165,"-",Uitwerking!I$9),RelGegevens!$L$3:$L$1002)=0),"",SUMIF(RelGegevens!$F$3:$M$1002,CONCATENATE("=",Uitwerking!$A165,"-",Uitwerking!I$9),RelGegevens!$L$3:$L$1002))</f>
        <v/>
      </c>
      <c r="J165" s="51" t="str">
        <f ca="1">IF(OR($A165="",J$9="",SUMIF(RelGegevens!$F$3:$M$1002,CONCATENATE("=",Uitwerking!$A165,"-",Uitwerking!J$9),RelGegevens!$L$3:$L$1002)=0),"",SUMIF(RelGegevens!$F$3:$M$1002,CONCATENATE("=",Uitwerking!$A165,"-",Uitwerking!J$9),RelGegevens!$L$3:$L$1002))</f>
        <v/>
      </c>
      <c r="K165" s="51" t="str">
        <f ca="1">IF(OR($A165="",K$9="",SUMIF(RelGegevens!$F$3:$M$1002,CONCATENATE("=",Uitwerking!$A165,"-",Uitwerking!K$9),RelGegevens!$L$3:$L$1002)=0),"",SUMIF(RelGegevens!$F$3:$M$1002,CONCATENATE("=",Uitwerking!$A165,"-",Uitwerking!K$9),RelGegevens!$L$3:$L$1002))</f>
        <v/>
      </c>
      <c r="L165" s="51" t="str">
        <f ca="1">IF(OR($A165="",L$9="",SUMIF(RelGegevens!$F$3:$M$1002,CONCATENATE("=",Uitwerking!$A165,"-",Uitwerking!L$9),RelGegevens!$L$3:$L$1002)=0),"",SUMIF(RelGegevens!$F$3:$M$1002,CONCATENATE("=",Uitwerking!$A165,"-",Uitwerking!L$9),RelGegevens!$L$3:$L$1002))</f>
        <v/>
      </c>
      <c r="M165" s="51" t="str">
        <f ca="1">IF(OR($A165="",M$9="",SUMIF(RelGegevens!$F$3:$M$1002,CONCATENATE("=",Uitwerking!$A165,"-",Uitwerking!M$9),RelGegevens!$L$3:$L$1002)=0),"",SUMIF(RelGegevens!$F$3:$M$1002,CONCATENATE("=",Uitwerking!$A165,"-",Uitwerking!M$9),RelGegevens!$L$3:$L$1002))</f>
        <v/>
      </c>
      <c r="N165" s="51" t="str">
        <f ca="1">IF(OR($A165="",N$9="",SUMIF(RelGegevens!$F$3:$M$1002,CONCATENATE("=",Uitwerking!$A165,"-",Uitwerking!N$9),RelGegevens!$L$3:$L$1002)=0),"",SUMIF(RelGegevens!$F$3:$M$1002,CONCATENATE("=",Uitwerking!$A165,"-",Uitwerking!N$9),RelGegevens!$L$3:$L$1002))</f>
        <v/>
      </c>
      <c r="O165" s="51" t="str">
        <f ca="1">IF(OR($A165="",O$9="",SUMIF(RelGegevens!$F$3:$M$1002,CONCATENATE("=",Uitwerking!$A165,"-",Uitwerking!O$9),RelGegevens!$L$3:$L$1002)=0),"",SUMIF(RelGegevens!$F$3:$M$1002,CONCATENATE("=",Uitwerking!$A165,"-",Uitwerking!O$9),RelGegevens!$L$3:$L$1002))</f>
        <v/>
      </c>
      <c r="P165" s="51" t="str">
        <f ca="1">IF(OR($A165="",P$9="",SUMIF(RelGegevens!$F$3:$M$1002,CONCATENATE("=",Uitwerking!$A165,"-",Uitwerking!P$9),RelGegevens!$L$3:$L$1002)=0),"",SUMIF(RelGegevens!$F$3:$M$1002,CONCATENATE("=",Uitwerking!$A165,"-",Uitwerking!P$9),RelGegevens!$L$3:$L$1002))</f>
        <v/>
      </c>
      <c r="Q165" s="51" t="str">
        <f ca="1">IF(OR($A165="",Q$9="",SUMIF(RelGegevens!$F$3:$M$1002,CONCATENATE("=",Uitwerking!$A165,"-",Uitwerking!Q$9),RelGegevens!$L$3:$L$1002)=0),"",SUMIF(RelGegevens!$F$3:$M$1002,CONCATENATE("=",Uitwerking!$A165,"-",Uitwerking!Q$9),RelGegevens!$L$3:$L$1002))</f>
        <v/>
      </c>
      <c r="R165" s="51" t="str">
        <f ca="1">IF(OR($A165="",R$9="",SUMIF(RelGegevens!$F$3:$M$1002,CONCATENATE("=",Uitwerking!$A165,"-",Uitwerking!R$9),RelGegevens!$L$3:$L$1002)=0),"",SUMIF(RelGegevens!$F$3:$M$1002,CONCATENATE("=",Uitwerking!$A165,"-",Uitwerking!R$9),RelGegevens!$L$3:$L$1002))</f>
        <v/>
      </c>
      <c r="S165" s="51" t="str">
        <f ca="1">IF(OR($A165="",S$9="",SUMIF(RelGegevens!$F$3:$M$1002,CONCATENATE("=",Uitwerking!$A165,"-",Uitwerking!S$9),RelGegevens!$L$3:$L$1002)=0),"",SUMIF(RelGegevens!$F$3:$M$1002,CONCATENATE("=",Uitwerking!$A165,"-",Uitwerking!S$9),RelGegevens!$L$3:$L$1002))</f>
        <v/>
      </c>
      <c r="T165" s="51" t="str">
        <f ca="1">IF(OR($A165="",T$9="",SUMIF(RelGegevens!$F$3:$M$1002,CONCATENATE("=",Uitwerking!$A165,"-",Uitwerking!T$9),RelGegevens!$L$3:$L$1002)=0),"",SUMIF(RelGegevens!$F$3:$M$1002,CONCATENATE("=",Uitwerking!$A165,"-",Uitwerking!T$9),RelGegevens!$L$3:$L$1002))</f>
        <v/>
      </c>
      <c r="U165" s="51" t="str">
        <f ca="1">IF(OR($A165="",U$9="",SUMIF(RelGegevens!$F$3:$M$1002,CONCATENATE("=",Uitwerking!$A165,"-",Uitwerking!U$9),RelGegevens!$L$3:$L$1002)=0),"",SUMIF(RelGegevens!$F$3:$M$1002,CONCATENATE("=",Uitwerking!$A165,"-",Uitwerking!U$9),RelGegevens!$L$3:$L$1002))</f>
        <v/>
      </c>
      <c r="V165" s="51" t="str">
        <f ca="1">IF(OR($A165="",V$9="",SUMIF(RelGegevens!$F$3:$M$1002,CONCATENATE("=",Uitwerking!$A165,"-",Uitwerking!V$9),RelGegevens!$L$3:$L$1002)=0),"",SUMIF(RelGegevens!$F$3:$M$1002,CONCATENATE("=",Uitwerking!$A165,"-",Uitwerking!V$9),RelGegevens!$L$3:$L$1002))</f>
        <v/>
      </c>
      <c r="W165" s="51" t="str">
        <f ca="1">IF(OR($A165="",W$9="",SUMIF(RelGegevens!$F$3:$M$1002,CONCATENATE("=",Uitwerking!$A165,"-",Uitwerking!W$9),RelGegevens!$L$3:$L$1002)=0),"",SUMIF(RelGegevens!$F$3:$M$1002,CONCATENATE("=",Uitwerking!$A165,"-",Uitwerking!W$9),RelGegevens!$L$3:$L$1002))</f>
        <v/>
      </c>
      <c r="X165" s="51" t="str">
        <f ca="1">IF(OR($A165="",X$9="",SUMIF(RelGegevens!$F$3:$M$1002,CONCATENATE("=",Uitwerking!$A165,"-",Uitwerking!X$9),RelGegevens!$L$3:$L$1002)=0),"",SUMIF(RelGegevens!$F$3:$M$1002,CONCATENATE("=",Uitwerking!$A165,"-",Uitwerking!X$9),RelGegevens!$L$3:$L$1002))</f>
        <v/>
      </c>
      <c r="Y165" s="51" t="str">
        <f ca="1">IF(OR($A165="",Y$9="",SUMIF(RelGegevens!$F$3:$M$1002,CONCATENATE("=",Uitwerking!$A165,"-",Uitwerking!Y$9),RelGegevens!$L$3:$L$1002)=0),"",SUMIF(RelGegevens!$F$3:$M$1002,CONCATENATE("=",Uitwerking!$A165,"-",Uitwerking!Y$9),RelGegevens!$L$3:$L$1002))</f>
        <v/>
      </c>
      <c r="Z165" s="50" t="str">
        <f ca="1">IF(OR($A165="",Z$9="",SUMIF(RelGegevens!$F$3:$M$1002,CONCATENATE("=",Uitwerking!$A165,"-",Uitwerking!Z$9),RelGegevens!$L$3:$L$1002)=0),"",SUMIF(RelGegevens!$F$3:$M$1002,CONCATENATE("=",Uitwerking!$A165,"-",Uitwerking!Z$9),RelGegevens!$L$3:$L$1002))</f>
        <v/>
      </c>
      <c r="AA165" s="51" t="str">
        <f ca="1">IF(OR($A165="",AA$9="",SUMIF(RelGegevens!$F$3:$M$1002,CONCATENATE("=",Uitwerking!$A165,"-",Uitwerking!AA$9),RelGegevens!$L$3:$L$1002)=0),"",SUMIF(RelGegevens!$F$3:$M$1002,CONCATENATE("=",Uitwerking!$A165,"-",Uitwerking!AA$9),RelGegevens!$L$3:$L$1002))</f>
        <v/>
      </c>
      <c r="AB165" s="51" t="str">
        <f ca="1">IF(OR($A165="",AB$9="",SUMIF(RelGegevens!$F$3:$M$1002,CONCATENATE("=",Uitwerking!$A165,"-",Uitwerking!AB$9),RelGegevens!$L$3:$L$1002)=0),"",SUMIF(RelGegevens!$F$3:$M$1002,CONCATENATE("=",Uitwerking!$A165,"-",Uitwerking!AB$9),RelGegevens!$L$3:$L$1002))</f>
        <v/>
      </c>
      <c r="AC165" s="51" t="str">
        <f ca="1">IF(OR($A165="",AC$9="",SUMIF(RelGegevens!$F$3:$M$1002,CONCATENATE("=",Uitwerking!$A165,"-",Uitwerking!AC$9),RelGegevens!$L$3:$L$1002)=0),"",SUMIF(RelGegevens!$F$3:$M$1002,CONCATENATE("=",Uitwerking!$A165,"-",Uitwerking!AC$9),RelGegevens!$L$3:$L$1002))</f>
        <v/>
      </c>
      <c r="AD165" s="51" t="str">
        <f ca="1">IF(OR($A165="",AD$9="",SUMIF(RelGegevens!$F$3:$M$1002,CONCATENATE("=",Uitwerking!$A165,"-",Uitwerking!AD$9),RelGegevens!$L$3:$L$1002)=0),"",SUMIF(RelGegevens!$F$3:$M$1002,CONCATENATE("=",Uitwerking!$A165,"-",Uitwerking!AD$9),RelGegevens!$L$3:$L$1002))</f>
        <v/>
      </c>
      <c r="AE165" s="51" t="str">
        <f ca="1">IF(OR($A165="",AE$9="",SUMIF(RelGegevens!$F$3:$M$1002,CONCATENATE("=",Uitwerking!$A165,"-",Uitwerking!AE$9),RelGegevens!$L$3:$L$1002)=0),"",SUMIF(RelGegevens!$F$3:$M$1002,CONCATENATE("=",Uitwerking!$A165,"-",Uitwerking!AE$9),RelGegevens!$L$3:$L$1002))</f>
        <v/>
      </c>
      <c r="AF165" s="51" t="str">
        <f ca="1">IF(OR($A165="",AF$9="",SUMIF(RelGegevens!$F$3:$M$1002,CONCATENATE("=",Uitwerking!$A165,"-",Uitwerking!AF$9),RelGegevens!$L$3:$L$1002)=0),"",SUMIF(RelGegevens!$F$3:$M$1002,CONCATENATE("=",Uitwerking!$A165,"-",Uitwerking!AF$9),RelGegevens!$L$3:$L$1002))</f>
        <v/>
      </c>
      <c r="AG165" s="51" t="str">
        <f ca="1">IF(OR($A165="",AG$9="",SUMIF(RelGegevens!$F$3:$M$1002,CONCATENATE("=",Uitwerking!$A165,"-",Uitwerking!AG$9),RelGegevens!$L$3:$L$1002)=0),"",SUMIF(RelGegevens!$F$3:$M$1002,CONCATENATE("=",Uitwerking!$A165,"-",Uitwerking!AG$9),RelGegevens!$L$3:$L$1002))</f>
        <v/>
      </c>
      <c r="AH165" s="51" t="str">
        <f ca="1">IF(OR($A165="",AH$9="",SUMIF(RelGegevens!$F$3:$M$1002,CONCATENATE("=",Uitwerking!$A165,"-",Uitwerking!AH$9),RelGegevens!$L$3:$L$1002)=0),"",SUMIF(RelGegevens!$F$3:$M$1002,CONCATENATE("=",Uitwerking!$A165,"-",Uitwerking!AH$9),RelGegevens!$L$3:$L$1002))</f>
        <v/>
      </c>
      <c r="AI165" s="51" t="str">
        <f ca="1">IF(OR($A165="",AI$9="",SUMIF(RelGegevens!$F$3:$M$1002,CONCATENATE("=",Uitwerking!$A165,"-",Uitwerking!AI$9),RelGegevens!$L$3:$L$1002)=0),"",SUMIF(RelGegevens!$F$3:$M$1002,CONCATENATE("=",Uitwerking!$A165,"-",Uitwerking!AI$9),RelGegevens!$L$3:$L$1002))</f>
        <v/>
      </c>
      <c r="AJ165" s="51" t="str">
        <f ca="1">IF(OR($A165="",AJ$9="",SUMIF(RelGegevens!$F$3:$M$1002,CONCATENATE("=",Uitwerking!$A165,"-",Uitwerking!AJ$9),RelGegevens!$L$3:$L$1002)=0),"",SUMIF(RelGegevens!$F$3:$M$1002,CONCATENATE("=",Uitwerking!$A165,"-",Uitwerking!AJ$9),RelGegevens!$L$3:$L$1002))</f>
        <v/>
      </c>
      <c r="AK165" s="51" t="str">
        <f ca="1">IF(OR($A165="",AK$9="",SUMIF(RelGegevens!$F$3:$M$1002,CONCATENATE("=",Uitwerking!$A165,"-",Uitwerking!AK$9),RelGegevens!$L$3:$L$1002)=0),"",SUMIF(RelGegevens!$F$3:$M$1002,CONCATENATE("=",Uitwerking!$A165,"-",Uitwerking!AK$9),RelGegevens!$L$3:$L$1002))</f>
        <v/>
      </c>
      <c r="AL165" s="51" t="str">
        <f ca="1">IF(OR($A165="",AL$9="",SUMIF(RelGegevens!$F$3:$M$1002,CONCATENATE("=",Uitwerking!$A165,"-",Uitwerking!AL$9),RelGegevens!$L$3:$L$1002)=0),"",SUMIF(RelGegevens!$F$3:$M$1002,CONCATENATE("=",Uitwerking!$A165,"-",Uitwerking!AL$9),RelGegevens!$L$3:$L$1002))</f>
        <v/>
      </c>
      <c r="AM165" s="51" t="str">
        <f ca="1">IF(OR($A165="",AM$9="",SUMIF(RelGegevens!$F$3:$M$1002,CONCATENATE("=",Uitwerking!$A165,"-",Uitwerking!AM$9),RelGegevens!$L$3:$L$1002)=0),"",SUMIF(RelGegevens!$F$3:$M$1002,CONCATENATE("=",Uitwerking!$A165,"-",Uitwerking!AM$9),RelGegevens!$L$3:$L$1002))</f>
        <v/>
      </c>
      <c r="AN165" s="51" t="str">
        <f ca="1">IF(OR($A165="",AN$9="",SUMIF(RelGegevens!$F$3:$M$1002,CONCATENATE("=",Uitwerking!$A165,"-",Uitwerking!AN$9),RelGegevens!$L$3:$L$1002)=0),"",SUMIF(RelGegevens!$F$3:$M$1002,CONCATENATE("=",Uitwerking!$A165,"-",Uitwerking!AN$9),RelGegevens!$L$3:$L$1002))</f>
        <v/>
      </c>
      <c r="AO165" s="51" t="str">
        <f ca="1">IF(OR($A165="",AO$9="",SUMIF(RelGegevens!$F$3:$M$1002,CONCATENATE("=",Uitwerking!$A165,"-",Uitwerking!AO$9),RelGegevens!$L$3:$L$1002)=0),"",SUMIF(RelGegevens!$F$3:$M$1002,CONCATENATE("=",Uitwerking!$A165,"-",Uitwerking!AO$9),RelGegevens!$L$3:$L$1002))</f>
        <v/>
      </c>
      <c r="AP165" s="51" t="str">
        <f ca="1">IF(OR($A165="",AP$9="",SUMIF(RelGegevens!$F$3:$M$1002,CONCATENATE("=",Uitwerking!$A165,"-",Uitwerking!AP$9),RelGegevens!$L$3:$L$1002)=0),"",SUMIF(RelGegevens!$F$3:$M$1002,CONCATENATE("=",Uitwerking!$A165,"-",Uitwerking!AP$9),RelGegevens!$L$3:$L$1002))</f>
        <v/>
      </c>
      <c r="AQ165" s="51" t="str">
        <f ca="1">IF(OR($A165="",AQ$9="",SUMIF(RelGegevens!$F$3:$M$1002,CONCATENATE("=",Uitwerking!$A165,"-",Uitwerking!AQ$9),RelGegevens!$L$3:$L$1002)=0),"",SUMIF(RelGegevens!$F$3:$M$1002,CONCATENATE("=",Uitwerking!$A165,"-",Uitwerking!AQ$9),RelGegevens!$L$3:$L$1002))</f>
        <v/>
      </c>
      <c r="AR165" s="51" t="str">
        <f ca="1">IF(OR($A165="",AR$9="",SUMIF(RelGegevens!$F$3:$M$1002,CONCATENATE("=",Uitwerking!$A165,"-",Uitwerking!AR$9),RelGegevens!$L$3:$L$1002)=0),"",SUMIF(RelGegevens!$F$3:$M$1002,CONCATENATE("=",Uitwerking!$A165,"-",Uitwerking!AR$9),RelGegevens!$L$3:$L$1002))</f>
        <v/>
      </c>
      <c r="AS165" s="51" t="str">
        <f ca="1">IF(OR($A165="",AS$9="",SUMIF(RelGegevens!$F$3:$M$1002,CONCATENATE("=",Uitwerking!$A165,"-",Uitwerking!AS$9),RelGegevens!$L$3:$L$1002)=0),"",SUMIF(RelGegevens!$F$3:$M$1002,CONCATENATE("=",Uitwerking!$A165,"-",Uitwerking!AS$9),RelGegevens!$L$3:$L$1002))</f>
        <v/>
      </c>
      <c r="AT165" s="51" t="str">
        <f ca="1">IF(OR($A165="",AT$9="",SUMIF(RelGegevens!$F$3:$M$1002,CONCATENATE("=",Uitwerking!$A165,"-",Uitwerking!AT$9),RelGegevens!$L$3:$L$1002)=0),"",SUMIF(RelGegevens!$F$3:$M$1002,CONCATENATE("=",Uitwerking!$A165,"-",Uitwerking!AT$9),RelGegevens!$L$3:$L$1002))</f>
        <v/>
      </c>
      <c r="AU165" s="51" t="str">
        <f ca="1">IF(OR($A165="",AU$9="",SUMIF(RelGegevens!$F$3:$M$1002,CONCATENATE("=",Uitwerking!$A165,"-",Uitwerking!AU$9),RelGegevens!$L$3:$L$1002)=0),"",SUMIF(RelGegevens!$F$3:$M$1002,CONCATENATE("=",Uitwerking!$A165,"-",Uitwerking!AU$9),RelGegevens!$L$3:$L$1002))</f>
        <v/>
      </c>
      <c r="AV165" s="51" t="str">
        <f ca="1">IF(OR($A165="",AV$9="",SUMIF(RelGegevens!$F$3:$M$1002,CONCATENATE("=",Uitwerking!$A165,"-",Uitwerking!AV$9),RelGegevens!$L$3:$L$1002)=0),"",SUMIF(RelGegevens!$F$3:$M$1002,CONCATENATE("=",Uitwerking!$A165,"-",Uitwerking!AV$9),RelGegevens!$L$3:$L$1002))</f>
        <v/>
      </c>
      <c r="AW165" s="51" t="str">
        <f ca="1">IF(OR($A165="",AW$9="",SUMIF(RelGegevens!$F$3:$M$1002,CONCATENATE("=",Uitwerking!$A165,"-",Uitwerking!AW$9),RelGegevens!$L$3:$L$1002)=0),"",SUMIF(RelGegevens!$F$3:$M$1002,CONCATENATE("=",Uitwerking!$A165,"-",Uitwerking!AW$9),RelGegevens!$L$3:$L$1002))</f>
        <v/>
      </c>
      <c r="AX165" s="51" t="str">
        <f ca="1">IF(OR($A165="",AX$9="",SUMIF(RelGegevens!$F$3:$M$1002,CONCATENATE("=",Uitwerking!$A165,"-",Uitwerking!AX$9),RelGegevens!$L$3:$L$1002)=0),"",SUMIF(RelGegevens!$F$3:$M$1002,CONCATENATE("=",Uitwerking!$A165,"-",Uitwerking!AX$9),RelGegevens!$L$3:$L$1002))</f>
        <v/>
      </c>
      <c r="AY165" s="51" t="str">
        <f ca="1">IF(OR($A165="",AY$9="",SUMIF(RelGegevens!$F$3:$M$1002,CONCATENATE("=",Uitwerking!$A165,"-",Uitwerking!AY$9),RelGegevens!$L$3:$L$1002)=0),"",SUMIF(RelGegevens!$F$3:$M$1002,CONCATENATE("=",Uitwerking!$A165,"-",Uitwerking!AY$9),RelGegevens!$L$3:$L$1002))</f>
        <v/>
      </c>
      <c r="AZ165" s="51" t="str">
        <f ca="1">IF(OR($A165="",AZ$9="",SUMIF(RelGegevens!$F$3:$M$1002,CONCATENATE("=",Uitwerking!$A165,"-",Uitwerking!AZ$9),RelGegevens!$L$3:$L$1002)=0),"",SUMIF(RelGegevens!$F$3:$M$1002,CONCATENATE("=",Uitwerking!$A165,"-",Uitwerking!AZ$9),RelGegevens!$L$3:$L$1002))</f>
        <v/>
      </c>
      <c r="BA165" s="51" t="str">
        <f ca="1">IF(OR($A165="",BA$9="",SUMIF(RelGegevens!$F$3:$M$1002,CONCATENATE("=",Uitwerking!$A165,"-",Uitwerking!BA$9),RelGegevens!$L$3:$L$1002)=0),"",SUMIF(RelGegevens!$F$3:$M$1002,CONCATENATE("=",Uitwerking!$A165,"-",Uitwerking!BA$9),RelGegevens!$L$3:$L$1002))</f>
        <v/>
      </c>
      <c r="BB165" s="51" t="str">
        <f ca="1">IF(OR($A165="",BB$9="",SUMIF(RelGegevens!$F$3:$M$1002,CONCATENATE("=",Uitwerking!$A165,"-",Uitwerking!BB$9),RelGegevens!$L$3:$L$1002)=0),"",SUMIF(RelGegevens!$F$3:$M$1002,CONCATENATE("=",Uitwerking!$A165,"-",Uitwerking!BB$9),RelGegevens!$L$3:$L$1002))</f>
        <v/>
      </c>
      <c r="BC165" s="52" t="str">
        <f ca="1">IF(OR($A165="",BC$9="",SUMIF(RelGegevens!$F$3:$M$1002,CONCATENATE("=",Uitwerking!$A165,"-",Uitwerking!BC$9),RelGegevens!$L$3:$L$1002)=0),"",SUMIF(RelGegevens!$F$3:$M$1002,CONCATENATE("=",Uitwerking!$A165,"-",Uitwerking!BC$9),RelGegevens!$L$3:$L$1002))</f>
        <v/>
      </c>
    </row>
    <row r="166" spans="1:55" ht="10.5" customHeight="1" x14ac:dyDescent="0.25">
      <c r="A166" s="17" t="str">
        <f>'Data LMA'!B174</f>
        <v/>
      </c>
      <c r="B166" s="29" t="str">
        <f t="shared" si="9"/>
        <v/>
      </c>
      <c r="C166" s="22" t="str">
        <f>IF(A166="","",VLOOKUP(A166,Euralcodes!$A$2:$C$840,3))</f>
        <v/>
      </c>
      <c r="D166" s="23" t="str">
        <f>IF(C166="","",VLOOKUP(A166,Euralcodes!$A$2:$C$840,2))</f>
        <v/>
      </c>
      <c r="E166" s="87" t="str">
        <f t="shared" ca="1" si="8"/>
        <v/>
      </c>
      <c r="F166" s="50" t="str">
        <f ca="1">IF(OR($A166="",F$9="",SUMIF(RelGegevens!$F$3:$M$1002,CONCATENATE("=",Uitwerking!$A166,"-",Uitwerking!F$9),RelGegevens!$L$3:$L$1002)=0),"",SUMIF(RelGegevens!$F$3:$M$1002,CONCATENATE("=",Uitwerking!$A166,"-",Uitwerking!F$9),RelGegevens!$L$3:$L$1002))</f>
        <v/>
      </c>
      <c r="G166" s="51" t="str">
        <f ca="1">IF(OR($A166="",G$9="",SUMIF(RelGegevens!$F$3:$M$1002,CONCATENATE("=",Uitwerking!$A166,"-",Uitwerking!G$9),RelGegevens!$L$3:$L$1002)=0),"",SUMIF(RelGegevens!$F$3:$M$1002,CONCATENATE("=",Uitwerking!$A166,"-",Uitwerking!G$9),RelGegevens!$L$3:$L$1002))</f>
        <v/>
      </c>
      <c r="H166" s="51" t="str">
        <f ca="1">IF(OR($A166="",H$9="",SUMIF(RelGegevens!$F$3:$M$1002,CONCATENATE("=",Uitwerking!$A166,"-",Uitwerking!H$9),RelGegevens!$L$3:$L$1002)=0),"",SUMIF(RelGegevens!$F$3:$M$1002,CONCATENATE("=",Uitwerking!$A166,"-",Uitwerking!H$9),RelGegevens!$L$3:$L$1002))</f>
        <v/>
      </c>
      <c r="I166" s="51" t="str">
        <f ca="1">IF(OR($A166="",I$9="",SUMIF(RelGegevens!$F$3:$M$1002,CONCATENATE("=",Uitwerking!$A166,"-",Uitwerking!I$9),RelGegevens!$L$3:$L$1002)=0),"",SUMIF(RelGegevens!$F$3:$M$1002,CONCATENATE("=",Uitwerking!$A166,"-",Uitwerking!I$9),RelGegevens!$L$3:$L$1002))</f>
        <v/>
      </c>
      <c r="J166" s="51" t="str">
        <f ca="1">IF(OR($A166="",J$9="",SUMIF(RelGegevens!$F$3:$M$1002,CONCATENATE("=",Uitwerking!$A166,"-",Uitwerking!J$9),RelGegevens!$L$3:$L$1002)=0),"",SUMIF(RelGegevens!$F$3:$M$1002,CONCATENATE("=",Uitwerking!$A166,"-",Uitwerking!J$9),RelGegevens!$L$3:$L$1002))</f>
        <v/>
      </c>
      <c r="K166" s="51" t="str">
        <f ca="1">IF(OR($A166="",K$9="",SUMIF(RelGegevens!$F$3:$M$1002,CONCATENATE("=",Uitwerking!$A166,"-",Uitwerking!K$9),RelGegevens!$L$3:$L$1002)=0),"",SUMIF(RelGegevens!$F$3:$M$1002,CONCATENATE("=",Uitwerking!$A166,"-",Uitwerking!K$9),RelGegevens!$L$3:$L$1002))</f>
        <v/>
      </c>
      <c r="L166" s="51" t="str">
        <f ca="1">IF(OR($A166="",L$9="",SUMIF(RelGegevens!$F$3:$M$1002,CONCATENATE("=",Uitwerking!$A166,"-",Uitwerking!L$9),RelGegevens!$L$3:$L$1002)=0),"",SUMIF(RelGegevens!$F$3:$M$1002,CONCATENATE("=",Uitwerking!$A166,"-",Uitwerking!L$9),RelGegevens!$L$3:$L$1002))</f>
        <v/>
      </c>
      <c r="M166" s="51" t="str">
        <f ca="1">IF(OR($A166="",M$9="",SUMIF(RelGegevens!$F$3:$M$1002,CONCATENATE("=",Uitwerking!$A166,"-",Uitwerking!M$9),RelGegevens!$L$3:$L$1002)=0),"",SUMIF(RelGegevens!$F$3:$M$1002,CONCATENATE("=",Uitwerking!$A166,"-",Uitwerking!M$9),RelGegevens!$L$3:$L$1002))</f>
        <v/>
      </c>
      <c r="N166" s="51" t="str">
        <f ca="1">IF(OR($A166="",N$9="",SUMIF(RelGegevens!$F$3:$M$1002,CONCATENATE("=",Uitwerking!$A166,"-",Uitwerking!N$9),RelGegevens!$L$3:$L$1002)=0),"",SUMIF(RelGegevens!$F$3:$M$1002,CONCATENATE("=",Uitwerking!$A166,"-",Uitwerking!N$9),RelGegevens!$L$3:$L$1002))</f>
        <v/>
      </c>
      <c r="O166" s="51" t="str">
        <f ca="1">IF(OR($A166="",O$9="",SUMIF(RelGegevens!$F$3:$M$1002,CONCATENATE("=",Uitwerking!$A166,"-",Uitwerking!O$9),RelGegevens!$L$3:$L$1002)=0),"",SUMIF(RelGegevens!$F$3:$M$1002,CONCATENATE("=",Uitwerking!$A166,"-",Uitwerking!O$9),RelGegevens!$L$3:$L$1002))</f>
        <v/>
      </c>
      <c r="P166" s="51" t="str">
        <f ca="1">IF(OR($A166="",P$9="",SUMIF(RelGegevens!$F$3:$M$1002,CONCATENATE("=",Uitwerking!$A166,"-",Uitwerking!P$9),RelGegevens!$L$3:$L$1002)=0),"",SUMIF(RelGegevens!$F$3:$M$1002,CONCATENATE("=",Uitwerking!$A166,"-",Uitwerking!P$9),RelGegevens!$L$3:$L$1002))</f>
        <v/>
      </c>
      <c r="Q166" s="51" t="str">
        <f ca="1">IF(OR($A166="",Q$9="",SUMIF(RelGegevens!$F$3:$M$1002,CONCATENATE("=",Uitwerking!$A166,"-",Uitwerking!Q$9),RelGegevens!$L$3:$L$1002)=0),"",SUMIF(RelGegevens!$F$3:$M$1002,CONCATENATE("=",Uitwerking!$A166,"-",Uitwerking!Q$9),RelGegevens!$L$3:$L$1002))</f>
        <v/>
      </c>
      <c r="R166" s="51" t="str">
        <f ca="1">IF(OR($A166="",R$9="",SUMIF(RelGegevens!$F$3:$M$1002,CONCATENATE("=",Uitwerking!$A166,"-",Uitwerking!R$9),RelGegevens!$L$3:$L$1002)=0),"",SUMIF(RelGegevens!$F$3:$M$1002,CONCATENATE("=",Uitwerking!$A166,"-",Uitwerking!R$9),RelGegevens!$L$3:$L$1002))</f>
        <v/>
      </c>
      <c r="S166" s="51" t="str">
        <f ca="1">IF(OR($A166="",S$9="",SUMIF(RelGegevens!$F$3:$M$1002,CONCATENATE("=",Uitwerking!$A166,"-",Uitwerking!S$9),RelGegevens!$L$3:$L$1002)=0),"",SUMIF(RelGegevens!$F$3:$M$1002,CONCATENATE("=",Uitwerking!$A166,"-",Uitwerking!S$9),RelGegevens!$L$3:$L$1002))</f>
        <v/>
      </c>
      <c r="T166" s="51" t="str">
        <f ca="1">IF(OR($A166="",T$9="",SUMIF(RelGegevens!$F$3:$M$1002,CONCATENATE("=",Uitwerking!$A166,"-",Uitwerking!T$9),RelGegevens!$L$3:$L$1002)=0),"",SUMIF(RelGegevens!$F$3:$M$1002,CONCATENATE("=",Uitwerking!$A166,"-",Uitwerking!T$9),RelGegevens!$L$3:$L$1002))</f>
        <v/>
      </c>
      <c r="U166" s="51" t="str">
        <f ca="1">IF(OR($A166="",U$9="",SUMIF(RelGegevens!$F$3:$M$1002,CONCATENATE("=",Uitwerking!$A166,"-",Uitwerking!U$9),RelGegevens!$L$3:$L$1002)=0),"",SUMIF(RelGegevens!$F$3:$M$1002,CONCATENATE("=",Uitwerking!$A166,"-",Uitwerking!U$9),RelGegevens!$L$3:$L$1002))</f>
        <v/>
      </c>
      <c r="V166" s="51" t="str">
        <f ca="1">IF(OR($A166="",V$9="",SUMIF(RelGegevens!$F$3:$M$1002,CONCATENATE("=",Uitwerking!$A166,"-",Uitwerking!V$9),RelGegevens!$L$3:$L$1002)=0),"",SUMIF(RelGegevens!$F$3:$M$1002,CONCATENATE("=",Uitwerking!$A166,"-",Uitwerking!V$9),RelGegevens!$L$3:$L$1002))</f>
        <v/>
      </c>
      <c r="W166" s="51" t="str">
        <f ca="1">IF(OR($A166="",W$9="",SUMIF(RelGegevens!$F$3:$M$1002,CONCATENATE("=",Uitwerking!$A166,"-",Uitwerking!W$9),RelGegevens!$L$3:$L$1002)=0),"",SUMIF(RelGegevens!$F$3:$M$1002,CONCATENATE("=",Uitwerking!$A166,"-",Uitwerking!W$9),RelGegevens!$L$3:$L$1002))</f>
        <v/>
      </c>
      <c r="X166" s="51" t="str">
        <f ca="1">IF(OR($A166="",X$9="",SUMIF(RelGegevens!$F$3:$M$1002,CONCATENATE("=",Uitwerking!$A166,"-",Uitwerking!X$9),RelGegevens!$L$3:$L$1002)=0),"",SUMIF(RelGegevens!$F$3:$M$1002,CONCATENATE("=",Uitwerking!$A166,"-",Uitwerking!X$9),RelGegevens!$L$3:$L$1002))</f>
        <v/>
      </c>
      <c r="Y166" s="51" t="str">
        <f ca="1">IF(OR($A166="",Y$9="",SUMIF(RelGegevens!$F$3:$M$1002,CONCATENATE("=",Uitwerking!$A166,"-",Uitwerking!Y$9),RelGegevens!$L$3:$L$1002)=0),"",SUMIF(RelGegevens!$F$3:$M$1002,CONCATENATE("=",Uitwerking!$A166,"-",Uitwerking!Y$9),RelGegevens!$L$3:$L$1002))</f>
        <v/>
      </c>
      <c r="Z166" s="50" t="str">
        <f ca="1">IF(OR($A166="",Z$9="",SUMIF(RelGegevens!$F$3:$M$1002,CONCATENATE("=",Uitwerking!$A166,"-",Uitwerking!Z$9),RelGegevens!$L$3:$L$1002)=0),"",SUMIF(RelGegevens!$F$3:$M$1002,CONCATENATE("=",Uitwerking!$A166,"-",Uitwerking!Z$9),RelGegevens!$L$3:$L$1002))</f>
        <v/>
      </c>
      <c r="AA166" s="51" t="str">
        <f ca="1">IF(OR($A166="",AA$9="",SUMIF(RelGegevens!$F$3:$M$1002,CONCATENATE("=",Uitwerking!$A166,"-",Uitwerking!AA$9),RelGegevens!$L$3:$L$1002)=0),"",SUMIF(RelGegevens!$F$3:$M$1002,CONCATENATE("=",Uitwerking!$A166,"-",Uitwerking!AA$9),RelGegevens!$L$3:$L$1002))</f>
        <v/>
      </c>
      <c r="AB166" s="51" t="str">
        <f ca="1">IF(OR($A166="",AB$9="",SUMIF(RelGegevens!$F$3:$M$1002,CONCATENATE("=",Uitwerking!$A166,"-",Uitwerking!AB$9),RelGegevens!$L$3:$L$1002)=0),"",SUMIF(RelGegevens!$F$3:$M$1002,CONCATENATE("=",Uitwerking!$A166,"-",Uitwerking!AB$9),RelGegevens!$L$3:$L$1002))</f>
        <v/>
      </c>
      <c r="AC166" s="51" t="str">
        <f ca="1">IF(OR($A166="",AC$9="",SUMIF(RelGegevens!$F$3:$M$1002,CONCATENATE("=",Uitwerking!$A166,"-",Uitwerking!AC$9),RelGegevens!$L$3:$L$1002)=0),"",SUMIF(RelGegevens!$F$3:$M$1002,CONCATENATE("=",Uitwerking!$A166,"-",Uitwerking!AC$9),RelGegevens!$L$3:$L$1002))</f>
        <v/>
      </c>
      <c r="AD166" s="51" t="str">
        <f ca="1">IF(OR($A166="",AD$9="",SUMIF(RelGegevens!$F$3:$M$1002,CONCATENATE("=",Uitwerking!$A166,"-",Uitwerking!AD$9),RelGegevens!$L$3:$L$1002)=0),"",SUMIF(RelGegevens!$F$3:$M$1002,CONCATENATE("=",Uitwerking!$A166,"-",Uitwerking!AD$9),RelGegevens!$L$3:$L$1002))</f>
        <v/>
      </c>
      <c r="AE166" s="51" t="str">
        <f ca="1">IF(OR($A166="",AE$9="",SUMIF(RelGegevens!$F$3:$M$1002,CONCATENATE("=",Uitwerking!$A166,"-",Uitwerking!AE$9),RelGegevens!$L$3:$L$1002)=0),"",SUMIF(RelGegevens!$F$3:$M$1002,CONCATENATE("=",Uitwerking!$A166,"-",Uitwerking!AE$9),RelGegevens!$L$3:$L$1002))</f>
        <v/>
      </c>
      <c r="AF166" s="51" t="str">
        <f ca="1">IF(OR($A166="",AF$9="",SUMIF(RelGegevens!$F$3:$M$1002,CONCATENATE("=",Uitwerking!$A166,"-",Uitwerking!AF$9),RelGegevens!$L$3:$L$1002)=0),"",SUMIF(RelGegevens!$F$3:$M$1002,CONCATENATE("=",Uitwerking!$A166,"-",Uitwerking!AF$9),RelGegevens!$L$3:$L$1002))</f>
        <v/>
      </c>
      <c r="AG166" s="51" t="str">
        <f ca="1">IF(OR($A166="",AG$9="",SUMIF(RelGegevens!$F$3:$M$1002,CONCATENATE("=",Uitwerking!$A166,"-",Uitwerking!AG$9),RelGegevens!$L$3:$L$1002)=0),"",SUMIF(RelGegevens!$F$3:$M$1002,CONCATENATE("=",Uitwerking!$A166,"-",Uitwerking!AG$9),RelGegevens!$L$3:$L$1002))</f>
        <v/>
      </c>
      <c r="AH166" s="51" t="str">
        <f ca="1">IF(OR($A166="",AH$9="",SUMIF(RelGegevens!$F$3:$M$1002,CONCATENATE("=",Uitwerking!$A166,"-",Uitwerking!AH$9),RelGegevens!$L$3:$L$1002)=0),"",SUMIF(RelGegevens!$F$3:$M$1002,CONCATENATE("=",Uitwerking!$A166,"-",Uitwerking!AH$9),RelGegevens!$L$3:$L$1002))</f>
        <v/>
      </c>
      <c r="AI166" s="51" t="str">
        <f ca="1">IF(OR($A166="",AI$9="",SUMIF(RelGegevens!$F$3:$M$1002,CONCATENATE("=",Uitwerking!$A166,"-",Uitwerking!AI$9),RelGegevens!$L$3:$L$1002)=0),"",SUMIF(RelGegevens!$F$3:$M$1002,CONCATENATE("=",Uitwerking!$A166,"-",Uitwerking!AI$9),RelGegevens!$L$3:$L$1002))</f>
        <v/>
      </c>
      <c r="AJ166" s="51" t="str">
        <f ca="1">IF(OR($A166="",AJ$9="",SUMIF(RelGegevens!$F$3:$M$1002,CONCATENATE("=",Uitwerking!$A166,"-",Uitwerking!AJ$9),RelGegevens!$L$3:$L$1002)=0),"",SUMIF(RelGegevens!$F$3:$M$1002,CONCATENATE("=",Uitwerking!$A166,"-",Uitwerking!AJ$9),RelGegevens!$L$3:$L$1002))</f>
        <v/>
      </c>
      <c r="AK166" s="51" t="str">
        <f ca="1">IF(OR($A166="",AK$9="",SUMIF(RelGegevens!$F$3:$M$1002,CONCATENATE("=",Uitwerking!$A166,"-",Uitwerking!AK$9),RelGegevens!$L$3:$L$1002)=0),"",SUMIF(RelGegevens!$F$3:$M$1002,CONCATENATE("=",Uitwerking!$A166,"-",Uitwerking!AK$9),RelGegevens!$L$3:$L$1002))</f>
        <v/>
      </c>
      <c r="AL166" s="51" t="str">
        <f ca="1">IF(OR($A166="",AL$9="",SUMIF(RelGegevens!$F$3:$M$1002,CONCATENATE("=",Uitwerking!$A166,"-",Uitwerking!AL$9),RelGegevens!$L$3:$L$1002)=0),"",SUMIF(RelGegevens!$F$3:$M$1002,CONCATENATE("=",Uitwerking!$A166,"-",Uitwerking!AL$9),RelGegevens!$L$3:$L$1002))</f>
        <v/>
      </c>
      <c r="AM166" s="51" t="str">
        <f ca="1">IF(OR($A166="",AM$9="",SUMIF(RelGegevens!$F$3:$M$1002,CONCATENATE("=",Uitwerking!$A166,"-",Uitwerking!AM$9),RelGegevens!$L$3:$L$1002)=0),"",SUMIF(RelGegevens!$F$3:$M$1002,CONCATENATE("=",Uitwerking!$A166,"-",Uitwerking!AM$9),RelGegevens!$L$3:$L$1002))</f>
        <v/>
      </c>
      <c r="AN166" s="51" t="str">
        <f ca="1">IF(OR($A166="",AN$9="",SUMIF(RelGegevens!$F$3:$M$1002,CONCATENATE("=",Uitwerking!$A166,"-",Uitwerking!AN$9),RelGegevens!$L$3:$L$1002)=0),"",SUMIF(RelGegevens!$F$3:$M$1002,CONCATENATE("=",Uitwerking!$A166,"-",Uitwerking!AN$9),RelGegevens!$L$3:$L$1002))</f>
        <v/>
      </c>
      <c r="AO166" s="51" t="str">
        <f ca="1">IF(OR($A166="",AO$9="",SUMIF(RelGegevens!$F$3:$M$1002,CONCATENATE("=",Uitwerking!$A166,"-",Uitwerking!AO$9),RelGegevens!$L$3:$L$1002)=0),"",SUMIF(RelGegevens!$F$3:$M$1002,CONCATENATE("=",Uitwerking!$A166,"-",Uitwerking!AO$9),RelGegevens!$L$3:$L$1002))</f>
        <v/>
      </c>
      <c r="AP166" s="51" t="str">
        <f ca="1">IF(OR($A166="",AP$9="",SUMIF(RelGegevens!$F$3:$M$1002,CONCATENATE("=",Uitwerking!$A166,"-",Uitwerking!AP$9),RelGegevens!$L$3:$L$1002)=0),"",SUMIF(RelGegevens!$F$3:$M$1002,CONCATENATE("=",Uitwerking!$A166,"-",Uitwerking!AP$9),RelGegevens!$L$3:$L$1002))</f>
        <v/>
      </c>
      <c r="AQ166" s="51" t="str">
        <f ca="1">IF(OR($A166="",AQ$9="",SUMIF(RelGegevens!$F$3:$M$1002,CONCATENATE("=",Uitwerking!$A166,"-",Uitwerking!AQ$9),RelGegevens!$L$3:$L$1002)=0),"",SUMIF(RelGegevens!$F$3:$M$1002,CONCATENATE("=",Uitwerking!$A166,"-",Uitwerking!AQ$9),RelGegevens!$L$3:$L$1002))</f>
        <v/>
      </c>
      <c r="AR166" s="51" t="str">
        <f ca="1">IF(OR($A166="",AR$9="",SUMIF(RelGegevens!$F$3:$M$1002,CONCATENATE("=",Uitwerking!$A166,"-",Uitwerking!AR$9),RelGegevens!$L$3:$L$1002)=0),"",SUMIF(RelGegevens!$F$3:$M$1002,CONCATENATE("=",Uitwerking!$A166,"-",Uitwerking!AR$9),RelGegevens!$L$3:$L$1002))</f>
        <v/>
      </c>
      <c r="AS166" s="51" t="str">
        <f ca="1">IF(OR($A166="",AS$9="",SUMIF(RelGegevens!$F$3:$M$1002,CONCATENATE("=",Uitwerking!$A166,"-",Uitwerking!AS$9),RelGegevens!$L$3:$L$1002)=0),"",SUMIF(RelGegevens!$F$3:$M$1002,CONCATENATE("=",Uitwerking!$A166,"-",Uitwerking!AS$9),RelGegevens!$L$3:$L$1002))</f>
        <v/>
      </c>
      <c r="AT166" s="51" t="str">
        <f ca="1">IF(OR($A166="",AT$9="",SUMIF(RelGegevens!$F$3:$M$1002,CONCATENATE("=",Uitwerking!$A166,"-",Uitwerking!AT$9),RelGegevens!$L$3:$L$1002)=0),"",SUMIF(RelGegevens!$F$3:$M$1002,CONCATENATE("=",Uitwerking!$A166,"-",Uitwerking!AT$9),RelGegevens!$L$3:$L$1002))</f>
        <v/>
      </c>
      <c r="AU166" s="51" t="str">
        <f ca="1">IF(OR($A166="",AU$9="",SUMIF(RelGegevens!$F$3:$M$1002,CONCATENATE("=",Uitwerking!$A166,"-",Uitwerking!AU$9),RelGegevens!$L$3:$L$1002)=0),"",SUMIF(RelGegevens!$F$3:$M$1002,CONCATENATE("=",Uitwerking!$A166,"-",Uitwerking!AU$9),RelGegevens!$L$3:$L$1002))</f>
        <v/>
      </c>
      <c r="AV166" s="51" t="str">
        <f ca="1">IF(OR($A166="",AV$9="",SUMIF(RelGegevens!$F$3:$M$1002,CONCATENATE("=",Uitwerking!$A166,"-",Uitwerking!AV$9),RelGegevens!$L$3:$L$1002)=0),"",SUMIF(RelGegevens!$F$3:$M$1002,CONCATENATE("=",Uitwerking!$A166,"-",Uitwerking!AV$9),RelGegevens!$L$3:$L$1002))</f>
        <v/>
      </c>
      <c r="AW166" s="51" t="str">
        <f ca="1">IF(OR($A166="",AW$9="",SUMIF(RelGegevens!$F$3:$M$1002,CONCATENATE("=",Uitwerking!$A166,"-",Uitwerking!AW$9),RelGegevens!$L$3:$L$1002)=0),"",SUMIF(RelGegevens!$F$3:$M$1002,CONCATENATE("=",Uitwerking!$A166,"-",Uitwerking!AW$9),RelGegevens!$L$3:$L$1002))</f>
        <v/>
      </c>
      <c r="AX166" s="51" t="str">
        <f ca="1">IF(OR($A166="",AX$9="",SUMIF(RelGegevens!$F$3:$M$1002,CONCATENATE("=",Uitwerking!$A166,"-",Uitwerking!AX$9),RelGegevens!$L$3:$L$1002)=0),"",SUMIF(RelGegevens!$F$3:$M$1002,CONCATENATE("=",Uitwerking!$A166,"-",Uitwerking!AX$9),RelGegevens!$L$3:$L$1002))</f>
        <v/>
      </c>
      <c r="AY166" s="51" t="str">
        <f ca="1">IF(OR($A166="",AY$9="",SUMIF(RelGegevens!$F$3:$M$1002,CONCATENATE("=",Uitwerking!$A166,"-",Uitwerking!AY$9),RelGegevens!$L$3:$L$1002)=0),"",SUMIF(RelGegevens!$F$3:$M$1002,CONCATENATE("=",Uitwerking!$A166,"-",Uitwerking!AY$9),RelGegevens!$L$3:$L$1002))</f>
        <v/>
      </c>
      <c r="AZ166" s="51" t="str">
        <f ca="1">IF(OR($A166="",AZ$9="",SUMIF(RelGegevens!$F$3:$M$1002,CONCATENATE("=",Uitwerking!$A166,"-",Uitwerking!AZ$9),RelGegevens!$L$3:$L$1002)=0),"",SUMIF(RelGegevens!$F$3:$M$1002,CONCATENATE("=",Uitwerking!$A166,"-",Uitwerking!AZ$9),RelGegevens!$L$3:$L$1002))</f>
        <v/>
      </c>
      <c r="BA166" s="51" t="str">
        <f ca="1">IF(OR($A166="",BA$9="",SUMIF(RelGegevens!$F$3:$M$1002,CONCATENATE("=",Uitwerking!$A166,"-",Uitwerking!BA$9),RelGegevens!$L$3:$L$1002)=0),"",SUMIF(RelGegevens!$F$3:$M$1002,CONCATENATE("=",Uitwerking!$A166,"-",Uitwerking!BA$9),RelGegevens!$L$3:$L$1002))</f>
        <v/>
      </c>
      <c r="BB166" s="51" t="str">
        <f ca="1">IF(OR($A166="",BB$9="",SUMIF(RelGegevens!$F$3:$M$1002,CONCATENATE("=",Uitwerking!$A166,"-",Uitwerking!BB$9),RelGegevens!$L$3:$L$1002)=0),"",SUMIF(RelGegevens!$F$3:$M$1002,CONCATENATE("=",Uitwerking!$A166,"-",Uitwerking!BB$9),RelGegevens!$L$3:$L$1002))</f>
        <v/>
      </c>
      <c r="BC166" s="52" t="str">
        <f ca="1">IF(OR($A166="",BC$9="",SUMIF(RelGegevens!$F$3:$M$1002,CONCATENATE("=",Uitwerking!$A166,"-",Uitwerking!BC$9),RelGegevens!$L$3:$L$1002)=0),"",SUMIF(RelGegevens!$F$3:$M$1002,CONCATENATE("=",Uitwerking!$A166,"-",Uitwerking!BC$9),RelGegevens!$L$3:$L$1002))</f>
        <v/>
      </c>
    </row>
    <row r="167" spans="1:55" ht="10.5" customHeight="1" x14ac:dyDescent="0.25">
      <c r="A167" s="17" t="str">
        <f>'Data LMA'!B175</f>
        <v/>
      </c>
      <c r="B167" s="29" t="str">
        <f t="shared" si="9"/>
        <v/>
      </c>
      <c r="C167" s="22" t="str">
        <f>IF(A167="","",VLOOKUP(A167,Euralcodes!$A$2:$C$840,3))</f>
        <v/>
      </c>
      <c r="D167" s="23" t="str">
        <f>IF(C167="","",VLOOKUP(A167,Euralcodes!$A$2:$C$840,2))</f>
        <v/>
      </c>
      <c r="E167" s="87" t="str">
        <f t="shared" ca="1" si="8"/>
        <v/>
      </c>
      <c r="F167" s="50" t="str">
        <f ca="1">IF(OR($A167="",F$9="",SUMIF(RelGegevens!$F$3:$M$1002,CONCATENATE("=",Uitwerking!$A167,"-",Uitwerking!F$9),RelGegevens!$L$3:$L$1002)=0),"",SUMIF(RelGegevens!$F$3:$M$1002,CONCATENATE("=",Uitwerking!$A167,"-",Uitwerking!F$9),RelGegevens!$L$3:$L$1002))</f>
        <v/>
      </c>
      <c r="G167" s="51" t="str">
        <f ca="1">IF(OR($A167="",G$9="",SUMIF(RelGegevens!$F$3:$M$1002,CONCATENATE("=",Uitwerking!$A167,"-",Uitwerking!G$9),RelGegevens!$L$3:$L$1002)=0),"",SUMIF(RelGegevens!$F$3:$M$1002,CONCATENATE("=",Uitwerking!$A167,"-",Uitwerking!G$9),RelGegevens!$L$3:$L$1002))</f>
        <v/>
      </c>
      <c r="H167" s="51" t="str">
        <f ca="1">IF(OR($A167="",H$9="",SUMIF(RelGegevens!$F$3:$M$1002,CONCATENATE("=",Uitwerking!$A167,"-",Uitwerking!H$9),RelGegevens!$L$3:$L$1002)=0),"",SUMIF(RelGegevens!$F$3:$M$1002,CONCATENATE("=",Uitwerking!$A167,"-",Uitwerking!H$9),RelGegevens!$L$3:$L$1002))</f>
        <v/>
      </c>
      <c r="I167" s="51" t="str">
        <f ca="1">IF(OR($A167="",I$9="",SUMIF(RelGegevens!$F$3:$M$1002,CONCATENATE("=",Uitwerking!$A167,"-",Uitwerking!I$9),RelGegevens!$L$3:$L$1002)=0),"",SUMIF(RelGegevens!$F$3:$M$1002,CONCATENATE("=",Uitwerking!$A167,"-",Uitwerking!I$9),RelGegevens!$L$3:$L$1002))</f>
        <v/>
      </c>
      <c r="J167" s="51" t="str">
        <f ca="1">IF(OR($A167="",J$9="",SUMIF(RelGegevens!$F$3:$M$1002,CONCATENATE("=",Uitwerking!$A167,"-",Uitwerking!J$9),RelGegevens!$L$3:$L$1002)=0),"",SUMIF(RelGegevens!$F$3:$M$1002,CONCATENATE("=",Uitwerking!$A167,"-",Uitwerking!J$9),RelGegevens!$L$3:$L$1002))</f>
        <v/>
      </c>
      <c r="K167" s="51" t="str">
        <f ca="1">IF(OR($A167="",K$9="",SUMIF(RelGegevens!$F$3:$M$1002,CONCATENATE("=",Uitwerking!$A167,"-",Uitwerking!K$9),RelGegevens!$L$3:$L$1002)=0),"",SUMIF(RelGegevens!$F$3:$M$1002,CONCATENATE("=",Uitwerking!$A167,"-",Uitwerking!K$9),RelGegevens!$L$3:$L$1002))</f>
        <v/>
      </c>
      <c r="L167" s="51" t="str">
        <f ca="1">IF(OR($A167="",L$9="",SUMIF(RelGegevens!$F$3:$M$1002,CONCATENATE("=",Uitwerking!$A167,"-",Uitwerking!L$9),RelGegevens!$L$3:$L$1002)=0),"",SUMIF(RelGegevens!$F$3:$M$1002,CONCATENATE("=",Uitwerking!$A167,"-",Uitwerking!L$9),RelGegevens!$L$3:$L$1002))</f>
        <v/>
      </c>
      <c r="M167" s="51" t="str">
        <f ca="1">IF(OR($A167="",M$9="",SUMIF(RelGegevens!$F$3:$M$1002,CONCATENATE("=",Uitwerking!$A167,"-",Uitwerking!M$9),RelGegevens!$L$3:$L$1002)=0),"",SUMIF(RelGegevens!$F$3:$M$1002,CONCATENATE("=",Uitwerking!$A167,"-",Uitwerking!M$9),RelGegevens!$L$3:$L$1002))</f>
        <v/>
      </c>
      <c r="N167" s="51" t="str">
        <f ca="1">IF(OR($A167="",N$9="",SUMIF(RelGegevens!$F$3:$M$1002,CONCATENATE("=",Uitwerking!$A167,"-",Uitwerking!N$9),RelGegevens!$L$3:$L$1002)=0),"",SUMIF(RelGegevens!$F$3:$M$1002,CONCATENATE("=",Uitwerking!$A167,"-",Uitwerking!N$9),RelGegevens!$L$3:$L$1002))</f>
        <v/>
      </c>
      <c r="O167" s="51" t="str">
        <f ca="1">IF(OR($A167="",O$9="",SUMIF(RelGegevens!$F$3:$M$1002,CONCATENATE("=",Uitwerking!$A167,"-",Uitwerking!O$9),RelGegevens!$L$3:$L$1002)=0),"",SUMIF(RelGegevens!$F$3:$M$1002,CONCATENATE("=",Uitwerking!$A167,"-",Uitwerking!O$9),RelGegevens!$L$3:$L$1002))</f>
        <v/>
      </c>
      <c r="P167" s="51" t="str">
        <f ca="1">IF(OR($A167="",P$9="",SUMIF(RelGegevens!$F$3:$M$1002,CONCATENATE("=",Uitwerking!$A167,"-",Uitwerking!P$9),RelGegevens!$L$3:$L$1002)=0),"",SUMIF(RelGegevens!$F$3:$M$1002,CONCATENATE("=",Uitwerking!$A167,"-",Uitwerking!P$9),RelGegevens!$L$3:$L$1002))</f>
        <v/>
      </c>
      <c r="Q167" s="51" t="str">
        <f ca="1">IF(OR($A167="",Q$9="",SUMIF(RelGegevens!$F$3:$M$1002,CONCATENATE("=",Uitwerking!$A167,"-",Uitwerking!Q$9),RelGegevens!$L$3:$L$1002)=0),"",SUMIF(RelGegevens!$F$3:$M$1002,CONCATENATE("=",Uitwerking!$A167,"-",Uitwerking!Q$9),RelGegevens!$L$3:$L$1002))</f>
        <v/>
      </c>
      <c r="R167" s="51" t="str">
        <f ca="1">IF(OR($A167="",R$9="",SUMIF(RelGegevens!$F$3:$M$1002,CONCATENATE("=",Uitwerking!$A167,"-",Uitwerking!R$9),RelGegevens!$L$3:$L$1002)=0),"",SUMIF(RelGegevens!$F$3:$M$1002,CONCATENATE("=",Uitwerking!$A167,"-",Uitwerking!R$9),RelGegevens!$L$3:$L$1002))</f>
        <v/>
      </c>
      <c r="S167" s="51" t="str">
        <f ca="1">IF(OR($A167="",S$9="",SUMIF(RelGegevens!$F$3:$M$1002,CONCATENATE("=",Uitwerking!$A167,"-",Uitwerking!S$9),RelGegevens!$L$3:$L$1002)=0),"",SUMIF(RelGegevens!$F$3:$M$1002,CONCATENATE("=",Uitwerking!$A167,"-",Uitwerking!S$9),RelGegevens!$L$3:$L$1002))</f>
        <v/>
      </c>
      <c r="T167" s="51" t="str">
        <f ca="1">IF(OR($A167="",T$9="",SUMIF(RelGegevens!$F$3:$M$1002,CONCATENATE("=",Uitwerking!$A167,"-",Uitwerking!T$9),RelGegevens!$L$3:$L$1002)=0),"",SUMIF(RelGegevens!$F$3:$M$1002,CONCATENATE("=",Uitwerking!$A167,"-",Uitwerking!T$9),RelGegevens!$L$3:$L$1002))</f>
        <v/>
      </c>
      <c r="U167" s="51" t="str">
        <f ca="1">IF(OR($A167="",U$9="",SUMIF(RelGegevens!$F$3:$M$1002,CONCATENATE("=",Uitwerking!$A167,"-",Uitwerking!U$9),RelGegevens!$L$3:$L$1002)=0),"",SUMIF(RelGegevens!$F$3:$M$1002,CONCATENATE("=",Uitwerking!$A167,"-",Uitwerking!U$9),RelGegevens!$L$3:$L$1002))</f>
        <v/>
      </c>
      <c r="V167" s="51" t="str">
        <f ca="1">IF(OR($A167="",V$9="",SUMIF(RelGegevens!$F$3:$M$1002,CONCATENATE("=",Uitwerking!$A167,"-",Uitwerking!V$9),RelGegevens!$L$3:$L$1002)=0),"",SUMIF(RelGegevens!$F$3:$M$1002,CONCATENATE("=",Uitwerking!$A167,"-",Uitwerking!V$9),RelGegevens!$L$3:$L$1002))</f>
        <v/>
      </c>
      <c r="W167" s="51" t="str">
        <f ca="1">IF(OR($A167="",W$9="",SUMIF(RelGegevens!$F$3:$M$1002,CONCATENATE("=",Uitwerking!$A167,"-",Uitwerking!W$9),RelGegevens!$L$3:$L$1002)=0),"",SUMIF(RelGegevens!$F$3:$M$1002,CONCATENATE("=",Uitwerking!$A167,"-",Uitwerking!W$9),RelGegevens!$L$3:$L$1002))</f>
        <v/>
      </c>
      <c r="X167" s="51" t="str">
        <f ca="1">IF(OR($A167="",X$9="",SUMIF(RelGegevens!$F$3:$M$1002,CONCATENATE("=",Uitwerking!$A167,"-",Uitwerking!X$9),RelGegevens!$L$3:$L$1002)=0),"",SUMIF(RelGegevens!$F$3:$M$1002,CONCATENATE("=",Uitwerking!$A167,"-",Uitwerking!X$9),RelGegevens!$L$3:$L$1002))</f>
        <v/>
      </c>
      <c r="Y167" s="51" t="str">
        <f ca="1">IF(OR($A167="",Y$9="",SUMIF(RelGegevens!$F$3:$M$1002,CONCATENATE("=",Uitwerking!$A167,"-",Uitwerking!Y$9),RelGegevens!$L$3:$L$1002)=0),"",SUMIF(RelGegevens!$F$3:$M$1002,CONCATENATE("=",Uitwerking!$A167,"-",Uitwerking!Y$9),RelGegevens!$L$3:$L$1002))</f>
        <v/>
      </c>
      <c r="Z167" s="50" t="str">
        <f ca="1">IF(OR($A167="",Z$9="",SUMIF(RelGegevens!$F$3:$M$1002,CONCATENATE("=",Uitwerking!$A167,"-",Uitwerking!Z$9),RelGegevens!$L$3:$L$1002)=0),"",SUMIF(RelGegevens!$F$3:$M$1002,CONCATENATE("=",Uitwerking!$A167,"-",Uitwerking!Z$9),RelGegevens!$L$3:$L$1002))</f>
        <v/>
      </c>
      <c r="AA167" s="51" t="str">
        <f ca="1">IF(OR($A167="",AA$9="",SUMIF(RelGegevens!$F$3:$M$1002,CONCATENATE("=",Uitwerking!$A167,"-",Uitwerking!AA$9),RelGegevens!$L$3:$L$1002)=0),"",SUMIF(RelGegevens!$F$3:$M$1002,CONCATENATE("=",Uitwerking!$A167,"-",Uitwerking!AA$9),RelGegevens!$L$3:$L$1002))</f>
        <v/>
      </c>
      <c r="AB167" s="51" t="str">
        <f ca="1">IF(OR($A167="",AB$9="",SUMIF(RelGegevens!$F$3:$M$1002,CONCATENATE("=",Uitwerking!$A167,"-",Uitwerking!AB$9),RelGegevens!$L$3:$L$1002)=0),"",SUMIF(RelGegevens!$F$3:$M$1002,CONCATENATE("=",Uitwerking!$A167,"-",Uitwerking!AB$9),RelGegevens!$L$3:$L$1002))</f>
        <v/>
      </c>
      <c r="AC167" s="51" t="str">
        <f ca="1">IF(OR($A167="",AC$9="",SUMIF(RelGegevens!$F$3:$M$1002,CONCATENATE("=",Uitwerking!$A167,"-",Uitwerking!AC$9),RelGegevens!$L$3:$L$1002)=0),"",SUMIF(RelGegevens!$F$3:$M$1002,CONCATENATE("=",Uitwerking!$A167,"-",Uitwerking!AC$9),RelGegevens!$L$3:$L$1002))</f>
        <v/>
      </c>
      <c r="AD167" s="51" t="str">
        <f ca="1">IF(OR($A167="",AD$9="",SUMIF(RelGegevens!$F$3:$M$1002,CONCATENATE("=",Uitwerking!$A167,"-",Uitwerking!AD$9),RelGegevens!$L$3:$L$1002)=0),"",SUMIF(RelGegevens!$F$3:$M$1002,CONCATENATE("=",Uitwerking!$A167,"-",Uitwerking!AD$9),RelGegevens!$L$3:$L$1002))</f>
        <v/>
      </c>
      <c r="AE167" s="51" t="str">
        <f ca="1">IF(OR($A167="",AE$9="",SUMIF(RelGegevens!$F$3:$M$1002,CONCATENATE("=",Uitwerking!$A167,"-",Uitwerking!AE$9),RelGegevens!$L$3:$L$1002)=0),"",SUMIF(RelGegevens!$F$3:$M$1002,CONCATENATE("=",Uitwerking!$A167,"-",Uitwerking!AE$9),RelGegevens!$L$3:$L$1002))</f>
        <v/>
      </c>
      <c r="AF167" s="51" t="str">
        <f ca="1">IF(OR($A167="",AF$9="",SUMIF(RelGegevens!$F$3:$M$1002,CONCATENATE("=",Uitwerking!$A167,"-",Uitwerking!AF$9),RelGegevens!$L$3:$L$1002)=0),"",SUMIF(RelGegevens!$F$3:$M$1002,CONCATENATE("=",Uitwerking!$A167,"-",Uitwerking!AF$9),RelGegevens!$L$3:$L$1002))</f>
        <v/>
      </c>
      <c r="AG167" s="51" t="str">
        <f ca="1">IF(OR($A167="",AG$9="",SUMIF(RelGegevens!$F$3:$M$1002,CONCATENATE("=",Uitwerking!$A167,"-",Uitwerking!AG$9),RelGegevens!$L$3:$L$1002)=0),"",SUMIF(RelGegevens!$F$3:$M$1002,CONCATENATE("=",Uitwerking!$A167,"-",Uitwerking!AG$9),RelGegevens!$L$3:$L$1002))</f>
        <v/>
      </c>
      <c r="AH167" s="51" t="str">
        <f ca="1">IF(OR($A167="",AH$9="",SUMIF(RelGegevens!$F$3:$M$1002,CONCATENATE("=",Uitwerking!$A167,"-",Uitwerking!AH$9),RelGegevens!$L$3:$L$1002)=0),"",SUMIF(RelGegevens!$F$3:$M$1002,CONCATENATE("=",Uitwerking!$A167,"-",Uitwerking!AH$9),RelGegevens!$L$3:$L$1002))</f>
        <v/>
      </c>
      <c r="AI167" s="51" t="str">
        <f ca="1">IF(OR($A167="",AI$9="",SUMIF(RelGegevens!$F$3:$M$1002,CONCATENATE("=",Uitwerking!$A167,"-",Uitwerking!AI$9),RelGegevens!$L$3:$L$1002)=0),"",SUMIF(RelGegevens!$F$3:$M$1002,CONCATENATE("=",Uitwerking!$A167,"-",Uitwerking!AI$9),RelGegevens!$L$3:$L$1002))</f>
        <v/>
      </c>
      <c r="AJ167" s="51" t="str">
        <f ca="1">IF(OR($A167="",AJ$9="",SUMIF(RelGegevens!$F$3:$M$1002,CONCATENATE("=",Uitwerking!$A167,"-",Uitwerking!AJ$9),RelGegevens!$L$3:$L$1002)=0),"",SUMIF(RelGegevens!$F$3:$M$1002,CONCATENATE("=",Uitwerking!$A167,"-",Uitwerking!AJ$9),RelGegevens!$L$3:$L$1002))</f>
        <v/>
      </c>
      <c r="AK167" s="51" t="str">
        <f ca="1">IF(OR($A167="",AK$9="",SUMIF(RelGegevens!$F$3:$M$1002,CONCATENATE("=",Uitwerking!$A167,"-",Uitwerking!AK$9),RelGegevens!$L$3:$L$1002)=0),"",SUMIF(RelGegevens!$F$3:$M$1002,CONCATENATE("=",Uitwerking!$A167,"-",Uitwerking!AK$9),RelGegevens!$L$3:$L$1002))</f>
        <v/>
      </c>
      <c r="AL167" s="51" t="str">
        <f ca="1">IF(OR($A167="",AL$9="",SUMIF(RelGegevens!$F$3:$M$1002,CONCATENATE("=",Uitwerking!$A167,"-",Uitwerking!AL$9),RelGegevens!$L$3:$L$1002)=0),"",SUMIF(RelGegevens!$F$3:$M$1002,CONCATENATE("=",Uitwerking!$A167,"-",Uitwerking!AL$9),RelGegevens!$L$3:$L$1002))</f>
        <v/>
      </c>
      <c r="AM167" s="51" t="str">
        <f ca="1">IF(OR($A167="",AM$9="",SUMIF(RelGegevens!$F$3:$M$1002,CONCATENATE("=",Uitwerking!$A167,"-",Uitwerking!AM$9),RelGegevens!$L$3:$L$1002)=0),"",SUMIF(RelGegevens!$F$3:$M$1002,CONCATENATE("=",Uitwerking!$A167,"-",Uitwerking!AM$9),RelGegevens!$L$3:$L$1002))</f>
        <v/>
      </c>
      <c r="AN167" s="51" t="str">
        <f ca="1">IF(OR($A167="",AN$9="",SUMIF(RelGegevens!$F$3:$M$1002,CONCATENATE("=",Uitwerking!$A167,"-",Uitwerking!AN$9),RelGegevens!$L$3:$L$1002)=0),"",SUMIF(RelGegevens!$F$3:$M$1002,CONCATENATE("=",Uitwerking!$A167,"-",Uitwerking!AN$9),RelGegevens!$L$3:$L$1002))</f>
        <v/>
      </c>
      <c r="AO167" s="51" t="str">
        <f ca="1">IF(OR($A167="",AO$9="",SUMIF(RelGegevens!$F$3:$M$1002,CONCATENATE("=",Uitwerking!$A167,"-",Uitwerking!AO$9),RelGegevens!$L$3:$L$1002)=0),"",SUMIF(RelGegevens!$F$3:$M$1002,CONCATENATE("=",Uitwerking!$A167,"-",Uitwerking!AO$9),RelGegevens!$L$3:$L$1002))</f>
        <v/>
      </c>
      <c r="AP167" s="51" t="str">
        <f ca="1">IF(OR($A167="",AP$9="",SUMIF(RelGegevens!$F$3:$M$1002,CONCATENATE("=",Uitwerking!$A167,"-",Uitwerking!AP$9),RelGegevens!$L$3:$L$1002)=0),"",SUMIF(RelGegevens!$F$3:$M$1002,CONCATENATE("=",Uitwerking!$A167,"-",Uitwerking!AP$9),RelGegevens!$L$3:$L$1002))</f>
        <v/>
      </c>
      <c r="AQ167" s="51" t="str">
        <f ca="1">IF(OR($A167="",AQ$9="",SUMIF(RelGegevens!$F$3:$M$1002,CONCATENATE("=",Uitwerking!$A167,"-",Uitwerking!AQ$9),RelGegevens!$L$3:$L$1002)=0),"",SUMIF(RelGegevens!$F$3:$M$1002,CONCATENATE("=",Uitwerking!$A167,"-",Uitwerking!AQ$9),RelGegevens!$L$3:$L$1002))</f>
        <v/>
      </c>
      <c r="AR167" s="51" t="str">
        <f ca="1">IF(OR($A167="",AR$9="",SUMIF(RelGegevens!$F$3:$M$1002,CONCATENATE("=",Uitwerking!$A167,"-",Uitwerking!AR$9),RelGegevens!$L$3:$L$1002)=0),"",SUMIF(RelGegevens!$F$3:$M$1002,CONCATENATE("=",Uitwerking!$A167,"-",Uitwerking!AR$9),RelGegevens!$L$3:$L$1002))</f>
        <v/>
      </c>
      <c r="AS167" s="51" t="str">
        <f ca="1">IF(OR($A167="",AS$9="",SUMIF(RelGegevens!$F$3:$M$1002,CONCATENATE("=",Uitwerking!$A167,"-",Uitwerking!AS$9),RelGegevens!$L$3:$L$1002)=0),"",SUMIF(RelGegevens!$F$3:$M$1002,CONCATENATE("=",Uitwerking!$A167,"-",Uitwerking!AS$9),RelGegevens!$L$3:$L$1002))</f>
        <v/>
      </c>
      <c r="AT167" s="51" t="str">
        <f ca="1">IF(OR($A167="",AT$9="",SUMIF(RelGegevens!$F$3:$M$1002,CONCATENATE("=",Uitwerking!$A167,"-",Uitwerking!AT$9),RelGegevens!$L$3:$L$1002)=0),"",SUMIF(RelGegevens!$F$3:$M$1002,CONCATENATE("=",Uitwerking!$A167,"-",Uitwerking!AT$9),RelGegevens!$L$3:$L$1002))</f>
        <v/>
      </c>
      <c r="AU167" s="51" t="str">
        <f ca="1">IF(OR($A167="",AU$9="",SUMIF(RelGegevens!$F$3:$M$1002,CONCATENATE("=",Uitwerking!$A167,"-",Uitwerking!AU$9),RelGegevens!$L$3:$L$1002)=0),"",SUMIF(RelGegevens!$F$3:$M$1002,CONCATENATE("=",Uitwerking!$A167,"-",Uitwerking!AU$9),RelGegevens!$L$3:$L$1002))</f>
        <v/>
      </c>
      <c r="AV167" s="51" t="str">
        <f ca="1">IF(OR($A167="",AV$9="",SUMIF(RelGegevens!$F$3:$M$1002,CONCATENATE("=",Uitwerking!$A167,"-",Uitwerking!AV$9),RelGegevens!$L$3:$L$1002)=0),"",SUMIF(RelGegevens!$F$3:$M$1002,CONCATENATE("=",Uitwerking!$A167,"-",Uitwerking!AV$9),RelGegevens!$L$3:$L$1002))</f>
        <v/>
      </c>
      <c r="AW167" s="51" t="str">
        <f ca="1">IF(OR($A167="",AW$9="",SUMIF(RelGegevens!$F$3:$M$1002,CONCATENATE("=",Uitwerking!$A167,"-",Uitwerking!AW$9),RelGegevens!$L$3:$L$1002)=0),"",SUMIF(RelGegevens!$F$3:$M$1002,CONCATENATE("=",Uitwerking!$A167,"-",Uitwerking!AW$9),RelGegevens!$L$3:$L$1002))</f>
        <v/>
      </c>
      <c r="AX167" s="51" t="str">
        <f ca="1">IF(OR($A167="",AX$9="",SUMIF(RelGegevens!$F$3:$M$1002,CONCATENATE("=",Uitwerking!$A167,"-",Uitwerking!AX$9),RelGegevens!$L$3:$L$1002)=0),"",SUMIF(RelGegevens!$F$3:$M$1002,CONCATENATE("=",Uitwerking!$A167,"-",Uitwerking!AX$9),RelGegevens!$L$3:$L$1002))</f>
        <v/>
      </c>
      <c r="AY167" s="51" t="str">
        <f ca="1">IF(OR($A167="",AY$9="",SUMIF(RelGegevens!$F$3:$M$1002,CONCATENATE("=",Uitwerking!$A167,"-",Uitwerking!AY$9),RelGegevens!$L$3:$L$1002)=0),"",SUMIF(RelGegevens!$F$3:$M$1002,CONCATENATE("=",Uitwerking!$A167,"-",Uitwerking!AY$9),RelGegevens!$L$3:$L$1002))</f>
        <v/>
      </c>
      <c r="AZ167" s="51" t="str">
        <f ca="1">IF(OR($A167="",AZ$9="",SUMIF(RelGegevens!$F$3:$M$1002,CONCATENATE("=",Uitwerking!$A167,"-",Uitwerking!AZ$9),RelGegevens!$L$3:$L$1002)=0),"",SUMIF(RelGegevens!$F$3:$M$1002,CONCATENATE("=",Uitwerking!$A167,"-",Uitwerking!AZ$9),RelGegevens!$L$3:$L$1002))</f>
        <v/>
      </c>
      <c r="BA167" s="51" t="str">
        <f ca="1">IF(OR($A167="",BA$9="",SUMIF(RelGegevens!$F$3:$M$1002,CONCATENATE("=",Uitwerking!$A167,"-",Uitwerking!BA$9),RelGegevens!$L$3:$L$1002)=0),"",SUMIF(RelGegevens!$F$3:$M$1002,CONCATENATE("=",Uitwerking!$A167,"-",Uitwerking!BA$9),RelGegevens!$L$3:$L$1002))</f>
        <v/>
      </c>
      <c r="BB167" s="51" t="str">
        <f ca="1">IF(OR($A167="",BB$9="",SUMIF(RelGegevens!$F$3:$M$1002,CONCATENATE("=",Uitwerking!$A167,"-",Uitwerking!BB$9),RelGegevens!$L$3:$L$1002)=0),"",SUMIF(RelGegevens!$F$3:$M$1002,CONCATENATE("=",Uitwerking!$A167,"-",Uitwerking!BB$9),RelGegevens!$L$3:$L$1002))</f>
        <v/>
      </c>
      <c r="BC167" s="52" t="str">
        <f ca="1">IF(OR($A167="",BC$9="",SUMIF(RelGegevens!$F$3:$M$1002,CONCATENATE("=",Uitwerking!$A167,"-",Uitwerking!BC$9),RelGegevens!$L$3:$L$1002)=0),"",SUMIF(RelGegevens!$F$3:$M$1002,CONCATENATE("=",Uitwerking!$A167,"-",Uitwerking!BC$9),RelGegevens!$L$3:$L$1002))</f>
        <v/>
      </c>
    </row>
    <row r="168" spans="1:55" ht="10.5" customHeight="1" x14ac:dyDescent="0.25">
      <c r="A168" s="17" t="str">
        <f>'Data LMA'!B176</f>
        <v/>
      </c>
      <c r="B168" s="29" t="str">
        <f t="shared" si="9"/>
        <v/>
      </c>
      <c r="C168" s="22" t="str">
        <f>IF(A168="","",VLOOKUP(A168,Euralcodes!$A$2:$C$840,3))</f>
        <v/>
      </c>
      <c r="D168" s="23" t="str">
        <f>IF(C168="","",VLOOKUP(A168,Euralcodes!$A$2:$C$840,2))</f>
        <v/>
      </c>
      <c r="E168" s="87" t="str">
        <f t="shared" ca="1" si="8"/>
        <v/>
      </c>
      <c r="F168" s="50" t="str">
        <f ca="1">IF(OR($A168="",F$9="",SUMIF(RelGegevens!$F$3:$M$1002,CONCATENATE("=",Uitwerking!$A168,"-",Uitwerking!F$9),RelGegevens!$L$3:$L$1002)=0),"",SUMIF(RelGegevens!$F$3:$M$1002,CONCATENATE("=",Uitwerking!$A168,"-",Uitwerking!F$9),RelGegevens!$L$3:$L$1002))</f>
        <v/>
      </c>
      <c r="G168" s="51" t="str">
        <f ca="1">IF(OR($A168="",G$9="",SUMIF(RelGegevens!$F$3:$M$1002,CONCATENATE("=",Uitwerking!$A168,"-",Uitwerking!G$9),RelGegevens!$L$3:$L$1002)=0),"",SUMIF(RelGegevens!$F$3:$M$1002,CONCATENATE("=",Uitwerking!$A168,"-",Uitwerking!G$9),RelGegevens!$L$3:$L$1002))</f>
        <v/>
      </c>
      <c r="H168" s="51" t="str">
        <f ca="1">IF(OR($A168="",H$9="",SUMIF(RelGegevens!$F$3:$M$1002,CONCATENATE("=",Uitwerking!$A168,"-",Uitwerking!H$9),RelGegevens!$L$3:$L$1002)=0),"",SUMIF(RelGegevens!$F$3:$M$1002,CONCATENATE("=",Uitwerking!$A168,"-",Uitwerking!H$9),RelGegevens!$L$3:$L$1002))</f>
        <v/>
      </c>
      <c r="I168" s="51" t="str">
        <f ca="1">IF(OR($A168="",I$9="",SUMIF(RelGegevens!$F$3:$M$1002,CONCATENATE("=",Uitwerking!$A168,"-",Uitwerking!I$9),RelGegevens!$L$3:$L$1002)=0),"",SUMIF(RelGegevens!$F$3:$M$1002,CONCATENATE("=",Uitwerking!$A168,"-",Uitwerking!I$9),RelGegevens!$L$3:$L$1002))</f>
        <v/>
      </c>
      <c r="J168" s="51" t="str">
        <f ca="1">IF(OR($A168="",J$9="",SUMIF(RelGegevens!$F$3:$M$1002,CONCATENATE("=",Uitwerking!$A168,"-",Uitwerking!J$9),RelGegevens!$L$3:$L$1002)=0),"",SUMIF(RelGegevens!$F$3:$M$1002,CONCATENATE("=",Uitwerking!$A168,"-",Uitwerking!J$9),RelGegevens!$L$3:$L$1002))</f>
        <v/>
      </c>
      <c r="K168" s="51" t="str">
        <f ca="1">IF(OR($A168="",K$9="",SUMIF(RelGegevens!$F$3:$M$1002,CONCATENATE("=",Uitwerking!$A168,"-",Uitwerking!K$9),RelGegevens!$L$3:$L$1002)=0),"",SUMIF(RelGegevens!$F$3:$M$1002,CONCATENATE("=",Uitwerking!$A168,"-",Uitwerking!K$9),RelGegevens!$L$3:$L$1002))</f>
        <v/>
      </c>
      <c r="L168" s="51" t="str">
        <f ca="1">IF(OR($A168="",L$9="",SUMIF(RelGegevens!$F$3:$M$1002,CONCATENATE("=",Uitwerking!$A168,"-",Uitwerking!L$9),RelGegevens!$L$3:$L$1002)=0),"",SUMIF(RelGegevens!$F$3:$M$1002,CONCATENATE("=",Uitwerking!$A168,"-",Uitwerking!L$9),RelGegevens!$L$3:$L$1002))</f>
        <v/>
      </c>
      <c r="M168" s="51" t="str">
        <f ca="1">IF(OR($A168="",M$9="",SUMIF(RelGegevens!$F$3:$M$1002,CONCATENATE("=",Uitwerking!$A168,"-",Uitwerking!M$9),RelGegevens!$L$3:$L$1002)=0),"",SUMIF(RelGegevens!$F$3:$M$1002,CONCATENATE("=",Uitwerking!$A168,"-",Uitwerking!M$9),RelGegevens!$L$3:$L$1002))</f>
        <v/>
      </c>
      <c r="N168" s="51" t="str">
        <f ca="1">IF(OR($A168="",N$9="",SUMIF(RelGegevens!$F$3:$M$1002,CONCATENATE("=",Uitwerking!$A168,"-",Uitwerking!N$9),RelGegevens!$L$3:$L$1002)=0),"",SUMIF(RelGegevens!$F$3:$M$1002,CONCATENATE("=",Uitwerking!$A168,"-",Uitwerking!N$9),RelGegevens!$L$3:$L$1002))</f>
        <v/>
      </c>
      <c r="O168" s="51" t="str">
        <f ca="1">IF(OR($A168="",O$9="",SUMIF(RelGegevens!$F$3:$M$1002,CONCATENATE("=",Uitwerking!$A168,"-",Uitwerking!O$9),RelGegevens!$L$3:$L$1002)=0),"",SUMIF(RelGegevens!$F$3:$M$1002,CONCATENATE("=",Uitwerking!$A168,"-",Uitwerking!O$9),RelGegevens!$L$3:$L$1002))</f>
        <v/>
      </c>
      <c r="P168" s="51" t="str">
        <f ca="1">IF(OR($A168="",P$9="",SUMIF(RelGegevens!$F$3:$M$1002,CONCATENATE("=",Uitwerking!$A168,"-",Uitwerking!P$9),RelGegevens!$L$3:$L$1002)=0),"",SUMIF(RelGegevens!$F$3:$M$1002,CONCATENATE("=",Uitwerking!$A168,"-",Uitwerking!P$9),RelGegevens!$L$3:$L$1002))</f>
        <v/>
      </c>
      <c r="Q168" s="51" t="str">
        <f ca="1">IF(OR($A168="",Q$9="",SUMIF(RelGegevens!$F$3:$M$1002,CONCATENATE("=",Uitwerking!$A168,"-",Uitwerking!Q$9),RelGegevens!$L$3:$L$1002)=0),"",SUMIF(RelGegevens!$F$3:$M$1002,CONCATENATE("=",Uitwerking!$A168,"-",Uitwerking!Q$9),RelGegevens!$L$3:$L$1002))</f>
        <v/>
      </c>
      <c r="R168" s="51" t="str">
        <f ca="1">IF(OR($A168="",R$9="",SUMIF(RelGegevens!$F$3:$M$1002,CONCATENATE("=",Uitwerking!$A168,"-",Uitwerking!R$9),RelGegevens!$L$3:$L$1002)=0),"",SUMIF(RelGegevens!$F$3:$M$1002,CONCATENATE("=",Uitwerking!$A168,"-",Uitwerking!R$9),RelGegevens!$L$3:$L$1002))</f>
        <v/>
      </c>
      <c r="S168" s="51" t="str">
        <f ca="1">IF(OR($A168="",S$9="",SUMIF(RelGegevens!$F$3:$M$1002,CONCATENATE("=",Uitwerking!$A168,"-",Uitwerking!S$9),RelGegevens!$L$3:$L$1002)=0),"",SUMIF(RelGegevens!$F$3:$M$1002,CONCATENATE("=",Uitwerking!$A168,"-",Uitwerking!S$9),RelGegevens!$L$3:$L$1002))</f>
        <v/>
      </c>
      <c r="T168" s="51" t="str">
        <f ca="1">IF(OR($A168="",T$9="",SUMIF(RelGegevens!$F$3:$M$1002,CONCATENATE("=",Uitwerking!$A168,"-",Uitwerking!T$9),RelGegevens!$L$3:$L$1002)=0),"",SUMIF(RelGegevens!$F$3:$M$1002,CONCATENATE("=",Uitwerking!$A168,"-",Uitwerking!T$9),RelGegevens!$L$3:$L$1002))</f>
        <v/>
      </c>
      <c r="U168" s="51" t="str">
        <f ca="1">IF(OR($A168="",U$9="",SUMIF(RelGegevens!$F$3:$M$1002,CONCATENATE("=",Uitwerking!$A168,"-",Uitwerking!U$9),RelGegevens!$L$3:$L$1002)=0),"",SUMIF(RelGegevens!$F$3:$M$1002,CONCATENATE("=",Uitwerking!$A168,"-",Uitwerking!U$9),RelGegevens!$L$3:$L$1002))</f>
        <v/>
      </c>
      <c r="V168" s="51" t="str">
        <f ca="1">IF(OR($A168="",V$9="",SUMIF(RelGegevens!$F$3:$M$1002,CONCATENATE("=",Uitwerking!$A168,"-",Uitwerking!V$9),RelGegevens!$L$3:$L$1002)=0),"",SUMIF(RelGegevens!$F$3:$M$1002,CONCATENATE("=",Uitwerking!$A168,"-",Uitwerking!V$9),RelGegevens!$L$3:$L$1002))</f>
        <v/>
      </c>
      <c r="W168" s="51" t="str">
        <f ca="1">IF(OR($A168="",W$9="",SUMIF(RelGegevens!$F$3:$M$1002,CONCATENATE("=",Uitwerking!$A168,"-",Uitwerking!W$9),RelGegevens!$L$3:$L$1002)=0),"",SUMIF(RelGegevens!$F$3:$M$1002,CONCATENATE("=",Uitwerking!$A168,"-",Uitwerking!W$9),RelGegevens!$L$3:$L$1002))</f>
        <v/>
      </c>
      <c r="X168" s="51" t="str">
        <f ca="1">IF(OR($A168="",X$9="",SUMIF(RelGegevens!$F$3:$M$1002,CONCATENATE("=",Uitwerking!$A168,"-",Uitwerking!X$9),RelGegevens!$L$3:$L$1002)=0),"",SUMIF(RelGegevens!$F$3:$M$1002,CONCATENATE("=",Uitwerking!$A168,"-",Uitwerking!X$9),RelGegevens!$L$3:$L$1002))</f>
        <v/>
      </c>
      <c r="Y168" s="51" t="str">
        <f ca="1">IF(OR($A168="",Y$9="",SUMIF(RelGegevens!$F$3:$M$1002,CONCATENATE("=",Uitwerking!$A168,"-",Uitwerking!Y$9),RelGegevens!$L$3:$L$1002)=0),"",SUMIF(RelGegevens!$F$3:$M$1002,CONCATENATE("=",Uitwerking!$A168,"-",Uitwerking!Y$9),RelGegevens!$L$3:$L$1002))</f>
        <v/>
      </c>
      <c r="Z168" s="50" t="str">
        <f ca="1">IF(OR($A168="",Z$9="",SUMIF(RelGegevens!$F$3:$M$1002,CONCATENATE("=",Uitwerking!$A168,"-",Uitwerking!Z$9),RelGegevens!$L$3:$L$1002)=0),"",SUMIF(RelGegevens!$F$3:$M$1002,CONCATENATE("=",Uitwerking!$A168,"-",Uitwerking!Z$9),RelGegevens!$L$3:$L$1002))</f>
        <v/>
      </c>
      <c r="AA168" s="51" t="str">
        <f ca="1">IF(OR($A168="",AA$9="",SUMIF(RelGegevens!$F$3:$M$1002,CONCATENATE("=",Uitwerking!$A168,"-",Uitwerking!AA$9),RelGegevens!$L$3:$L$1002)=0),"",SUMIF(RelGegevens!$F$3:$M$1002,CONCATENATE("=",Uitwerking!$A168,"-",Uitwerking!AA$9),RelGegevens!$L$3:$L$1002))</f>
        <v/>
      </c>
      <c r="AB168" s="51" t="str">
        <f ca="1">IF(OR($A168="",AB$9="",SUMIF(RelGegevens!$F$3:$M$1002,CONCATENATE("=",Uitwerking!$A168,"-",Uitwerking!AB$9),RelGegevens!$L$3:$L$1002)=0),"",SUMIF(RelGegevens!$F$3:$M$1002,CONCATENATE("=",Uitwerking!$A168,"-",Uitwerking!AB$9),RelGegevens!$L$3:$L$1002))</f>
        <v/>
      </c>
      <c r="AC168" s="51" t="str">
        <f ca="1">IF(OR($A168="",AC$9="",SUMIF(RelGegevens!$F$3:$M$1002,CONCATENATE("=",Uitwerking!$A168,"-",Uitwerking!AC$9),RelGegevens!$L$3:$L$1002)=0),"",SUMIF(RelGegevens!$F$3:$M$1002,CONCATENATE("=",Uitwerking!$A168,"-",Uitwerking!AC$9),RelGegevens!$L$3:$L$1002))</f>
        <v/>
      </c>
      <c r="AD168" s="51" t="str">
        <f ca="1">IF(OR($A168="",AD$9="",SUMIF(RelGegevens!$F$3:$M$1002,CONCATENATE("=",Uitwerking!$A168,"-",Uitwerking!AD$9),RelGegevens!$L$3:$L$1002)=0),"",SUMIF(RelGegevens!$F$3:$M$1002,CONCATENATE("=",Uitwerking!$A168,"-",Uitwerking!AD$9),RelGegevens!$L$3:$L$1002))</f>
        <v/>
      </c>
      <c r="AE168" s="51" t="str">
        <f ca="1">IF(OR($A168="",AE$9="",SUMIF(RelGegevens!$F$3:$M$1002,CONCATENATE("=",Uitwerking!$A168,"-",Uitwerking!AE$9),RelGegevens!$L$3:$L$1002)=0),"",SUMIF(RelGegevens!$F$3:$M$1002,CONCATENATE("=",Uitwerking!$A168,"-",Uitwerking!AE$9),RelGegevens!$L$3:$L$1002))</f>
        <v/>
      </c>
      <c r="AF168" s="51" t="str">
        <f ca="1">IF(OR($A168="",AF$9="",SUMIF(RelGegevens!$F$3:$M$1002,CONCATENATE("=",Uitwerking!$A168,"-",Uitwerking!AF$9),RelGegevens!$L$3:$L$1002)=0),"",SUMIF(RelGegevens!$F$3:$M$1002,CONCATENATE("=",Uitwerking!$A168,"-",Uitwerking!AF$9),RelGegevens!$L$3:$L$1002))</f>
        <v/>
      </c>
      <c r="AG168" s="51" t="str">
        <f ca="1">IF(OR($A168="",AG$9="",SUMIF(RelGegevens!$F$3:$M$1002,CONCATENATE("=",Uitwerking!$A168,"-",Uitwerking!AG$9),RelGegevens!$L$3:$L$1002)=0),"",SUMIF(RelGegevens!$F$3:$M$1002,CONCATENATE("=",Uitwerking!$A168,"-",Uitwerking!AG$9),RelGegevens!$L$3:$L$1002))</f>
        <v/>
      </c>
      <c r="AH168" s="51" t="str">
        <f ca="1">IF(OR($A168="",AH$9="",SUMIF(RelGegevens!$F$3:$M$1002,CONCATENATE("=",Uitwerking!$A168,"-",Uitwerking!AH$9),RelGegevens!$L$3:$L$1002)=0),"",SUMIF(RelGegevens!$F$3:$M$1002,CONCATENATE("=",Uitwerking!$A168,"-",Uitwerking!AH$9),RelGegevens!$L$3:$L$1002))</f>
        <v/>
      </c>
      <c r="AI168" s="51" t="str">
        <f ca="1">IF(OR($A168="",AI$9="",SUMIF(RelGegevens!$F$3:$M$1002,CONCATENATE("=",Uitwerking!$A168,"-",Uitwerking!AI$9),RelGegevens!$L$3:$L$1002)=0),"",SUMIF(RelGegevens!$F$3:$M$1002,CONCATENATE("=",Uitwerking!$A168,"-",Uitwerking!AI$9),RelGegevens!$L$3:$L$1002))</f>
        <v/>
      </c>
      <c r="AJ168" s="51" t="str">
        <f ca="1">IF(OR($A168="",AJ$9="",SUMIF(RelGegevens!$F$3:$M$1002,CONCATENATE("=",Uitwerking!$A168,"-",Uitwerking!AJ$9),RelGegevens!$L$3:$L$1002)=0),"",SUMIF(RelGegevens!$F$3:$M$1002,CONCATENATE("=",Uitwerking!$A168,"-",Uitwerking!AJ$9),RelGegevens!$L$3:$L$1002))</f>
        <v/>
      </c>
      <c r="AK168" s="51" t="str">
        <f ca="1">IF(OR($A168="",AK$9="",SUMIF(RelGegevens!$F$3:$M$1002,CONCATENATE("=",Uitwerking!$A168,"-",Uitwerking!AK$9),RelGegevens!$L$3:$L$1002)=0),"",SUMIF(RelGegevens!$F$3:$M$1002,CONCATENATE("=",Uitwerking!$A168,"-",Uitwerking!AK$9),RelGegevens!$L$3:$L$1002))</f>
        <v/>
      </c>
      <c r="AL168" s="51" t="str">
        <f ca="1">IF(OR($A168="",AL$9="",SUMIF(RelGegevens!$F$3:$M$1002,CONCATENATE("=",Uitwerking!$A168,"-",Uitwerking!AL$9),RelGegevens!$L$3:$L$1002)=0),"",SUMIF(RelGegevens!$F$3:$M$1002,CONCATENATE("=",Uitwerking!$A168,"-",Uitwerking!AL$9),RelGegevens!$L$3:$L$1002))</f>
        <v/>
      </c>
      <c r="AM168" s="51" t="str">
        <f ca="1">IF(OR($A168="",AM$9="",SUMIF(RelGegevens!$F$3:$M$1002,CONCATENATE("=",Uitwerking!$A168,"-",Uitwerking!AM$9),RelGegevens!$L$3:$L$1002)=0),"",SUMIF(RelGegevens!$F$3:$M$1002,CONCATENATE("=",Uitwerking!$A168,"-",Uitwerking!AM$9),RelGegevens!$L$3:$L$1002))</f>
        <v/>
      </c>
      <c r="AN168" s="51" t="str">
        <f ca="1">IF(OR($A168="",AN$9="",SUMIF(RelGegevens!$F$3:$M$1002,CONCATENATE("=",Uitwerking!$A168,"-",Uitwerking!AN$9),RelGegevens!$L$3:$L$1002)=0),"",SUMIF(RelGegevens!$F$3:$M$1002,CONCATENATE("=",Uitwerking!$A168,"-",Uitwerking!AN$9),RelGegevens!$L$3:$L$1002))</f>
        <v/>
      </c>
      <c r="AO168" s="51" t="str">
        <f ca="1">IF(OR($A168="",AO$9="",SUMIF(RelGegevens!$F$3:$M$1002,CONCATENATE("=",Uitwerking!$A168,"-",Uitwerking!AO$9),RelGegevens!$L$3:$L$1002)=0),"",SUMIF(RelGegevens!$F$3:$M$1002,CONCATENATE("=",Uitwerking!$A168,"-",Uitwerking!AO$9),RelGegevens!$L$3:$L$1002))</f>
        <v/>
      </c>
      <c r="AP168" s="51" t="str">
        <f ca="1">IF(OR($A168="",AP$9="",SUMIF(RelGegevens!$F$3:$M$1002,CONCATENATE("=",Uitwerking!$A168,"-",Uitwerking!AP$9),RelGegevens!$L$3:$L$1002)=0),"",SUMIF(RelGegevens!$F$3:$M$1002,CONCATENATE("=",Uitwerking!$A168,"-",Uitwerking!AP$9),RelGegevens!$L$3:$L$1002))</f>
        <v/>
      </c>
      <c r="AQ168" s="51" t="str">
        <f ca="1">IF(OR($A168="",AQ$9="",SUMIF(RelGegevens!$F$3:$M$1002,CONCATENATE("=",Uitwerking!$A168,"-",Uitwerking!AQ$9),RelGegevens!$L$3:$L$1002)=0),"",SUMIF(RelGegevens!$F$3:$M$1002,CONCATENATE("=",Uitwerking!$A168,"-",Uitwerking!AQ$9),RelGegevens!$L$3:$L$1002))</f>
        <v/>
      </c>
      <c r="AR168" s="51" t="str">
        <f ca="1">IF(OR($A168="",AR$9="",SUMIF(RelGegevens!$F$3:$M$1002,CONCATENATE("=",Uitwerking!$A168,"-",Uitwerking!AR$9),RelGegevens!$L$3:$L$1002)=0),"",SUMIF(RelGegevens!$F$3:$M$1002,CONCATENATE("=",Uitwerking!$A168,"-",Uitwerking!AR$9),RelGegevens!$L$3:$L$1002))</f>
        <v/>
      </c>
      <c r="AS168" s="51" t="str">
        <f ca="1">IF(OR($A168="",AS$9="",SUMIF(RelGegevens!$F$3:$M$1002,CONCATENATE("=",Uitwerking!$A168,"-",Uitwerking!AS$9),RelGegevens!$L$3:$L$1002)=0),"",SUMIF(RelGegevens!$F$3:$M$1002,CONCATENATE("=",Uitwerking!$A168,"-",Uitwerking!AS$9),RelGegevens!$L$3:$L$1002))</f>
        <v/>
      </c>
      <c r="AT168" s="51" t="str">
        <f ca="1">IF(OR($A168="",AT$9="",SUMIF(RelGegevens!$F$3:$M$1002,CONCATENATE("=",Uitwerking!$A168,"-",Uitwerking!AT$9),RelGegevens!$L$3:$L$1002)=0),"",SUMIF(RelGegevens!$F$3:$M$1002,CONCATENATE("=",Uitwerking!$A168,"-",Uitwerking!AT$9),RelGegevens!$L$3:$L$1002))</f>
        <v/>
      </c>
      <c r="AU168" s="51" t="str">
        <f ca="1">IF(OR($A168="",AU$9="",SUMIF(RelGegevens!$F$3:$M$1002,CONCATENATE("=",Uitwerking!$A168,"-",Uitwerking!AU$9),RelGegevens!$L$3:$L$1002)=0),"",SUMIF(RelGegevens!$F$3:$M$1002,CONCATENATE("=",Uitwerking!$A168,"-",Uitwerking!AU$9),RelGegevens!$L$3:$L$1002))</f>
        <v/>
      </c>
      <c r="AV168" s="51" t="str">
        <f ca="1">IF(OR($A168="",AV$9="",SUMIF(RelGegevens!$F$3:$M$1002,CONCATENATE("=",Uitwerking!$A168,"-",Uitwerking!AV$9),RelGegevens!$L$3:$L$1002)=0),"",SUMIF(RelGegevens!$F$3:$M$1002,CONCATENATE("=",Uitwerking!$A168,"-",Uitwerking!AV$9),RelGegevens!$L$3:$L$1002))</f>
        <v/>
      </c>
      <c r="AW168" s="51" t="str">
        <f ca="1">IF(OR($A168="",AW$9="",SUMIF(RelGegevens!$F$3:$M$1002,CONCATENATE("=",Uitwerking!$A168,"-",Uitwerking!AW$9),RelGegevens!$L$3:$L$1002)=0),"",SUMIF(RelGegevens!$F$3:$M$1002,CONCATENATE("=",Uitwerking!$A168,"-",Uitwerking!AW$9),RelGegevens!$L$3:$L$1002))</f>
        <v/>
      </c>
      <c r="AX168" s="51" t="str">
        <f ca="1">IF(OR($A168="",AX$9="",SUMIF(RelGegevens!$F$3:$M$1002,CONCATENATE("=",Uitwerking!$A168,"-",Uitwerking!AX$9),RelGegevens!$L$3:$L$1002)=0),"",SUMIF(RelGegevens!$F$3:$M$1002,CONCATENATE("=",Uitwerking!$A168,"-",Uitwerking!AX$9),RelGegevens!$L$3:$L$1002))</f>
        <v/>
      </c>
      <c r="AY168" s="51" t="str">
        <f ca="1">IF(OR($A168="",AY$9="",SUMIF(RelGegevens!$F$3:$M$1002,CONCATENATE("=",Uitwerking!$A168,"-",Uitwerking!AY$9),RelGegevens!$L$3:$L$1002)=0),"",SUMIF(RelGegevens!$F$3:$M$1002,CONCATENATE("=",Uitwerking!$A168,"-",Uitwerking!AY$9),RelGegevens!$L$3:$L$1002))</f>
        <v/>
      </c>
      <c r="AZ168" s="51" t="str">
        <f ca="1">IF(OR($A168="",AZ$9="",SUMIF(RelGegevens!$F$3:$M$1002,CONCATENATE("=",Uitwerking!$A168,"-",Uitwerking!AZ$9),RelGegevens!$L$3:$L$1002)=0),"",SUMIF(RelGegevens!$F$3:$M$1002,CONCATENATE("=",Uitwerking!$A168,"-",Uitwerking!AZ$9),RelGegevens!$L$3:$L$1002))</f>
        <v/>
      </c>
      <c r="BA168" s="51" t="str">
        <f ca="1">IF(OR($A168="",BA$9="",SUMIF(RelGegevens!$F$3:$M$1002,CONCATENATE("=",Uitwerking!$A168,"-",Uitwerking!BA$9),RelGegevens!$L$3:$L$1002)=0),"",SUMIF(RelGegevens!$F$3:$M$1002,CONCATENATE("=",Uitwerking!$A168,"-",Uitwerking!BA$9),RelGegevens!$L$3:$L$1002))</f>
        <v/>
      </c>
      <c r="BB168" s="51" t="str">
        <f ca="1">IF(OR($A168="",BB$9="",SUMIF(RelGegevens!$F$3:$M$1002,CONCATENATE("=",Uitwerking!$A168,"-",Uitwerking!BB$9),RelGegevens!$L$3:$L$1002)=0),"",SUMIF(RelGegevens!$F$3:$M$1002,CONCATENATE("=",Uitwerking!$A168,"-",Uitwerking!BB$9),RelGegevens!$L$3:$L$1002))</f>
        <v/>
      </c>
      <c r="BC168" s="52" t="str">
        <f ca="1">IF(OR($A168="",BC$9="",SUMIF(RelGegevens!$F$3:$M$1002,CONCATENATE("=",Uitwerking!$A168,"-",Uitwerking!BC$9),RelGegevens!$L$3:$L$1002)=0),"",SUMIF(RelGegevens!$F$3:$M$1002,CONCATENATE("=",Uitwerking!$A168,"-",Uitwerking!BC$9),RelGegevens!$L$3:$L$1002))</f>
        <v/>
      </c>
    </row>
    <row r="169" spans="1:55" ht="10.5" customHeight="1" x14ac:dyDescent="0.25">
      <c r="A169" s="17" t="str">
        <f>'Data LMA'!B177</f>
        <v/>
      </c>
      <c r="B169" s="29" t="str">
        <f t="shared" si="9"/>
        <v/>
      </c>
      <c r="C169" s="22" t="str">
        <f>IF(A169="","",VLOOKUP(A169,Euralcodes!$A$2:$C$840,3))</f>
        <v/>
      </c>
      <c r="D169" s="23" t="str">
        <f>IF(C169="","",VLOOKUP(A169,Euralcodes!$A$2:$C$840,2))</f>
        <v/>
      </c>
      <c r="E169" s="87" t="str">
        <f t="shared" ca="1" si="8"/>
        <v/>
      </c>
      <c r="F169" s="50" t="str">
        <f ca="1">IF(OR($A169="",F$9="",SUMIF(RelGegevens!$F$3:$M$1002,CONCATENATE("=",Uitwerking!$A169,"-",Uitwerking!F$9),RelGegevens!$L$3:$L$1002)=0),"",SUMIF(RelGegevens!$F$3:$M$1002,CONCATENATE("=",Uitwerking!$A169,"-",Uitwerking!F$9),RelGegevens!$L$3:$L$1002))</f>
        <v/>
      </c>
      <c r="G169" s="51" t="str">
        <f ca="1">IF(OR($A169="",G$9="",SUMIF(RelGegevens!$F$3:$M$1002,CONCATENATE("=",Uitwerking!$A169,"-",Uitwerking!G$9),RelGegevens!$L$3:$L$1002)=0),"",SUMIF(RelGegevens!$F$3:$M$1002,CONCATENATE("=",Uitwerking!$A169,"-",Uitwerking!G$9),RelGegevens!$L$3:$L$1002))</f>
        <v/>
      </c>
      <c r="H169" s="51" t="str">
        <f ca="1">IF(OR($A169="",H$9="",SUMIF(RelGegevens!$F$3:$M$1002,CONCATENATE("=",Uitwerking!$A169,"-",Uitwerking!H$9),RelGegevens!$L$3:$L$1002)=0),"",SUMIF(RelGegevens!$F$3:$M$1002,CONCATENATE("=",Uitwerking!$A169,"-",Uitwerking!H$9),RelGegevens!$L$3:$L$1002))</f>
        <v/>
      </c>
      <c r="I169" s="51" t="str">
        <f ca="1">IF(OR($A169="",I$9="",SUMIF(RelGegevens!$F$3:$M$1002,CONCATENATE("=",Uitwerking!$A169,"-",Uitwerking!I$9),RelGegevens!$L$3:$L$1002)=0),"",SUMIF(RelGegevens!$F$3:$M$1002,CONCATENATE("=",Uitwerking!$A169,"-",Uitwerking!I$9),RelGegevens!$L$3:$L$1002))</f>
        <v/>
      </c>
      <c r="J169" s="51" t="str">
        <f ca="1">IF(OR($A169="",J$9="",SUMIF(RelGegevens!$F$3:$M$1002,CONCATENATE("=",Uitwerking!$A169,"-",Uitwerking!J$9),RelGegevens!$L$3:$L$1002)=0),"",SUMIF(RelGegevens!$F$3:$M$1002,CONCATENATE("=",Uitwerking!$A169,"-",Uitwerking!J$9),RelGegevens!$L$3:$L$1002))</f>
        <v/>
      </c>
      <c r="K169" s="51" t="str">
        <f ca="1">IF(OR($A169="",K$9="",SUMIF(RelGegevens!$F$3:$M$1002,CONCATENATE("=",Uitwerking!$A169,"-",Uitwerking!K$9),RelGegevens!$L$3:$L$1002)=0),"",SUMIF(RelGegevens!$F$3:$M$1002,CONCATENATE("=",Uitwerking!$A169,"-",Uitwerking!K$9),RelGegevens!$L$3:$L$1002))</f>
        <v/>
      </c>
      <c r="L169" s="51" t="str">
        <f ca="1">IF(OR($A169="",L$9="",SUMIF(RelGegevens!$F$3:$M$1002,CONCATENATE("=",Uitwerking!$A169,"-",Uitwerking!L$9),RelGegevens!$L$3:$L$1002)=0),"",SUMIF(RelGegevens!$F$3:$M$1002,CONCATENATE("=",Uitwerking!$A169,"-",Uitwerking!L$9),RelGegevens!$L$3:$L$1002))</f>
        <v/>
      </c>
      <c r="M169" s="51" t="str">
        <f ca="1">IF(OR($A169="",M$9="",SUMIF(RelGegevens!$F$3:$M$1002,CONCATENATE("=",Uitwerking!$A169,"-",Uitwerking!M$9),RelGegevens!$L$3:$L$1002)=0),"",SUMIF(RelGegevens!$F$3:$M$1002,CONCATENATE("=",Uitwerking!$A169,"-",Uitwerking!M$9),RelGegevens!$L$3:$L$1002))</f>
        <v/>
      </c>
      <c r="N169" s="51" t="str">
        <f ca="1">IF(OR($A169="",N$9="",SUMIF(RelGegevens!$F$3:$M$1002,CONCATENATE("=",Uitwerking!$A169,"-",Uitwerking!N$9),RelGegevens!$L$3:$L$1002)=0),"",SUMIF(RelGegevens!$F$3:$M$1002,CONCATENATE("=",Uitwerking!$A169,"-",Uitwerking!N$9),RelGegevens!$L$3:$L$1002))</f>
        <v/>
      </c>
      <c r="O169" s="51" t="str">
        <f ca="1">IF(OR($A169="",O$9="",SUMIF(RelGegevens!$F$3:$M$1002,CONCATENATE("=",Uitwerking!$A169,"-",Uitwerking!O$9),RelGegevens!$L$3:$L$1002)=0),"",SUMIF(RelGegevens!$F$3:$M$1002,CONCATENATE("=",Uitwerking!$A169,"-",Uitwerking!O$9),RelGegevens!$L$3:$L$1002))</f>
        <v/>
      </c>
      <c r="P169" s="51" t="str">
        <f ca="1">IF(OR($A169="",P$9="",SUMIF(RelGegevens!$F$3:$M$1002,CONCATENATE("=",Uitwerking!$A169,"-",Uitwerking!P$9),RelGegevens!$L$3:$L$1002)=0),"",SUMIF(RelGegevens!$F$3:$M$1002,CONCATENATE("=",Uitwerking!$A169,"-",Uitwerking!P$9),RelGegevens!$L$3:$L$1002))</f>
        <v/>
      </c>
      <c r="Q169" s="51" t="str">
        <f ca="1">IF(OR($A169="",Q$9="",SUMIF(RelGegevens!$F$3:$M$1002,CONCATENATE("=",Uitwerking!$A169,"-",Uitwerking!Q$9),RelGegevens!$L$3:$L$1002)=0),"",SUMIF(RelGegevens!$F$3:$M$1002,CONCATENATE("=",Uitwerking!$A169,"-",Uitwerking!Q$9),RelGegevens!$L$3:$L$1002))</f>
        <v/>
      </c>
      <c r="R169" s="51" t="str">
        <f ca="1">IF(OR($A169="",R$9="",SUMIF(RelGegevens!$F$3:$M$1002,CONCATENATE("=",Uitwerking!$A169,"-",Uitwerking!R$9),RelGegevens!$L$3:$L$1002)=0),"",SUMIF(RelGegevens!$F$3:$M$1002,CONCATENATE("=",Uitwerking!$A169,"-",Uitwerking!R$9),RelGegevens!$L$3:$L$1002))</f>
        <v/>
      </c>
      <c r="S169" s="51" t="str">
        <f ca="1">IF(OR($A169="",S$9="",SUMIF(RelGegevens!$F$3:$M$1002,CONCATENATE("=",Uitwerking!$A169,"-",Uitwerking!S$9),RelGegevens!$L$3:$L$1002)=0),"",SUMIF(RelGegevens!$F$3:$M$1002,CONCATENATE("=",Uitwerking!$A169,"-",Uitwerking!S$9),RelGegevens!$L$3:$L$1002))</f>
        <v/>
      </c>
      <c r="T169" s="51" t="str">
        <f ca="1">IF(OR($A169="",T$9="",SUMIF(RelGegevens!$F$3:$M$1002,CONCATENATE("=",Uitwerking!$A169,"-",Uitwerking!T$9),RelGegevens!$L$3:$L$1002)=0),"",SUMIF(RelGegevens!$F$3:$M$1002,CONCATENATE("=",Uitwerking!$A169,"-",Uitwerking!T$9),RelGegevens!$L$3:$L$1002))</f>
        <v/>
      </c>
      <c r="U169" s="51" t="str">
        <f ca="1">IF(OR($A169="",U$9="",SUMIF(RelGegevens!$F$3:$M$1002,CONCATENATE("=",Uitwerking!$A169,"-",Uitwerking!U$9),RelGegevens!$L$3:$L$1002)=0),"",SUMIF(RelGegevens!$F$3:$M$1002,CONCATENATE("=",Uitwerking!$A169,"-",Uitwerking!U$9),RelGegevens!$L$3:$L$1002))</f>
        <v/>
      </c>
      <c r="V169" s="51" t="str">
        <f ca="1">IF(OR($A169="",V$9="",SUMIF(RelGegevens!$F$3:$M$1002,CONCATENATE("=",Uitwerking!$A169,"-",Uitwerking!V$9),RelGegevens!$L$3:$L$1002)=0),"",SUMIF(RelGegevens!$F$3:$M$1002,CONCATENATE("=",Uitwerking!$A169,"-",Uitwerking!V$9),RelGegevens!$L$3:$L$1002))</f>
        <v/>
      </c>
      <c r="W169" s="51" t="str">
        <f ca="1">IF(OR($A169="",W$9="",SUMIF(RelGegevens!$F$3:$M$1002,CONCATENATE("=",Uitwerking!$A169,"-",Uitwerking!W$9),RelGegevens!$L$3:$L$1002)=0),"",SUMIF(RelGegevens!$F$3:$M$1002,CONCATENATE("=",Uitwerking!$A169,"-",Uitwerking!W$9),RelGegevens!$L$3:$L$1002))</f>
        <v/>
      </c>
      <c r="X169" s="51" t="str">
        <f ca="1">IF(OR($A169="",X$9="",SUMIF(RelGegevens!$F$3:$M$1002,CONCATENATE("=",Uitwerking!$A169,"-",Uitwerking!X$9),RelGegevens!$L$3:$L$1002)=0),"",SUMIF(RelGegevens!$F$3:$M$1002,CONCATENATE("=",Uitwerking!$A169,"-",Uitwerking!X$9),RelGegevens!$L$3:$L$1002))</f>
        <v/>
      </c>
      <c r="Y169" s="51" t="str">
        <f ca="1">IF(OR($A169="",Y$9="",SUMIF(RelGegevens!$F$3:$M$1002,CONCATENATE("=",Uitwerking!$A169,"-",Uitwerking!Y$9),RelGegevens!$L$3:$L$1002)=0),"",SUMIF(RelGegevens!$F$3:$M$1002,CONCATENATE("=",Uitwerking!$A169,"-",Uitwerking!Y$9),RelGegevens!$L$3:$L$1002))</f>
        <v/>
      </c>
      <c r="Z169" s="50" t="str">
        <f ca="1">IF(OR($A169="",Z$9="",SUMIF(RelGegevens!$F$3:$M$1002,CONCATENATE("=",Uitwerking!$A169,"-",Uitwerking!Z$9),RelGegevens!$L$3:$L$1002)=0),"",SUMIF(RelGegevens!$F$3:$M$1002,CONCATENATE("=",Uitwerking!$A169,"-",Uitwerking!Z$9),RelGegevens!$L$3:$L$1002))</f>
        <v/>
      </c>
      <c r="AA169" s="51" t="str">
        <f ca="1">IF(OR($A169="",AA$9="",SUMIF(RelGegevens!$F$3:$M$1002,CONCATENATE("=",Uitwerking!$A169,"-",Uitwerking!AA$9),RelGegevens!$L$3:$L$1002)=0),"",SUMIF(RelGegevens!$F$3:$M$1002,CONCATENATE("=",Uitwerking!$A169,"-",Uitwerking!AA$9),RelGegevens!$L$3:$L$1002))</f>
        <v/>
      </c>
      <c r="AB169" s="51" t="str">
        <f ca="1">IF(OR($A169="",AB$9="",SUMIF(RelGegevens!$F$3:$M$1002,CONCATENATE("=",Uitwerking!$A169,"-",Uitwerking!AB$9),RelGegevens!$L$3:$L$1002)=0),"",SUMIF(RelGegevens!$F$3:$M$1002,CONCATENATE("=",Uitwerking!$A169,"-",Uitwerking!AB$9),RelGegevens!$L$3:$L$1002))</f>
        <v/>
      </c>
      <c r="AC169" s="51" t="str">
        <f ca="1">IF(OR($A169="",AC$9="",SUMIF(RelGegevens!$F$3:$M$1002,CONCATENATE("=",Uitwerking!$A169,"-",Uitwerking!AC$9),RelGegevens!$L$3:$L$1002)=0),"",SUMIF(RelGegevens!$F$3:$M$1002,CONCATENATE("=",Uitwerking!$A169,"-",Uitwerking!AC$9),RelGegevens!$L$3:$L$1002))</f>
        <v/>
      </c>
      <c r="AD169" s="51" t="str">
        <f ca="1">IF(OR($A169="",AD$9="",SUMIF(RelGegevens!$F$3:$M$1002,CONCATENATE("=",Uitwerking!$A169,"-",Uitwerking!AD$9),RelGegevens!$L$3:$L$1002)=0),"",SUMIF(RelGegevens!$F$3:$M$1002,CONCATENATE("=",Uitwerking!$A169,"-",Uitwerking!AD$9),RelGegevens!$L$3:$L$1002))</f>
        <v/>
      </c>
      <c r="AE169" s="51" t="str">
        <f ca="1">IF(OR($A169="",AE$9="",SUMIF(RelGegevens!$F$3:$M$1002,CONCATENATE("=",Uitwerking!$A169,"-",Uitwerking!AE$9),RelGegevens!$L$3:$L$1002)=0),"",SUMIF(RelGegevens!$F$3:$M$1002,CONCATENATE("=",Uitwerking!$A169,"-",Uitwerking!AE$9),RelGegevens!$L$3:$L$1002))</f>
        <v/>
      </c>
      <c r="AF169" s="51" t="str">
        <f ca="1">IF(OR($A169="",AF$9="",SUMIF(RelGegevens!$F$3:$M$1002,CONCATENATE("=",Uitwerking!$A169,"-",Uitwerking!AF$9),RelGegevens!$L$3:$L$1002)=0),"",SUMIF(RelGegevens!$F$3:$M$1002,CONCATENATE("=",Uitwerking!$A169,"-",Uitwerking!AF$9),RelGegevens!$L$3:$L$1002))</f>
        <v/>
      </c>
      <c r="AG169" s="51" t="str">
        <f ca="1">IF(OR($A169="",AG$9="",SUMIF(RelGegevens!$F$3:$M$1002,CONCATENATE("=",Uitwerking!$A169,"-",Uitwerking!AG$9),RelGegevens!$L$3:$L$1002)=0),"",SUMIF(RelGegevens!$F$3:$M$1002,CONCATENATE("=",Uitwerking!$A169,"-",Uitwerking!AG$9),RelGegevens!$L$3:$L$1002))</f>
        <v/>
      </c>
      <c r="AH169" s="51" t="str">
        <f ca="1">IF(OR($A169="",AH$9="",SUMIF(RelGegevens!$F$3:$M$1002,CONCATENATE("=",Uitwerking!$A169,"-",Uitwerking!AH$9),RelGegevens!$L$3:$L$1002)=0),"",SUMIF(RelGegevens!$F$3:$M$1002,CONCATENATE("=",Uitwerking!$A169,"-",Uitwerking!AH$9),RelGegevens!$L$3:$L$1002))</f>
        <v/>
      </c>
      <c r="AI169" s="51" t="str">
        <f ca="1">IF(OR($A169="",AI$9="",SUMIF(RelGegevens!$F$3:$M$1002,CONCATENATE("=",Uitwerking!$A169,"-",Uitwerking!AI$9),RelGegevens!$L$3:$L$1002)=0),"",SUMIF(RelGegevens!$F$3:$M$1002,CONCATENATE("=",Uitwerking!$A169,"-",Uitwerking!AI$9),RelGegevens!$L$3:$L$1002))</f>
        <v/>
      </c>
      <c r="AJ169" s="51" t="str">
        <f ca="1">IF(OR($A169="",AJ$9="",SUMIF(RelGegevens!$F$3:$M$1002,CONCATENATE("=",Uitwerking!$A169,"-",Uitwerking!AJ$9),RelGegevens!$L$3:$L$1002)=0),"",SUMIF(RelGegevens!$F$3:$M$1002,CONCATENATE("=",Uitwerking!$A169,"-",Uitwerking!AJ$9),RelGegevens!$L$3:$L$1002))</f>
        <v/>
      </c>
      <c r="AK169" s="51" t="str">
        <f ca="1">IF(OR($A169="",AK$9="",SUMIF(RelGegevens!$F$3:$M$1002,CONCATENATE("=",Uitwerking!$A169,"-",Uitwerking!AK$9),RelGegevens!$L$3:$L$1002)=0),"",SUMIF(RelGegevens!$F$3:$M$1002,CONCATENATE("=",Uitwerking!$A169,"-",Uitwerking!AK$9),RelGegevens!$L$3:$L$1002))</f>
        <v/>
      </c>
      <c r="AL169" s="51" t="str">
        <f ca="1">IF(OR($A169="",AL$9="",SUMIF(RelGegevens!$F$3:$M$1002,CONCATENATE("=",Uitwerking!$A169,"-",Uitwerking!AL$9),RelGegevens!$L$3:$L$1002)=0),"",SUMIF(RelGegevens!$F$3:$M$1002,CONCATENATE("=",Uitwerking!$A169,"-",Uitwerking!AL$9),RelGegevens!$L$3:$L$1002))</f>
        <v/>
      </c>
      <c r="AM169" s="51" t="str">
        <f ca="1">IF(OR($A169="",AM$9="",SUMIF(RelGegevens!$F$3:$M$1002,CONCATENATE("=",Uitwerking!$A169,"-",Uitwerking!AM$9),RelGegevens!$L$3:$L$1002)=0),"",SUMIF(RelGegevens!$F$3:$M$1002,CONCATENATE("=",Uitwerking!$A169,"-",Uitwerking!AM$9),RelGegevens!$L$3:$L$1002))</f>
        <v/>
      </c>
      <c r="AN169" s="51" t="str">
        <f ca="1">IF(OR($A169="",AN$9="",SUMIF(RelGegevens!$F$3:$M$1002,CONCATENATE("=",Uitwerking!$A169,"-",Uitwerking!AN$9),RelGegevens!$L$3:$L$1002)=0),"",SUMIF(RelGegevens!$F$3:$M$1002,CONCATENATE("=",Uitwerking!$A169,"-",Uitwerking!AN$9),RelGegevens!$L$3:$L$1002))</f>
        <v/>
      </c>
      <c r="AO169" s="51" t="str">
        <f ca="1">IF(OR($A169="",AO$9="",SUMIF(RelGegevens!$F$3:$M$1002,CONCATENATE("=",Uitwerking!$A169,"-",Uitwerking!AO$9),RelGegevens!$L$3:$L$1002)=0),"",SUMIF(RelGegevens!$F$3:$M$1002,CONCATENATE("=",Uitwerking!$A169,"-",Uitwerking!AO$9),RelGegevens!$L$3:$L$1002))</f>
        <v/>
      </c>
      <c r="AP169" s="51" t="str">
        <f ca="1">IF(OR($A169="",AP$9="",SUMIF(RelGegevens!$F$3:$M$1002,CONCATENATE("=",Uitwerking!$A169,"-",Uitwerking!AP$9),RelGegevens!$L$3:$L$1002)=0),"",SUMIF(RelGegevens!$F$3:$M$1002,CONCATENATE("=",Uitwerking!$A169,"-",Uitwerking!AP$9),RelGegevens!$L$3:$L$1002))</f>
        <v/>
      </c>
      <c r="AQ169" s="51" t="str">
        <f ca="1">IF(OR($A169="",AQ$9="",SUMIF(RelGegevens!$F$3:$M$1002,CONCATENATE("=",Uitwerking!$A169,"-",Uitwerking!AQ$9),RelGegevens!$L$3:$L$1002)=0),"",SUMIF(RelGegevens!$F$3:$M$1002,CONCATENATE("=",Uitwerking!$A169,"-",Uitwerking!AQ$9),RelGegevens!$L$3:$L$1002))</f>
        <v/>
      </c>
      <c r="AR169" s="51" t="str">
        <f ca="1">IF(OR($A169="",AR$9="",SUMIF(RelGegevens!$F$3:$M$1002,CONCATENATE("=",Uitwerking!$A169,"-",Uitwerking!AR$9),RelGegevens!$L$3:$L$1002)=0),"",SUMIF(RelGegevens!$F$3:$M$1002,CONCATENATE("=",Uitwerking!$A169,"-",Uitwerking!AR$9),RelGegevens!$L$3:$L$1002))</f>
        <v/>
      </c>
      <c r="AS169" s="51" t="str">
        <f ca="1">IF(OR($A169="",AS$9="",SUMIF(RelGegevens!$F$3:$M$1002,CONCATENATE("=",Uitwerking!$A169,"-",Uitwerking!AS$9),RelGegevens!$L$3:$L$1002)=0),"",SUMIF(RelGegevens!$F$3:$M$1002,CONCATENATE("=",Uitwerking!$A169,"-",Uitwerking!AS$9),RelGegevens!$L$3:$L$1002))</f>
        <v/>
      </c>
      <c r="AT169" s="51" t="str">
        <f ca="1">IF(OR($A169="",AT$9="",SUMIF(RelGegevens!$F$3:$M$1002,CONCATENATE("=",Uitwerking!$A169,"-",Uitwerking!AT$9),RelGegevens!$L$3:$L$1002)=0),"",SUMIF(RelGegevens!$F$3:$M$1002,CONCATENATE("=",Uitwerking!$A169,"-",Uitwerking!AT$9),RelGegevens!$L$3:$L$1002))</f>
        <v/>
      </c>
      <c r="AU169" s="51" t="str">
        <f ca="1">IF(OR($A169="",AU$9="",SUMIF(RelGegevens!$F$3:$M$1002,CONCATENATE("=",Uitwerking!$A169,"-",Uitwerking!AU$9),RelGegevens!$L$3:$L$1002)=0),"",SUMIF(RelGegevens!$F$3:$M$1002,CONCATENATE("=",Uitwerking!$A169,"-",Uitwerking!AU$9),RelGegevens!$L$3:$L$1002))</f>
        <v/>
      </c>
      <c r="AV169" s="51" t="str">
        <f ca="1">IF(OR($A169="",AV$9="",SUMIF(RelGegevens!$F$3:$M$1002,CONCATENATE("=",Uitwerking!$A169,"-",Uitwerking!AV$9),RelGegevens!$L$3:$L$1002)=0),"",SUMIF(RelGegevens!$F$3:$M$1002,CONCATENATE("=",Uitwerking!$A169,"-",Uitwerking!AV$9),RelGegevens!$L$3:$L$1002))</f>
        <v/>
      </c>
      <c r="AW169" s="51" t="str">
        <f ca="1">IF(OR($A169="",AW$9="",SUMIF(RelGegevens!$F$3:$M$1002,CONCATENATE("=",Uitwerking!$A169,"-",Uitwerking!AW$9),RelGegevens!$L$3:$L$1002)=0),"",SUMIF(RelGegevens!$F$3:$M$1002,CONCATENATE("=",Uitwerking!$A169,"-",Uitwerking!AW$9),RelGegevens!$L$3:$L$1002))</f>
        <v/>
      </c>
      <c r="AX169" s="51" t="str">
        <f ca="1">IF(OR($A169="",AX$9="",SUMIF(RelGegevens!$F$3:$M$1002,CONCATENATE("=",Uitwerking!$A169,"-",Uitwerking!AX$9),RelGegevens!$L$3:$L$1002)=0),"",SUMIF(RelGegevens!$F$3:$M$1002,CONCATENATE("=",Uitwerking!$A169,"-",Uitwerking!AX$9),RelGegevens!$L$3:$L$1002))</f>
        <v/>
      </c>
      <c r="AY169" s="51" t="str">
        <f ca="1">IF(OR($A169="",AY$9="",SUMIF(RelGegevens!$F$3:$M$1002,CONCATENATE("=",Uitwerking!$A169,"-",Uitwerking!AY$9),RelGegevens!$L$3:$L$1002)=0),"",SUMIF(RelGegevens!$F$3:$M$1002,CONCATENATE("=",Uitwerking!$A169,"-",Uitwerking!AY$9),RelGegevens!$L$3:$L$1002))</f>
        <v/>
      </c>
      <c r="AZ169" s="51" t="str">
        <f ca="1">IF(OR($A169="",AZ$9="",SUMIF(RelGegevens!$F$3:$M$1002,CONCATENATE("=",Uitwerking!$A169,"-",Uitwerking!AZ$9),RelGegevens!$L$3:$L$1002)=0),"",SUMIF(RelGegevens!$F$3:$M$1002,CONCATENATE("=",Uitwerking!$A169,"-",Uitwerking!AZ$9),RelGegevens!$L$3:$L$1002))</f>
        <v/>
      </c>
      <c r="BA169" s="51" t="str">
        <f ca="1">IF(OR($A169="",BA$9="",SUMIF(RelGegevens!$F$3:$M$1002,CONCATENATE("=",Uitwerking!$A169,"-",Uitwerking!BA$9),RelGegevens!$L$3:$L$1002)=0),"",SUMIF(RelGegevens!$F$3:$M$1002,CONCATENATE("=",Uitwerking!$A169,"-",Uitwerking!BA$9),RelGegevens!$L$3:$L$1002))</f>
        <v/>
      </c>
      <c r="BB169" s="51" t="str">
        <f ca="1">IF(OR($A169="",BB$9="",SUMIF(RelGegevens!$F$3:$M$1002,CONCATENATE("=",Uitwerking!$A169,"-",Uitwerking!BB$9),RelGegevens!$L$3:$L$1002)=0),"",SUMIF(RelGegevens!$F$3:$M$1002,CONCATENATE("=",Uitwerking!$A169,"-",Uitwerking!BB$9),RelGegevens!$L$3:$L$1002))</f>
        <v/>
      </c>
      <c r="BC169" s="52" t="str">
        <f ca="1">IF(OR($A169="",BC$9="",SUMIF(RelGegevens!$F$3:$M$1002,CONCATENATE("=",Uitwerking!$A169,"-",Uitwerking!BC$9),RelGegevens!$L$3:$L$1002)=0),"",SUMIF(RelGegevens!$F$3:$M$1002,CONCATENATE("=",Uitwerking!$A169,"-",Uitwerking!BC$9),RelGegevens!$L$3:$L$1002))</f>
        <v/>
      </c>
    </row>
    <row r="170" spans="1:55" ht="10.5" customHeight="1" x14ac:dyDescent="0.25">
      <c r="A170" s="17" t="str">
        <f>'Data LMA'!B178</f>
        <v/>
      </c>
      <c r="B170" s="29" t="str">
        <f t="shared" si="9"/>
        <v/>
      </c>
      <c r="C170" s="22" t="str">
        <f>IF(A170="","",VLOOKUP(A170,Euralcodes!$A$2:$C$840,3))</f>
        <v/>
      </c>
      <c r="D170" s="23" t="str">
        <f>IF(C170="","",VLOOKUP(A170,Euralcodes!$A$2:$C$840,2))</f>
        <v/>
      </c>
      <c r="E170" s="87" t="str">
        <f t="shared" ca="1" si="8"/>
        <v/>
      </c>
      <c r="F170" s="50" t="str">
        <f ca="1">IF(OR($A170="",F$9="",SUMIF(RelGegevens!$F$3:$M$1002,CONCATENATE("=",Uitwerking!$A170,"-",Uitwerking!F$9),RelGegevens!$L$3:$L$1002)=0),"",SUMIF(RelGegevens!$F$3:$M$1002,CONCATENATE("=",Uitwerking!$A170,"-",Uitwerking!F$9),RelGegevens!$L$3:$L$1002))</f>
        <v/>
      </c>
      <c r="G170" s="51" t="str">
        <f ca="1">IF(OR($A170="",G$9="",SUMIF(RelGegevens!$F$3:$M$1002,CONCATENATE("=",Uitwerking!$A170,"-",Uitwerking!G$9),RelGegevens!$L$3:$L$1002)=0),"",SUMIF(RelGegevens!$F$3:$M$1002,CONCATENATE("=",Uitwerking!$A170,"-",Uitwerking!G$9),RelGegevens!$L$3:$L$1002))</f>
        <v/>
      </c>
      <c r="H170" s="51" t="str">
        <f ca="1">IF(OR($A170="",H$9="",SUMIF(RelGegevens!$F$3:$M$1002,CONCATENATE("=",Uitwerking!$A170,"-",Uitwerking!H$9),RelGegevens!$L$3:$L$1002)=0),"",SUMIF(RelGegevens!$F$3:$M$1002,CONCATENATE("=",Uitwerking!$A170,"-",Uitwerking!H$9),RelGegevens!$L$3:$L$1002))</f>
        <v/>
      </c>
      <c r="I170" s="51" t="str">
        <f ca="1">IF(OR($A170="",I$9="",SUMIF(RelGegevens!$F$3:$M$1002,CONCATENATE("=",Uitwerking!$A170,"-",Uitwerking!I$9),RelGegevens!$L$3:$L$1002)=0),"",SUMIF(RelGegevens!$F$3:$M$1002,CONCATENATE("=",Uitwerking!$A170,"-",Uitwerking!I$9),RelGegevens!$L$3:$L$1002))</f>
        <v/>
      </c>
      <c r="J170" s="51" t="str">
        <f ca="1">IF(OR($A170="",J$9="",SUMIF(RelGegevens!$F$3:$M$1002,CONCATENATE("=",Uitwerking!$A170,"-",Uitwerking!J$9),RelGegevens!$L$3:$L$1002)=0),"",SUMIF(RelGegevens!$F$3:$M$1002,CONCATENATE("=",Uitwerking!$A170,"-",Uitwerking!J$9),RelGegevens!$L$3:$L$1002))</f>
        <v/>
      </c>
      <c r="K170" s="51" t="str">
        <f ca="1">IF(OR($A170="",K$9="",SUMIF(RelGegevens!$F$3:$M$1002,CONCATENATE("=",Uitwerking!$A170,"-",Uitwerking!K$9),RelGegevens!$L$3:$L$1002)=0),"",SUMIF(RelGegevens!$F$3:$M$1002,CONCATENATE("=",Uitwerking!$A170,"-",Uitwerking!K$9),RelGegevens!$L$3:$L$1002))</f>
        <v/>
      </c>
      <c r="L170" s="51" t="str">
        <f ca="1">IF(OR($A170="",L$9="",SUMIF(RelGegevens!$F$3:$M$1002,CONCATENATE("=",Uitwerking!$A170,"-",Uitwerking!L$9),RelGegevens!$L$3:$L$1002)=0),"",SUMIF(RelGegevens!$F$3:$M$1002,CONCATENATE("=",Uitwerking!$A170,"-",Uitwerking!L$9),RelGegevens!$L$3:$L$1002))</f>
        <v/>
      </c>
      <c r="M170" s="51" t="str">
        <f ca="1">IF(OR($A170="",M$9="",SUMIF(RelGegevens!$F$3:$M$1002,CONCATENATE("=",Uitwerking!$A170,"-",Uitwerking!M$9),RelGegevens!$L$3:$L$1002)=0),"",SUMIF(RelGegevens!$F$3:$M$1002,CONCATENATE("=",Uitwerking!$A170,"-",Uitwerking!M$9),RelGegevens!$L$3:$L$1002))</f>
        <v/>
      </c>
      <c r="N170" s="51" t="str">
        <f ca="1">IF(OR($A170="",N$9="",SUMIF(RelGegevens!$F$3:$M$1002,CONCATENATE("=",Uitwerking!$A170,"-",Uitwerking!N$9),RelGegevens!$L$3:$L$1002)=0),"",SUMIF(RelGegevens!$F$3:$M$1002,CONCATENATE("=",Uitwerking!$A170,"-",Uitwerking!N$9),RelGegevens!$L$3:$L$1002))</f>
        <v/>
      </c>
      <c r="O170" s="51" t="str">
        <f ca="1">IF(OR($A170="",O$9="",SUMIF(RelGegevens!$F$3:$M$1002,CONCATENATE("=",Uitwerking!$A170,"-",Uitwerking!O$9),RelGegevens!$L$3:$L$1002)=0),"",SUMIF(RelGegevens!$F$3:$M$1002,CONCATENATE("=",Uitwerking!$A170,"-",Uitwerking!O$9),RelGegevens!$L$3:$L$1002))</f>
        <v/>
      </c>
      <c r="P170" s="51" t="str">
        <f ca="1">IF(OR($A170="",P$9="",SUMIF(RelGegevens!$F$3:$M$1002,CONCATENATE("=",Uitwerking!$A170,"-",Uitwerking!P$9),RelGegevens!$L$3:$L$1002)=0),"",SUMIF(RelGegevens!$F$3:$M$1002,CONCATENATE("=",Uitwerking!$A170,"-",Uitwerking!P$9),RelGegevens!$L$3:$L$1002))</f>
        <v/>
      </c>
      <c r="Q170" s="51" t="str">
        <f ca="1">IF(OR($A170="",Q$9="",SUMIF(RelGegevens!$F$3:$M$1002,CONCATENATE("=",Uitwerking!$A170,"-",Uitwerking!Q$9),RelGegevens!$L$3:$L$1002)=0),"",SUMIF(RelGegevens!$F$3:$M$1002,CONCATENATE("=",Uitwerking!$A170,"-",Uitwerking!Q$9),RelGegevens!$L$3:$L$1002))</f>
        <v/>
      </c>
      <c r="R170" s="51" t="str">
        <f ca="1">IF(OR($A170="",R$9="",SUMIF(RelGegevens!$F$3:$M$1002,CONCATENATE("=",Uitwerking!$A170,"-",Uitwerking!R$9),RelGegevens!$L$3:$L$1002)=0),"",SUMIF(RelGegevens!$F$3:$M$1002,CONCATENATE("=",Uitwerking!$A170,"-",Uitwerking!R$9),RelGegevens!$L$3:$L$1002))</f>
        <v/>
      </c>
      <c r="S170" s="51" t="str">
        <f ca="1">IF(OR($A170="",S$9="",SUMIF(RelGegevens!$F$3:$M$1002,CONCATENATE("=",Uitwerking!$A170,"-",Uitwerking!S$9),RelGegevens!$L$3:$L$1002)=0),"",SUMIF(RelGegevens!$F$3:$M$1002,CONCATENATE("=",Uitwerking!$A170,"-",Uitwerking!S$9),RelGegevens!$L$3:$L$1002))</f>
        <v/>
      </c>
      <c r="T170" s="51" t="str">
        <f ca="1">IF(OR($A170="",T$9="",SUMIF(RelGegevens!$F$3:$M$1002,CONCATENATE("=",Uitwerking!$A170,"-",Uitwerking!T$9),RelGegevens!$L$3:$L$1002)=0),"",SUMIF(RelGegevens!$F$3:$M$1002,CONCATENATE("=",Uitwerking!$A170,"-",Uitwerking!T$9),RelGegevens!$L$3:$L$1002))</f>
        <v/>
      </c>
      <c r="U170" s="51" t="str">
        <f ca="1">IF(OR($A170="",U$9="",SUMIF(RelGegevens!$F$3:$M$1002,CONCATENATE("=",Uitwerking!$A170,"-",Uitwerking!U$9),RelGegevens!$L$3:$L$1002)=0),"",SUMIF(RelGegevens!$F$3:$M$1002,CONCATENATE("=",Uitwerking!$A170,"-",Uitwerking!U$9),RelGegevens!$L$3:$L$1002))</f>
        <v/>
      </c>
      <c r="V170" s="51" t="str">
        <f ca="1">IF(OR($A170="",V$9="",SUMIF(RelGegevens!$F$3:$M$1002,CONCATENATE("=",Uitwerking!$A170,"-",Uitwerking!V$9),RelGegevens!$L$3:$L$1002)=0),"",SUMIF(RelGegevens!$F$3:$M$1002,CONCATENATE("=",Uitwerking!$A170,"-",Uitwerking!V$9),RelGegevens!$L$3:$L$1002))</f>
        <v/>
      </c>
      <c r="W170" s="51" t="str">
        <f ca="1">IF(OR($A170="",W$9="",SUMIF(RelGegevens!$F$3:$M$1002,CONCATENATE("=",Uitwerking!$A170,"-",Uitwerking!W$9),RelGegevens!$L$3:$L$1002)=0),"",SUMIF(RelGegevens!$F$3:$M$1002,CONCATENATE("=",Uitwerking!$A170,"-",Uitwerking!W$9),RelGegevens!$L$3:$L$1002))</f>
        <v/>
      </c>
      <c r="X170" s="51" t="str">
        <f ca="1">IF(OR($A170="",X$9="",SUMIF(RelGegevens!$F$3:$M$1002,CONCATENATE("=",Uitwerking!$A170,"-",Uitwerking!X$9),RelGegevens!$L$3:$L$1002)=0),"",SUMIF(RelGegevens!$F$3:$M$1002,CONCATENATE("=",Uitwerking!$A170,"-",Uitwerking!X$9),RelGegevens!$L$3:$L$1002))</f>
        <v/>
      </c>
      <c r="Y170" s="51" t="str">
        <f ca="1">IF(OR($A170="",Y$9="",SUMIF(RelGegevens!$F$3:$M$1002,CONCATENATE("=",Uitwerking!$A170,"-",Uitwerking!Y$9),RelGegevens!$L$3:$L$1002)=0),"",SUMIF(RelGegevens!$F$3:$M$1002,CONCATENATE("=",Uitwerking!$A170,"-",Uitwerking!Y$9),RelGegevens!$L$3:$L$1002))</f>
        <v/>
      </c>
      <c r="Z170" s="50" t="str">
        <f ca="1">IF(OR($A170="",Z$9="",SUMIF(RelGegevens!$F$3:$M$1002,CONCATENATE("=",Uitwerking!$A170,"-",Uitwerking!Z$9),RelGegevens!$L$3:$L$1002)=0),"",SUMIF(RelGegevens!$F$3:$M$1002,CONCATENATE("=",Uitwerking!$A170,"-",Uitwerking!Z$9),RelGegevens!$L$3:$L$1002))</f>
        <v/>
      </c>
      <c r="AA170" s="51" t="str">
        <f ca="1">IF(OR($A170="",AA$9="",SUMIF(RelGegevens!$F$3:$M$1002,CONCATENATE("=",Uitwerking!$A170,"-",Uitwerking!AA$9),RelGegevens!$L$3:$L$1002)=0),"",SUMIF(RelGegevens!$F$3:$M$1002,CONCATENATE("=",Uitwerking!$A170,"-",Uitwerking!AA$9),RelGegevens!$L$3:$L$1002))</f>
        <v/>
      </c>
      <c r="AB170" s="51" t="str">
        <f ca="1">IF(OR($A170="",AB$9="",SUMIF(RelGegevens!$F$3:$M$1002,CONCATENATE("=",Uitwerking!$A170,"-",Uitwerking!AB$9),RelGegevens!$L$3:$L$1002)=0),"",SUMIF(RelGegevens!$F$3:$M$1002,CONCATENATE("=",Uitwerking!$A170,"-",Uitwerking!AB$9),RelGegevens!$L$3:$L$1002))</f>
        <v/>
      </c>
      <c r="AC170" s="51" t="str">
        <f ca="1">IF(OR($A170="",AC$9="",SUMIF(RelGegevens!$F$3:$M$1002,CONCATENATE("=",Uitwerking!$A170,"-",Uitwerking!AC$9),RelGegevens!$L$3:$L$1002)=0),"",SUMIF(RelGegevens!$F$3:$M$1002,CONCATENATE("=",Uitwerking!$A170,"-",Uitwerking!AC$9),RelGegevens!$L$3:$L$1002))</f>
        <v/>
      </c>
      <c r="AD170" s="51" t="str">
        <f ca="1">IF(OR($A170="",AD$9="",SUMIF(RelGegevens!$F$3:$M$1002,CONCATENATE("=",Uitwerking!$A170,"-",Uitwerking!AD$9),RelGegevens!$L$3:$L$1002)=0),"",SUMIF(RelGegevens!$F$3:$M$1002,CONCATENATE("=",Uitwerking!$A170,"-",Uitwerking!AD$9),RelGegevens!$L$3:$L$1002))</f>
        <v/>
      </c>
      <c r="AE170" s="51" t="str">
        <f ca="1">IF(OR($A170="",AE$9="",SUMIF(RelGegevens!$F$3:$M$1002,CONCATENATE("=",Uitwerking!$A170,"-",Uitwerking!AE$9),RelGegevens!$L$3:$L$1002)=0),"",SUMIF(RelGegevens!$F$3:$M$1002,CONCATENATE("=",Uitwerking!$A170,"-",Uitwerking!AE$9),RelGegevens!$L$3:$L$1002))</f>
        <v/>
      </c>
      <c r="AF170" s="51" t="str">
        <f ca="1">IF(OR($A170="",AF$9="",SUMIF(RelGegevens!$F$3:$M$1002,CONCATENATE("=",Uitwerking!$A170,"-",Uitwerking!AF$9),RelGegevens!$L$3:$L$1002)=0),"",SUMIF(RelGegevens!$F$3:$M$1002,CONCATENATE("=",Uitwerking!$A170,"-",Uitwerking!AF$9),RelGegevens!$L$3:$L$1002))</f>
        <v/>
      </c>
      <c r="AG170" s="51" t="str">
        <f ca="1">IF(OR($A170="",AG$9="",SUMIF(RelGegevens!$F$3:$M$1002,CONCATENATE("=",Uitwerking!$A170,"-",Uitwerking!AG$9),RelGegevens!$L$3:$L$1002)=0),"",SUMIF(RelGegevens!$F$3:$M$1002,CONCATENATE("=",Uitwerking!$A170,"-",Uitwerking!AG$9),RelGegevens!$L$3:$L$1002))</f>
        <v/>
      </c>
      <c r="AH170" s="51" t="str">
        <f ca="1">IF(OR($A170="",AH$9="",SUMIF(RelGegevens!$F$3:$M$1002,CONCATENATE("=",Uitwerking!$A170,"-",Uitwerking!AH$9),RelGegevens!$L$3:$L$1002)=0),"",SUMIF(RelGegevens!$F$3:$M$1002,CONCATENATE("=",Uitwerking!$A170,"-",Uitwerking!AH$9),RelGegevens!$L$3:$L$1002))</f>
        <v/>
      </c>
      <c r="AI170" s="51" t="str">
        <f ca="1">IF(OR($A170="",AI$9="",SUMIF(RelGegevens!$F$3:$M$1002,CONCATENATE("=",Uitwerking!$A170,"-",Uitwerking!AI$9),RelGegevens!$L$3:$L$1002)=0),"",SUMIF(RelGegevens!$F$3:$M$1002,CONCATENATE("=",Uitwerking!$A170,"-",Uitwerking!AI$9),RelGegevens!$L$3:$L$1002))</f>
        <v/>
      </c>
      <c r="AJ170" s="51" t="str">
        <f ca="1">IF(OR($A170="",AJ$9="",SUMIF(RelGegevens!$F$3:$M$1002,CONCATENATE("=",Uitwerking!$A170,"-",Uitwerking!AJ$9),RelGegevens!$L$3:$L$1002)=0),"",SUMIF(RelGegevens!$F$3:$M$1002,CONCATENATE("=",Uitwerking!$A170,"-",Uitwerking!AJ$9),RelGegevens!$L$3:$L$1002))</f>
        <v/>
      </c>
      <c r="AK170" s="51" t="str">
        <f ca="1">IF(OR($A170="",AK$9="",SUMIF(RelGegevens!$F$3:$M$1002,CONCATENATE("=",Uitwerking!$A170,"-",Uitwerking!AK$9),RelGegevens!$L$3:$L$1002)=0),"",SUMIF(RelGegevens!$F$3:$M$1002,CONCATENATE("=",Uitwerking!$A170,"-",Uitwerking!AK$9),RelGegevens!$L$3:$L$1002))</f>
        <v/>
      </c>
      <c r="AL170" s="51" t="str">
        <f ca="1">IF(OR($A170="",AL$9="",SUMIF(RelGegevens!$F$3:$M$1002,CONCATENATE("=",Uitwerking!$A170,"-",Uitwerking!AL$9),RelGegevens!$L$3:$L$1002)=0),"",SUMIF(RelGegevens!$F$3:$M$1002,CONCATENATE("=",Uitwerking!$A170,"-",Uitwerking!AL$9),RelGegevens!$L$3:$L$1002))</f>
        <v/>
      </c>
      <c r="AM170" s="51" t="str">
        <f ca="1">IF(OR($A170="",AM$9="",SUMIF(RelGegevens!$F$3:$M$1002,CONCATENATE("=",Uitwerking!$A170,"-",Uitwerking!AM$9),RelGegevens!$L$3:$L$1002)=0),"",SUMIF(RelGegevens!$F$3:$M$1002,CONCATENATE("=",Uitwerking!$A170,"-",Uitwerking!AM$9),RelGegevens!$L$3:$L$1002))</f>
        <v/>
      </c>
      <c r="AN170" s="51" t="str">
        <f ca="1">IF(OR($A170="",AN$9="",SUMIF(RelGegevens!$F$3:$M$1002,CONCATENATE("=",Uitwerking!$A170,"-",Uitwerking!AN$9),RelGegevens!$L$3:$L$1002)=0),"",SUMIF(RelGegevens!$F$3:$M$1002,CONCATENATE("=",Uitwerking!$A170,"-",Uitwerking!AN$9),RelGegevens!$L$3:$L$1002))</f>
        <v/>
      </c>
      <c r="AO170" s="51" t="str">
        <f ca="1">IF(OR($A170="",AO$9="",SUMIF(RelGegevens!$F$3:$M$1002,CONCATENATE("=",Uitwerking!$A170,"-",Uitwerking!AO$9),RelGegevens!$L$3:$L$1002)=0),"",SUMIF(RelGegevens!$F$3:$M$1002,CONCATENATE("=",Uitwerking!$A170,"-",Uitwerking!AO$9),RelGegevens!$L$3:$L$1002))</f>
        <v/>
      </c>
      <c r="AP170" s="51" t="str">
        <f ca="1">IF(OR($A170="",AP$9="",SUMIF(RelGegevens!$F$3:$M$1002,CONCATENATE("=",Uitwerking!$A170,"-",Uitwerking!AP$9),RelGegevens!$L$3:$L$1002)=0),"",SUMIF(RelGegevens!$F$3:$M$1002,CONCATENATE("=",Uitwerking!$A170,"-",Uitwerking!AP$9),RelGegevens!$L$3:$L$1002))</f>
        <v/>
      </c>
      <c r="AQ170" s="51" t="str">
        <f ca="1">IF(OR($A170="",AQ$9="",SUMIF(RelGegevens!$F$3:$M$1002,CONCATENATE("=",Uitwerking!$A170,"-",Uitwerking!AQ$9),RelGegevens!$L$3:$L$1002)=0),"",SUMIF(RelGegevens!$F$3:$M$1002,CONCATENATE("=",Uitwerking!$A170,"-",Uitwerking!AQ$9),RelGegevens!$L$3:$L$1002))</f>
        <v/>
      </c>
      <c r="AR170" s="51" t="str">
        <f ca="1">IF(OR($A170="",AR$9="",SUMIF(RelGegevens!$F$3:$M$1002,CONCATENATE("=",Uitwerking!$A170,"-",Uitwerking!AR$9),RelGegevens!$L$3:$L$1002)=0),"",SUMIF(RelGegevens!$F$3:$M$1002,CONCATENATE("=",Uitwerking!$A170,"-",Uitwerking!AR$9),RelGegevens!$L$3:$L$1002))</f>
        <v/>
      </c>
      <c r="AS170" s="51" t="str">
        <f ca="1">IF(OR($A170="",AS$9="",SUMIF(RelGegevens!$F$3:$M$1002,CONCATENATE("=",Uitwerking!$A170,"-",Uitwerking!AS$9),RelGegevens!$L$3:$L$1002)=0),"",SUMIF(RelGegevens!$F$3:$M$1002,CONCATENATE("=",Uitwerking!$A170,"-",Uitwerking!AS$9),RelGegevens!$L$3:$L$1002))</f>
        <v/>
      </c>
      <c r="AT170" s="51" t="str">
        <f ca="1">IF(OR($A170="",AT$9="",SUMIF(RelGegevens!$F$3:$M$1002,CONCATENATE("=",Uitwerking!$A170,"-",Uitwerking!AT$9),RelGegevens!$L$3:$L$1002)=0),"",SUMIF(RelGegevens!$F$3:$M$1002,CONCATENATE("=",Uitwerking!$A170,"-",Uitwerking!AT$9),RelGegevens!$L$3:$L$1002))</f>
        <v/>
      </c>
      <c r="AU170" s="51" t="str">
        <f ca="1">IF(OR($A170="",AU$9="",SUMIF(RelGegevens!$F$3:$M$1002,CONCATENATE("=",Uitwerking!$A170,"-",Uitwerking!AU$9),RelGegevens!$L$3:$L$1002)=0),"",SUMIF(RelGegevens!$F$3:$M$1002,CONCATENATE("=",Uitwerking!$A170,"-",Uitwerking!AU$9),RelGegevens!$L$3:$L$1002))</f>
        <v/>
      </c>
      <c r="AV170" s="51" t="str">
        <f ca="1">IF(OR($A170="",AV$9="",SUMIF(RelGegevens!$F$3:$M$1002,CONCATENATE("=",Uitwerking!$A170,"-",Uitwerking!AV$9),RelGegevens!$L$3:$L$1002)=0),"",SUMIF(RelGegevens!$F$3:$M$1002,CONCATENATE("=",Uitwerking!$A170,"-",Uitwerking!AV$9),RelGegevens!$L$3:$L$1002))</f>
        <v/>
      </c>
      <c r="AW170" s="51" t="str">
        <f ca="1">IF(OR($A170="",AW$9="",SUMIF(RelGegevens!$F$3:$M$1002,CONCATENATE("=",Uitwerking!$A170,"-",Uitwerking!AW$9),RelGegevens!$L$3:$L$1002)=0),"",SUMIF(RelGegevens!$F$3:$M$1002,CONCATENATE("=",Uitwerking!$A170,"-",Uitwerking!AW$9),RelGegevens!$L$3:$L$1002))</f>
        <v/>
      </c>
      <c r="AX170" s="51" t="str">
        <f ca="1">IF(OR($A170="",AX$9="",SUMIF(RelGegevens!$F$3:$M$1002,CONCATENATE("=",Uitwerking!$A170,"-",Uitwerking!AX$9),RelGegevens!$L$3:$L$1002)=0),"",SUMIF(RelGegevens!$F$3:$M$1002,CONCATENATE("=",Uitwerking!$A170,"-",Uitwerking!AX$9),RelGegevens!$L$3:$L$1002))</f>
        <v/>
      </c>
      <c r="AY170" s="51" t="str">
        <f ca="1">IF(OR($A170="",AY$9="",SUMIF(RelGegevens!$F$3:$M$1002,CONCATENATE("=",Uitwerking!$A170,"-",Uitwerking!AY$9),RelGegevens!$L$3:$L$1002)=0),"",SUMIF(RelGegevens!$F$3:$M$1002,CONCATENATE("=",Uitwerking!$A170,"-",Uitwerking!AY$9),RelGegevens!$L$3:$L$1002))</f>
        <v/>
      </c>
      <c r="AZ170" s="51" t="str">
        <f ca="1">IF(OR($A170="",AZ$9="",SUMIF(RelGegevens!$F$3:$M$1002,CONCATENATE("=",Uitwerking!$A170,"-",Uitwerking!AZ$9),RelGegevens!$L$3:$L$1002)=0),"",SUMIF(RelGegevens!$F$3:$M$1002,CONCATENATE("=",Uitwerking!$A170,"-",Uitwerking!AZ$9),RelGegevens!$L$3:$L$1002))</f>
        <v/>
      </c>
      <c r="BA170" s="51" t="str">
        <f ca="1">IF(OR($A170="",BA$9="",SUMIF(RelGegevens!$F$3:$M$1002,CONCATENATE("=",Uitwerking!$A170,"-",Uitwerking!BA$9),RelGegevens!$L$3:$L$1002)=0),"",SUMIF(RelGegevens!$F$3:$M$1002,CONCATENATE("=",Uitwerking!$A170,"-",Uitwerking!BA$9),RelGegevens!$L$3:$L$1002))</f>
        <v/>
      </c>
      <c r="BB170" s="51" t="str">
        <f ca="1">IF(OR($A170="",BB$9="",SUMIF(RelGegevens!$F$3:$M$1002,CONCATENATE("=",Uitwerking!$A170,"-",Uitwerking!BB$9),RelGegevens!$L$3:$L$1002)=0),"",SUMIF(RelGegevens!$F$3:$M$1002,CONCATENATE("=",Uitwerking!$A170,"-",Uitwerking!BB$9),RelGegevens!$L$3:$L$1002))</f>
        <v/>
      </c>
      <c r="BC170" s="52" t="str">
        <f ca="1">IF(OR($A170="",BC$9="",SUMIF(RelGegevens!$F$3:$M$1002,CONCATENATE("=",Uitwerking!$A170,"-",Uitwerking!BC$9),RelGegevens!$L$3:$L$1002)=0),"",SUMIF(RelGegevens!$F$3:$M$1002,CONCATENATE("=",Uitwerking!$A170,"-",Uitwerking!BC$9),RelGegevens!$L$3:$L$1002))</f>
        <v/>
      </c>
    </row>
    <row r="171" spans="1:55" ht="10.5" customHeight="1" x14ac:dyDescent="0.25">
      <c r="A171" s="17" t="str">
        <f>'Data LMA'!B179</f>
        <v/>
      </c>
      <c r="B171" s="29" t="str">
        <f t="shared" si="9"/>
        <v/>
      </c>
      <c r="C171" s="22" t="str">
        <f>IF(A171="","",VLOOKUP(A171,Euralcodes!$A$2:$C$840,3))</f>
        <v/>
      </c>
      <c r="D171" s="23" t="str">
        <f>IF(C171="","",VLOOKUP(A171,Euralcodes!$A$2:$C$840,2))</f>
        <v/>
      </c>
      <c r="E171" s="87" t="str">
        <f t="shared" ca="1" si="8"/>
        <v/>
      </c>
      <c r="F171" s="50" t="str">
        <f ca="1">IF(OR($A171="",F$9="",SUMIF(RelGegevens!$F$3:$M$1002,CONCATENATE("=",Uitwerking!$A171,"-",Uitwerking!F$9),RelGegevens!$L$3:$L$1002)=0),"",SUMIF(RelGegevens!$F$3:$M$1002,CONCATENATE("=",Uitwerking!$A171,"-",Uitwerking!F$9),RelGegevens!$L$3:$L$1002))</f>
        <v/>
      </c>
      <c r="G171" s="51" t="str">
        <f ca="1">IF(OR($A171="",G$9="",SUMIF(RelGegevens!$F$3:$M$1002,CONCATENATE("=",Uitwerking!$A171,"-",Uitwerking!G$9),RelGegevens!$L$3:$L$1002)=0),"",SUMIF(RelGegevens!$F$3:$M$1002,CONCATENATE("=",Uitwerking!$A171,"-",Uitwerking!G$9),RelGegevens!$L$3:$L$1002))</f>
        <v/>
      </c>
      <c r="H171" s="51" t="str">
        <f ca="1">IF(OR($A171="",H$9="",SUMIF(RelGegevens!$F$3:$M$1002,CONCATENATE("=",Uitwerking!$A171,"-",Uitwerking!H$9),RelGegevens!$L$3:$L$1002)=0),"",SUMIF(RelGegevens!$F$3:$M$1002,CONCATENATE("=",Uitwerking!$A171,"-",Uitwerking!H$9),RelGegevens!$L$3:$L$1002))</f>
        <v/>
      </c>
      <c r="I171" s="51" t="str">
        <f ca="1">IF(OR($A171="",I$9="",SUMIF(RelGegevens!$F$3:$M$1002,CONCATENATE("=",Uitwerking!$A171,"-",Uitwerking!I$9),RelGegevens!$L$3:$L$1002)=0),"",SUMIF(RelGegevens!$F$3:$M$1002,CONCATENATE("=",Uitwerking!$A171,"-",Uitwerking!I$9),RelGegevens!$L$3:$L$1002))</f>
        <v/>
      </c>
      <c r="J171" s="51" t="str">
        <f ca="1">IF(OR($A171="",J$9="",SUMIF(RelGegevens!$F$3:$M$1002,CONCATENATE("=",Uitwerking!$A171,"-",Uitwerking!J$9),RelGegevens!$L$3:$L$1002)=0),"",SUMIF(RelGegevens!$F$3:$M$1002,CONCATENATE("=",Uitwerking!$A171,"-",Uitwerking!J$9),RelGegevens!$L$3:$L$1002))</f>
        <v/>
      </c>
      <c r="K171" s="51" t="str">
        <f ca="1">IF(OR($A171="",K$9="",SUMIF(RelGegevens!$F$3:$M$1002,CONCATENATE("=",Uitwerking!$A171,"-",Uitwerking!K$9),RelGegevens!$L$3:$L$1002)=0),"",SUMIF(RelGegevens!$F$3:$M$1002,CONCATENATE("=",Uitwerking!$A171,"-",Uitwerking!K$9),RelGegevens!$L$3:$L$1002))</f>
        <v/>
      </c>
      <c r="L171" s="51" t="str">
        <f ca="1">IF(OR($A171="",L$9="",SUMIF(RelGegevens!$F$3:$M$1002,CONCATENATE("=",Uitwerking!$A171,"-",Uitwerking!L$9),RelGegevens!$L$3:$L$1002)=0),"",SUMIF(RelGegevens!$F$3:$M$1002,CONCATENATE("=",Uitwerking!$A171,"-",Uitwerking!L$9),RelGegevens!$L$3:$L$1002))</f>
        <v/>
      </c>
      <c r="M171" s="51" t="str">
        <f ca="1">IF(OR($A171="",M$9="",SUMIF(RelGegevens!$F$3:$M$1002,CONCATENATE("=",Uitwerking!$A171,"-",Uitwerking!M$9),RelGegevens!$L$3:$L$1002)=0),"",SUMIF(RelGegevens!$F$3:$M$1002,CONCATENATE("=",Uitwerking!$A171,"-",Uitwerking!M$9),RelGegevens!$L$3:$L$1002))</f>
        <v/>
      </c>
      <c r="N171" s="51" t="str">
        <f ca="1">IF(OR($A171="",N$9="",SUMIF(RelGegevens!$F$3:$M$1002,CONCATENATE("=",Uitwerking!$A171,"-",Uitwerking!N$9),RelGegevens!$L$3:$L$1002)=0),"",SUMIF(RelGegevens!$F$3:$M$1002,CONCATENATE("=",Uitwerking!$A171,"-",Uitwerking!N$9),RelGegevens!$L$3:$L$1002))</f>
        <v/>
      </c>
      <c r="O171" s="51" t="str">
        <f ca="1">IF(OR($A171="",O$9="",SUMIF(RelGegevens!$F$3:$M$1002,CONCATENATE("=",Uitwerking!$A171,"-",Uitwerking!O$9),RelGegevens!$L$3:$L$1002)=0),"",SUMIF(RelGegevens!$F$3:$M$1002,CONCATENATE("=",Uitwerking!$A171,"-",Uitwerking!O$9),RelGegevens!$L$3:$L$1002))</f>
        <v/>
      </c>
      <c r="P171" s="51" t="str">
        <f ca="1">IF(OR($A171="",P$9="",SUMIF(RelGegevens!$F$3:$M$1002,CONCATENATE("=",Uitwerking!$A171,"-",Uitwerking!P$9),RelGegevens!$L$3:$L$1002)=0),"",SUMIF(RelGegevens!$F$3:$M$1002,CONCATENATE("=",Uitwerking!$A171,"-",Uitwerking!P$9),RelGegevens!$L$3:$L$1002))</f>
        <v/>
      </c>
      <c r="Q171" s="51" t="str">
        <f ca="1">IF(OR($A171="",Q$9="",SUMIF(RelGegevens!$F$3:$M$1002,CONCATENATE("=",Uitwerking!$A171,"-",Uitwerking!Q$9),RelGegevens!$L$3:$L$1002)=0),"",SUMIF(RelGegevens!$F$3:$M$1002,CONCATENATE("=",Uitwerking!$A171,"-",Uitwerking!Q$9),RelGegevens!$L$3:$L$1002))</f>
        <v/>
      </c>
      <c r="R171" s="51" t="str">
        <f ca="1">IF(OR($A171="",R$9="",SUMIF(RelGegevens!$F$3:$M$1002,CONCATENATE("=",Uitwerking!$A171,"-",Uitwerking!R$9),RelGegevens!$L$3:$L$1002)=0),"",SUMIF(RelGegevens!$F$3:$M$1002,CONCATENATE("=",Uitwerking!$A171,"-",Uitwerking!R$9),RelGegevens!$L$3:$L$1002))</f>
        <v/>
      </c>
      <c r="S171" s="51" t="str">
        <f ca="1">IF(OR($A171="",S$9="",SUMIF(RelGegevens!$F$3:$M$1002,CONCATENATE("=",Uitwerking!$A171,"-",Uitwerking!S$9),RelGegevens!$L$3:$L$1002)=0),"",SUMIF(RelGegevens!$F$3:$M$1002,CONCATENATE("=",Uitwerking!$A171,"-",Uitwerking!S$9),RelGegevens!$L$3:$L$1002))</f>
        <v/>
      </c>
      <c r="T171" s="51" t="str">
        <f ca="1">IF(OR($A171="",T$9="",SUMIF(RelGegevens!$F$3:$M$1002,CONCATENATE("=",Uitwerking!$A171,"-",Uitwerking!T$9),RelGegevens!$L$3:$L$1002)=0),"",SUMIF(RelGegevens!$F$3:$M$1002,CONCATENATE("=",Uitwerking!$A171,"-",Uitwerking!T$9),RelGegevens!$L$3:$L$1002))</f>
        <v/>
      </c>
      <c r="U171" s="51" t="str">
        <f ca="1">IF(OR($A171="",U$9="",SUMIF(RelGegevens!$F$3:$M$1002,CONCATENATE("=",Uitwerking!$A171,"-",Uitwerking!U$9),RelGegevens!$L$3:$L$1002)=0),"",SUMIF(RelGegevens!$F$3:$M$1002,CONCATENATE("=",Uitwerking!$A171,"-",Uitwerking!U$9),RelGegevens!$L$3:$L$1002))</f>
        <v/>
      </c>
      <c r="V171" s="51" t="str">
        <f ca="1">IF(OR($A171="",V$9="",SUMIF(RelGegevens!$F$3:$M$1002,CONCATENATE("=",Uitwerking!$A171,"-",Uitwerking!V$9),RelGegevens!$L$3:$L$1002)=0),"",SUMIF(RelGegevens!$F$3:$M$1002,CONCATENATE("=",Uitwerking!$A171,"-",Uitwerking!V$9),RelGegevens!$L$3:$L$1002))</f>
        <v/>
      </c>
      <c r="W171" s="51" t="str">
        <f ca="1">IF(OR($A171="",W$9="",SUMIF(RelGegevens!$F$3:$M$1002,CONCATENATE("=",Uitwerking!$A171,"-",Uitwerking!W$9),RelGegevens!$L$3:$L$1002)=0),"",SUMIF(RelGegevens!$F$3:$M$1002,CONCATENATE("=",Uitwerking!$A171,"-",Uitwerking!W$9),RelGegevens!$L$3:$L$1002))</f>
        <v/>
      </c>
      <c r="X171" s="51" t="str">
        <f ca="1">IF(OR($A171="",X$9="",SUMIF(RelGegevens!$F$3:$M$1002,CONCATENATE("=",Uitwerking!$A171,"-",Uitwerking!X$9),RelGegevens!$L$3:$L$1002)=0),"",SUMIF(RelGegevens!$F$3:$M$1002,CONCATENATE("=",Uitwerking!$A171,"-",Uitwerking!X$9),RelGegevens!$L$3:$L$1002))</f>
        <v/>
      </c>
      <c r="Y171" s="51" t="str">
        <f ca="1">IF(OR($A171="",Y$9="",SUMIF(RelGegevens!$F$3:$M$1002,CONCATENATE("=",Uitwerking!$A171,"-",Uitwerking!Y$9),RelGegevens!$L$3:$L$1002)=0),"",SUMIF(RelGegevens!$F$3:$M$1002,CONCATENATE("=",Uitwerking!$A171,"-",Uitwerking!Y$9),RelGegevens!$L$3:$L$1002))</f>
        <v/>
      </c>
      <c r="Z171" s="50" t="str">
        <f ca="1">IF(OR($A171="",Z$9="",SUMIF(RelGegevens!$F$3:$M$1002,CONCATENATE("=",Uitwerking!$A171,"-",Uitwerking!Z$9),RelGegevens!$L$3:$L$1002)=0),"",SUMIF(RelGegevens!$F$3:$M$1002,CONCATENATE("=",Uitwerking!$A171,"-",Uitwerking!Z$9),RelGegevens!$L$3:$L$1002))</f>
        <v/>
      </c>
      <c r="AA171" s="51" t="str">
        <f ca="1">IF(OR($A171="",AA$9="",SUMIF(RelGegevens!$F$3:$M$1002,CONCATENATE("=",Uitwerking!$A171,"-",Uitwerking!AA$9),RelGegevens!$L$3:$L$1002)=0),"",SUMIF(RelGegevens!$F$3:$M$1002,CONCATENATE("=",Uitwerking!$A171,"-",Uitwerking!AA$9),RelGegevens!$L$3:$L$1002))</f>
        <v/>
      </c>
      <c r="AB171" s="51" t="str">
        <f ca="1">IF(OR($A171="",AB$9="",SUMIF(RelGegevens!$F$3:$M$1002,CONCATENATE("=",Uitwerking!$A171,"-",Uitwerking!AB$9),RelGegevens!$L$3:$L$1002)=0),"",SUMIF(RelGegevens!$F$3:$M$1002,CONCATENATE("=",Uitwerking!$A171,"-",Uitwerking!AB$9),RelGegevens!$L$3:$L$1002))</f>
        <v/>
      </c>
      <c r="AC171" s="51" t="str">
        <f ca="1">IF(OR($A171="",AC$9="",SUMIF(RelGegevens!$F$3:$M$1002,CONCATENATE("=",Uitwerking!$A171,"-",Uitwerking!AC$9),RelGegevens!$L$3:$L$1002)=0),"",SUMIF(RelGegevens!$F$3:$M$1002,CONCATENATE("=",Uitwerking!$A171,"-",Uitwerking!AC$9),RelGegevens!$L$3:$L$1002))</f>
        <v/>
      </c>
      <c r="AD171" s="51" t="str">
        <f ca="1">IF(OR($A171="",AD$9="",SUMIF(RelGegevens!$F$3:$M$1002,CONCATENATE("=",Uitwerking!$A171,"-",Uitwerking!AD$9),RelGegevens!$L$3:$L$1002)=0),"",SUMIF(RelGegevens!$F$3:$M$1002,CONCATENATE("=",Uitwerking!$A171,"-",Uitwerking!AD$9),RelGegevens!$L$3:$L$1002))</f>
        <v/>
      </c>
      <c r="AE171" s="51" t="str">
        <f ca="1">IF(OR($A171="",AE$9="",SUMIF(RelGegevens!$F$3:$M$1002,CONCATENATE("=",Uitwerking!$A171,"-",Uitwerking!AE$9),RelGegevens!$L$3:$L$1002)=0),"",SUMIF(RelGegevens!$F$3:$M$1002,CONCATENATE("=",Uitwerking!$A171,"-",Uitwerking!AE$9),RelGegevens!$L$3:$L$1002))</f>
        <v/>
      </c>
      <c r="AF171" s="51" t="str">
        <f ca="1">IF(OR($A171="",AF$9="",SUMIF(RelGegevens!$F$3:$M$1002,CONCATENATE("=",Uitwerking!$A171,"-",Uitwerking!AF$9),RelGegevens!$L$3:$L$1002)=0),"",SUMIF(RelGegevens!$F$3:$M$1002,CONCATENATE("=",Uitwerking!$A171,"-",Uitwerking!AF$9),RelGegevens!$L$3:$L$1002))</f>
        <v/>
      </c>
      <c r="AG171" s="51" t="str">
        <f ca="1">IF(OR($A171="",AG$9="",SUMIF(RelGegevens!$F$3:$M$1002,CONCATENATE("=",Uitwerking!$A171,"-",Uitwerking!AG$9),RelGegevens!$L$3:$L$1002)=0),"",SUMIF(RelGegevens!$F$3:$M$1002,CONCATENATE("=",Uitwerking!$A171,"-",Uitwerking!AG$9),RelGegevens!$L$3:$L$1002))</f>
        <v/>
      </c>
      <c r="AH171" s="51" t="str">
        <f ca="1">IF(OR($A171="",AH$9="",SUMIF(RelGegevens!$F$3:$M$1002,CONCATENATE("=",Uitwerking!$A171,"-",Uitwerking!AH$9),RelGegevens!$L$3:$L$1002)=0),"",SUMIF(RelGegevens!$F$3:$M$1002,CONCATENATE("=",Uitwerking!$A171,"-",Uitwerking!AH$9),RelGegevens!$L$3:$L$1002))</f>
        <v/>
      </c>
      <c r="AI171" s="51" t="str">
        <f ca="1">IF(OR($A171="",AI$9="",SUMIF(RelGegevens!$F$3:$M$1002,CONCATENATE("=",Uitwerking!$A171,"-",Uitwerking!AI$9),RelGegevens!$L$3:$L$1002)=0),"",SUMIF(RelGegevens!$F$3:$M$1002,CONCATENATE("=",Uitwerking!$A171,"-",Uitwerking!AI$9),RelGegevens!$L$3:$L$1002))</f>
        <v/>
      </c>
      <c r="AJ171" s="51" t="str">
        <f ca="1">IF(OR($A171="",AJ$9="",SUMIF(RelGegevens!$F$3:$M$1002,CONCATENATE("=",Uitwerking!$A171,"-",Uitwerking!AJ$9),RelGegevens!$L$3:$L$1002)=0),"",SUMIF(RelGegevens!$F$3:$M$1002,CONCATENATE("=",Uitwerking!$A171,"-",Uitwerking!AJ$9),RelGegevens!$L$3:$L$1002))</f>
        <v/>
      </c>
      <c r="AK171" s="51" t="str">
        <f ca="1">IF(OR($A171="",AK$9="",SUMIF(RelGegevens!$F$3:$M$1002,CONCATENATE("=",Uitwerking!$A171,"-",Uitwerking!AK$9),RelGegevens!$L$3:$L$1002)=0),"",SUMIF(RelGegevens!$F$3:$M$1002,CONCATENATE("=",Uitwerking!$A171,"-",Uitwerking!AK$9),RelGegevens!$L$3:$L$1002))</f>
        <v/>
      </c>
      <c r="AL171" s="51" t="str">
        <f ca="1">IF(OR($A171="",AL$9="",SUMIF(RelGegevens!$F$3:$M$1002,CONCATENATE("=",Uitwerking!$A171,"-",Uitwerking!AL$9),RelGegevens!$L$3:$L$1002)=0),"",SUMIF(RelGegevens!$F$3:$M$1002,CONCATENATE("=",Uitwerking!$A171,"-",Uitwerking!AL$9),RelGegevens!$L$3:$L$1002))</f>
        <v/>
      </c>
      <c r="AM171" s="51" t="str">
        <f ca="1">IF(OR($A171="",AM$9="",SUMIF(RelGegevens!$F$3:$M$1002,CONCATENATE("=",Uitwerking!$A171,"-",Uitwerking!AM$9),RelGegevens!$L$3:$L$1002)=0),"",SUMIF(RelGegevens!$F$3:$M$1002,CONCATENATE("=",Uitwerking!$A171,"-",Uitwerking!AM$9),RelGegevens!$L$3:$L$1002))</f>
        <v/>
      </c>
      <c r="AN171" s="51" t="str">
        <f ca="1">IF(OR($A171="",AN$9="",SUMIF(RelGegevens!$F$3:$M$1002,CONCATENATE("=",Uitwerking!$A171,"-",Uitwerking!AN$9),RelGegevens!$L$3:$L$1002)=0),"",SUMIF(RelGegevens!$F$3:$M$1002,CONCATENATE("=",Uitwerking!$A171,"-",Uitwerking!AN$9),RelGegevens!$L$3:$L$1002))</f>
        <v/>
      </c>
      <c r="AO171" s="51" t="str">
        <f ca="1">IF(OR($A171="",AO$9="",SUMIF(RelGegevens!$F$3:$M$1002,CONCATENATE("=",Uitwerking!$A171,"-",Uitwerking!AO$9),RelGegevens!$L$3:$L$1002)=0),"",SUMIF(RelGegevens!$F$3:$M$1002,CONCATENATE("=",Uitwerking!$A171,"-",Uitwerking!AO$9),RelGegevens!$L$3:$L$1002))</f>
        <v/>
      </c>
      <c r="AP171" s="51" t="str">
        <f ca="1">IF(OR($A171="",AP$9="",SUMIF(RelGegevens!$F$3:$M$1002,CONCATENATE("=",Uitwerking!$A171,"-",Uitwerking!AP$9),RelGegevens!$L$3:$L$1002)=0),"",SUMIF(RelGegevens!$F$3:$M$1002,CONCATENATE("=",Uitwerking!$A171,"-",Uitwerking!AP$9),RelGegevens!$L$3:$L$1002))</f>
        <v/>
      </c>
      <c r="AQ171" s="51" t="str">
        <f ca="1">IF(OR($A171="",AQ$9="",SUMIF(RelGegevens!$F$3:$M$1002,CONCATENATE("=",Uitwerking!$A171,"-",Uitwerking!AQ$9),RelGegevens!$L$3:$L$1002)=0),"",SUMIF(RelGegevens!$F$3:$M$1002,CONCATENATE("=",Uitwerking!$A171,"-",Uitwerking!AQ$9),RelGegevens!$L$3:$L$1002))</f>
        <v/>
      </c>
      <c r="AR171" s="51" t="str">
        <f ca="1">IF(OR($A171="",AR$9="",SUMIF(RelGegevens!$F$3:$M$1002,CONCATENATE("=",Uitwerking!$A171,"-",Uitwerking!AR$9),RelGegevens!$L$3:$L$1002)=0),"",SUMIF(RelGegevens!$F$3:$M$1002,CONCATENATE("=",Uitwerking!$A171,"-",Uitwerking!AR$9),RelGegevens!$L$3:$L$1002))</f>
        <v/>
      </c>
      <c r="AS171" s="51" t="str">
        <f ca="1">IF(OR($A171="",AS$9="",SUMIF(RelGegevens!$F$3:$M$1002,CONCATENATE("=",Uitwerking!$A171,"-",Uitwerking!AS$9),RelGegevens!$L$3:$L$1002)=0),"",SUMIF(RelGegevens!$F$3:$M$1002,CONCATENATE("=",Uitwerking!$A171,"-",Uitwerking!AS$9),RelGegevens!$L$3:$L$1002))</f>
        <v/>
      </c>
      <c r="AT171" s="51" t="str">
        <f ca="1">IF(OR($A171="",AT$9="",SUMIF(RelGegevens!$F$3:$M$1002,CONCATENATE("=",Uitwerking!$A171,"-",Uitwerking!AT$9),RelGegevens!$L$3:$L$1002)=0),"",SUMIF(RelGegevens!$F$3:$M$1002,CONCATENATE("=",Uitwerking!$A171,"-",Uitwerking!AT$9),RelGegevens!$L$3:$L$1002))</f>
        <v/>
      </c>
      <c r="AU171" s="51" t="str">
        <f ca="1">IF(OR($A171="",AU$9="",SUMIF(RelGegevens!$F$3:$M$1002,CONCATENATE("=",Uitwerking!$A171,"-",Uitwerking!AU$9),RelGegevens!$L$3:$L$1002)=0),"",SUMIF(RelGegevens!$F$3:$M$1002,CONCATENATE("=",Uitwerking!$A171,"-",Uitwerking!AU$9),RelGegevens!$L$3:$L$1002))</f>
        <v/>
      </c>
      <c r="AV171" s="51" t="str">
        <f ca="1">IF(OR($A171="",AV$9="",SUMIF(RelGegevens!$F$3:$M$1002,CONCATENATE("=",Uitwerking!$A171,"-",Uitwerking!AV$9),RelGegevens!$L$3:$L$1002)=0),"",SUMIF(RelGegevens!$F$3:$M$1002,CONCATENATE("=",Uitwerking!$A171,"-",Uitwerking!AV$9),RelGegevens!$L$3:$L$1002))</f>
        <v/>
      </c>
      <c r="AW171" s="51" t="str">
        <f ca="1">IF(OR($A171="",AW$9="",SUMIF(RelGegevens!$F$3:$M$1002,CONCATENATE("=",Uitwerking!$A171,"-",Uitwerking!AW$9),RelGegevens!$L$3:$L$1002)=0),"",SUMIF(RelGegevens!$F$3:$M$1002,CONCATENATE("=",Uitwerking!$A171,"-",Uitwerking!AW$9),RelGegevens!$L$3:$L$1002))</f>
        <v/>
      </c>
      <c r="AX171" s="51" t="str">
        <f ca="1">IF(OR($A171="",AX$9="",SUMIF(RelGegevens!$F$3:$M$1002,CONCATENATE("=",Uitwerking!$A171,"-",Uitwerking!AX$9),RelGegevens!$L$3:$L$1002)=0),"",SUMIF(RelGegevens!$F$3:$M$1002,CONCATENATE("=",Uitwerking!$A171,"-",Uitwerking!AX$9),RelGegevens!$L$3:$L$1002))</f>
        <v/>
      </c>
      <c r="AY171" s="51" t="str">
        <f ca="1">IF(OR($A171="",AY$9="",SUMIF(RelGegevens!$F$3:$M$1002,CONCATENATE("=",Uitwerking!$A171,"-",Uitwerking!AY$9),RelGegevens!$L$3:$L$1002)=0),"",SUMIF(RelGegevens!$F$3:$M$1002,CONCATENATE("=",Uitwerking!$A171,"-",Uitwerking!AY$9),RelGegevens!$L$3:$L$1002))</f>
        <v/>
      </c>
      <c r="AZ171" s="51" t="str">
        <f ca="1">IF(OR($A171="",AZ$9="",SUMIF(RelGegevens!$F$3:$M$1002,CONCATENATE("=",Uitwerking!$A171,"-",Uitwerking!AZ$9),RelGegevens!$L$3:$L$1002)=0),"",SUMIF(RelGegevens!$F$3:$M$1002,CONCATENATE("=",Uitwerking!$A171,"-",Uitwerking!AZ$9),RelGegevens!$L$3:$L$1002))</f>
        <v/>
      </c>
      <c r="BA171" s="51" t="str">
        <f ca="1">IF(OR($A171="",BA$9="",SUMIF(RelGegevens!$F$3:$M$1002,CONCATENATE("=",Uitwerking!$A171,"-",Uitwerking!BA$9),RelGegevens!$L$3:$L$1002)=0),"",SUMIF(RelGegevens!$F$3:$M$1002,CONCATENATE("=",Uitwerking!$A171,"-",Uitwerking!BA$9),RelGegevens!$L$3:$L$1002))</f>
        <v/>
      </c>
      <c r="BB171" s="51" t="str">
        <f ca="1">IF(OR($A171="",BB$9="",SUMIF(RelGegevens!$F$3:$M$1002,CONCATENATE("=",Uitwerking!$A171,"-",Uitwerking!BB$9),RelGegevens!$L$3:$L$1002)=0),"",SUMIF(RelGegevens!$F$3:$M$1002,CONCATENATE("=",Uitwerking!$A171,"-",Uitwerking!BB$9),RelGegevens!$L$3:$L$1002))</f>
        <v/>
      </c>
      <c r="BC171" s="52" t="str">
        <f ca="1">IF(OR($A171="",BC$9="",SUMIF(RelGegevens!$F$3:$M$1002,CONCATENATE("=",Uitwerking!$A171,"-",Uitwerking!BC$9),RelGegevens!$L$3:$L$1002)=0),"",SUMIF(RelGegevens!$F$3:$M$1002,CONCATENATE("=",Uitwerking!$A171,"-",Uitwerking!BC$9),RelGegevens!$L$3:$L$1002))</f>
        <v/>
      </c>
    </row>
    <row r="172" spans="1:55" ht="10.5" customHeight="1" x14ac:dyDescent="0.25">
      <c r="A172" s="17" t="str">
        <f>'Data LMA'!B180</f>
        <v/>
      </c>
      <c r="B172" s="29" t="str">
        <f t="shared" si="9"/>
        <v/>
      </c>
      <c r="C172" s="22" t="str">
        <f>IF(A172="","",VLOOKUP(A172,Euralcodes!$A$2:$C$840,3))</f>
        <v/>
      </c>
      <c r="D172" s="23" t="str">
        <f>IF(C172="","",VLOOKUP(A172,Euralcodes!$A$2:$C$840,2))</f>
        <v/>
      </c>
      <c r="E172" s="87" t="str">
        <f t="shared" ca="1" si="8"/>
        <v/>
      </c>
      <c r="F172" s="50" t="str">
        <f ca="1">IF(OR($A172="",F$9="",SUMIF(RelGegevens!$F$3:$M$1002,CONCATENATE("=",Uitwerking!$A172,"-",Uitwerking!F$9),RelGegevens!$L$3:$L$1002)=0),"",SUMIF(RelGegevens!$F$3:$M$1002,CONCATENATE("=",Uitwerking!$A172,"-",Uitwerking!F$9),RelGegevens!$L$3:$L$1002))</f>
        <v/>
      </c>
      <c r="G172" s="51" t="str">
        <f ca="1">IF(OR($A172="",G$9="",SUMIF(RelGegevens!$F$3:$M$1002,CONCATENATE("=",Uitwerking!$A172,"-",Uitwerking!G$9),RelGegevens!$L$3:$L$1002)=0),"",SUMIF(RelGegevens!$F$3:$M$1002,CONCATENATE("=",Uitwerking!$A172,"-",Uitwerking!G$9),RelGegevens!$L$3:$L$1002))</f>
        <v/>
      </c>
      <c r="H172" s="51" t="str">
        <f ca="1">IF(OR($A172="",H$9="",SUMIF(RelGegevens!$F$3:$M$1002,CONCATENATE("=",Uitwerking!$A172,"-",Uitwerking!H$9),RelGegevens!$L$3:$L$1002)=0),"",SUMIF(RelGegevens!$F$3:$M$1002,CONCATENATE("=",Uitwerking!$A172,"-",Uitwerking!H$9),RelGegevens!$L$3:$L$1002))</f>
        <v/>
      </c>
      <c r="I172" s="51" t="str">
        <f ca="1">IF(OR($A172="",I$9="",SUMIF(RelGegevens!$F$3:$M$1002,CONCATENATE("=",Uitwerking!$A172,"-",Uitwerking!I$9),RelGegevens!$L$3:$L$1002)=0),"",SUMIF(RelGegevens!$F$3:$M$1002,CONCATENATE("=",Uitwerking!$A172,"-",Uitwerking!I$9),RelGegevens!$L$3:$L$1002))</f>
        <v/>
      </c>
      <c r="J172" s="51" t="str">
        <f ca="1">IF(OR($A172="",J$9="",SUMIF(RelGegevens!$F$3:$M$1002,CONCATENATE("=",Uitwerking!$A172,"-",Uitwerking!J$9),RelGegevens!$L$3:$L$1002)=0),"",SUMIF(RelGegevens!$F$3:$M$1002,CONCATENATE("=",Uitwerking!$A172,"-",Uitwerking!J$9),RelGegevens!$L$3:$L$1002))</f>
        <v/>
      </c>
      <c r="K172" s="51" t="str">
        <f ca="1">IF(OR($A172="",K$9="",SUMIF(RelGegevens!$F$3:$M$1002,CONCATENATE("=",Uitwerking!$A172,"-",Uitwerking!K$9),RelGegevens!$L$3:$L$1002)=0),"",SUMIF(RelGegevens!$F$3:$M$1002,CONCATENATE("=",Uitwerking!$A172,"-",Uitwerking!K$9),RelGegevens!$L$3:$L$1002))</f>
        <v/>
      </c>
      <c r="L172" s="51" t="str">
        <f ca="1">IF(OR($A172="",L$9="",SUMIF(RelGegevens!$F$3:$M$1002,CONCATENATE("=",Uitwerking!$A172,"-",Uitwerking!L$9),RelGegevens!$L$3:$L$1002)=0),"",SUMIF(RelGegevens!$F$3:$M$1002,CONCATENATE("=",Uitwerking!$A172,"-",Uitwerking!L$9),RelGegevens!$L$3:$L$1002))</f>
        <v/>
      </c>
      <c r="M172" s="51" t="str">
        <f ca="1">IF(OR($A172="",M$9="",SUMIF(RelGegevens!$F$3:$M$1002,CONCATENATE("=",Uitwerking!$A172,"-",Uitwerking!M$9),RelGegevens!$L$3:$L$1002)=0),"",SUMIF(RelGegevens!$F$3:$M$1002,CONCATENATE("=",Uitwerking!$A172,"-",Uitwerking!M$9),RelGegevens!$L$3:$L$1002))</f>
        <v/>
      </c>
      <c r="N172" s="51" t="str">
        <f ca="1">IF(OR($A172="",N$9="",SUMIF(RelGegevens!$F$3:$M$1002,CONCATENATE("=",Uitwerking!$A172,"-",Uitwerking!N$9),RelGegevens!$L$3:$L$1002)=0),"",SUMIF(RelGegevens!$F$3:$M$1002,CONCATENATE("=",Uitwerking!$A172,"-",Uitwerking!N$9),RelGegevens!$L$3:$L$1002))</f>
        <v/>
      </c>
      <c r="O172" s="51" t="str">
        <f ca="1">IF(OR($A172="",O$9="",SUMIF(RelGegevens!$F$3:$M$1002,CONCATENATE("=",Uitwerking!$A172,"-",Uitwerking!O$9),RelGegevens!$L$3:$L$1002)=0),"",SUMIF(RelGegevens!$F$3:$M$1002,CONCATENATE("=",Uitwerking!$A172,"-",Uitwerking!O$9),RelGegevens!$L$3:$L$1002))</f>
        <v/>
      </c>
      <c r="P172" s="51" t="str">
        <f ca="1">IF(OR($A172="",P$9="",SUMIF(RelGegevens!$F$3:$M$1002,CONCATENATE("=",Uitwerking!$A172,"-",Uitwerking!P$9),RelGegevens!$L$3:$L$1002)=0),"",SUMIF(RelGegevens!$F$3:$M$1002,CONCATENATE("=",Uitwerking!$A172,"-",Uitwerking!P$9),RelGegevens!$L$3:$L$1002))</f>
        <v/>
      </c>
      <c r="Q172" s="51" t="str">
        <f ca="1">IF(OR($A172="",Q$9="",SUMIF(RelGegevens!$F$3:$M$1002,CONCATENATE("=",Uitwerking!$A172,"-",Uitwerking!Q$9),RelGegevens!$L$3:$L$1002)=0),"",SUMIF(RelGegevens!$F$3:$M$1002,CONCATENATE("=",Uitwerking!$A172,"-",Uitwerking!Q$9),RelGegevens!$L$3:$L$1002))</f>
        <v/>
      </c>
      <c r="R172" s="51" t="str">
        <f ca="1">IF(OR($A172="",R$9="",SUMIF(RelGegevens!$F$3:$M$1002,CONCATENATE("=",Uitwerking!$A172,"-",Uitwerking!R$9),RelGegevens!$L$3:$L$1002)=0),"",SUMIF(RelGegevens!$F$3:$M$1002,CONCATENATE("=",Uitwerking!$A172,"-",Uitwerking!R$9),RelGegevens!$L$3:$L$1002))</f>
        <v/>
      </c>
      <c r="S172" s="51" t="str">
        <f ca="1">IF(OR($A172="",S$9="",SUMIF(RelGegevens!$F$3:$M$1002,CONCATENATE("=",Uitwerking!$A172,"-",Uitwerking!S$9),RelGegevens!$L$3:$L$1002)=0),"",SUMIF(RelGegevens!$F$3:$M$1002,CONCATENATE("=",Uitwerking!$A172,"-",Uitwerking!S$9),RelGegevens!$L$3:$L$1002))</f>
        <v/>
      </c>
      <c r="T172" s="51" t="str">
        <f ca="1">IF(OR($A172="",T$9="",SUMIF(RelGegevens!$F$3:$M$1002,CONCATENATE("=",Uitwerking!$A172,"-",Uitwerking!T$9),RelGegevens!$L$3:$L$1002)=0),"",SUMIF(RelGegevens!$F$3:$M$1002,CONCATENATE("=",Uitwerking!$A172,"-",Uitwerking!T$9),RelGegevens!$L$3:$L$1002))</f>
        <v/>
      </c>
      <c r="U172" s="51" t="str">
        <f ca="1">IF(OR($A172="",U$9="",SUMIF(RelGegevens!$F$3:$M$1002,CONCATENATE("=",Uitwerking!$A172,"-",Uitwerking!U$9),RelGegevens!$L$3:$L$1002)=0),"",SUMIF(RelGegevens!$F$3:$M$1002,CONCATENATE("=",Uitwerking!$A172,"-",Uitwerking!U$9),RelGegevens!$L$3:$L$1002))</f>
        <v/>
      </c>
      <c r="V172" s="51" t="str">
        <f ca="1">IF(OR($A172="",V$9="",SUMIF(RelGegevens!$F$3:$M$1002,CONCATENATE("=",Uitwerking!$A172,"-",Uitwerking!V$9),RelGegevens!$L$3:$L$1002)=0),"",SUMIF(RelGegevens!$F$3:$M$1002,CONCATENATE("=",Uitwerking!$A172,"-",Uitwerking!V$9),RelGegevens!$L$3:$L$1002))</f>
        <v/>
      </c>
      <c r="W172" s="51" t="str">
        <f ca="1">IF(OR($A172="",W$9="",SUMIF(RelGegevens!$F$3:$M$1002,CONCATENATE("=",Uitwerking!$A172,"-",Uitwerking!W$9),RelGegevens!$L$3:$L$1002)=0),"",SUMIF(RelGegevens!$F$3:$M$1002,CONCATENATE("=",Uitwerking!$A172,"-",Uitwerking!W$9),RelGegevens!$L$3:$L$1002))</f>
        <v/>
      </c>
      <c r="X172" s="51" t="str">
        <f ca="1">IF(OR($A172="",X$9="",SUMIF(RelGegevens!$F$3:$M$1002,CONCATENATE("=",Uitwerking!$A172,"-",Uitwerking!X$9),RelGegevens!$L$3:$L$1002)=0),"",SUMIF(RelGegevens!$F$3:$M$1002,CONCATENATE("=",Uitwerking!$A172,"-",Uitwerking!X$9),RelGegevens!$L$3:$L$1002))</f>
        <v/>
      </c>
      <c r="Y172" s="51" t="str">
        <f ca="1">IF(OR($A172="",Y$9="",SUMIF(RelGegevens!$F$3:$M$1002,CONCATENATE("=",Uitwerking!$A172,"-",Uitwerking!Y$9),RelGegevens!$L$3:$L$1002)=0),"",SUMIF(RelGegevens!$F$3:$M$1002,CONCATENATE("=",Uitwerking!$A172,"-",Uitwerking!Y$9),RelGegevens!$L$3:$L$1002))</f>
        <v/>
      </c>
      <c r="Z172" s="50" t="str">
        <f ca="1">IF(OR($A172="",Z$9="",SUMIF(RelGegevens!$F$3:$M$1002,CONCATENATE("=",Uitwerking!$A172,"-",Uitwerking!Z$9),RelGegevens!$L$3:$L$1002)=0),"",SUMIF(RelGegevens!$F$3:$M$1002,CONCATENATE("=",Uitwerking!$A172,"-",Uitwerking!Z$9),RelGegevens!$L$3:$L$1002))</f>
        <v/>
      </c>
      <c r="AA172" s="51" t="str">
        <f ca="1">IF(OR($A172="",AA$9="",SUMIF(RelGegevens!$F$3:$M$1002,CONCATENATE("=",Uitwerking!$A172,"-",Uitwerking!AA$9),RelGegevens!$L$3:$L$1002)=0),"",SUMIF(RelGegevens!$F$3:$M$1002,CONCATENATE("=",Uitwerking!$A172,"-",Uitwerking!AA$9),RelGegevens!$L$3:$L$1002))</f>
        <v/>
      </c>
      <c r="AB172" s="51" t="str">
        <f ca="1">IF(OR($A172="",AB$9="",SUMIF(RelGegevens!$F$3:$M$1002,CONCATENATE("=",Uitwerking!$A172,"-",Uitwerking!AB$9),RelGegevens!$L$3:$L$1002)=0),"",SUMIF(RelGegevens!$F$3:$M$1002,CONCATENATE("=",Uitwerking!$A172,"-",Uitwerking!AB$9),RelGegevens!$L$3:$L$1002))</f>
        <v/>
      </c>
      <c r="AC172" s="51" t="str">
        <f ca="1">IF(OR($A172="",AC$9="",SUMIF(RelGegevens!$F$3:$M$1002,CONCATENATE("=",Uitwerking!$A172,"-",Uitwerking!AC$9),RelGegevens!$L$3:$L$1002)=0),"",SUMIF(RelGegevens!$F$3:$M$1002,CONCATENATE("=",Uitwerking!$A172,"-",Uitwerking!AC$9),RelGegevens!$L$3:$L$1002))</f>
        <v/>
      </c>
      <c r="AD172" s="51" t="str">
        <f ca="1">IF(OR($A172="",AD$9="",SUMIF(RelGegevens!$F$3:$M$1002,CONCATENATE("=",Uitwerking!$A172,"-",Uitwerking!AD$9),RelGegevens!$L$3:$L$1002)=0),"",SUMIF(RelGegevens!$F$3:$M$1002,CONCATENATE("=",Uitwerking!$A172,"-",Uitwerking!AD$9),RelGegevens!$L$3:$L$1002))</f>
        <v/>
      </c>
      <c r="AE172" s="51" t="str">
        <f ca="1">IF(OR($A172="",AE$9="",SUMIF(RelGegevens!$F$3:$M$1002,CONCATENATE("=",Uitwerking!$A172,"-",Uitwerking!AE$9),RelGegevens!$L$3:$L$1002)=0),"",SUMIF(RelGegevens!$F$3:$M$1002,CONCATENATE("=",Uitwerking!$A172,"-",Uitwerking!AE$9),RelGegevens!$L$3:$L$1002))</f>
        <v/>
      </c>
      <c r="AF172" s="51" t="str">
        <f ca="1">IF(OR($A172="",AF$9="",SUMIF(RelGegevens!$F$3:$M$1002,CONCATENATE("=",Uitwerking!$A172,"-",Uitwerking!AF$9),RelGegevens!$L$3:$L$1002)=0),"",SUMIF(RelGegevens!$F$3:$M$1002,CONCATENATE("=",Uitwerking!$A172,"-",Uitwerking!AF$9),RelGegevens!$L$3:$L$1002))</f>
        <v/>
      </c>
      <c r="AG172" s="51" t="str">
        <f ca="1">IF(OR($A172="",AG$9="",SUMIF(RelGegevens!$F$3:$M$1002,CONCATENATE("=",Uitwerking!$A172,"-",Uitwerking!AG$9),RelGegevens!$L$3:$L$1002)=0),"",SUMIF(RelGegevens!$F$3:$M$1002,CONCATENATE("=",Uitwerking!$A172,"-",Uitwerking!AG$9),RelGegevens!$L$3:$L$1002))</f>
        <v/>
      </c>
      <c r="AH172" s="51" t="str">
        <f ca="1">IF(OR($A172="",AH$9="",SUMIF(RelGegevens!$F$3:$M$1002,CONCATENATE("=",Uitwerking!$A172,"-",Uitwerking!AH$9),RelGegevens!$L$3:$L$1002)=0),"",SUMIF(RelGegevens!$F$3:$M$1002,CONCATENATE("=",Uitwerking!$A172,"-",Uitwerking!AH$9),RelGegevens!$L$3:$L$1002))</f>
        <v/>
      </c>
      <c r="AI172" s="51" t="str">
        <f ca="1">IF(OR($A172="",AI$9="",SUMIF(RelGegevens!$F$3:$M$1002,CONCATENATE("=",Uitwerking!$A172,"-",Uitwerking!AI$9),RelGegevens!$L$3:$L$1002)=0),"",SUMIF(RelGegevens!$F$3:$M$1002,CONCATENATE("=",Uitwerking!$A172,"-",Uitwerking!AI$9),RelGegevens!$L$3:$L$1002))</f>
        <v/>
      </c>
      <c r="AJ172" s="51" t="str">
        <f ca="1">IF(OR($A172="",AJ$9="",SUMIF(RelGegevens!$F$3:$M$1002,CONCATENATE("=",Uitwerking!$A172,"-",Uitwerking!AJ$9),RelGegevens!$L$3:$L$1002)=0),"",SUMIF(RelGegevens!$F$3:$M$1002,CONCATENATE("=",Uitwerking!$A172,"-",Uitwerking!AJ$9),RelGegevens!$L$3:$L$1002))</f>
        <v/>
      </c>
      <c r="AK172" s="51" t="str">
        <f ca="1">IF(OR($A172="",AK$9="",SUMIF(RelGegevens!$F$3:$M$1002,CONCATENATE("=",Uitwerking!$A172,"-",Uitwerking!AK$9),RelGegevens!$L$3:$L$1002)=0),"",SUMIF(RelGegevens!$F$3:$M$1002,CONCATENATE("=",Uitwerking!$A172,"-",Uitwerking!AK$9),RelGegevens!$L$3:$L$1002))</f>
        <v/>
      </c>
      <c r="AL172" s="51" t="str">
        <f ca="1">IF(OR($A172="",AL$9="",SUMIF(RelGegevens!$F$3:$M$1002,CONCATENATE("=",Uitwerking!$A172,"-",Uitwerking!AL$9),RelGegevens!$L$3:$L$1002)=0),"",SUMIF(RelGegevens!$F$3:$M$1002,CONCATENATE("=",Uitwerking!$A172,"-",Uitwerking!AL$9),RelGegevens!$L$3:$L$1002))</f>
        <v/>
      </c>
      <c r="AM172" s="51" t="str">
        <f ca="1">IF(OR($A172="",AM$9="",SUMIF(RelGegevens!$F$3:$M$1002,CONCATENATE("=",Uitwerking!$A172,"-",Uitwerking!AM$9),RelGegevens!$L$3:$L$1002)=0),"",SUMIF(RelGegevens!$F$3:$M$1002,CONCATENATE("=",Uitwerking!$A172,"-",Uitwerking!AM$9),RelGegevens!$L$3:$L$1002))</f>
        <v/>
      </c>
      <c r="AN172" s="51" t="str">
        <f ca="1">IF(OR($A172="",AN$9="",SUMIF(RelGegevens!$F$3:$M$1002,CONCATENATE("=",Uitwerking!$A172,"-",Uitwerking!AN$9),RelGegevens!$L$3:$L$1002)=0),"",SUMIF(RelGegevens!$F$3:$M$1002,CONCATENATE("=",Uitwerking!$A172,"-",Uitwerking!AN$9),RelGegevens!$L$3:$L$1002))</f>
        <v/>
      </c>
      <c r="AO172" s="51" t="str">
        <f ca="1">IF(OR($A172="",AO$9="",SUMIF(RelGegevens!$F$3:$M$1002,CONCATENATE("=",Uitwerking!$A172,"-",Uitwerking!AO$9),RelGegevens!$L$3:$L$1002)=0),"",SUMIF(RelGegevens!$F$3:$M$1002,CONCATENATE("=",Uitwerking!$A172,"-",Uitwerking!AO$9),RelGegevens!$L$3:$L$1002))</f>
        <v/>
      </c>
      <c r="AP172" s="51" t="str">
        <f ca="1">IF(OR($A172="",AP$9="",SUMIF(RelGegevens!$F$3:$M$1002,CONCATENATE("=",Uitwerking!$A172,"-",Uitwerking!AP$9),RelGegevens!$L$3:$L$1002)=0),"",SUMIF(RelGegevens!$F$3:$M$1002,CONCATENATE("=",Uitwerking!$A172,"-",Uitwerking!AP$9),RelGegevens!$L$3:$L$1002))</f>
        <v/>
      </c>
      <c r="AQ172" s="51" t="str">
        <f ca="1">IF(OR($A172="",AQ$9="",SUMIF(RelGegevens!$F$3:$M$1002,CONCATENATE("=",Uitwerking!$A172,"-",Uitwerking!AQ$9),RelGegevens!$L$3:$L$1002)=0),"",SUMIF(RelGegevens!$F$3:$M$1002,CONCATENATE("=",Uitwerking!$A172,"-",Uitwerking!AQ$9),RelGegevens!$L$3:$L$1002))</f>
        <v/>
      </c>
      <c r="AR172" s="51" t="str">
        <f ca="1">IF(OR($A172="",AR$9="",SUMIF(RelGegevens!$F$3:$M$1002,CONCATENATE("=",Uitwerking!$A172,"-",Uitwerking!AR$9),RelGegevens!$L$3:$L$1002)=0),"",SUMIF(RelGegevens!$F$3:$M$1002,CONCATENATE("=",Uitwerking!$A172,"-",Uitwerking!AR$9),RelGegevens!$L$3:$L$1002))</f>
        <v/>
      </c>
      <c r="AS172" s="51" t="str">
        <f ca="1">IF(OR($A172="",AS$9="",SUMIF(RelGegevens!$F$3:$M$1002,CONCATENATE("=",Uitwerking!$A172,"-",Uitwerking!AS$9),RelGegevens!$L$3:$L$1002)=0),"",SUMIF(RelGegevens!$F$3:$M$1002,CONCATENATE("=",Uitwerking!$A172,"-",Uitwerking!AS$9),RelGegevens!$L$3:$L$1002))</f>
        <v/>
      </c>
      <c r="AT172" s="51" t="str">
        <f ca="1">IF(OR($A172="",AT$9="",SUMIF(RelGegevens!$F$3:$M$1002,CONCATENATE("=",Uitwerking!$A172,"-",Uitwerking!AT$9),RelGegevens!$L$3:$L$1002)=0),"",SUMIF(RelGegevens!$F$3:$M$1002,CONCATENATE("=",Uitwerking!$A172,"-",Uitwerking!AT$9),RelGegevens!$L$3:$L$1002))</f>
        <v/>
      </c>
      <c r="AU172" s="51" t="str">
        <f ca="1">IF(OR($A172="",AU$9="",SUMIF(RelGegevens!$F$3:$M$1002,CONCATENATE("=",Uitwerking!$A172,"-",Uitwerking!AU$9),RelGegevens!$L$3:$L$1002)=0),"",SUMIF(RelGegevens!$F$3:$M$1002,CONCATENATE("=",Uitwerking!$A172,"-",Uitwerking!AU$9),RelGegevens!$L$3:$L$1002))</f>
        <v/>
      </c>
      <c r="AV172" s="51" t="str">
        <f ca="1">IF(OR($A172="",AV$9="",SUMIF(RelGegevens!$F$3:$M$1002,CONCATENATE("=",Uitwerking!$A172,"-",Uitwerking!AV$9),RelGegevens!$L$3:$L$1002)=0),"",SUMIF(RelGegevens!$F$3:$M$1002,CONCATENATE("=",Uitwerking!$A172,"-",Uitwerking!AV$9),RelGegevens!$L$3:$L$1002))</f>
        <v/>
      </c>
      <c r="AW172" s="51" t="str">
        <f ca="1">IF(OR($A172="",AW$9="",SUMIF(RelGegevens!$F$3:$M$1002,CONCATENATE("=",Uitwerking!$A172,"-",Uitwerking!AW$9),RelGegevens!$L$3:$L$1002)=0),"",SUMIF(RelGegevens!$F$3:$M$1002,CONCATENATE("=",Uitwerking!$A172,"-",Uitwerking!AW$9),RelGegevens!$L$3:$L$1002))</f>
        <v/>
      </c>
      <c r="AX172" s="51" t="str">
        <f ca="1">IF(OR($A172="",AX$9="",SUMIF(RelGegevens!$F$3:$M$1002,CONCATENATE("=",Uitwerking!$A172,"-",Uitwerking!AX$9),RelGegevens!$L$3:$L$1002)=0),"",SUMIF(RelGegevens!$F$3:$M$1002,CONCATENATE("=",Uitwerking!$A172,"-",Uitwerking!AX$9),RelGegevens!$L$3:$L$1002))</f>
        <v/>
      </c>
      <c r="AY172" s="51" t="str">
        <f ca="1">IF(OR($A172="",AY$9="",SUMIF(RelGegevens!$F$3:$M$1002,CONCATENATE("=",Uitwerking!$A172,"-",Uitwerking!AY$9),RelGegevens!$L$3:$L$1002)=0),"",SUMIF(RelGegevens!$F$3:$M$1002,CONCATENATE("=",Uitwerking!$A172,"-",Uitwerking!AY$9),RelGegevens!$L$3:$L$1002))</f>
        <v/>
      </c>
      <c r="AZ172" s="51" t="str">
        <f ca="1">IF(OR($A172="",AZ$9="",SUMIF(RelGegevens!$F$3:$M$1002,CONCATENATE("=",Uitwerking!$A172,"-",Uitwerking!AZ$9),RelGegevens!$L$3:$L$1002)=0),"",SUMIF(RelGegevens!$F$3:$M$1002,CONCATENATE("=",Uitwerking!$A172,"-",Uitwerking!AZ$9),RelGegevens!$L$3:$L$1002))</f>
        <v/>
      </c>
      <c r="BA172" s="51" t="str">
        <f ca="1">IF(OR($A172="",BA$9="",SUMIF(RelGegevens!$F$3:$M$1002,CONCATENATE("=",Uitwerking!$A172,"-",Uitwerking!BA$9),RelGegevens!$L$3:$L$1002)=0),"",SUMIF(RelGegevens!$F$3:$M$1002,CONCATENATE("=",Uitwerking!$A172,"-",Uitwerking!BA$9),RelGegevens!$L$3:$L$1002))</f>
        <v/>
      </c>
      <c r="BB172" s="51" t="str">
        <f ca="1">IF(OR($A172="",BB$9="",SUMIF(RelGegevens!$F$3:$M$1002,CONCATENATE("=",Uitwerking!$A172,"-",Uitwerking!BB$9),RelGegevens!$L$3:$L$1002)=0),"",SUMIF(RelGegevens!$F$3:$M$1002,CONCATENATE("=",Uitwerking!$A172,"-",Uitwerking!BB$9),RelGegevens!$L$3:$L$1002))</f>
        <v/>
      </c>
      <c r="BC172" s="52" t="str">
        <f ca="1">IF(OR($A172="",BC$9="",SUMIF(RelGegevens!$F$3:$M$1002,CONCATENATE("=",Uitwerking!$A172,"-",Uitwerking!BC$9),RelGegevens!$L$3:$L$1002)=0),"",SUMIF(RelGegevens!$F$3:$M$1002,CONCATENATE("=",Uitwerking!$A172,"-",Uitwerking!BC$9),RelGegevens!$L$3:$L$1002))</f>
        <v/>
      </c>
    </row>
    <row r="173" spans="1:55" ht="10.5" customHeight="1" x14ac:dyDescent="0.25">
      <c r="A173" s="17" t="str">
        <f>'Data LMA'!B181</f>
        <v/>
      </c>
      <c r="B173" s="29" t="str">
        <f t="shared" si="9"/>
        <v/>
      </c>
      <c r="C173" s="22" t="str">
        <f>IF(A173="","",VLOOKUP(A173,Euralcodes!$A$2:$C$840,3))</f>
        <v/>
      </c>
      <c r="D173" s="23" t="str">
        <f>IF(C173="","",VLOOKUP(A173,Euralcodes!$A$2:$C$840,2))</f>
        <v/>
      </c>
      <c r="E173" s="87" t="str">
        <f t="shared" ca="1" si="8"/>
        <v/>
      </c>
      <c r="F173" s="50" t="str">
        <f ca="1">IF(OR($A173="",F$9="",SUMIF(RelGegevens!$F$3:$M$1002,CONCATENATE("=",Uitwerking!$A173,"-",Uitwerking!F$9),RelGegevens!$L$3:$L$1002)=0),"",SUMIF(RelGegevens!$F$3:$M$1002,CONCATENATE("=",Uitwerking!$A173,"-",Uitwerking!F$9),RelGegevens!$L$3:$L$1002))</f>
        <v/>
      </c>
      <c r="G173" s="51" t="str">
        <f ca="1">IF(OR($A173="",G$9="",SUMIF(RelGegevens!$F$3:$M$1002,CONCATENATE("=",Uitwerking!$A173,"-",Uitwerking!G$9),RelGegevens!$L$3:$L$1002)=0),"",SUMIF(RelGegevens!$F$3:$M$1002,CONCATENATE("=",Uitwerking!$A173,"-",Uitwerking!G$9),RelGegevens!$L$3:$L$1002))</f>
        <v/>
      </c>
      <c r="H173" s="51" t="str">
        <f ca="1">IF(OR($A173="",H$9="",SUMIF(RelGegevens!$F$3:$M$1002,CONCATENATE("=",Uitwerking!$A173,"-",Uitwerking!H$9),RelGegevens!$L$3:$L$1002)=0),"",SUMIF(RelGegevens!$F$3:$M$1002,CONCATENATE("=",Uitwerking!$A173,"-",Uitwerking!H$9),RelGegevens!$L$3:$L$1002))</f>
        <v/>
      </c>
      <c r="I173" s="51" t="str">
        <f ca="1">IF(OR($A173="",I$9="",SUMIF(RelGegevens!$F$3:$M$1002,CONCATENATE("=",Uitwerking!$A173,"-",Uitwerking!I$9),RelGegevens!$L$3:$L$1002)=0),"",SUMIF(RelGegevens!$F$3:$M$1002,CONCATENATE("=",Uitwerking!$A173,"-",Uitwerking!I$9),RelGegevens!$L$3:$L$1002))</f>
        <v/>
      </c>
      <c r="J173" s="51" t="str">
        <f ca="1">IF(OR($A173="",J$9="",SUMIF(RelGegevens!$F$3:$M$1002,CONCATENATE("=",Uitwerking!$A173,"-",Uitwerking!J$9),RelGegevens!$L$3:$L$1002)=0),"",SUMIF(RelGegevens!$F$3:$M$1002,CONCATENATE("=",Uitwerking!$A173,"-",Uitwerking!J$9),RelGegevens!$L$3:$L$1002))</f>
        <v/>
      </c>
      <c r="K173" s="51" t="str">
        <f ca="1">IF(OR($A173="",K$9="",SUMIF(RelGegevens!$F$3:$M$1002,CONCATENATE("=",Uitwerking!$A173,"-",Uitwerking!K$9),RelGegevens!$L$3:$L$1002)=0),"",SUMIF(RelGegevens!$F$3:$M$1002,CONCATENATE("=",Uitwerking!$A173,"-",Uitwerking!K$9),RelGegevens!$L$3:$L$1002))</f>
        <v/>
      </c>
      <c r="L173" s="51" t="str">
        <f ca="1">IF(OR($A173="",L$9="",SUMIF(RelGegevens!$F$3:$M$1002,CONCATENATE("=",Uitwerking!$A173,"-",Uitwerking!L$9),RelGegevens!$L$3:$L$1002)=0),"",SUMIF(RelGegevens!$F$3:$M$1002,CONCATENATE("=",Uitwerking!$A173,"-",Uitwerking!L$9),RelGegevens!$L$3:$L$1002))</f>
        <v/>
      </c>
      <c r="M173" s="51" t="str">
        <f ca="1">IF(OR($A173="",M$9="",SUMIF(RelGegevens!$F$3:$M$1002,CONCATENATE("=",Uitwerking!$A173,"-",Uitwerking!M$9),RelGegevens!$L$3:$L$1002)=0),"",SUMIF(RelGegevens!$F$3:$M$1002,CONCATENATE("=",Uitwerking!$A173,"-",Uitwerking!M$9),RelGegevens!$L$3:$L$1002))</f>
        <v/>
      </c>
      <c r="N173" s="51" t="str">
        <f ca="1">IF(OR($A173="",N$9="",SUMIF(RelGegevens!$F$3:$M$1002,CONCATENATE("=",Uitwerking!$A173,"-",Uitwerking!N$9),RelGegevens!$L$3:$L$1002)=0),"",SUMIF(RelGegevens!$F$3:$M$1002,CONCATENATE("=",Uitwerking!$A173,"-",Uitwerking!N$9),RelGegevens!$L$3:$L$1002))</f>
        <v/>
      </c>
      <c r="O173" s="51" t="str">
        <f ca="1">IF(OR($A173="",O$9="",SUMIF(RelGegevens!$F$3:$M$1002,CONCATENATE("=",Uitwerking!$A173,"-",Uitwerking!O$9),RelGegevens!$L$3:$L$1002)=0),"",SUMIF(RelGegevens!$F$3:$M$1002,CONCATENATE("=",Uitwerking!$A173,"-",Uitwerking!O$9),RelGegevens!$L$3:$L$1002))</f>
        <v/>
      </c>
      <c r="P173" s="51" t="str">
        <f ca="1">IF(OR($A173="",P$9="",SUMIF(RelGegevens!$F$3:$M$1002,CONCATENATE("=",Uitwerking!$A173,"-",Uitwerking!P$9),RelGegevens!$L$3:$L$1002)=0),"",SUMIF(RelGegevens!$F$3:$M$1002,CONCATENATE("=",Uitwerking!$A173,"-",Uitwerking!P$9),RelGegevens!$L$3:$L$1002))</f>
        <v/>
      </c>
      <c r="Q173" s="51" t="str">
        <f ca="1">IF(OR($A173="",Q$9="",SUMIF(RelGegevens!$F$3:$M$1002,CONCATENATE("=",Uitwerking!$A173,"-",Uitwerking!Q$9),RelGegevens!$L$3:$L$1002)=0),"",SUMIF(RelGegevens!$F$3:$M$1002,CONCATENATE("=",Uitwerking!$A173,"-",Uitwerking!Q$9),RelGegevens!$L$3:$L$1002))</f>
        <v/>
      </c>
      <c r="R173" s="51" t="str">
        <f ca="1">IF(OR($A173="",R$9="",SUMIF(RelGegevens!$F$3:$M$1002,CONCATENATE("=",Uitwerking!$A173,"-",Uitwerking!R$9),RelGegevens!$L$3:$L$1002)=0),"",SUMIF(RelGegevens!$F$3:$M$1002,CONCATENATE("=",Uitwerking!$A173,"-",Uitwerking!R$9),RelGegevens!$L$3:$L$1002))</f>
        <v/>
      </c>
      <c r="S173" s="51" t="str">
        <f ca="1">IF(OR($A173="",S$9="",SUMIF(RelGegevens!$F$3:$M$1002,CONCATENATE("=",Uitwerking!$A173,"-",Uitwerking!S$9),RelGegevens!$L$3:$L$1002)=0),"",SUMIF(RelGegevens!$F$3:$M$1002,CONCATENATE("=",Uitwerking!$A173,"-",Uitwerking!S$9),RelGegevens!$L$3:$L$1002))</f>
        <v/>
      </c>
      <c r="T173" s="51" t="str">
        <f ca="1">IF(OR($A173="",T$9="",SUMIF(RelGegevens!$F$3:$M$1002,CONCATENATE("=",Uitwerking!$A173,"-",Uitwerking!T$9),RelGegevens!$L$3:$L$1002)=0),"",SUMIF(RelGegevens!$F$3:$M$1002,CONCATENATE("=",Uitwerking!$A173,"-",Uitwerking!T$9),RelGegevens!$L$3:$L$1002))</f>
        <v/>
      </c>
      <c r="U173" s="51" t="str">
        <f ca="1">IF(OR($A173="",U$9="",SUMIF(RelGegevens!$F$3:$M$1002,CONCATENATE("=",Uitwerking!$A173,"-",Uitwerking!U$9),RelGegevens!$L$3:$L$1002)=0),"",SUMIF(RelGegevens!$F$3:$M$1002,CONCATENATE("=",Uitwerking!$A173,"-",Uitwerking!U$9),RelGegevens!$L$3:$L$1002))</f>
        <v/>
      </c>
      <c r="V173" s="51" t="str">
        <f ca="1">IF(OR($A173="",V$9="",SUMIF(RelGegevens!$F$3:$M$1002,CONCATENATE("=",Uitwerking!$A173,"-",Uitwerking!V$9),RelGegevens!$L$3:$L$1002)=0),"",SUMIF(RelGegevens!$F$3:$M$1002,CONCATENATE("=",Uitwerking!$A173,"-",Uitwerking!V$9),RelGegevens!$L$3:$L$1002))</f>
        <v/>
      </c>
      <c r="W173" s="51" t="str">
        <f ca="1">IF(OR($A173="",W$9="",SUMIF(RelGegevens!$F$3:$M$1002,CONCATENATE("=",Uitwerking!$A173,"-",Uitwerking!W$9),RelGegevens!$L$3:$L$1002)=0),"",SUMIF(RelGegevens!$F$3:$M$1002,CONCATENATE("=",Uitwerking!$A173,"-",Uitwerking!W$9),RelGegevens!$L$3:$L$1002))</f>
        <v/>
      </c>
      <c r="X173" s="51" t="str">
        <f ca="1">IF(OR($A173="",X$9="",SUMIF(RelGegevens!$F$3:$M$1002,CONCATENATE("=",Uitwerking!$A173,"-",Uitwerking!X$9),RelGegevens!$L$3:$L$1002)=0),"",SUMIF(RelGegevens!$F$3:$M$1002,CONCATENATE("=",Uitwerking!$A173,"-",Uitwerking!X$9),RelGegevens!$L$3:$L$1002))</f>
        <v/>
      </c>
      <c r="Y173" s="51" t="str">
        <f ca="1">IF(OR($A173="",Y$9="",SUMIF(RelGegevens!$F$3:$M$1002,CONCATENATE("=",Uitwerking!$A173,"-",Uitwerking!Y$9),RelGegevens!$L$3:$L$1002)=0),"",SUMIF(RelGegevens!$F$3:$M$1002,CONCATENATE("=",Uitwerking!$A173,"-",Uitwerking!Y$9),RelGegevens!$L$3:$L$1002))</f>
        <v/>
      </c>
      <c r="Z173" s="50" t="str">
        <f ca="1">IF(OR($A173="",Z$9="",SUMIF(RelGegevens!$F$3:$M$1002,CONCATENATE("=",Uitwerking!$A173,"-",Uitwerking!Z$9),RelGegevens!$L$3:$L$1002)=0),"",SUMIF(RelGegevens!$F$3:$M$1002,CONCATENATE("=",Uitwerking!$A173,"-",Uitwerking!Z$9),RelGegevens!$L$3:$L$1002))</f>
        <v/>
      </c>
      <c r="AA173" s="51" t="str">
        <f ca="1">IF(OR($A173="",AA$9="",SUMIF(RelGegevens!$F$3:$M$1002,CONCATENATE("=",Uitwerking!$A173,"-",Uitwerking!AA$9),RelGegevens!$L$3:$L$1002)=0),"",SUMIF(RelGegevens!$F$3:$M$1002,CONCATENATE("=",Uitwerking!$A173,"-",Uitwerking!AA$9),RelGegevens!$L$3:$L$1002))</f>
        <v/>
      </c>
      <c r="AB173" s="51" t="str">
        <f ca="1">IF(OR($A173="",AB$9="",SUMIF(RelGegevens!$F$3:$M$1002,CONCATENATE("=",Uitwerking!$A173,"-",Uitwerking!AB$9),RelGegevens!$L$3:$L$1002)=0),"",SUMIF(RelGegevens!$F$3:$M$1002,CONCATENATE("=",Uitwerking!$A173,"-",Uitwerking!AB$9),RelGegevens!$L$3:$L$1002))</f>
        <v/>
      </c>
      <c r="AC173" s="51" t="str">
        <f ca="1">IF(OR($A173="",AC$9="",SUMIF(RelGegevens!$F$3:$M$1002,CONCATENATE("=",Uitwerking!$A173,"-",Uitwerking!AC$9),RelGegevens!$L$3:$L$1002)=0),"",SUMIF(RelGegevens!$F$3:$M$1002,CONCATENATE("=",Uitwerking!$A173,"-",Uitwerking!AC$9),RelGegevens!$L$3:$L$1002))</f>
        <v/>
      </c>
      <c r="AD173" s="51" t="str">
        <f ca="1">IF(OR($A173="",AD$9="",SUMIF(RelGegevens!$F$3:$M$1002,CONCATENATE("=",Uitwerking!$A173,"-",Uitwerking!AD$9),RelGegevens!$L$3:$L$1002)=0),"",SUMIF(RelGegevens!$F$3:$M$1002,CONCATENATE("=",Uitwerking!$A173,"-",Uitwerking!AD$9),RelGegevens!$L$3:$L$1002))</f>
        <v/>
      </c>
      <c r="AE173" s="51" t="str">
        <f ca="1">IF(OR($A173="",AE$9="",SUMIF(RelGegevens!$F$3:$M$1002,CONCATENATE("=",Uitwerking!$A173,"-",Uitwerking!AE$9),RelGegevens!$L$3:$L$1002)=0),"",SUMIF(RelGegevens!$F$3:$M$1002,CONCATENATE("=",Uitwerking!$A173,"-",Uitwerking!AE$9),RelGegevens!$L$3:$L$1002))</f>
        <v/>
      </c>
      <c r="AF173" s="51" t="str">
        <f ca="1">IF(OR($A173="",AF$9="",SUMIF(RelGegevens!$F$3:$M$1002,CONCATENATE("=",Uitwerking!$A173,"-",Uitwerking!AF$9),RelGegevens!$L$3:$L$1002)=0),"",SUMIF(RelGegevens!$F$3:$M$1002,CONCATENATE("=",Uitwerking!$A173,"-",Uitwerking!AF$9),RelGegevens!$L$3:$L$1002))</f>
        <v/>
      </c>
      <c r="AG173" s="51" t="str">
        <f ca="1">IF(OR($A173="",AG$9="",SUMIF(RelGegevens!$F$3:$M$1002,CONCATENATE("=",Uitwerking!$A173,"-",Uitwerking!AG$9),RelGegevens!$L$3:$L$1002)=0),"",SUMIF(RelGegevens!$F$3:$M$1002,CONCATENATE("=",Uitwerking!$A173,"-",Uitwerking!AG$9),RelGegevens!$L$3:$L$1002))</f>
        <v/>
      </c>
      <c r="AH173" s="51" t="str">
        <f ca="1">IF(OR($A173="",AH$9="",SUMIF(RelGegevens!$F$3:$M$1002,CONCATENATE("=",Uitwerking!$A173,"-",Uitwerking!AH$9),RelGegevens!$L$3:$L$1002)=0),"",SUMIF(RelGegevens!$F$3:$M$1002,CONCATENATE("=",Uitwerking!$A173,"-",Uitwerking!AH$9),RelGegevens!$L$3:$L$1002))</f>
        <v/>
      </c>
      <c r="AI173" s="51" t="str">
        <f ca="1">IF(OR($A173="",AI$9="",SUMIF(RelGegevens!$F$3:$M$1002,CONCATENATE("=",Uitwerking!$A173,"-",Uitwerking!AI$9),RelGegevens!$L$3:$L$1002)=0),"",SUMIF(RelGegevens!$F$3:$M$1002,CONCATENATE("=",Uitwerking!$A173,"-",Uitwerking!AI$9),RelGegevens!$L$3:$L$1002))</f>
        <v/>
      </c>
      <c r="AJ173" s="51" t="str">
        <f ca="1">IF(OR($A173="",AJ$9="",SUMIF(RelGegevens!$F$3:$M$1002,CONCATENATE("=",Uitwerking!$A173,"-",Uitwerking!AJ$9),RelGegevens!$L$3:$L$1002)=0),"",SUMIF(RelGegevens!$F$3:$M$1002,CONCATENATE("=",Uitwerking!$A173,"-",Uitwerking!AJ$9),RelGegevens!$L$3:$L$1002))</f>
        <v/>
      </c>
      <c r="AK173" s="51" t="str">
        <f ca="1">IF(OR($A173="",AK$9="",SUMIF(RelGegevens!$F$3:$M$1002,CONCATENATE("=",Uitwerking!$A173,"-",Uitwerking!AK$9),RelGegevens!$L$3:$L$1002)=0),"",SUMIF(RelGegevens!$F$3:$M$1002,CONCATENATE("=",Uitwerking!$A173,"-",Uitwerking!AK$9),RelGegevens!$L$3:$L$1002))</f>
        <v/>
      </c>
      <c r="AL173" s="51" t="str">
        <f ca="1">IF(OR($A173="",AL$9="",SUMIF(RelGegevens!$F$3:$M$1002,CONCATENATE("=",Uitwerking!$A173,"-",Uitwerking!AL$9),RelGegevens!$L$3:$L$1002)=0),"",SUMIF(RelGegevens!$F$3:$M$1002,CONCATENATE("=",Uitwerking!$A173,"-",Uitwerking!AL$9),RelGegevens!$L$3:$L$1002))</f>
        <v/>
      </c>
      <c r="AM173" s="51" t="str">
        <f ca="1">IF(OR($A173="",AM$9="",SUMIF(RelGegevens!$F$3:$M$1002,CONCATENATE("=",Uitwerking!$A173,"-",Uitwerking!AM$9),RelGegevens!$L$3:$L$1002)=0),"",SUMIF(RelGegevens!$F$3:$M$1002,CONCATENATE("=",Uitwerking!$A173,"-",Uitwerking!AM$9),RelGegevens!$L$3:$L$1002))</f>
        <v/>
      </c>
      <c r="AN173" s="51" t="str">
        <f ca="1">IF(OR($A173="",AN$9="",SUMIF(RelGegevens!$F$3:$M$1002,CONCATENATE("=",Uitwerking!$A173,"-",Uitwerking!AN$9),RelGegevens!$L$3:$L$1002)=0),"",SUMIF(RelGegevens!$F$3:$M$1002,CONCATENATE("=",Uitwerking!$A173,"-",Uitwerking!AN$9),RelGegevens!$L$3:$L$1002))</f>
        <v/>
      </c>
      <c r="AO173" s="51" t="str">
        <f ca="1">IF(OR($A173="",AO$9="",SUMIF(RelGegevens!$F$3:$M$1002,CONCATENATE("=",Uitwerking!$A173,"-",Uitwerking!AO$9),RelGegevens!$L$3:$L$1002)=0),"",SUMIF(RelGegevens!$F$3:$M$1002,CONCATENATE("=",Uitwerking!$A173,"-",Uitwerking!AO$9),RelGegevens!$L$3:$L$1002))</f>
        <v/>
      </c>
      <c r="AP173" s="51" t="str">
        <f ca="1">IF(OR($A173="",AP$9="",SUMIF(RelGegevens!$F$3:$M$1002,CONCATENATE("=",Uitwerking!$A173,"-",Uitwerking!AP$9),RelGegevens!$L$3:$L$1002)=0),"",SUMIF(RelGegevens!$F$3:$M$1002,CONCATENATE("=",Uitwerking!$A173,"-",Uitwerking!AP$9),RelGegevens!$L$3:$L$1002))</f>
        <v/>
      </c>
      <c r="AQ173" s="51" t="str">
        <f ca="1">IF(OR($A173="",AQ$9="",SUMIF(RelGegevens!$F$3:$M$1002,CONCATENATE("=",Uitwerking!$A173,"-",Uitwerking!AQ$9),RelGegevens!$L$3:$L$1002)=0),"",SUMIF(RelGegevens!$F$3:$M$1002,CONCATENATE("=",Uitwerking!$A173,"-",Uitwerking!AQ$9),RelGegevens!$L$3:$L$1002))</f>
        <v/>
      </c>
      <c r="AR173" s="51" t="str">
        <f ca="1">IF(OR($A173="",AR$9="",SUMIF(RelGegevens!$F$3:$M$1002,CONCATENATE("=",Uitwerking!$A173,"-",Uitwerking!AR$9),RelGegevens!$L$3:$L$1002)=0),"",SUMIF(RelGegevens!$F$3:$M$1002,CONCATENATE("=",Uitwerking!$A173,"-",Uitwerking!AR$9),RelGegevens!$L$3:$L$1002))</f>
        <v/>
      </c>
      <c r="AS173" s="51" t="str">
        <f ca="1">IF(OR($A173="",AS$9="",SUMIF(RelGegevens!$F$3:$M$1002,CONCATENATE("=",Uitwerking!$A173,"-",Uitwerking!AS$9),RelGegevens!$L$3:$L$1002)=0),"",SUMIF(RelGegevens!$F$3:$M$1002,CONCATENATE("=",Uitwerking!$A173,"-",Uitwerking!AS$9),RelGegevens!$L$3:$L$1002))</f>
        <v/>
      </c>
      <c r="AT173" s="51" t="str">
        <f ca="1">IF(OR($A173="",AT$9="",SUMIF(RelGegevens!$F$3:$M$1002,CONCATENATE("=",Uitwerking!$A173,"-",Uitwerking!AT$9),RelGegevens!$L$3:$L$1002)=0),"",SUMIF(RelGegevens!$F$3:$M$1002,CONCATENATE("=",Uitwerking!$A173,"-",Uitwerking!AT$9),RelGegevens!$L$3:$L$1002))</f>
        <v/>
      </c>
      <c r="AU173" s="51" t="str">
        <f ca="1">IF(OR($A173="",AU$9="",SUMIF(RelGegevens!$F$3:$M$1002,CONCATENATE("=",Uitwerking!$A173,"-",Uitwerking!AU$9),RelGegevens!$L$3:$L$1002)=0),"",SUMIF(RelGegevens!$F$3:$M$1002,CONCATENATE("=",Uitwerking!$A173,"-",Uitwerking!AU$9),RelGegevens!$L$3:$L$1002))</f>
        <v/>
      </c>
      <c r="AV173" s="51" t="str">
        <f ca="1">IF(OR($A173="",AV$9="",SUMIF(RelGegevens!$F$3:$M$1002,CONCATENATE("=",Uitwerking!$A173,"-",Uitwerking!AV$9),RelGegevens!$L$3:$L$1002)=0),"",SUMIF(RelGegevens!$F$3:$M$1002,CONCATENATE("=",Uitwerking!$A173,"-",Uitwerking!AV$9),RelGegevens!$L$3:$L$1002))</f>
        <v/>
      </c>
      <c r="AW173" s="51" t="str">
        <f ca="1">IF(OR($A173="",AW$9="",SUMIF(RelGegevens!$F$3:$M$1002,CONCATENATE("=",Uitwerking!$A173,"-",Uitwerking!AW$9),RelGegevens!$L$3:$L$1002)=0),"",SUMIF(RelGegevens!$F$3:$M$1002,CONCATENATE("=",Uitwerking!$A173,"-",Uitwerking!AW$9),RelGegevens!$L$3:$L$1002))</f>
        <v/>
      </c>
      <c r="AX173" s="51" t="str">
        <f ca="1">IF(OR($A173="",AX$9="",SUMIF(RelGegevens!$F$3:$M$1002,CONCATENATE("=",Uitwerking!$A173,"-",Uitwerking!AX$9),RelGegevens!$L$3:$L$1002)=0),"",SUMIF(RelGegevens!$F$3:$M$1002,CONCATENATE("=",Uitwerking!$A173,"-",Uitwerking!AX$9),RelGegevens!$L$3:$L$1002))</f>
        <v/>
      </c>
      <c r="AY173" s="51" t="str">
        <f ca="1">IF(OR($A173="",AY$9="",SUMIF(RelGegevens!$F$3:$M$1002,CONCATENATE("=",Uitwerking!$A173,"-",Uitwerking!AY$9),RelGegevens!$L$3:$L$1002)=0),"",SUMIF(RelGegevens!$F$3:$M$1002,CONCATENATE("=",Uitwerking!$A173,"-",Uitwerking!AY$9),RelGegevens!$L$3:$L$1002))</f>
        <v/>
      </c>
      <c r="AZ173" s="51" t="str">
        <f ca="1">IF(OR($A173="",AZ$9="",SUMIF(RelGegevens!$F$3:$M$1002,CONCATENATE("=",Uitwerking!$A173,"-",Uitwerking!AZ$9),RelGegevens!$L$3:$L$1002)=0),"",SUMIF(RelGegevens!$F$3:$M$1002,CONCATENATE("=",Uitwerking!$A173,"-",Uitwerking!AZ$9),RelGegevens!$L$3:$L$1002))</f>
        <v/>
      </c>
      <c r="BA173" s="51" t="str">
        <f ca="1">IF(OR($A173="",BA$9="",SUMIF(RelGegevens!$F$3:$M$1002,CONCATENATE("=",Uitwerking!$A173,"-",Uitwerking!BA$9),RelGegevens!$L$3:$L$1002)=0),"",SUMIF(RelGegevens!$F$3:$M$1002,CONCATENATE("=",Uitwerking!$A173,"-",Uitwerking!BA$9),RelGegevens!$L$3:$L$1002))</f>
        <v/>
      </c>
      <c r="BB173" s="51" t="str">
        <f ca="1">IF(OR($A173="",BB$9="",SUMIF(RelGegevens!$F$3:$M$1002,CONCATENATE("=",Uitwerking!$A173,"-",Uitwerking!BB$9),RelGegevens!$L$3:$L$1002)=0),"",SUMIF(RelGegevens!$F$3:$M$1002,CONCATENATE("=",Uitwerking!$A173,"-",Uitwerking!BB$9),RelGegevens!$L$3:$L$1002))</f>
        <v/>
      </c>
      <c r="BC173" s="52" t="str">
        <f ca="1">IF(OR($A173="",BC$9="",SUMIF(RelGegevens!$F$3:$M$1002,CONCATENATE("=",Uitwerking!$A173,"-",Uitwerking!BC$9),RelGegevens!$L$3:$L$1002)=0),"",SUMIF(RelGegevens!$F$3:$M$1002,CONCATENATE("=",Uitwerking!$A173,"-",Uitwerking!BC$9),RelGegevens!$L$3:$L$1002))</f>
        <v/>
      </c>
    </row>
    <row r="174" spans="1:55" ht="10.5" customHeight="1" x14ac:dyDescent="0.25">
      <c r="A174" s="17" t="str">
        <f>'Data LMA'!B182</f>
        <v/>
      </c>
      <c r="B174" s="29" t="str">
        <f t="shared" si="9"/>
        <v/>
      </c>
      <c r="C174" s="22" t="str">
        <f>IF(A174="","",VLOOKUP(A174,Euralcodes!$A$2:$C$840,3))</f>
        <v/>
      </c>
      <c r="D174" s="23" t="str">
        <f>IF(C174="","",VLOOKUP(A174,Euralcodes!$A$2:$C$840,2))</f>
        <v/>
      </c>
      <c r="E174" s="87" t="str">
        <f t="shared" ca="1" si="8"/>
        <v/>
      </c>
      <c r="F174" s="50" t="str">
        <f ca="1">IF(OR($A174="",F$9="",SUMIF(RelGegevens!$F$3:$M$1002,CONCATENATE("=",Uitwerking!$A174,"-",Uitwerking!F$9),RelGegevens!$L$3:$L$1002)=0),"",SUMIF(RelGegevens!$F$3:$M$1002,CONCATENATE("=",Uitwerking!$A174,"-",Uitwerking!F$9),RelGegevens!$L$3:$L$1002))</f>
        <v/>
      </c>
      <c r="G174" s="51" t="str">
        <f ca="1">IF(OR($A174="",G$9="",SUMIF(RelGegevens!$F$3:$M$1002,CONCATENATE("=",Uitwerking!$A174,"-",Uitwerking!G$9),RelGegevens!$L$3:$L$1002)=0),"",SUMIF(RelGegevens!$F$3:$M$1002,CONCATENATE("=",Uitwerking!$A174,"-",Uitwerking!G$9),RelGegevens!$L$3:$L$1002))</f>
        <v/>
      </c>
      <c r="H174" s="51" t="str">
        <f ca="1">IF(OR($A174="",H$9="",SUMIF(RelGegevens!$F$3:$M$1002,CONCATENATE("=",Uitwerking!$A174,"-",Uitwerking!H$9),RelGegevens!$L$3:$L$1002)=0),"",SUMIF(RelGegevens!$F$3:$M$1002,CONCATENATE("=",Uitwerking!$A174,"-",Uitwerking!H$9),RelGegevens!$L$3:$L$1002))</f>
        <v/>
      </c>
      <c r="I174" s="51" t="str">
        <f ca="1">IF(OR($A174="",I$9="",SUMIF(RelGegevens!$F$3:$M$1002,CONCATENATE("=",Uitwerking!$A174,"-",Uitwerking!I$9),RelGegevens!$L$3:$L$1002)=0),"",SUMIF(RelGegevens!$F$3:$M$1002,CONCATENATE("=",Uitwerking!$A174,"-",Uitwerking!I$9),RelGegevens!$L$3:$L$1002))</f>
        <v/>
      </c>
      <c r="J174" s="51" t="str">
        <f ca="1">IF(OR($A174="",J$9="",SUMIF(RelGegevens!$F$3:$M$1002,CONCATENATE("=",Uitwerking!$A174,"-",Uitwerking!J$9),RelGegevens!$L$3:$L$1002)=0),"",SUMIF(RelGegevens!$F$3:$M$1002,CONCATENATE("=",Uitwerking!$A174,"-",Uitwerking!J$9),RelGegevens!$L$3:$L$1002))</f>
        <v/>
      </c>
      <c r="K174" s="51" t="str">
        <f ca="1">IF(OR($A174="",K$9="",SUMIF(RelGegevens!$F$3:$M$1002,CONCATENATE("=",Uitwerking!$A174,"-",Uitwerking!K$9),RelGegevens!$L$3:$L$1002)=0),"",SUMIF(RelGegevens!$F$3:$M$1002,CONCATENATE("=",Uitwerking!$A174,"-",Uitwerking!K$9),RelGegevens!$L$3:$L$1002))</f>
        <v/>
      </c>
      <c r="L174" s="51" t="str">
        <f ca="1">IF(OR($A174="",L$9="",SUMIF(RelGegevens!$F$3:$M$1002,CONCATENATE("=",Uitwerking!$A174,"-",Uitwerking!L$9),RelGegevens!$L$3:$L$1002)=0),"",SUMIF(RelGegevens!$F$3:$M$1002,CONCATENATE("=",Uitwerking!$A174,"-",Uitwerking!L$9),RelGegevens!$L$3:$L$1002))</f>
        <v/>
      </c>
      <c r="M174" s="51" t="str">
        <f ca="1">IF(OR($A174="",M$9="",SUMIF(RelGegevens!$F$3:$M$1002,CONCATENATE("=",Uitwerking!$A174,"-",Uitwerking!M$9),RelGegevens!$L$3:$L$1002)=0),"",SUMIF(RelGegevens!$F$3:$M$1002,CONCATENATE("=",Uitwerking!$A174,"-",Uitwerking!M$9),RelGegevens!$L$3:$L$1002))</f>
        <v/>
      </c>
      <c r="N174" s="51" t="str">
        <f ca="1">IF(OR($A174="",N$9="",SUMIF(RelGegevens!$F$3:$M$1002,CONCATENATE("=",Uitwerking!$A174,"-",Uitwerking!N$9),RelGegevens!$L$3:$L$1002)=0),"",SUMIF(RelGegevens!$F$3:$M$1002,CONCATENATE("=",Uitwerking!$A174,"-",Uitwerking!N$9),RelGegevens!$L$3:$L$1002))</f>
        <v/>
      </c>
      <c r="O174" s="51" t="str">
        <f ca="1">IF(OR($A174="",O$9="",SUMIF(RelGegevens!$F$3:$M$1002,CONCATENATE("=",Uitwerking!$A174,"-",Uitwerking!O$9),RelGegevens!$L$3:$L$1002)=0),"",SUMIF(RelGegevens!$F$3:$M$1002,CONCATENATE("=",Uitwerking!$A174,"-",Uitwerking!O$9),RelGegevens!$L$3:$L$1002))</f>
        <v/>
      </c>
      <c r="P174" s="51" t="str">
        <f ca="1">IF(OR($A174="",P$9="",SUMIF(RelGegevens!$F$3:$M$1002,CONCATENATE("=",Uitwerking!$A174,"-",Uitwerking!P$9),RelGegevens!$L$3:$L$1002)=0),"",SUMIF(RelGegevens!$F$3:$M$1002,CONCATENATE("=",Uitwerking!$A174,"-",Uitwerking!P$9),RelGegevens!$L$3:$L$1002))</f>
        <v/>
      </c>
      <c r="Q174" s="51" t="str">
        <f ca="1">IF(OR($A174="",Q$9="",SUMIF(RelGegevens!$F$3:$M$1002,CONCATENATE("=",Uitwerking!$A174,"-",Uitwerking!Q$9),RelGegevens!$L$3:$L$1002)=0),"",SUMIF(RelGegevens!$F$3:$M$1002,CONCATENATE("=",Uitwerking!$A174,"-",Uitwerking!Q$9),RelGegevens!$L$3:$L$1002))</f>
        <v/>
      </c>
      <c r="R174" s="51" t="str">
        <f ca="1">IF(OR($A174="",R$9="",SUMIF(RelGegevens!$F$3:$M$1002,CONCATENATE("=",Uitwerking!$A174,"-",Uitwerking!R$9),RelGegevens!$L$3:$L$1002)=0),"",SUMIF(RelGegevens!$F$3:$M$1002,CONCATENATE("=",Uitwerking!$A174,"-",Uitwerking!R$9),RelGegevens!$L$3:$L$1002))</f>
        <v/>
      </c>
      <c r="S174" s="51" t="str">
        <f ca="1">IF(OR($A174="",S$9="",SUMIF(RelGegevens!$F$3:$M$1002,CONCATENATE("=",Uitwerking!$A174,"-",Uitwerking!S$9),RelGegevens!$L$3:$L$1002)=0),"",SUMIF(RelGegevens!$F$3:$M$1002,CONCATENATE("=",Uitwerking!$A174,"-",Uitwerking!S$9),RelGegevens!$L$3:$L$1002))</f>
        <v/>
      </c>
      <c r="T174" s="51" t="str">
        <f ca="1">IF(OR($A174="",T$9="",SUMIF(RelGegevens!$F$3:$M$1002,CONCATENATE("=",Uitwerking!$A174,"-",Uitwerking!T$9),RelGegevens!$L$3:$L$1002)=0),"",SUMIF(RelGegevens!$F$3:$M$1002,CONCATENATE("=",Uitwerking!$A174,"-",Uitwerking!T$9),RelGegevens!$L$3:$L$1002))</f>
        <v/>
      </c>
      <c r="U174" s="51" t="str">
        <f ca="1">IF(OR($A174="",U$9="",SUMIF(RelGegevens!$F$3:$M$1002,CONCATENATE("=",Uitwerking!$A174,"-",Uitwerking!U$9),RelGegevens!$L$3:$L$1002)=0),"",SUMIF(RelGegevens!$F$3:$M$1002,CONCATENATE("=",Uitwerking!$A174,"-",Uitwerking!U$9),RelGegevens!$L$3:$L$1002))</f>
        <v/>
      </c>
      <c r="V174" s="51" t="str">
        <f ca="1">IF(OR($A174="",V$9="",SUMIF(RelGegevens!$F$3:$M$1002,CONCATENATE("=",Uitwerking!$A174,"-",Uitwerking!V$9),RelGegevens!$L$3:$L$1002)=0),"",SUMIF(RelGegevens!$F$3:$M$1002,CONCATENATE("=",Uitwerking!$A174,"-",Uitwerking!V$9),RelGegevens!$L$3:$L$1002))</f>
        <v/>
      </c>
      <c r="W174" s="51" t="str">
        <f ca="1">IF(OR($A174="",W$9="",SUMIF(RelGegevens!$F$3:$M$1002,CONCATENATE("=",Uitwerking!$A174,"-",Uitwerking!W$9),RelGegevens!$L$3:$L$1002)=0),"",SUMIF(RelGegevens!$F$3:$M$1002,CONCATENATE("=",Uitwerking!$A174,"-",Uitwerking!W$9),RelGegevens!$L$3:$L$1002))</f>
        <v/>
      </c>
      <c r="X174" s="51" t="str">
        <f ca="1">IF(OR($A174="",X$9="",SUMIF(RelGegevens!$F$3:$M$1002,CONCATENATE("=",Uitwerking!$A174,"-",Uitwerking!X$9),RelGegevens!$L$3:$L$1002)=0),"",SUMIF(RelGegevens!$F$3:$M$1002,CONCATENATE("=",Uitwerking!$A174,"-",Uitwerking!X$9),RelGegevens!$L$3:$L$1002))</f>
        <v/>
      </c>
      <c r="Y174" s="51" t="str">
        <f ca="1">IF(OR($A174="",Y$9="",SUMIF(RelGegevens!$F$3:$M$1002,CONCATENATE("=",Uitwerking!$A174,"-",Uitwerking!Y$9),RelGegevens!$L$3:$L$1002)=0),"",SUMIF(RelGegevens!$F$3:$M$1002,CONCATENATE("=",Uitwerking!$A174,"-",Uitwerking!Y$9),RelGegevens!$L$3:$L$1002))</f>
        <v/>
      </c>
      <c r="Z174" s="50" t="str">
        <f ca="1">IF(OR($A174="",Z$9="",SUMIF(RelGegevens!$F$3:$M$1002,CONCATENATE("=",Uitwerking!$A174,"-",Uitwerking!Z$9),RelGegevens!$L$3:$L$1002)=0),"",SUMIF(RelGegevens!$F$3:$M$1002,CONCATENATE("=",Uitwerking!$A174,"-",Uitwerking!Z$9),RelGegevens!$L$3:$L$1002))</f>
        <v/>
      </c>
      <c r="AA174" s="51" t="str">
        <f ca="1">IF(OR($A174="",AA$9="",SUMIF(RelGegevens!$F$3:$M$1002,CONCATENATE("=",Uitwerking!$A174,"-",Uitwerking!AA$9),RelGegevens!$L$3:$L$1002)=0),"",SUMIF(RelGegevens!$F$3:$M$1002,CONCATENATE("=",Uitwerking!$A174,"-",Uitwerking!AA$9),RelGegevens!$L$3:$L$1002))</f>
        <v/>
      </c>
      <c r="AB174" s="51" t="str">
        <f ca="1">IF(OR($A174="",AB$9="",SUMIF(RelGegevens!$F$3:$M$1002,CONCATENATE("=",Uitwerking!$A174,"-",Uitwerking!AB$9),RelGegevens!$L$3:$L$1002)=0),"",SUMIF(RelGegevens!$F$3:$M$1002,CONCATENATE("=",Uitwerking!$A174,"-",Uitwerking!AB$9),RelGegevens!$L$3:$L$1002))</f>
        <v/>
      </c>
      <c r="AC174" s="51" t="str">
        <f ca="1">IF(OR($A174="",AC$9="",SUMIF(RelGegevens!$F$3:$M$1002,CONCATENATE("=",Uitwerking!$A174,"-",Uitwerking!AC$9),RelGegevens!$L$3:$L$1002)=0),"",SUMIF(RelGegevens!$F$3:$M$1002,CONCATENATE("=",Uitwerking!$A174,"-",Uitwerking!AC$9),RelGegevens!$L$3:$L$1002))</f>
        <v/>
      </c>
      <c r="AD174" s="51" t="str">
        <f ca="1">IF(OR($A174="",AD$9="",SUMIF(RelGegevens!$F$3:$M$1002,CONCATENATE("=",Uitwerking!$A174,"-",Uitwerking!AD$9),RelGegevens!$L$3:$L$1002)=0),"",SUMIF(RelGegevens!$F$3:$M$1002,CONCATENATE("=",Uitwerking!$A174,"-",Uitwerking!AD$9),RelGegevens!$L$3:$L$1002))</f>
        <v/>
      </c>
      <c r="AE174" s="51" t="str">
        <f ca="1">IF(OR($A174="",AE$9="",SUMIF(RelGegevens!$F$3:$M$1002,CONCATENATE("=",Uitwerking!$A174,"-",Uitwerking!AE$9),RelGegevens!$L$3:$L$1002)=0),"",SUMIF(RelGegevens!$F$3:$M$1002,CONCATENATE("=",Uitwerking!$A174,"-",Uitwerking!AE$9),RelGegevens!$L$3:$L$1002))</f>
        <v/>
      </c>
      <c r="AF174" s="51" t="str">
        <f ca="1">IF(OR($A174="",AF$9="",SUMIF(RelGegevens!$F$3:$M$1002,CONCATENATE("=",Uitwerking!$A174,"-",Uitwerking!AF$9),RelGegevens!$L$3:$L$1002)=0),"",SUMIF(RelGegevens!$F$3:$M$1002,CONCATENATE("=",Uitwerking!$A174,"-",Uitwerking!AF$9),RelGegevens!$L$3:$L$1002))</f>
        <v/>
      </c>
      <c r="AG174" s="51" t="str">
        <f ca="1">IF(OR($A174="",AG$9="",SUMIF(RelGegevens!$F$3:$M$1002,CONCATENATE("=",Uitwerking!$A174,"-",Uitwerking!AG$9),RelGegevens!$L$3:$L$1002)=0),"",SUMIF(RelGegevens!$F$3:$M$1002,CONCATENATE("=",Uitwerking!$A174,"-",Uitwerking!AG$9),RelGegevens!$L$3:$L$1002))</f>
        <v/>
      </c>
      <c r="AH174" s="51" t="str">
        <f ca="1">IF(OR($A174="",AH$9="",SUMIF(RelGegevens!$F$3:$M$1002,CONCATENATE("=",Uitwerking!$A174,"-",Uitwerking!AH$9),RelGegevens!$L$3:$L$1002)=0),"",SUMIF(RelGegevens!$F$3:$M$1002,CONCATENATE("=",Uitwerking!$A174,"-",Uitwerking!AH$9),RelGegevens!$L$3:$L$1002))</f>
        <v/>
      </c>
      <c r="AI174" s="51" t="str">
        <f ca="1">IF(OR($A174="",AI$9="",SUMIF(RelGegevens!$F$3:$M$1002,CONCATENATE("=",Uitwerking!$A174,"-",Uitwerking!AI$9),RelGegevens!$L$3:$L$1002)=0),"",SUMIF(RelGegevens!$F$3:$M$1002,CONCATENATE("=",Uitwerking!$A174,"-",Uitwerking!AI$9),RelGegevens!$L$3:$L$1002))</f>
        <v/>
      </c>
      <c r="AJ174" s="51" t="str">
        <f ca="1">IF(OR($A174="",AJ$9="",SUMIF(RelGegevens!$F$3:$M$1002,CONCATENATE("=",Uitwerking!$A174,"-",Uitwerking!AJ$9),RelGegevens!$L$3:$L$1002)=0),"",SUMIF(RelGegevens!$F$3:$M$1002,CONCATENATE("=",Uitwerking!$A174,"-",Uitwerking!AJ$9),RelGegevens!$L$3:$L$1002))</f>
        <v/>
      </c>
      <c r="AK174" s="51" t="str">
        <f ca="1">IF(OR($A174="",AK$9="",SUMIF(RelGegevens!$F$3:$M$1002,CONCATENATE("=",Uitwerking!$A174,"-",Uitwerking!AK$9),RelGegevens!$L$3:$L$1002)=0),"",SUMIF(RelGegevens!$F$3:$M$1002,CONCATENATE("=",Uitwerking!$A174,"-",Uitwerking!AK$9),RelGegevens!$L$3:$L$1002))</f>
        <v/>
      </c>
      <c r="AL174" s="51" t="str">
        <f ca="1">IF(OR($A174="",AL$9="",SUMIF(RelGegevens!$F$3:$M$1002,CONCATENATE("=",Uitwerking!$A174,"-",Uitwerking!AL$9),RelGegevens!$L$3:$L$1002)=0),"",SUMIF(RelGegevens!$F$3:$M$1002,CONCATENATE("=",Uitwerking!$A174,"-",Uitwerking!AL$9),RelGegevens!$L$3:$L$1002))</f>
        <v/>
      </c>
      <c r="AM174" s="51" t="str">
        <f ca="1">IF(OR($A174="",AM$9="",SUMIF(RelGegevens!$F$3:$M$1002,CONCATENATE("=",Uitwerking!$A174,"-",Uitwerking!AM$9),RelGegevens!$L$3:$L$1002)=0),"",SUMIF(RelGegevens!$F$3:$M$1002,CONCATENATE("=",Uitwerking!$A174,"-",Uitwerking!AM$9),RelGegevens!$L$3:$L$1002))</f>
        <v/>
      </c>
      <c r="AN174" s="51" t="str">
        <f ca="1">IF(OR($A174="",AN$9="",SUMIF(RelGegevens!$F$3:$M$1002,CONCATENATE("=",Uitwerking!$A174,"-",Uitwerking!AN$9),RelGegevens!$L$3:$L$1002)=0),"",SUMIF(RelGegevens!$F$3:$M$1002,CONCATENATE("=",Uitwerking!$A174,"-",Uitwerking!AN$9),RelGegevens!$L$3:$L$1002))</f>
        <v/>
      </c>
      <c r="AO174" s="51" t="str">
        <f ca="1">IF(OR($A174="",AO$9="",SUMIF(RelGegevens!$F$3:$M$1002,CONCATENATE("=",Uitwerking!$A174,"-",Uitwerking!AO$9),RelGegevens!$L$3:$L$1002)=0),"",SUMIF(RelGegevens!$F$3:$M$1002,CONCATENATE("=",Uitwerking!$A174,"-",Uitwerking!AO$9),RelGegevens!$L$3:$L$1002))</f>
        <v/>
      </c>
      <c r="AP174" s="51" t="str">
        <f ca="1">IF(OR($A174="",AP$9="",SUMIF(RelGegevens!$F$3:$M$1002,CONCATENATE("=",Uitwerking!$A174,"-",Uitwerking!AP$9),RelGegevens!$L$3:$L$1002)=0),"",SUMIF(RelGegevens!$F$3:$M$1002,CONCATENATE("=",Uitwerking!$A174,"-",Uitwerking!AP$9),RelGegevens!$L$3:$L$1002))</f>
        <v/>
      </c>
      <c r="AQ174" s="51" t="str">
        <f ca="1">IF(OR($A174="",AQ$9="",SUMIF(RelGegevens!$F$3:$M$1002,CONCATENATE("=",Uitwerking!$A174,"-",Uitwerking!AQ$9),RelGegevens!$L$3:$L$1002)=0),"",SUMIF(RelGegevens!$F$3:$M$1002,CONCATENATE("=",Uitwerking!$A174,"-",Uitwerking!AQ$9),RelGegevens!$L$3:$L$1002))</f>
        <v/>
      </c>
      <c r="AR174" s="51" t="str">
        <f ca="1">IF(OR($A174="",AR$9="",SUMIF(RelGegevens!$F$3:$M$1002,CONCATENATE("=",Uitwerking!$A174,"-",Uitwerking!AR$9),RelGegevens!$L$3:$L$1002)=0),"",SUMIF(RelGegevens!$F$3:$M$1002,CONCATENATE("=",Uitwerking!$A174,"-",Uitwerking!AR$9),RelGegevens!$L$3:$L$1002))</f>
        <v/>
      </c>
      <c r="AS174" s="51" t="str">
        <f ca="1">IF(OR($A174="",AS$9="",SUMIF(RelGegevens!$F$3:$M$1002,CONCATENATE("=",Uitwerking!$A174,"-",Uitwerking!AS$9),RelGegevens!$L$3:$L$1002)=0),"",SUMIF(RelGegevens!$F$3:$M$1002,CONCATENATE("=",Uitwerking!$A174,"-",Uitwerking!AS$9),RelGegevens!$L$3:$L$1002))</f>
        <v/>
      </c>
      <c r="AT174" s="51" t="str">
        <f ca="1">IF(OR($A174="",AT$9="",SUMIF(RelGegevens!$F$3:$M$1002,CONCATENATE("=",Uitwerking!$A174,"-",Uitwerking!AT$9),RelGegevens!$L$3:$L$1002)=0),"",SUMIF(RelGegevens!$F$3:$M$1002,CONCATENATE("=",Uitwerking!$A174,"-",Uitwerking!AT$9),RelGegevens!$L$3:$L$1002))</f>
        <v/>
      </c>
      <c r="AU174" s="51" t="str">
        <f ca="1">IF(OR($A174="",AU$9="",SUMIF(RelGegevens!$F$3:$M$1002,CONCATENATE("=",Uitwerking!$A174,"-",Uitwerking!AU$9),RelGegevens!$L$3:$L$1002)=0),"",SUMIF(RelGegevens!$F$3:$M$1002,CONCATENATE("=",Uitwerking!$A174,"-",Uitwerking!AU$9),RelGegevens!$L$3:$L$1002))</f>
        <v/>
      </c>
      <c r="AV174" s="51" t="str">
        <f ca="1">IF(OR($A174="",AV$9="",SUMIF(RelGegevens!$F$3:$M$1002,CONCATENATE("=",Uitwerking!$A174,"-",Uitwerking!AV$9),RelGegevens!$L$3:$L$1002)=0),"",SUMIF(RelGegevens!$F$3:$M$1002,CONCATENATE("=",Uitwerking!$A174,"-",Uitwerking!AV$9),RelGegevens!$L$3:$L$1002))</f>
        <v/>
      </c>
      <c r="AW174" s="51" t="str">
        <f ca="1">IF(OR($A174="",AW$9="",SUMIF(RelGegevens!$F$3:$M$1002,CONCATENATE("=",Uitwerking!$A174,"-",Uitwerking!AW$9),RelGegevens!$L$3:$L$1002)=0),"",SUMIF(RelGegevens!$F$3:$M$1002,CONCATENATE("=",Uitwerking!$A174,"-",Uitwerking!AW$9),RelGegevens!$L$3:$L$1002))</f>
        <v/>
      </c>
      <c r="AX174" s="51" t="str">
        <f ca="1">IF(OR($A174="",AX$9="",SUMIF(RelGegevens!$F$3:$M$1002,CONCATENATE("=",Uitwerking!$A174,"-",Uitwerking!AX$9),RelGegevens!$L$3:$L$1002)=0),"",SUMIF(RelGegevens!$F$3:$M$1002,CONCATENATE("=",Uitwerking!$A174,"-",Uitwerking!AX$9),RelGegevens!$L$3:$L$1002))</f>
        <v/>
      </c>
      <c r="AY174" s="51" t="str">
        <f ca="1">IF(OR($A174="",AY$9="",SUMIF(RelGegevens!$F$3:$M$1002,CONCATENATE("=",Uitwerking!$A174,"-",Uitwerking!AY$9),RelGegevens!$L$3:$L$1002)=0),"",SUMIF(RelGegevens!$F$3:$M$1002,CONCATENATE("=",Uitwerking!$A174,"-",Uitwerking!AY$9),RelGegevens!$L$3:$L$1002))</f>
        <v/>
      </c>
      <c r="AZ174" s="51" t="str">
        <f ca="1">IF(OR($A174="",AZ$9="",SUMIF(RelGegevens!$F$3:$M$1002,CONCATENATE("=",Uitwerking!$A174,"-",Uitwerking!AZ$9),RelGegevens!$L$3:$L$1002)=0),"",SUMIF(RelGegevens!$F$3:$M$1002,CONCATENATE("=",Uitwerking!$A174,"-",Uitwerking!AZ$9),RelGegevens!$L$3:$L$1002))</f>
        <v/>
      </c>
      <c r="BA174" s="51" t="str">
        <f ca="1">IF(OR($A174="",BA$9="",SUMIF(RelGegevens!$F$3:$M$1002,CONCATENATE("=",Uitwerking!$A174,"-",Uitwerking!BA$9),RelGegevens!$L$3:$L$1002)=0),"",SUMIF(RelGegevens!$F$3:$M$1002,CONCATENATE("=",Uitwerking!$A174,"-",Uitwerking!BA$9),RelGegevens!$L$3:$L$1002))</f>
        <v/>
      </c>
      <c r="BB174" s="51" t="str">
        <f ca="1">IF(OR($A174="",BB$9="",SUMIF(RelGegevens!$F$3:$M$1002,CONCATENATE("=",Uitwerking!$A174,"-",Uitwerking!BB$9),RelGegevens!$L$3:$L$1002)=0),"",SUMIF(RelGegevens!$F$3:$M$1002,CONCATENATE("=",Uitwerking!$A174,"-",Uitwerking!BB$9),RelGegevens!$L$3:$L$1002))</f>
        <v/>
      </c>
      <c r="BC174" s="52" t="str">
        <f ca="1">IF(OR($A174="",BC$9="",SUMIF(RelGegevens!$F$3:$M$1002,CONCATENATE("=",Uitwerking!$A174,"-",Uitwerking!BC$9),RelGegevens!$L$3:$L$1002)=0),"",SUMIF(RelGegevens!$F$3:$M$1002,CONCATENATE("=",Uitwerking!$A174,"-",Uitwerking!BC$9),RelGegevens!$L$3:$L$1002))</f>
        <v/>
      </c>
    </row>
    <row r="175" spans="1:55" ht="10.5" customHeight="1" x14ac:dyDescent="0.25">
      <c r="A175" s="17" t="str">
        <f>'Data LMA'!B183</f>
        <v/>
      </c>
      <c r="B175" s="29" t="str">
        <f t="shared" si="9"/>
        <v/>
      </c>
      <c r="C175" s="22" t="str">
        <f>IF(A175="","",VLOOKUP(A175,Euralcodes!$A$2:$C$840,3))</f>
        <v/>
      </c>
      <c r="D175" s="23" t="str">
        <f>IF(C175="","",VLOOKUP(A175,Euralcodes!$A$2:$C$840,2))</f>
        <v/>
      </c>
      <c r="E175" s="87" t="str">
        <f t="shared" ca="1" si="8"/>
        <v/>
      </c>
      <c r="F175" s="50" t="str">
        <f ca="1">IF(OR($A175="",F$9="",SUMIF(RelGegevens!$F$3:$M$1002,CONCATENATE("=",Uitwerking!$A175,"-",Uitwerking!F$9),RelGegevens!$L$3:$L$1002)=0),"",SUMIF(RelGegevens!$F$3:$M$1002,CONCATENATE("=",Uitwerking!$A175,"-",Uitwerking!F$9),RelGegevens!$L$3:$L$1002))</f>
        <v/>
      </c>
      <c r="G175" s="51" t="str">
        <f ca="1">IF(OR($A175="",G$9="",SUMIF(RelGegevens!$F$3:$M$1002,CONCATENATE("=",Uitwerking!$A175,"-",Uitwerking!G$9),RelGegevens!$L$3:$L$1002)=0),"",SUMIF(RelGegevens!$F$3:$M$1002,CONCATENATE("=",Uitwerking!$A175,"-",Uitwerking!G$9),RelGegevens!$L$3:$L$1002))</f>
        <v/>
      </c>
      <c r="H175" s="51" t="str">
        <f ca="1">IF(OR($A175="",H$9="",SUMIF(RelGegevens!$F$3:$M$1002,CONCATENATE("=",Uitwerking!$A175,"-",Uitwerking!H$9),RelGegevens!$L$3:$L$1002)=0),"",SUMIF(RelGegevens!$F$3:$M$1002,CONCATENATE("=",Uitwerking!$A175,"-",Uitwerking!H$9),RelGegevens!$L$3:$L$1002))</f>
        <v/>
      </c>
      <c r="I175" s="51" t="str">
        <f ca="1">IF(OR($A175="",I$9="",SUMIF(RelGegevens!$F$3:$M$1002,CONCATENATE("=",Uitwerking!$A175,"-",Uitwerking!I$9),RelGegevens!$L$3:$L$1002)=0),"",SUMIF(RelGegevens!$F$3:$M$1002,CONCATENATE("=",Uitwerking!$A175,"-",Uitwerking!I$9),RelGegevens!$L$3:$L$1002))</f>
        <v/>
      </c>
      <c r="J175" s="51" t="str">
        <f ca="1">IF(OR($A175="",J$9="",SUMIF(RelGegevens!$F$3:$M$1002,CONCATENATE("=",Uitwerking!$A175,"-",Uitwerking!J$9),RelGegevens!$L$3:$L$1002)=0),"",SUMIF(RelGegevens!$F$3:$M$1002,CONCATENATE("=",Uitwerking!$A175,"-",Uitwerking!J$9),RelGegevens!$L$3:$L$1002))</f>
        <v/>
      </c>
      <c r="K175" s="51" t="str">
        <f ca="1">IF(OR($A175="",K$9="",SUMIF(RelGegevens!$F$3:$M$1002,CONCATENATE("=",Uitwerking!$A175,"-",Uitwerking!K$9),RelGegevens!$L$3:$L$1002)=0),"",SUMIF(RelGegevens!$F$3:$M$1002,CONCATENATE("=",Uitwerking!$A175,"-",Uitwerking!K$9),RelGegevens!$L$3:$L$1002))</f>
        <v/>
      </c>
      <c r="L175" s="51" t="str">
        <f ca="1">IF(OR($A175="",L$9="",SUMIF(RelGegevens!$F$3:$M$1002,CONCATENATE("=",Uitwerking!$A175,"-",Uitwerking!L$9),RelGegevens!$L$3:$L$1002)=0),"",SUMIF(RelGegevens!$F$3:$M$1002,CONCATENATE("=",Uitwerking!$A175,"-",Uitwerking!L$9),RelGegevens!$L$3:$L$1002))</f>
        <v/>
      </c>
      <c r="M175" s="51" t="str">
        <f ca="1">IF(OR($A175="",M$9="",SUMIF(RelGegevens!$F$3:$M$1002,CONCATENATE("=",Uitwerking!$A175,"-",Uitwerking!M$9),RelGegevens!$L$3:$L$1002)=0),"",SUMIF(RelGegevens!$F$3:$M$1002,CONCATENATE("=",Uitwerking!$A175,"-",Uitwerking!M$9),RelGegevens!$L$3:$L$1002))</f>
        <v/>
      </c>
      <c r="N175" s="51" t="str">
        <f ca="1">IF(OR($A175="",N$9="",SUMIF(RelGegevens!$F$3:$M$1002,CONCATENATE("=",Uitwerking!$A175,"-",Uitwerking!N$9),RelGegevens!$L$3:$L$1002)=0),"",SUMIF(RelGegevens!$F$3:$M$1002,CONCATENATE("=",Uitwerking!$A175,"-",Uitwerking!N$9),RelGegevens!$L$3:$L$1002))</f>
        <v/>
      </c>
      <c r="O175" s="51" t="str">
        <f ca="1">IF(OR($A175="",O$9="",SUMIF(RelGegevens!$F$3:$M$1002,CONCATENATE("=",Uitwerking!$A175,"-",Uitwerking!O$9),RelGegevens!$L$3:$L$1002)=0),"",SUMIF(RelGegevens!$F$3:$M$1002,CONCATENATE("=",Uitwerking!$A175,"-",Uitwerking!O$9),RelGegevens!$L$3:$L$1002))</f>
        <v/>
      </c>
      <c r="P175" s="51" t="str">
        <f ca="1">IF(OR($A175="",P$9="",SUMIF(RelGegevens!$F$3:$M$1002,CONCATENATE("=",Uitwerking!$A175,"-",Uitwerking!P$9),RelGegevens!$L$3:$L$1002)=0),"",SUMIF(RelGegevens!$F$3:$M$1002,CONCATENATE("=",Uitwerking!$A175,"-",Uitwerking!P$9),RelGegevens!$L$3:$L$1002))</f>
        <v/>
      </c>
      <c r="Q175" s="51" t="str">
        <f ca="1">IF(OR($A175="",Q$9="",SUMIF(RelGegevens!$F$3:$M$1002,CONCATENATE("=",Uitwerking!$A175,"-",Uitwerking!Q$9),RelGegevens!$L$3:$L$1002)=0),"",SUMIF(RelGegevens!$F$3:$M$1002,CONCATENATE("=",Uitwerking!$A175,"-",Uitwerking!Q$9),RelGegevens!$L$3:$L$1002))</f>
        <v/>
      </c>
      <c r="R175" s="51" t="str">
        <f ca="1">IF(OR($A175="",R$9="",SUMIF(RelGegevens!$F$3:$M$1002,CONCATENATE("=",Uitwerking!$A175,"-",Uitwerking!R$9),RelGegevens!$L$3:$L$1002)=0),"",SUMIF(RelGegevens!$F$3:$M$1002,CONCATENATE("=",Uitwerking!$A175,"-",Uitwerking!R$9),RelGegevens!$L$3:$L$1002))</f>
        <v/>
      </c>
      <c r="S175" s="51" t="str">
        <f ca="1">IF(OR($A175="",S$9="",SUMIF(RelGegevens!$F$3:$M$1002,CONCATENATE("=",Uitwerking!$A175,"-",Uitwerking!S$9),RelGegevens!$L$3:$L$1002)=0),"",SUMIF(RelGegevens!$F$3:$M$1002,CONCATENATE("=",Uitwerking!$A175,"-",Uitwerking!S$9),RelGegevens!$L$3:$L$1002))</f>
        <v/>
      </c>
      <c r="T175" s="51" t="str">
        <f ca="1">IF(OR($A175="",T$9="",SUMIF(RelGegevens!$F$3:$M$1002,CONCATENATE("=",Uitwerking!$A175,"-",Uitwerking!T$9),RelGegevens!$L$3:$L$1002)=0),"",SUMIF(RelGegevens!$F$3:$M$1002,CONCATENATE("=",Uitwerking!$A175,"-",Uitwerking!T$9),RelGegevens!$L$3:$L$1002))</f>
        <v/>
      </c>
      <c r="U175" s="51" t="str">
        <f ca="1">IF(OR($A175="",U$9="",SUMIF(RelGegevens!$F$3:$M$1002,CONCATENATE("=",Uitwerking!$A175,"-",Uitwerking!U$9),RelGegevens!$L$3:$L$1002)=0),"",SUMIF(RelGegevens!$F$3:$M$1002,CONCATENATE("=",Uitwerking!$A175,"-",Uitwerking!U$9),RelGegevens!$L$3:$L$1002))</f>
        <v/>
      </c>
      <c r="V175" s="51" t="str">
        <f ca="1">IF(OR($A175="",V$9="",SUMIF(RelGegevens!$F$3:$M$1002,CONCATENATE("=",Uitwerking!$A175,"-",Uitwerking!V$9),RelGegevens!$L$3:$L$1002)=0),"",SUMIF(RelGegevens!$F$3:$M$1002,CONCATENATE("=",Uitwerking!$A175,"-",Uitwerking!V$9),RelGegevens!$L$3:$L$1002))</f>
        <v/>
      </c>
      <c r="W175" s="51" t="str">
        <f ca="1">IF(OR($A175="",W$9="",SUMIF(RelGegevens!$F$3:$M$1002,CONCATENATE("=",Uitwerking!$A175,"-",Uitwerking!W$9),RelGegevens!$L$3:$L$1002)=0),"",SUMIF(RelGegevens!$F$3:$M$1002,CONCATENATE("=",Uitwerking!$A175,"-",Uitwerking!W$9),RelGegevens!$L$3:$L$1002))</f>
        <v/>
      </c>
      <c r="X175" s="51" t="str">
        <f ca="1">IF(OR($A175="",X$9="",SUMIF(RelGegevens!$F$3:$M$1002,CONCATENATE("=",Uitwerking!$A175,"-",Uitwerking!X$9),RelGegevens!$L$3:$L$1002)=0),"",SUMIF(RelGegevens!$F$3:$M$1002,CONCATENATE("=",Uitwerking!$A175,"-",Uitwerking!X$9),RelGegevens!$L$3:$L$1002))</f>
        <v/>
      </c>
      <c r="Y175" s="51" t="str">
        <f ca="1">IF(OR($A175="",Y$9="",SUMIF(RelGegevens!$F$3:$M$1002,CONCATENATE("=",Uitwerking!$A175,"-",Uitwerking!Y$9),RelGegevens!$L$3:$L$1002)=0),"",SUMIF(RelGegevens!$F$3:$M$1002,CONCATENATE("=",Uitwerking!$A175,"-",Uitwerking!Y$9),RelGegevens!$L$3:$L$1002))</f>
        <v/>
      </c>
      <c r="Z175" s="50" t="str">
        <f ca="1">IF(OR($A175="",Z$9="",SUMIF(RelGegevens!$F$3:$M$1002,CONCATENATE("=",Uitwerking!$A175,"-",Uitwerking!Z$9),RelGegevens!$L$3:$L$1002)=0),"",SUMIF(RelGegevens!$F$3:$M$1002,CONCATENATE("=",Uitwerking!$A175,"-",Uitwerking!Z$9),RelGegevens!$L$3:$L$1002))</f>
        <v/>
      </c>
      <c r="AA175" s="51" t="str">
        <f ca="1">IF(OR($A175="",AA$9="",SUMIF(RelGegevens!$F$3:$M$1002,CONCATENATE("=",Uitwerking!$A175,"-",Uitwerking!AA$9),RelGegevens!$L$3:$L$1002)=0),"",SUMIF(RelGegevens!$F$3:$M$1002,CONCATENATE("=",Uitwerking!$A175,"-",Uitwerking!AA$9),RelGegevens!$L$3:$L$1002))</f>
        <v/>
      </c>
      <c r="AB175" s="51" t="str">
        <f ca="1">IF(OR($A175="",AB$9="",SUMIF(RelGegevens!$F$3:$M$1002,CONCATENATE("=",Uitwerking!$A175,"-",Uitwerking!AB$9),RelGegevens!$L$3:$L$1002)=0),"",SUMIF(RelGegevens!$F$3:$M$1002,CONCATENATE("=",Uitwerking!$A175,"-",Uitwerking!AB$9),RelGegevens!$L$3:$L$1002))</f>
        <v/>
      </c>
      <c r="AC175" s="51" t="str">
        <f ca="1">IF(OR($A175="",AC$9="",SUMIF(RelGegevens!$F$3:$M$1002,CONCATENATE("=",Uitwerking!$A175,"-",Uitwerking!AC$9),RelGegevens!$L$3:$L$1002)=0),"",SUMIF(RelGegevens!$F$3:$M$1002,CONCATENATE("=",Uitwerking!$A175,"-",Uitwerking!AC$9),RelGegevens!$L$3:$L$1002))</f>
        <v/>
      </c>
      <c r="AD175" s="51" t="str">
        <f ca="1">IF(OR($A175="",AD$9="",SUMIF(RelGegevens!$F$3:$M$1002,CONCATENATE("=",Uitwerking!$A175,"-",Uitwerking!AD$9),RelGegevens!$L$3:$L$1002)=0),"",SUMIF(RelGegevens!$F$3:$M$1002,CONCATENATE("=",Uitwerking!$A175,"-",Uitwerking!AD$9),RelGegevens!$L$3:$L$1002))</f>
        <v/>
      </c>
      <c r="AE175" s="51" t="str">
        <f ca="1">IF(OR($A175="",AE$9="",SUMIF(RelGegevens!$F$3:$M$1002,CONCATENATE("=",Uitwerking!$A175,"-",Uitwerking!AE$9),RelGegevens!$L$3:$L$1002)=0),"",SUMIF(RelGegevens!$F$3:$M$1002,CONCATENATE("=",Uitwerking!$A175,"-",Uitwerking!AE$9),RelGegevens!$L$3:$L$1002))</f>
        <v/>
      </c>
      <c r="AF175" s="51" t="str">
        <f ca="1">IF(OR($A175="",AF$9="",SUMIF(RelGegevens!$F$3:$M$1002,CONCATENATE("=",Uitwerking!$A175,"-",Uitwerking!AF$9),RelGegevens!$L$3:$L$1002)=0),"",SUMIF(RelGegevens!$F$3:$M$1002,CONCATENATE("=",Uitwerking!$A175,"-",Uitwerking!AF$9),RelGegevens!$L$3:$L$1002))</f>
        <v/>
      </c>
      <c r="AG175" s="51" t="str">
        <f ca="1">IF(OR($A175="",AG$9="",SUMIF(RelGegevens!$F$3:$M$1002,CONCATENATE("=",Uitwerking!$A175,"-",Uitwerking!AG$9),RelGegevens!$L$3:$L$1002)=0),"",SUMIF(RelGegevens!$F$3:$M$1002,CONCATENATE("=",Uitwerking!$A175,"-",Uitwerking!AG$9),RelGegevens!$L$3:$L$1002))</f>
        <v/>
      </c>
      <c r="AH175" s="51" t="str">
        <f ca="1">IF(OR($A175="",AH$9="",SUMIF(RelGegevens!$F$3:$M$1002,CONCATENATE("=",Uitwerking!$A175,"-",Uitwerking!AH$9),RelGegevens!$L$3:$L$1002)=0),"",SUMIF(RelGegevens!$F$3:$M$1002,CONCATENATE("=",Uitwerking!$A175,"-",Uitwerking!AH$9),RelGegevens!$L$3:$L$1002))</f>
        <v/>
      </c>
      <c r="AI175" s="51" t="str">
        <f ca="1">IF(OR($A175="",AI$9="",SUMIF(RelGegevens!$F$3:$M$1002,CONCATENATE("=",Uitwerking!$A175,"-",Uitwerking!AI$9),RelGegevens!$L$3:$L$1002)=0),"",SUMIF(RelGegevens!$F$3:$M$1002,CONCATENATE("=",Uitwerking!$A175,"-",Uitwerking!AI$9),RelGegevens!$L$3:$L$1002))</f>
        <v/>
      </c>
      <c r="AJ175" s="51" t="str">
        <f ca="1">IF(OR($A175="",AJ$9="",SUMIF(RelGegevens!$F$3:$M$1002,CONCATENATE("=",Uitwerking!$A175,"-",Uitwerking!AJ$9),RelGegevens!$L$3:$L$1002)=0),"",SUMIF(RelGegevens!$F$3:$M$1002,CONCATENATE("=",Uitwerking!$A175,"-",Uitwerking!AJ$9),RelGegevens!$L$3:$L$1002))</f>
        <v/>
      </c>
      <c r="AK175" s="51" t="str">
        <f ca="1">IF(OR($A175="",AK$9="",SUMIF(RelGegevens!$F$3:$M$1002,CONCATENATE("=",Uitwerking!$A175,"-",Uitwerking!AK$9),RelGegevens!$L$3:$L$1002)=0),"",SUMIF(RelGegevens!$F$3:$M$1002,CONCATENATE("=",Uitwerking!$A175,"-",Uitwerking!AK$9),RelGegevens!$L$3:$L$1002))</f>
        <v/>
      </c>
      <c r="AL175" s="51" t="str">
        <f ca="1">IF(OR($A175="",AL$9="",SUMIF(RelGegevens!$F$3:$M$1002,CONCATENATE("=",Uitwerking!$A175,"-",Uitwerking!AL$9),RelGegevens!$L$3:$L$1002)=0),"",SUMIF(RelGegevens!$F$3:$M$1002,CONCATENATE("=",Uitwerking!$A175,"-",Uitwerking!AL$9),RelGegevens!$L$3:$L$1002))</f>
        <v/>
      </c>
      <c r="AM175" s="51" t="str">
        <f ca="1">IF(OR($A175="",AM$9="",SUMIF(RelGegevens!$F$3:$M$1002,CONCATENATE("=",Uitwerking!$A175,"-",Uitwerking!AM$9),RelGegevens!$L$3:$L$1002)=0),"",SUMIF(RelGegevens!$F$3:$M$1002,CONCATENATE("=",Uitwerking!$A175,"-",Uitwerking!AM$9),RelGegevens!$L$3:$L$1002))</f>
        <v/>
      </c>
      <c r="AN175" s="51" t="str">
        <f ca="1">IF(OR($A175="",AN$9="",SUMIF(RelGegevens!$F$3:$M$1002,CONCATENATE("=",Uitwerking!$A175,"-",Uitwerking!AN$9),RelGegevens!$L$3:$L$1002)=0),"",SUMIF(RelGegevens!$F$3:$M$1002,CONCATENATE("=",Uitwerking!$A175,"-",Uitwerking!AN$9),RelGegevens!$L$3:$L$1002))</f>
        <v/>
      </c>
      <c r="AO175" s="51" t="str">
        <f ca="1">IF(OR($A175="",AO$9="",SUMIF(RelGegevens!$F$3:$M$1002,CONCATENATE("=",Uitwerking!$A175,"-",Uitwerking!AO$9),RelGegevens!$L$3:$L$1002)=0),"",SUMIF(RelGegevens!$F$3:$M$1002,CONCATENATE("=",Uitwerking!$A175,"-",Uitwerking!AO$9),RelGegevens!$L$3:$L$1002))</f>
        <v/>
      </c>
      <c r="AP175" s="51" t="str">
        <f ca="1">IF(OR($A175="",AP$9="",SUMIF(RelGegevens!$F$3:$M$1002,CONCATENATE("=",Uitwerking!$A175,"-",Uitwerking!AP$9),RelGegevens!$L$3:$L$1002)=0),"",SUMIF(RelGegevens!$F$3:$M$1002,CONCATENATE("=",Uitwerking!$A175,"-",Uitwerking!AP$9),RelGegevens!$L$3:$L$1002))</f>
        <v/>
      </c>
      <c r="AQ175" s="51" t="str">
        <f ca="1">IF(OR($A175="",AQ$9="",SUMIF(RelGegevens!$F$3:$M$1002,CONCATENATE("=",Uitwerking!$A175,"-",Uitwerking!AQ$9),RelGegevens!$L$3:$L$1002)=0),"",SUMIF(RelGegevens!$F$3:$M$1002,CONCATENATE("=",Uitwerking!$A175,"-",Uitwerking!AQ$9),RelGegevens!$L$3:$L$1002))</f>
        <v/>
      </c>
      <c r="AR175" s="51" t="str">
        <f ca="1">IF(OR($A175="",AR$9="",SUMIF(RelGegevens!$F$3:$M$1002,CONCATENATE("=",Uitwerking!$A175,"-",Uitwerking!AR$9),RelGegevens!$L$3:$L$1002)=0),"",SUMIF(RelGegevens!$F$3:$M$1002,CONCATENATE("=",Uitwerking!$A175,"-",Uitwerking!AR$9),RelGegevens!$L$3:$L$1002))</f>
        <v/>
      </c>
      <c r="AS175" s="51" t="str">
        <f ca="1">IF(OR($A175="",AS$9="",SUMIF(RelGegevens!$F$3:$M$1002,CONCATENATE("=",Uitwerking!$A175,"-",Uitwerking!AS$9),RelGegevens!$L$3:$L$1002)=0),"",SUMIF(RelGegevens!$F$3:$M$1002,CONCATENATE("=",Uitwerking!$A175,"-",Uitwerking!AS$9),RelGegevens!$L$3:$L$1002))</f>
        <v/>
      </c>
      <c r="AT175" s="51" t="str">
        <f ca="1">IF(OR($A175="",AT$9="",SUMIF(RelGegevens!$F$3:$M$1002,CONCATENATE("=",Uitwerking!$A175,"-",Uitwerking!AT$9),RelGegevens!$L$3:$L$1002)=0),"",SUMIF(RelGegevens!$F$3:$M$1002,CONCATENATE("=",Uitwerking!$A175,"-",Uitwerking!AT$9),RelGegevens!$L$3:$L$1002))</f>
        <v/>
      </c>
      <c r="AU175" s="51" t="str">
        <f ca="1">IF(OR($A175="",AU$9="",SUMIF(RelGegevens!$F$3:$M$1002,CONCATENATE("=",Uitwerking!$A175,"-",Uitwerking!AU$9),RelGegevens!$L$3:$L$1002)=0),"",SUMIF(RelGegevens!$F$3:$M$1002,CONCATENATE("=",Uitwerking!$A175,"-",Uitwerking!AU$9),RelGegevens!$L$3:$L$1002))</f>
        <v/>
      </c>
      <c r="AV175" s="51" t="str">
        <f ca="1">IF(OR($A175="",AV$9="",SUMIF(RelGegevens!$F$3:$M$1002,CONCATENATE("=",Uitwerking!$A175,"-",Uitwerking!AV$9),RelGegevens!$L$3:$L$1002)=0),"",SUMIF(RelGegevens!$F$3:$M$1002,CONCATENATE("=",Uitwerking!$A175,"-",Uitwerking!AV$9),RelGegevens!$L$3:$L$1002))</f>
        <v/>
      </c>
      <c r="AW175" s="51" t="str">
        <f ca="1">IF(OR($A175="",AW$9="",SUMIF(RelGegevens!$F$3:$M$1002,CONCATENATE("=",Uitwerking!$A175,"-",Uitwerking!AW$9),RelGegevens!$L$3:$L$1002)=0),"",SUMIF(RelGegevens!$F$3:$M$1002,CONCATENATE("=",Uitwerking!$A175,"-",Uitwerking!AW$9),RelGegevens!$L$3:$L$1002))</f>
        <v/>
      </c>
      <c r="AX175" s="51" t="str">
        <f ca="1">IF(OR($A175="",AX$9="",SUMIF(RelGegevens!$F$3:$M$1002,CONCATENATE("=",Uitwerking!$A175,"-",Uitwerking!AX$9),RelGegevens!$L$3:$L$1002)=0),"",SUMIF(RelGegevens!$F$3:$M$1002,CONCATENATE("=",Uitwerking!$A175,"-",Uitwerking!AX$9),RelGegevens!$L$3:$L$1002))</f>
        <v/>
      </c>
      <c r="AY175" s="51" t="str">
        <f ca="1">IF(OR($A175="",AY$9="",SUMIF(RelGegevens!$F$3:$M$1002,CONCATENATE("=",Uitwerking!$A175,"-",Uitwerking!AY$9),RelGegevens!$L$3:$L$1002)=0),"",SUMIF(RelGegevens!$F$3:$M$1002,CONCATENATE("=",Uitwerking!$A175,"-",Uitwerking!AY$9),RelGegevens!$L$3:$L$1002))</f>
        <v/>
      </c>
      <c r="AZ175" s="51" t="str">
        <f ca="1">IF(OR($A175="",AZ$9="",SUMIF(RelGegevens!$F$3:$M$1002,CONCATENATE("=",Uitwerking!$A175,"-",Uitwerking!AZ$9),RelGegevens!$L$3:$L$1002)=0),"",SUMIF(RelGegevens!$F$3:$M$1002,CONCATENATE("=",Uitwerking!$A175,"-",Uitwerking!AZ$9),RelGegevens!$L$3:$L$1002))</f>
        <v/>
      </c>
      <c r="BA175" s="51" t="str">
        <f ca="1">IF(OR($A175="",BA$9="",SUMIF(RelGegevens!$F$3:$M$1002,CONCATENATE("=",Uitwerking!$A175,"-",Uitwerking!BA$9),RelGegevens!$L$3:$L$1002)=0),"",SUMIF(RelGegevens!$F$3:$M$1002,CONCATENATE("=",Uitwerking!$A175,"-",Uitwerking!BA$9),RelGegevens!$L$3:$L$1002))</f>
        <v/>
      </c>
      <c r="BB175" s="51" t="str">
        <f ca="1">IF(OR($A175="",BB$9="",SUMIF(RelGegevens!$F$3:$M$1002,CONCATENATE("=",Uitwerking!$A175,"-",Uitwerking!BB$9),RelGegevens!$L$3:$L$1002)=0),"",SUMIF(RelGegevens!$F$3:$M$1002,CONCATENATE("=",Uitwerking!$A175,"-",Uitwerking!BB$9),RelGegevens!$L$3:$L$1002))</f>
        <v/>
      </c>
      <c r="BC175" s="52" t="str">
        <f ca="1">IF(OR($A175="",BC$9="",SUMIF(RelGegevens!$F$3:$M$1002,CONCATENATE("=",Uitwerking!$A175,"-",Uitwerking!BC$9),RelGegevens!$L$3:$L$1002)=0),"",SUMIF(RelGegevens!$F$3:$M$1002,CONCATENATE("=",Uitwerking!$A175,"-",Uitwerking!BC$9),RelGegevens!$L$3:$L$1002))</f>
        <v/>
      </c>
    </row>
    <row r="176" spans="1:55" ht="10.5" customHeight="1" x14ac:dyDescent="0.25">
      <c r="A176" s="17" t="str">
        <f>'Data LMA'!B184</f>
        <v/>
      </c>
      <c r="B176" s="29" t="str">
        <f t="shared" si="9"/>
        <v/>
      </c>
      <c r="C176" s="22" t="str">
        <f>IF(A176="","",VLOOKUP(A176,Euralcodes!$A$2:$C$840,3))</f>
        <v/>
      </c>
      <c r="D176" s="23" t="str">
        <f>IF(C176="","",VLOOKUP(A176,Euralcodes!$A$2:$C$840,2))</f>
        <v/>
      </c>
      <c r="E176" s="87" t="str">
        <f t="shared" ca="1" si="8"/>
        <v/>
      </c>
      <c r="F176" s="50" t="str">
        <f ca="1">IF(OR($A176="",F$9="",SUMIF(RelGegevens!$F$3:$M$1002,CONCATENATE("=",Uitwerking!$A176,"-",Uitwerking!F$9),RelGegevens!$L$3:$L$1002)=0),"",SUMIF(RelGegevens!$F$3:$M$1002,CONCATENATE("=",Uitwerking!$A176,"-",Uitwerking!F$9),RelGegevens!$L$3:$L$1002))</f>
        <v/>
      </c>
      <c r="G176" s="51" t="str">
        <f ca="1">IF(OR($A176="",G$9="",SUMIF(RelGegevens!$F$3:$M$1002,CONCATENATE("=",Uitwerking!$A176,"-",Uitwerking!G$9),RelGegevens!$L$3:$L$1002)=0),"",SUMIF(RelGegevens!$F$3:$M$1002,CONCATENATE("=",Uitwerking!$A176,"-",Uitwerking!G$9),RelGegevens!$L$3:$L$1002))</f>
        <v/>
      </c>
      <c r="H176" s="51" t="str">
        <f ca="1">IF(OR($A176="",H$9="",SUMIF(RelGegevens!$F$3:$M$1002,CONCATENATE("=",Uitwerking!$A176,"-",Uitwerking!H$9),RelGegevens!$L$3:$L$1002)=0),"",SUMIF(RelGegevens!$F$3:$M$1002,CONCATENATE("=",Uitwerking!$A176,"-",Uitwerking!H$9),RelGegevens!$L$3:$L$1002))</f>
        <v/>
      </c>
      <c r="I176" s="51" t="str">
        <f ca="1">IF(OR($A176="",I$9="",SUMIF(RelGegevens!$F$3:$M$1002,CONCATENATE("=",Uitwerking!$A176,"-",Uitwerking!I$9),RelGegevens!$L$3:$L$1002)=0),"",SUMIF(RelGegevens!$F$3:$M$1002,CONCATENATE("=",Uitwerking!$A176,"-",Uitwerking!I$9),RelGegevens!$L$3:$L$1002))</f>
        <v/>
      </c>
      <c r="J176" s="51" t="str">
        <f ca="1">IF(OR($A176="",J$9="",SUMIF(RelGegevens!$F$3:$M$1002,CONCATENATE("=",Uitwerking!$A176,"-",Uitwerking!J$9),RelGegevens!$L$3:$L$1002)=0),"",SUMIF(RelGegevens!$F$3:$M$1002,CONCATENATE("=",Uitwerking!$A176,"-",Uitwerking!J$9),RelGegevens!$L$3:$L$1002))</f>
        <v/>
      </c>
      <c r="K176" s="51" t="str">
        <f ca="1">IF(OR($A176="",K$9="",SUMIF(RelGegevens!$F$3:$M$1002,CONCATENATE("=",Uitwerking!$A176,"-",Uitwerking!K$9),RelGegevens!$L$3:$L$1002)=0),"",SUMIF(RelGegevens!$F$3:$M$1002,CONCATENATE("=",Uitwerking!$A176,"-",Uitwerking!K$9),RelGegevens!$L$3:$L$1002))</f>
        <v/>
      </c>
      <c r="L176" s="51" t="str">
        <f ca="1">IF(OR($A176="",L$9="",SUMIF(RelGegevens!$F$3:$M$1002,CONCATENATE("=",Uitwerking!$A176,"-",Uitwerking!L$9),RelGegevens!$L$3:$L$1002)=0),"",SUMIF(RelGegevens!$F$3:$M$1002,CONCATENATE("=",Uitwerking!$A176,"-",Uitwerking!L$9),RelGegevens!$L$3:$L$1002))</f>
        <v/>
      </c>
      <c r="M176" s="51" t="str">
        <f ca="1">IF(OR($A176="",M$9="",SUMIF(RelGegevens!$F$3:$M$1002,CONCATENATE("=",Uitwerking!$A176,"-",Uitwerking!M$9),RelGegevens!$L$3:$L$1002)=0),"",SUMIF(RelGegevens!$F$3:$M$1002,CONCATENATE("=",Uitwerking!$A176,"-",Uitwerking!M$9),RelGegevens!$L$3:$L$1002))</f>
        <v/>
      </c>
      <c r="N176" s="51" t="str">
        <f ca="1">IF(OR($A176="",N$9="",SUMIF(RelGegevens!$F$3:$M$1002,CONCATENATE("=",Uitwerking!$A176,"-",Uitwerking!N$9),RelGegevens!$L$3:$L$1002)=0),"",SUMIF(RelGegevens!$F$3:$M$1002,CONCATENATE("=",Uitwerking!$A176,"-",Uitwerking!N$9),RelGegevens!$L$3:$L$1002))</f>
        <v/>
      </c>
      <c r="O176" s="51" t="str">
        <f ca="1">IF(OR($A176="",O$9="",SUMIF(RelGegevens!$F$3:$M$1002,CONCATENATE("=",Uitwerking!$A176,"-",Uitwerking!O$9),RelGegevens!$L$3:$L$1002)=0),"",SUMIF(RelGegevens!$F$3:$M$1002,CONCATENATE("=",Uitwerking!$A176,"-",Uitwerking!O$9),RelGegevens!$L$3:$L$1002))</f>
        <v/>
      </c>
      <c r="P176" s="51" t="str">
        <f ca="1">IF(OR($A176="",P$9="",SUMIF(RelGegevens!$F$3:$M$1002,CONCATENATE("=",Uitwerking!$A176,"-",Uitwerking!P$9),RelGegevens!$L$3:$L$1002)=0),"",SUMIF(RelGegevens!$F$3:$M$1002,CONCATENATE("=",Uitwerking!$A176,"-",Uitwerking!P$9),RelGegevens!$L$3:$L$1002))</f>
        <v/>
      </c>
      <c r="Q176" s="51" t="str">
        <f ca="1">IF(OR($A176="",Q$9="",SUMIF(RelGegevens!$F$3:$M$1002,CONCATENATE("=",Uitwerking!$A176,"-",Uitwerking!Q$9),RelGegevens!$L$3:$L$1002)=0),"",SUMIF(RelGegevens!$F$3:$M$1002,CONCATENATE("=",Uitwerking!$A176,"-",Uitwerking!Q$9),RelGegevens!$L$3:$L$1002))</f>
        <v/>
      </c>
      <c r="R176" s="51" t="str">
        <f ca="1">IF(OR($A176="",R$9="",SUMIF(RelGegevens!$F$3:$M$1002,CONCATENATE("=",Uitwerking!$A176,"-",Uitwerking!R$9),RelGegevens!$L$3:$L$1002)=0),"",SUMIF(RelGegevens!$F$3:$M$1002,CONCATENATE("=",Uitwerking!$A176,"-",Uitwerking!R$9),RelGegevens!$L$3:$L$1002))</f>
        <v/>
      </c>
      <c r="S176" s="51" t="str">
        <f ca="1">IF(OR($A176="",S$9="",SUMIF(RelGegevens!$F$3:$M$1002,CONCATENATE("=",Uitwerking!$A176,"-",Uitwerking!S$9),RelGegevens!$L$3:$L$1002)=0),"",SUMIF(RelGegevens!$F$3:$M$1002,CONCATENATE("=",Uitwerking!$A176,"-",Uitwerking!S$9),RelGegevens!$L$3:$L$1002))</f>
        <v/>
      </c>
      <c r="T176" s="51" t="str">
        <f ca="1">IF(OR($A176="",T$9="",SUMIF(RelGegevens!$F$3:$M$1002,CONCATENATE("=",Uitwerking!$A176,"-",Uitwerking!T$9),RelGegevens!$L$3:$L$1002)=0),"",SUMIF(RelGegevens!$F$3:$M$1002,CONCATENATE("=",Uitwerking!$A176,"-",Uitwerking!T$9),RelGegevens!$L$3:$L$1002))</f>
        <v/>
      </c>
      <c r="U176" s="51" t="str">
        <f ca="1">IF(OR($A176="",U$9="",SUMIF(RelGegevens!$F$3:$M$1002,CONCATENATE("=",Uitwerking!$A176,"-",Uitwerking!U$9),RelGegevens!$L$3:$L$1002)=0),"",SUMIF(RelGegevens!$F$3:$M$1002,CONCATENATE("=",Uitwerking!$A176,"-",Uitwerking!U$9),RelGegevens!$L$3:$L$1002))</f>
        <v/>
      </c>
      <c r="V176" s="51" t="str">
        <f ca="1">IF(OR($A176="",V$9="",SUMIF(RelGegevens!$F$3:$M$1002,CONCATENATE("=",Uitwerking!$A176,"-",Uitwerking!V$9),RelGegevens!$L$3:$L$1002)=0),"",SUMIF(RelGegevens!$F$3:$M$1002,CONCATENATE("=",Uitwerking!$A176,"-",Uitwerking!V$9),RelGegevens!$L$3:$L$1002))</f>
        <v/>
      </c>
      <c r="W176" s="51" t="str">
        <f ca="1">IF(OR($A176="",W$9="",SUMIF(RelGegevens!$F$3:$M$1002,CONCATENATE("=",Uitwerking!$A176,"-",Uitwerking!W$9),RelGegevens!$L$3:$L$1002)=0),"",SUMIF(RelGegevens!$F$3:$M$1002,CONCATENATE("=",Uitwerking!$A176,"-",Uitwerking!W$9),RelGegevens!$L$3:$L$1002))</f>
        <v/>
      </c>
      <c r="X176" s="51" t="str">
        <f ca="1">IF(OR($A176="",X$9="",SUMIF(RelGegevens!$F$3:$M$1002,CONCATENATE("=",Uitwerking!$A176,"-",Uitwerking!X$9),RelGegevens!$L$3:$L$1002)=0),"",SUMIF(RelGegevens!$F$3:$M$1002,CONCATENATE("=",Uitwerking!$A176,"-",Uitwerking!X$9),RelGegevens!$L$3:$L$1002))</f>
        <v/>
      </c>
      <c r="Y176" s="51" t="str">
        <f ca="1">IF(OR($A176="",Y$9="",SUMIF(RelGegevens!$F$3:$M$1002,CONCATENATE("=",Uitwerking!$A176,"-",Uitwerking!Y$9),RelGegevens!$L$3:$L$1002)=0),"",SUMIF(RelGegevens!$F$3:$M$1002,CONCATENATE("=",Uitwerking!$A176,"-",Uitwerking!Y$9),RelGegevens!$L$3:$L$1002))</f>
        <v/>
      </c>
      <c r="Z176" s="50" t="str">
        <f ca="1">IF(OR($A176="",Z$9="",SUMIF(RelGegevens!$F$3:$M$1002,CONCATENATE("=",Uitwerking!$A176,"-",Uitwerking!Z$9),RelGegevens!$L$3:$L$1002)=0),"",SUMIF(RelGegevens!$F$3:$M$1002,CONCATENATE("=",Uitwerking!$A176,"-",Uitwerking!Z$9),RelGegevens!$L$3:$L$1002))</f>
        <v/>
      </c>
      <c r="AA176" s="51" t="str">
        <f ca="1">IF(OR($A176="",AA$9="",SUMIF(RelGegevens!$F$3:$M$1002,CONCATENATE("=",Uitwerking!$A176,"-",Uitwerking!AA$9),RelGegevens!$L$3:$L$1002)=0),"",SUMIF(RelGegevens!$F$3:$M$1002,CONCATENATE("=",Uitwerking!$A176,"-",Uitwerking!AA$9),RelGegevens!$L$3:$L$1002))</f>
        <v/>
      </c>
      <c r="AB176" s="51" t="str">
        <f ca="1">IF(OR($A176="",AB$9="",SUMIF(RelGegevens!$F$3:$M$1002,CONCATENATE("=",Uitwerking!$A176,"-",Uitwerking!AB$9),RelGegevens!$L$3:$L$1002)=0),"",SUMIF(RelGegevens!$F$3:$M$1002,CONCATENATE("=",Uitwerking!$A176,"-",Uitwerking!AB$9),RelGegevens!$L$3:$L$1002))</f>
        <v/>
      </c>
      <c r="AC176" s="51" t="str">
        <f ca="1">IF(OR($A176="",AC$9="",SUMIF(RelGegevens!$F$3:$M$1002,CONCATENATE("=",Uitwerking!$A176,"-",Uitwerking!AC$9),RelGegevens!$L$3:$L$1002)=0),"",SUMIF(RelGegevens!$F$3:$M$1002,CONCATENATE("=",Uitwerking!$A176,"-",Uitwerking!AC$9),RelGegevens!$L$3:$L$1002))</f>
        <v/>
      </c>
      <c r="AD176" s="51" t="str">
        <f ca="1">IF(OR($A176="",AD$9="",SUMIF(RelGegevens!$F$3:$M$1002,CONCATENATE("=",Uitwerking!$A176,"-",Uitwerking!AD$9),RelGegevens!$L$3:$L$1002)=0),"",SUMIF(RelGegevens!$F$3:$M$1002,CONCATENATE("=",Uitwerking!$A176,"-",Uitwerking!AD$9),RelGegevens!$L$3:$L$1002))</f>
        <v/>
      </c>
      <c r="AE176" s="51" t="str">
        <f ca="1">IF(OR($A176="",AE$9="",SUMIF(RelGegevens!$F$3:$M$1002,CONCATENATE("=",Uitwerking!$A176,"-",Uitwerking!AE$9),RelGegevens!$L$3:$L$1002)=0),"",SUMIF(RelGegevens!$F$3:$M$1002,CONCATENATE("=",Uitwerking!$A176,"-",Uitwerking!AE$9),RelGegevens!$L$3:$L$1002))</f>
        <v/>
      </c>
      <c r="AF176" s="51" t="str">
        <f ca="1">IF(OR($A176="",AF$9="",SUMIF(RelGegevens!$F$3:$M$1002,CONCATENATE("=",Uitwerking!$A176,"-",Uitwerking!AF$9),RelGegevens!$L$3:$L$1002)=0),"",SUMIF(RelGegevens!$F$3:$M$1002,CONCATENATE("=",Uitwerking!$A176,"-",Uitwerking!AF$9),RelGegevens!$L$3:$L$1002))</f>
        <v/>
      </c>
      <c r="AG176" s="51" t="str">
        <f ca="1">IF(OR($A176="",AG$9="",SUMIF(RelGegevens!$F$3:$M$1002,CONCATENATE("=",Uitwerking!$A176,"-",Uitwerking!AG$9),RelGegevens!$L$3:$L$1002)=0),"",SUMIF(RelGegevens!$F$3:$M$1002,CONCATENATE("=",Uitwerking!$A176,"-",Uitwerking!AG$9),RelGegevens!$L$3:$L$1002))</f>
        <v/>
      </c>
      <c r="AH176" s="51" t="str">
        <f ca="1">IF(OR($A176="",AH$9="",SUMIF(RelGegevens!$F$3:$M$1002,CONCATENATE("=",Uitwerking!$A176,"-",Uitwerking!AH$9),RelGegevens!$L$3:$L$1002)=0),"",SUMIF(RelGegevens!$F$3:$M$1002,CONCATENATE("=",Uitwerking!$A176,"-",Uitwerking!AH$9),RelGegevens!$L$3:$L$1002))</f>
        <v/>
      </c>
      <c r="AI176" s="51" t="str">
        <f ca="1">IF(OR($A176="",AI$9="",SUMIF(RelGegevens!$F$3:$M$1002,CONCATENATE("=",Uitwerking!$A176,"-",Uitwerking!AI$9),RelGegevens!$L$3:$L$1002)=0),"",SUMIF(RelGegevens!$F$3:$M$1002,CONCATENATE("=",Uitwerking!$A176,"-",Uitwerking!AI$9),RelGegevens!$L$3:$L$1002))</f>
        <v/>
      </c>
      <c r="AJ176" s="51" t="str">
        <f ca="1">IF(OR($A176="",AJ$9="",SUMIF(RelGegevens!$F$3:$M$1002,CONCATENATE("=",Uitwerking!$A176,"-",Uitwerking!AJ$9),RelGegevens!$L$3:$L$1002)=0),"",SUMIF(RelGegevens!$F$3:$M$1002,CONCATENATE("=",Uitwerking!$A176,"-",Uitwerking!AJ$9),RelGegevens!$L$3:$L$1002))</f>
        <v/>
      </c>
      <c r="AK176" s="51" t="str">
        <f ca="1">IF(OR($A176="",AK$9="",SUMIF(RelGegevens!$F$3:$M$1002,CONCATENATE("=",Uitwerking!$A176,"-",Uitwerking!AK$9),RelGegevens!$L$3:$L$1002)=0),"",SUMIF(RelGegevens!$F$3:$M$1002,CONCATENATE("=",Uitwerking!$A176,"-",Uitwerking!AK$9),RelGegevens!$L$3:$L$1002))</f>
        <v/>
      </c>
      <c r="AL176" s="51" t="str">
        <f ca="1">IF(OR($A176="",AL$9="",SUMIF(RelGegevens!$F$3:$M$1002,CONCATENATE("=",Uitwerking!$A176,"-",Uitwerking!AL$9),RelGegevens!$L$3:$L$1002)=0),"",SUMIF(RelGegevens!$F$3:$M$1002,CONCATENATE("=",Uitwerking!$A176,"-",Uitwerking!AL$9),RelGegevens!$L$3:$L$1002))</f>
        <v/>
      </c>
      <c r="AM176" s="51" t="str">
        <f ca="1">IF(OR($A176="",AM$9="",SUMIF(RelGegevens!$F$3:$M$1002,CONCATENATE("=",Uitwerking!$A176,"-",Uitwerking!AM$9),RelGegevens!$L$3:$L$1002)=0),"",SUMIF(RelGegevens!$F$3:$M$1002,CONCATENATE("=",Uitwerking!$A176,"-",Uitwerking!AM$9),RelGegevens!$L$3:$L$1002))</f>
        <v/>
      </c>
      <c r="AN176" s="51" t="str">
        <f ca="1">IF(OR($A176="",AN$9="",SUMIF(RelGegevens!$F$3:$M$1002,CONCATENATE("=",Uitwerking!$A176,"-",Uitwerking!AN$9),RelGegevens!$L$3:$L$1002)=0),"",SUMIF(RelGegevens!$F$3:$M$1002,CONCATENATE("=",Uitwerking!$A176,"-",Uitwerking!AN$9),RelGegevens!$L$3:$L$1002))</f>
        <v/>
      </c>
      <c r="AO176" s="51" t="str">
        <f ca="1">IF(OR($A176="",AO$9="",SUMIF(RelGegevens!$F$3:$M$1002,CONCATENATE("=",Uitwerking!$A176,"-",Uitwerking!AO$9),RelGegevens!$L$3:$L$1002)=0),"",SUMIF(RelGegevens!$F$3:$M$1002,CONCATENATE("=",Uitwerking!$A176,"-",Uitwerking!AO$9),RelGegevens!$L$3:$L$1002))</f>
        <v/>
      </c>
      <c r="AP176" s="51" t="str">
        <f ca="1">IF(OR($A176="",AP$9="",SUMIF(RelGegevens!$F$3:$M$1002,CONCATENATE("=",Uitwerking!$A176,"-",Uitwerking!AP$9),RelGegevens!$L$3:$L$1002)=0),"",SUMIF(RelGegevens!$F$3:$M$1002,CONCATENATE("=",Uitwerking!$A176,"-",Uitwerking!AP$9),RelGegevens!$L$3:$L$1002))</f>
        <v/>
      </c>
      <c r="AQ176" s="51" t="str">
        <f ca="1">IF(OR($A176="",AQ$9="",SUMIF(RelGegevens!$F$3:$M$1002,CONCATENATE("=",Uitwerking!$A176,"-",Uitwerking!AQ$9),RelGegevens!$L$3:$L$1002)=0),"",SUMIF(RelGegevens!$F$3:$M$1002,CONCATENATE("=",Uitwerking!$A176,"-",Uitwerking!AQ$9),RelGegevens!$L$3:$L$1002))</f>
        <v/>
      </c>
      <c r="AR176" s="51" t="str">
        <f ca="1">IF(OR($A176="",AR$9="",SUMIF(RelGegevens!$F$3:$M$1002,CONCATENATE("=",Uitwerking!$A176,"-",Uitwerking!AR$9),RelGegevens!$L$3:$L$1002)=0),"",SUMIF(RelGegevens!$F$3:$M$1002,CONCATENATE("=",Uitwerking!$A176,"-",Uitwerking!AR$9),RelGegevens!$L$3:$L$1002))</f>
        <v/>
      </c>
      <c r="AS176" s="51" t="str">
        <f ca="1">IF(OR($A176="",AS$9="",SUMIF(RelGegevens!$F$3:$M$1002,CONCATENATE("=",Uitwerking!$A176,"-",Uitwerking!AS$9),RelGegevens!$L$3:$L$1002)=0),"",SUMIF(RelGegevens!$F$3:$M$1002,CONCATENATE("=",Uitwerking!$A176,"-",Uitwerking!AS$9),RelGegevens!$L$3:$L$1002))</f>
        <v/>
      </c>
      <c r="AT176" s="51" t="str">
        <f ca="1">IF(OR($A176="",AT$9="",SUMIF(RelGegevens!$F$3:$M$1002,CONCATENATE("=",Uitwerking!$A176,"-",Uitwerking!AT$9),RelGegevens!$L$3:$L$1002)=0),"",SUMIF(RelGegevens!$F$3:$M$1002,CONCATENATE("=",Uitwerking!$A176,"-",Uitwerking!AT$9),RelGegevens!$L$3:$L$1002))</f>
        <v/>
      </c>
      <c r="AU176" s="51" t="str">
        <f ca="1">IF(OR($A176="",AU$9="",SUMIF(RelGegevens!$F$3:$M$1002,CONCATENATE("=",Uitwerking!$A176,"-",Uitwerking!AU$9),RelGegevens!$L$3:$L$1002)=0),"",SUMIF(RelGegevens!$F$3:$M$1002,CONCATENATE("=",Uitwerking!$A176,"-",Uitwerking!AU$9),RelGegevens!$L$3:$L$1002))</f>
        <v/>
      </c>
      <c r="AV176" s="51" t="str">
        <f ca="1">IF(OR($A176="",AV$9="",SUMIF(RelGegevens!$F$3:$M$1002,CONCATENATE("=",Uitwerking!$A176,"-",Uitwerking!AV$9),RelGegevens!$L$3:$L$1002)=0),"",SUMIF(RelGegevens!$F$3:$M$1002,CONCATENATE("=",Uitwerking!$A176,"-",Uitwerking!AV$9),RelGegevens!$L$3:$L$1002))</f>
        <v/>
      </c>
      <c r="AW176" s="51" t="str">
        <f ca="1">IF(OR($A176="",AW$9="",SUMIF(RelGegevens!$F$3:$M$1002,CONCATENATE("=",Uitwerking!$A176,"-",Uitwerking!AW$9),RelGegevens!$L$3:$L$1002)=0),"",SUMIF(RelGegevens!$F$3:$M$1002,CONCATENATE("=",Uitwerking!$A176,"-",Uitwerking!AW$9),RelGegevens!$L$3:$L$1002))</f>
        <v/>
      </c>
      <c r="AX176" s="51" t="str">
        <f ca="1">IF(OR($A176="",AX$9="",SUMIF(RelGegevens!$F$3:$M$1002,CONCATENATE("=",Uitwerking!$A176,"-",Uitwerking!AX$9),RelGegevens!$L$3:$L$1002)=0),"",SUMIF(RelGegevens!$F$3:$M$1002,CONCATENATE("=",Uitwerking!$A176,"-",Uitwerking!AX$9),RelGegevens!$L$3:$L$1002))</f>
        <v/>
      </c>
      <c r="AY176" s="51" t="str">
        <f ca="1">IF(OR($A176="",AY$9="",SUMIF(RelGegevens!$F$3:$M$1002,CONCATENATE("=",Uitwerking!$A176,"-",Uitwerking!AY$9),RelGegevens!$L$3:$L$1002)=0),"",SUMIF(RelGegevens!$F$3:$M$1002,CONCATENATE("=",Uitwerking!$A176,"-",Uitwerking!AY$9),RelGegevens!$L$3:$L$1002))</f>
        <v/>
      </c>
      <c r="AZ176" s="51" t="str">
        <f ca="1">IF(OR($A176="",AZ$9="",SUMIF(RelGegevens!$F$3:$M$1002,CONCATENATE("=",Uitwerking!$A176,"-",Uitwerking!AZ$9),RelGegevens!$L$3:$L$1002)=0),"",SUMIF(RelGegevens!$F$3:$M$1002,CONCATENATE("=",Uitwerking!$A176,"-",Uitwerking!AZ$9),RelGegevens!$L$3:$L$1002))</f>
        <v/>
      </c>
      <c r="BA176" s="51" t="str">
        <f ca="1">IF(OR($A176="",BA$9="",SUMIF(RelGegevens!$F$3:$M$1002,CONCATENATE("=",Uitwerking!$A176,"-",Uitwerking!BA$9),RelGegevens!$L$3:$L$1002)=0),"",SUMIF(RelGegevens!$F$3:$M$1002,CONCATENATE("=",Uitwerking!$A176,"-",Uitwerking!BA$9),RelGegevens!$L$3:$L$1002))</f>
        <v/>
      </c>
      <c r="BB176" s="51" t="str">
        <f ca="1">IF(OR($A176="",BB$9="",SUMIF(RelGegevens!$F$3:$M$1002,CONCATENATE("=",Uitwerking!$A176,"-",Uitwerking!BB$9),RelGegevens!$L$3:$L$1002)=0),"",SUMIF(RelGegevens!$F$3:$M$1002,CONCATENATE("=",Uitwerking!$A176,"-",Uitwerking!BB$9),RelGegevens!$L$3:$L$1002))</f>
        <v/>
      </c>
      <c r="BC176" s="52" t="str">
        <f ca="1">IF(OR($A176="",BC$9="",SUMIF(RelGegevens!$F$3:$M$1002,CONCATENATE("=",Uitwerking!$A176,"-",Uitwerking!BC$9),RelGegevens!$L$3:$L$1002)=0),"",SUMIF(RelGegevens!$F$3:$M$1002,CONCATENATE("=",Uitwerking!$A176,"-",Uitwerking!BC$9),RelGegevens!$L$3:$L$1002))</f>
        <v/>
      </c>
    </row>
    <row r="177" spans="1:55" ht="10.5" customHeight="1" x14ac:dyDescent="0.25">
      <c r="A177" s="17" t="str">
        <f>'Data LMA'!B185</f>
        <v/>
      </c>
      <c r="B177" s="29" t="str">
        <f t="shared" si="9"/>
        <v/>
      </c>
      <c r="C177" s="22" t="str">
        <f>IF(A177="","",VLOOKUP(A177,Euralcodes!$A$2:$C$840,3))</f>
        <v/>
      </c>
      <c r="D177" s="23" t="str">
        <f>IF(C177="","",VLOOKUP(A177,Euralcodes!$A$2:$C$840,2))</f>
        <v/>
      </c>
      <c r="E177" s="87" t="str">
        <f t="shared" ca="1" si="8"/>
        <v/>
      </c>
      <c r="F177" s="50" t="str">
        <f ca="1">IF(OR($A177="",F$9="",SUMIF(RelGegevens!$F$3:$M$1002,CONCATENATE("=",Uitwerking!$A177,"-",Uitwerking!F$9),RelGegevens!$L$3:$L$1002)=0),"",SUMIF(RelGegevens!$F$3:$M$1002,CONCATENATE("=",Uitwerking!$A177,"-",Uitwerking!F$9),RelGegevens!$L$3:$L$1002))</f>
        <v/>
      </c>
      <c r="G177" s="51" t="str">
        <f ca="1">IF(OR($A177="",G$9="",SUMIF(RelGegevens!$F$3:$M$1002,CONCATENATE("=",Uitwerking!$A177,"-",Uitwerking!G$9),RelGegevens!$L$3:$L$1002)=0),"",SUMIF(RelGegevens!$F$3:$M$1002,CONCATENATE("=",Uitwerking!$A177,"-",Uitwerking!G$9),RelGegevens!$L$3:$L$1002))</f>
        <v/>
      </c>
      <c r="H177" s="51" t="str">
        <f ca="1">IF(OR($A177="",H$9="",SUMIF(RelGegevens!$F$3:$M$1002,CONCATENATE("=",Uitwerking!$A177,"-",Uitwerking!H$9),RelGegevens!$L$3:$L$1002)=0),"",SUMIF(RelGegevens!$F$3:$M$1002,CONCATENATE("=",Uitwerking!$A177,"-",Uitwerking!H$9),RelGegevens!$L$3:$L$1002))</f>
        <v/>
      </c>
      <c r="I177" s="51" t="str">
        <f ca="1">IF(OR($A177="",I$9="",SUMIF(RelGegevens!$F$3:$M$1002,CONCATENATE("=",Uitwerking!$A177,"-",Uitwerking!I$9),RelGegevens!$L$3:$L$1002)=0),"",SUMIF(RelGegevens!$F$3:$M$1002,CONCATENATE("=",Uitwerking!$A177,"-",Uitwerking!I$9),RelGegevens!$L$3:$L$1002))</f>
        <v/>
      </c>
      <c r="J177" s="51" t="str">
        <f ca="1">IF(OR($A177="",J$9="",SUMIF(RelGegevens!$F$3:$M$1002,CONCATENATE("=",Uitwerking!$A177,"-",Uitwerking!J$9),RelGegevens!$L$3:$L$1002)=0),"",SUMIF(RelGegevens!$F$3:$M$1002,CONCATENATE("=",Uitwerking!$A177,"-",Uitwerking!J$9),RelGegevens!$L$3:$L$1002))</f>
        <v/>
      </c>
      <c r="K177" s="51" t="str">
        <f ca="1">IF(OR($A177="",K$9="",SUMIF(RelGegevens!$F$3:$M$1002,CONCATENATE("=",Uitwerking!$A177,"-",Uitwerking!K$9),RelGegevens!$L$3:$L$1002)=0),"",SUMIF(RelGegevens!$F$3:$M$1002,CONCATENATE("=",Uitwerking!$A177,"-",Uitwerking!K$9),RelGegevens!$L$3:$L$1002))</f>
        <v/>
      </c>
      <c r="L177" s="51" t="str">
        <f ca="1">IF(OR($A177="",L$9="",SUMIF(RelGegevens!$F$3:$M$1002,CONCATENATE("=",Uitwerking!$A177,"-",Uitwerking!L$9),RelGegevens!$L$3:$L$1002)=0),"",SUMIF(RelGegevens!$F$3:$M$1002,CONCATENATE("=",Uitwerking!$A177,"-",Uitwerking!L$9),RelGegevens!$L$3:$L$1002))</f>
        <v/>
      </c>
      <c r="M177" s="51" t="str">
        <f ca="1">IF(OR($A177="",M$9="",SUMIF(RelGegevens!$F$3:$M$1002,CONCATENATE("=",Uitwerking!$A177,"-",Uitwerking!M$9),RelGegevens!$L$3:$L$1002)=0),"",SUMIF(RelGegevens!$F$3:$M$1002,CONCATENATE("=",Uitwerking!$A177,"-",Uitwerking!M$9),RelGegevens!$L$3:$L$1002))</f>
        <v/>
      </c>
      <c r="N177" s="51" t="str">
        <f ca="1">IF(OR($A177="",N$9="",SUMIF(RelGegevens!$F$3:$M$1002,CONCATENATE("=",Uitwerking!$A177,"-",Uitwerking!N$9),RelGegevens!$L$3:$L$1002)=0),"",SUMIF(RelGegevens!$F$3:$M$1002,CONCATENATE("=",Uitwerking!$A177,"-",Uitwerking!N$9),RelGegevens!$L$3:$L$1002))</f>
        <v/>
      </c>
      <c r="O177" s="51" t="str">
        <f ca="1">IF(OR($A177="",O$9="",SUMIF(RelGegevens!$F$3:$M$1002,CONCATENATE("=",Uitwerking!$A177,"-",Uitwerking!O$9),RelGegevens!$L$3:$L$1002)=0),"",SUMIF(RelGegevens!$F$3:$M$1002,CONCATENATE("=",Uitwerking!$A177,"-",Uitwerking!O$9),RelGegevens!$L$3:$L$1002))</f>
        <v/>
      </c>
      <c r="P177" s="51" t="str">
        <f ca="1">IF(OR($A177="",P$9="",SUMIF(RelGegevens!$F$3:$M$1002,CONCATENATE("=",Uitwerking!$A177,"-",Uitwerking!P$9),RelGegevens!$L$3:$L$1002)=0),"",SUMIF(RelGegevens!$F$3:$M$1002,CONCATENATE("=",Uitwerking!$A177,"-",Uitwerking!P$9),RelGegevens!$L$3:$L$1002))</f>
        <v/>
      </c>
      <c r="Q177" s="51" t="str">
        <f ca="1">IF(OR($A177="",Q$9="",SUMIF(RelGegevens!$F$3:$M$1002,CONCATENATE("=",Uitwerking!$A177,"-",Uitwerking!Q$9),RelGegevens!$L$3:$L$1002)=0),"",SUMIF(RelGegevens!$F$3:$M$1002,CONCATENATE("=",Uitwerking!$A177,"-",Uitwerking!Q$9),RelGegevens!$L$3:$L$1002))</f>
        <v/>
      </c>
      <c r="R177" s="51" t="str">
        <f ca="1">IF(OR($A177="",R$9="",SUMIF(RelGegevens!$F$3:$M$1002,CONCATENATE("=",Uitwerking!$A177,"-",Uitwerking!R$9),RelGegevens!$L$3:$L$1002)=0),"",SUMIF(RelGegevens!$F$3:$M$1002,CONCATENATE("=",Uitwerking!$A177,"-",Uitwerking!R$9),RelGegevens!$L$3:$L$1002))</f>
        <v/>
      </c>
      <c r="S177" s="51" t="str">
        <f ca="1">IF(OR($A177="",S$9="",SUMIF(RelGegevens!$F$3:$M$1002,CONCATENATE("=",Uitwerking!$A177,"-",Uitwerking!S$9),RelGegevens!$L$3:$L$1002)=0),"",SUMIF(RelGegevens!$F$3:$M$1002,CONCATENATE("=",Uitwerking!$A177,"-",Uitwerking!S$9),RelGegevens!$L$3:$L$1002))</f>
        <v/>
      </c>
      <c r="T177" s="51" t="str">
        <f ca="1">IF(OR($A177="",T$9="",SUMIF(RelGegevens!$F$3:$M$1002,CONCATENATE("=",Uitwerking!$A177,"-",Uitwerking!T$9),RelGegevens!$L$3:$L$1002)=0),"",SUMIF(RelGegevens!$F$3:$M$1002,CONCATENATE("=",Uitwerking!$A177,"-",Uitwerking!T$9),RelGegevens!$L$3:$L$1002))</f>
        <v/>
      </c>
      <c r="U177" s="51" t="str">
        <f ca="1">IF(OR($A177="",U$9="",SUMIF(RelGegevens!$F$3:$M$1002,CONCATENATE("=",Uitwerking!$A177,"-",Uitwerking!U$9),RelGegevens!$L$3:$L$1002)=0),"",SUMIF(RelGegevens!$F$3:$M$1002,CONCATENATE("=",Uitwerking!$A177,"-",Uitwerking!U$9),RelGegevens!$L$3:$L$1002))</f>
        <v/>
      </c>
      <c r="V177" s="51" t="str">
        <f ca="1">IF(OR($A177="",V$9="",SUMIF(RelGegevens!$F$3:$M$1002,CONCATENATE("=",Uitwerking!$A177,"-",Uitwerking!V$9),RelGegevens!$L$3:$L$1002)=0),"",SUMIF(RelGegevens!$F$3:$M$1002,CONCATENATE("=",Uitwerking!$A177,"-",Uitwerking!V$9),RelGegevens!$L$3:$L$1002))</f>
        <v/>
      </c>
      <c r="W177" s="51" t="str">
        <f ca="1">IF(OR($A177="",W$9="",SUMIF(RelGegevens!$F$3:$M$1002,CONCATENATE("=",Uitwerking!$A177,"-",Uitwerking!W$9),RelGegevens!$L$3:$L$1002)=0),"",SUMIF(RelGegevens!$F$3:$M$1002,CONCATENATE("=",Uitwerking!$A177,"-",Uitwerking!W$9),RelGegevens!$L$3:$L$1002))</f>
        <v/>
      </c>
      <c r="X177" s="51" t="str">
        <f ca="1">IF(OR($A177="",X$9="",SUMIF(RelGegevens!$F$3:$M$1002,CONCATENATE("=",Uitwerking!$A177,"-",Uitwerking!X$9),RelGegevens!$L$3:$L$1002)=0),"",SUMIF(RelGegevens!$F$3:$M$1002,CONCATENATE("=",Uitwerking!$A177,"-",Uitwerking!X$9),RelGegevens!$L$3:$L$1002))</f>
        <v/>
      </c>
      <c r="Y177" s="51" t="str">
        <f ca="1">IF(OR($A177="",Y$9="",SUMIF(RelGegevens!$F$3:$M$1002,CONCATENATE("=",Uitwerking!$A177,"-",Uitwerking!Y$9),RelGegevens!$L$3:$L$1002)=0),"",SUMIF(RelGegevens!$F$3:$M$1002,CONCATENATE("=",Uitwerking!$A177,"-",Uitwerking!Y$9),RelGegevens!$L$3:$L$1002))</f>
        <v/>
      </c>
      <c r="Z177" s="50" t="str">
        <f ca="1">IF(OR($A177="",Z$9="",SUMIF(RelGegevens!$F$3:$M$1002,CONCATENATE("=",Uitwerking!$A177,"-",Uitwerking!Z$9),RelGegevens!$L$3:$L$1002)=0),"",SUMIF(RelGegevens!$F$3:$M$1002,CONCATENATE("=",Uitwerking!$A177,"-",Uitwerking!Z$9),RelGegevens!$L$3:$L$1002))</f>
        <v/>
      </c>
      <c r="AA177" s="51" t="str">
        <f ca="1">IF(OR($A177="",AA$9="",SUMIF(RelGegevens!$F$3:$M$1002,CONCATENATE("=",Uitwerking!$A177,"-",Uitwerking!AA$9),RelGegevens!$L$3:$L$1002)=0),"",SUMIF(RelGegevens!$F$3:$M$1002,CONCATENATE("=",Uitwerking!$A177,"-",Uitwerking!AA$9),RelGegevens!$L$3:$L$1002))</f>
        <v/>
      </c>
      <c r="AB177" s="51" t="str">
        <f ca="1">IF(OR($A177="",AB$9="",SUMIF(RelGegevens!$F$3:$M$1002,CONCATENATE("=",Uitwerking!$A177,"-",Uitwerking!AB$9),RelGegevens!$L$3:$L$1002)=0),"",SUMIF(RelGegevens!$F$3:$M$1002,CONCATENATE("=",Uitwerking!$A177,"-",Uitwerking!AB$9),RelGegevens!$L$3:$L$1002))</f>
        <v/>
      </c>
      <c r="AC177" s="51" t="str">
        <f ca="1">IF(OR($A177="",AC$9="",SUMIF(RelGegevens!$F$3:$M$1002,CONCATENATE("=",Uitwerking!$A177,"-",Uitwerking!AC$9),RelGegevens!$L$3:$L$1002)=0),"",SUMIF(RelGegevens!$F$3:$M$1002,CONCATENATE("=",Uitwerking!$A177,"-",Uitwerking!AC$9),RelGegevens!$L$3:$L$1002))</f>
        <v/>
      </c>
      <c r="AD177" s="51" t="str">
        <f ca="1">IF(OR($A177="",AD$9="",SUMIF(RelGegevens!$F$3:$M$1002,CONCATENATE("=",Uitwerking!$A177,"-",Uitwerking!AD$9),RelGegevens!$L$3:$L$1002)=0),"",SUMIF(RelGegevens!$F$3:$M$1002,CONCATENATE("=",Uitwerking!$A177,"-",Uitwerking!AD$9),RelGegevens!$L$3:$L$1002))</f>
        <v/>
      </c>
      <c r="AE177" s="51" t="str">
        <f ca="1">IF(OR($A177="",AE$9="",SUMIF(RelGegevens!$F$3:$M$1002,CONCATENATE("=",Uitwerking!$A177,"-",Uitwerking!AE$9),RelGegevens!$L$3:$L$1002)=0),"",SUMIF(RelGegevens!$F$3:$M$1002,CONCATENATE("=",Uitwerking!$A177,"-",Uitwerking!AE$9),RelGegevens!$L$3:$L$1002))</f>
        <v/>
      </c>
      <c r="AF177" s="51" t="str">
        <f ca="1">IF(OR($A177="",AF$9="",SUMIF(RelGegevens!$F$3:$M$1002,CONCATENATE("=",Uitwerking!$A177,"-",Uitwerking!AF$9),RelGegevens!$L$3:$L$1002)=0),"",SUMIF(RelGegevens!$F$3:$M$1002,CONCATENATE("=",Uitwerking!$A177,"-",Uitwerking!AF$9),RelGegevens!$L$3:$L$1002))</f>
        <v/>
      </c>
      <c r="AG177" s="51" t="str">
        <f ca="1">IF(OR($A177="",AG$9="",SUMIF(RelGegevens!$F$3:$M$1002,CONCATENATE("=",Uitwerking!$A177,"-",Uitwerking!AG$9),RelGegevens!$L$3:$L$1002)=0),"",SUMIF(RelGegevens!$F$3:$M$1002,CONCATENATE("=",Uitwerking!$A177,"-",Uitwerking!AG$9),RelGegevens!$L$3:$L$1002))</f>
        <v/>
      </c>
      <c r="AH177" s="51" t="str">
        <f ca="1">IF(OR($A177="",AH$9="",SUMIF(RelGegevens!$F$3:$M$1002,CONCATENATE("=",Uitwerking!$A177,"-",Uitwerking!AH$9),RelGegevens!$L$3:$L$1002)=0),"",SUMIF(RelGegevens!$F$3:$M$1002,CONCATENATE("=",Uitwerking!$A177,"-",Uitwerking!AH$9),RelGegevens!$L$3:$L$1002))</f>
        <v/>
      </c>
      <c r="AI177" s="51" t="str">
        <f ca="1">IF(OR($A177="",AI$9="",SUMIF(RelGegevens!$F$3:$M$1002,CONCATENATE("=",Uitwerking!$A177,"-",Uitwerking!AI$9),RelGegevens!$L$3:$L$1002)=0),"",SUMIF(RelGegevens!$F$3:$M$1002,CONCATENATE("=",Uitwerking!$A177,"-",Uitwerking!AI$9),RelGegevens!$L$3:$L$1002))</f>
        <v/>
      </c>
      <c r="AJ177" s="51" t="str">
        <f ca="1">IF(OR($A177="",AJ$9="",SUMIF(RelGegevens!$F$3:$M$1002,CONCATENATE("=",Uitwerking!$A177,"-",Uitwerking!AJ$9),RelGegevens!$L$3:$L$1002)=0),"",SUMIF(RelGegevens!$F$3:$M$1002,CONCATENATE("=",Uitwerking!$A177,"-",Uitwerking!AJ$9),RelGegevens!$L$3:$L$1002))</f>
        <v/>
      </c>
      <c r="AK177" s="51" t="str">
        <f ca="1">IF(OR($A177="",AK$9="",SUMIF(RelGegevens!$F$3:$M$1002,CONCATENATE("=",Uitwerking!$A177,"-",Uitwerking!AK$9),RelGegevens!$L$3:$L$1002)=0),"",SUMIF(RelGegevens!$F$3:$M$1002,CONCATENATE("=",Uitwerking!$A177,"-",Uitwerking!AK$9),RelGegevens!$L$3:$L$1002))</f>
        <v/>
      </c>
      <c r="AL177" s="51" t="str">
        <f ca="1">IF(OR($A177="",AL$9="",SUMIF(RelGegevens!$F$3:$M$1002,CONCATENATE("=",Uitwerking!$A177,"-",Uitwerking!AL$9),RelGegevens!$L$3:$L$1002)=0),"",SUMIF(RelGegevens!$F$3:$M$1002,CONCATENATE("=",Uitwerking!$A177,"-",Uitwerking!AL$9),RelGegevens!$L$3:$L$1002))</f>
        <v/>
      </c>
      <c r="AM177" s="51" t="str">
        <f ca="1">IF(OR($A177="",AM$9="",SUMIF(RelGegevens!$F$3:$M$1002,CONCATENATE("=",Uitwerking!$A177,"-",Uitwerking!AM$9),RelGegevens!$L$3:$L$1002)=0),"",SUMIF(RelGegevens!$F$3:$M$1002,CONCATENATE("=",Uitwerking!$A177,"-",Uitwerking!AM$9),RelGegevens!$L$3:$L$1002))</f>
        <v/>
      </c>
      <c r="AN177" s="51" t="str">
        <f ca="1">IF(OR($A177="",AN$9="",SUMIF(RelGegevens!$F$3:$M$1002,CONCATENATE("=",Uitwerking!$A177,"-",Uitwerking!AN$9),RelGegevens!$L$3:$L$1002)=0),"",SUMIF(RelGegevens!$F$3:$M$1002,CONCATENATE("=",Uitwerking!$A177,"-",Uitwerking!AN$9),RelGegevens!$L$3:$L$1002))</f>
        <v/>
      </c>
      <c r="AO177" s="51" t="str">
        <f ca="1">IF(OR($A177="",AO$9="",SUMIF(RelGegevens!$F$3:$M$1002,CONCATENATE("=",Uitwerking!$A177,"-",Uitwerking!AO$9),RelGegevens!$L$3:$L$1002)=0),"",SUMIF(RelGegevens!$F$3:$M$1002,CONCATENATE("=",Uitwerking!$A177,"-",Uitwerking!AO$9),RelGegevens!$L$3:$L$1002))</f>
        <v/>
      </c>
      <c r="AP177" s="51" t="str">
        <f ca="1">IF(OR($A177="",AP$9="",SUMIF(RelGegevens!$F$3:$M$1002,CONCATENATE("=",Uitwerking!$A177,"-",Uitwerking!AP$9),RelGegevens!$L$3:$L$1002)=0),"",SUMIF(RelGegevens!$F$3:$M$1002,CONCATENATE("=",Uitwerking!$A177,"-",Uitwerking!AP$9),RelGegevens!$L$3:$L$1002))</f>
        <v/>
      </c>
      <c r="AQ177" s="51" t="str">
        <f ca="1">IF(OR($A177="",AQ$9="",SUMIF(RelGegevens!$F$3:$M$1002,CONCATENATE("=",Uitwerking!$A177,"-",Uitwerking!AQ$9),RelGegevens!$L$3:$L$1002)=0),"",SUMIF(RelGegevens!$F$3:$M$1002,CONCATENATE("=",Uitwerking!$A177,"-",Uitwerking!AQ$9),RelGegevens!$L$3:$L$1002))</f>
        <v/>
      </c>
      <c r="AR177" s="51" t="str">
        <f ca="1">IF(OR($A177="",AR$9="",SUMIF(RelGegevens!$F$3:$M$1002,CONCATENATE("=",Uitwerking!$A177,"-",Uitwerking!AR$9),RelGegevens!$L$3:$L$1002)=0),"",SUMIF(RelGegevens!$F$3:$M$1002,CONCATENATE("=",Uitwerking!$A177,"-",Uitwerking!AR$9),RelGegevens!$L$3:$L$1002))</f>
        <v/>
      </c>
      <c r="AS177" s="51" t="str">
        <f ca="1">IF(OR($A177="",AS$9="",SUMIF(RelGegevens!$F$3:$M$1002,CONCATENATE("=",Uitwerking!$A177,"-",Uitwerking!AS$9),RelGegevens!$L$3:$L$1002)=0),"",SUMIF(RelGegevens!$F$3:$M$1002,CONCATENATE("=",Uitwerking!$A177,"-",Uitwerking!AS$9),RelGegevens!$L$3:$L$1002))</f>
        <v/>
      </c>
      <c r="AT177" s="51" t="str">
        <f ca="1">IF(OR($A177="",AT$9="",SUMIF(RelGegevens!$F$3:$M$1002,CONCATENATE("=",Uitwerking!$A177,"-",Uitwerking!AT$9),RelGegevens!$L$3:$L$1002)=0),"",SUMIF(RelGegevens!$F$3:$M$1002,CONCATENATE("=",Uitwerking!$A177,"-",Uitwerking!AT$9),RelGegevens!$L$3:$L$1002))</f>
        <v/>
      </c>
      <c r="AU177" s="51" t="str">
        <f ca="1">IF(OR($A177="",AU$9="",SUMIF(RelGegevens!$F$3:$M$1002,CONCATENATE("=",Uitwerking!$A177,"-",Uitwerking!AU$9),RelGegevens!$L$3:$L$1002)=0),"",SUMIF(RelGegevens!$F$3:$M$1002,CONCATENATE("=",Uitwerking!$A177,"-",Uitwerking!AU$9),RelGegevens!$L$3:$L$1002))</f>
        <v/>
      </c>
      <c r="AV177" s="51" t="str">
        <f ca="1">IF(OR($A177="",AV$9="",SUMIF(RelGegevens!$F$3:$M$1002,CONCATENATE("=",Uitwerking!$A177,"-",Uitwerking!AV$9),RelGegevens!$L$3:$L$1002)=0),"",SUMIF(RelGegevens!$F$3:$M$1002,CONCATENATE("=",Uitwerking!$A177,"-",Uitwerking!AV$9),RelGegevens!$L$3:$L$1002))</f>
        <v/>
      </c>
      <c r="AW177" s="51" t="str">
        <f ca="1">IF(OR($A177="",AW$9="",SUMIF(RelGegevens!$F$3:$M$1002,CONCATENATE("=",Uitwerking!$A177,"-",Uitwerking!AW$9),RelGegevens!$L$3:$L$1002)=0),"",SUMIF(RelGegevens!$F$3:$M$1002,CONCATENATE("=",Uitwerking!$A177,"-",Uitwerking!AW$9),RelGegevens!$L$3:$L$1002))</f>
        <v/>
      </c>
      <c r="AX177" s="51" t="str">
        <f ca="1">IF(OR($A177="",AX$9="",SUMIF(RelGegevens!$F$3:$M$1002,CONCATENATE("=",Uitwerking!$A177,"-",Uitwerking!AX$9),RelGegevens!$L$3:$L$1002)=0),"",SUMIF(RelGegevens!$F$3:$M$1002,CONCATENATE("=",Uitwerking!$A177,"-",Uitwerking!AX$9),RelGegevens!$L$3:$L$1002))</f>
        <v/>
      </c>
      <c r="AY177" s="51" t="str">
        <f ca="1">IF(OR($A177="",AY$9="",SUMIF(RelGegevens!$F$3:$M$1002,CONCATENATE("=",Uitwerking!$A177,"-",Uitwerking!AY$9),RelGegevens!$L$3:$L$1002)=0),"",SUMIF(RelGegevens!$F$3:$M$1002,CONCATENATE("=",Uitwerking!$A177,"-",Uitwerking!AY$9),RelGegevens!$L$3:$L$1002))</f>
        <v/>
      </c>
      <c r="AZ177" s="51" t="str">
        <f ca="1">IF(OR($A177="",AZ$9="",SUMIF(RelGegevens!$F$3:$M$1002,CONCATENATE("=",Uitwerking!$A177,"-",Uitwerking!AZ$9),RelGegevens!$L$3:$L$1002)=0),"",SUMIF(RelGegevens!$F$3:$M$1002,CONCATENATE("=",Uitwerking!$A177,"-",Uitwerking!AZ$9),RelGegevens!$L$3:$L$1002))</f>
        <v/>
      </c>
      <c r="BA177" s="51" t="str">
        <f ca="1">IF(OR($A177="",BA$9="",SUMIF(RelGegevens!$F$3:$M$1002,CONCATENATE("=",Uitwerking!$A177,"-",Uitwerking!BA$9),RelGegevens!$L$3:$L$1002)=0),"",SUMIF(RelGegevens!$F$3:$M$1002,CONCATENATE("=",Uitwerking!$A177,"-",Uitwerking!BA$9),RelGegevens!$L$3:$L$1002))</f>
        <v/>
      </c>
      <c r="BB177" s="51" t="str">
        <f ca="1">IF(OR($A177="",BB$9="",SUMIF(RelGegevens!$F$3:$M$1002,CONCATENATE("=",Uitwerking!$A177,"-",Uitwerking!BB$9),RelGegevens!$L$3:$L$1002)=0),"",SUMIF(RelGegevens!$F$3:$M$1002,CONCATENATE("=",Uitwerking!$A177,"-",Uitwerking!BB$9),RelGegevens!$L$3:$L$1002))</f>
        <v/>
      </c>
      <c r="BC177" s="52" t="str">
        <f ca="1">IF(OR($A177="",BC$9="",SUMIF(RelGegevens!$F$3:$M$1002,CONCATENATE("=",Uitwerking!$A177,"-",Uitwerking!BC$9),RelGegevens!$L$3:$L$1002)=0),"",SUMIF(RelGegevens!$F$3:$M$1002,CONCATENATE("=",Uitwerking!$A177,"-",Uitwerking!BC$9),RelGegevens!$L$3:$L$1002))</f>
        <v/>
      </c>
    </row>
    <row r="178" spans="1:55" ht="10.5" customHeight="1" x14ac:dyDescent="0.25">
      <c r="A178" s="17" t="str">
        <f>'Data LMA'!B186</f>
        <v/>
      </c>
      <c r="B178" s="29" t="str">
        <f t="shared" si="9"/>
        <v/>
      </c>
      <c r="C178" s="22" t="str">
        <f>IF(A178="","",VLOOKUP(A178,Euralcodes!$A$2:$C$840,3))</f>
        <v/>
      </c>
      <c r="D178" s="23" t="str">
        <f>IF(C178="","",VLOOKUP(A178,Euralcodes!$A$2:$C$840,2))</f>
        <v/>
      </c>
      <c r="E178" s="87" t="str">
        <f t="shared" ca="1" si="8"/>
        <v/>
      </c>
      <c r="F178" s="50" t="str">
        <f ca="1">IF(OR($A178="",F$9="",SUMIF(RelGegevens!$F$3:$M$1002,CONCATENATE("=",Uitwerking!$A178,"-",Uitwerking!F$9),RelGegevens!$L$3:$L$1002)=0),"",SUMIF(RelGegevens!$F$3:$M$1002,CONCATENATE("=",Uitwerking!$A178,"-",Uitwerking!F$9),RelGegevens!$L$3:$L$1002))</f>
        <v/>
      </c>
      <c r="G178" s="51" t="str">
        <f ca="1">IF(OR($A178="",G$9="",SUMIF(RelGegevens!$F$3:$M$1002,CONCATENATE("=",Uitwerking!$A178,"-",Uitwerking!G$9),RelGegevens!$L$3:$L$1002)=0),"",SUMIF(RelGegevens!$F$3:$M$1002,CONCATENATE("=",Uitwerking!$A178,"-",Uitwerking!G$9),RelGegevens!$L$3:$L$1002))</f>
        <v/>
      </c>
      <c r="H178" s="51" t="str">
        <f ca="1">IF(OR($A178="",H$9="",SUMIF(RelGegevens!$F$3:$M$1002,CONCATENATE("=",Uitwerking!$A178,"-",Uitwerking!H$9),RelGegevens!$L$3:$L$1002)=0),"",SUMIF(RelGegevens!$F$3:$M$1002,CONCATENATE("=",Uitwerking!$A178,"-",Uitwerking!H$9),RelGegevens!$L$3:$L$1002))</f>
        <v/>
      </c>
      <c r="I178" s="51" t="str">
        <f ca="1">IF(OR($A178="",I$9="",SUMIF(RelGegevens!$F$3:$M$1002,CONCATENATE("=",Uitwerking!$A178,"-",Uitwerking!I$9),RelGegevens!$L$3:$L$1002)=0),"",SUMIF(RelGegevens!$F$3:$M$1002,CONCATENATE("=",Uitwerking!$A178,"-",Uitwerking!I$9),RelGegevens!$L$3:$L$1002))</f>
        <v/>
      </c>
      <c r="J178" s="51" t="str">
        <f ca="1">IF(OR($A178="",J$9="",SUMIF(RelGegevens!$F$3:$M$1002,CONCATENATE("=",Uitwerking!$A178,"-",Uitwerking!J$9),RelGegevens!$L$3:$L$1002)=0),"",SUMIF(RelGegevens!$F$3:$M$1002,CONCATENATE("=",Uitwerking!$A178,"-",Uitwerking!J$9),RelGegevens!$L$3:$L$1002))</f>
        <v/>
      </c>
      <c r="K178" s="51" t="str">
        <f ca="1">IF(OR($A178="",K$9="",SUMIF(RelGegevens!$F$3:$M$1002,CONCATENATE("=",Uitwerking!$A178,"-",Uitwerking!K$9),RelGegevens!$L$3:$L$1002)=0),"",SUMIF(RelGegevens!$F$3:$M$1002,CONCATENATE("=",Uitwerking!$A178,"-",Uitwerking!K$9),RelGegevens!$L$3:$L$1002))</f>
        <v/>
      </c>
      <c r="L178" s="51" t="str">
        <f ca="1">IF(OR($A178="",L$9="",SUMIF(RelGegevens!$F$3:$M$1002,CONCATENATE("=",Uitwerking!$A178,"-",Uitwerking!L$9),RelGegevens!$L$3:$L$1002)=0),"",SUMIF(RelGegevens!$F$3:$M$1002,CONCATENATE("=",Uitwerking!$A178,"-",Uitwerking!L$9),RelGegevens!$L$3:$L$1002))</f>
        <v/>
      </c>
      <c r="M178" s="51" t="str">
        <f ca="1">IF(OR($A178="",M$9="",SUMIF(RelGegevens!$F$3:$M$1002,CONCATENATE("=",Uitwerking!$A178,"-",Uitwerking!M$9),RelGegevens!$L$3:$L$1002)=0),"",SUMIF(RelGegevens!$F$3:$M$1002,CONCATENATE("=",Uitwerking!$A178,"-",Uitwerking!M$9),RelGegevens!$L$3:$L$1002))</f>
        <v/>
      </c>
      <c r="N178" s="51" t="str">
        <f ca="1">IF(OR($A178="",N$9="",SUMIF(RelGegevens!$F$3:$M$1002,CONCATENATE("=",Uitwerking!$A178,"-",Uitwerking!N$9),RelGegevens!$L$3:$L$1002)=0),"",SUMIF(RelGegevens!$F$3:$M$1002,CONCATENATE("=",Uitwerking!$A178,"-",Uitwerking!N$9),RelGegevens!$L$3:$L$1002))</f>
        <v/>
      </c>
      <c r="O178" s="51" t="str">
        <f ca="1">IF(OR($A178="",O$9="",SUMIF(RelGegevens!$F$3:$M$1002,CONCATENATE("=",Uitwerking!$A178,"-",Uitwerking!O$9),RelGegevens!$L$3:$L$1002)=0),"",SUMIF(RelGegevens!$F$3:$M$1002,CONCATENATE("=",Uitwerking!$A178,"-",Uitwerking!O$9),RelGegevens!$L$3:$L$1002))</f>
        <v/>
      </c>
      <c r="P178" s="51" t="str">
        <f ca="1">IF(OR($A178="",P$9="",SUMIF(RelGegevens!$F$3:$M$1002,CONCATENATE("=",Uitwerking!$A178,"-",Uitwerking!P$9),RelGegevens!$L$3:$L$1002)=0),"",SUMIF(RelGegevens!$F$3:$M$1002,CONCATENATE("=",Uitwerking!$A178,"-",Uitwerking!P$9),RelGegevens!$L$3:$L$1002))</f>
        <v/>
      </c>
      <c r="Q178" s="51" t="str">
        <f ca="1">IF(OR($A178="",Q$9="",SUMIF(RelGegevens!$F$3:$M$1002,CONCATENATE("=",Uitwerking!$A178,"-",Uitwerking!Q$9),RelGegevens!$L$3:$L$1002)=0),"",SUMIF(RelGegevens!$F$3:$M$1002,CONCATENATE("=",Uitwerking!$A178,"-",Uitwerking!Q$9),RelGegevens!$L$3:$L$1002))</f>
        <v/>
      </c>
      <c r="R178" s="51" t="str">
        <f ca="1">IF(OR($A178="",R$9="",SUMIF(RelGegevens!$F$3:$M$1002,CONCATENATE("=",Uitwerking!$A178,"-",Uitwerking!R$9),RelGegevens!$L$3:$L$1002)=0),"",SUMIF(RelGegevens!$F$3:$M$1002,CONCATENATE("=",Uitwerking!$A178,"-",Uitwerking!R$9),RelGegevens!$L$3:$L$1002))</f>
        <v/>
      </c>
      <c r="S178" s="51" t="str">
        <f ca="1">IF(OR($A178="",S$9="",SUMIF(RelGegevens!$F$3:$M$1002,CONCATENATE("=",Uitwerking!$A178,"-",Uitwerking!S$9),RelGegevens!$L$3:$L$1002)=0),"",SUMIF(RelGegevens!$F$3:$M$1002,CONCATENATE("=",Uitwerking!$A178,"-",Uitwerking!S$9),RelGegevens!$L$3:$L$1002))</f>
        <v/>
      </c>
      <c r="T178" s="51" t="str">
        <f ca="1">IF(OR($A178="",T$9="",SUMIF(RelGegevens!$F$3:$M$1002,CONCATENATE("=",Uitwerking!$A178,"-",Uitwerking!T$9),RelGegevens!$L$3:$L$1002)=0),"",SUMIF(RelGegevens!$F$3:$M$1002,CONCATENATE("=",Uitwerking!$A178,"-",Uitwerking!T$9),RelGegevens!$L$3:$L$1002))</f>
        <v/>
      </c>
      <c r="U178" s="51" t="str">
        <f ca="1">IF(OR($A178="",U$9="",SUMIF(RelGegevens!$F$3:$M$1002,CONCATENATE("=",Uitwerking!$A178,"-",Uitwerking!U$9),RelGegevens!$L$3:$L$1002)=0),"",SUMIF(RelGegevens!$F$3:$M$1002,CONCATENATE("=",Uitwerking!$A178,"-",Uitwerking!U$9),RelGegevens!$L$3:$L$1002))</f>
        <v/>
      </c>
      <c r="V178" s="51" t="str">
        <f ca="1">IF(OR($A178="",V$9="",SUMIF(RelGegevens!$F$3:$M$1002,CONCATENATE("=",Uitwerking!$A178,"-",Uitwerking!V$9),RelGegevens!$L$3:$L$1002)=0),"",SUMIF(RelGegevens!$F$3:$M$1002,CONCATENATE("=",Uitwerking!$A178,"-",Uitwerking!V$9),RelGegevens!$L$3:$L$1002))</f>
        <v/>
      </c>
      <c r="W178" s="51" t="str">
        <f ca="1">IF(OR($A178="",W$9="",SUMIF(RelGegevens!$F$3:$M$1002,CONCATENATE("=",Uitwerking!$A178,"-",Uitwerking!W$9),RelGegevens!$L$3:$L$1002)=0),"",SUMIF(RelGegevens!$F$3:$M$1002,CONCATENATE("=",Uitwerking!$A178,"-",Uitwerking!W$9),RelGegevens!$L$3:$L$1002))</f>
        <v/>
      </c>
      <c r="X178" s="51" t="str">
        <f ca="1">IF(OR($A178="",X$9="",SUMIF(RelGegevens!$F$3:$M$1002,CONCATENATE("=",Uitwerking!$A178,"-",Uitwerking!X$9),RelGegevens!$L$3:$L$1002)=0),"",SUMIF(RelGegevens!$F$3:$M$1002,CONCATENATE("=",Uitwerking!$A178,"-",Uitwerking!X$9),RelGegevens!$L$3:$L$1002))</f>
        <v/>
      </c>
      <c r="Y178" s="51" t="str">
        <f ca="1">IF(OR($A178="",Y$9="",SUMIF(RelGegevens!$F$3:$M$1002,CONCATENATE("=",Uitwerking!$A178,"-",Uitwerking!Y$9),RelGegevens!$L$3:$L$1002)=0),"",SUMIF(RelGegevens!$F$3:$M$1002,CONCATENATE("=",Uitwerking!$A178,"-",Uitwerking!Y$9),RelGegevens!$L$3:$L$1002))</f>
        <v/>
      </c>
      <c r="Z178" s="50" t="str">
        <f ca="1">IF(OR($A178="",Z$9="",SUMIF(RelGegevens!$F$3:$M$1002,CONCATENATE("=",Uitwerking!$A178,"-",Uitwerking!Z$9),RelGegevens!$L$3:$L$1002)=0),"",SUMIF(RelGegevens!$F$3:$M$1002,CONCATENATE("=",Uitwerking!$A178,"-",Uitwerking!Z$9),RelGegevens!$L$3:$L$1002))</f>
        <v/>
      </c>
      <c r="AA178" s="51" t="str">
        <f ca="1">IF(OR($A178="",AA$9="",SUMIF(RelGegevens!$F$3:$M$1002,CONCATENATE("=",Uitwerking!$A178,"-",Uitwerking!AA$9),RelGegevens!$L$3:$L$1002)=0),"",SUMIF(RelGegevens!$F$3:$M$1002,CONCATENATE("=",Uitwerking!$A178,"-",Uitwerking!AA$9),RelGegevens!$L$3:$L$1002))</f>
        <v/>
      </c>
      <c r="AB178" s="51" t="str">
        <f ca="1">IF(OR($A178="",AB$9="",SUMIF(RelGegevens!$F$3:$M$1002,CONCATENATE("=",Uitwerking!$A178,"-",Uitwerking!AB$9),RelGegevens!$L$3:$L$1002)=0),"",SUMIF(RelGegevens!$F$3:$M$1002,CONCATENATE("=",Uitwerking!$A178,"-",Uitwerking!AB$9),RelGegevens!$L$3:$L$1002))</f>
        <v/>
      </c>
      <c r="AC178" s="51" t="str">
        <f ca="1">IF(OR($A178="",AC$9="",SUMIF(RelGegevens!$F$3:$M$1002,CONCATENATE("=",Uitwerking!$A178,"-",Uitwerking!AC$9),RelGegevens!$L$3:$L$1002)=0),"",SUMIF(RelGegevens!$F$3:$M$1002,CONCATENATE("=",Uitwerking!$A178,"-",Uitwerking!AC$9),RelGegevens!$L$3:$L$1002))</f>
        <v/>
      </c>
      <c r="AD178" s="51" t="str">
        <f ca="1">IF(OR($A178="",AD$9="",SUMIF(RelGegevens!$F$3:$M$1002,CONCATENATE("=",Uitwerking!$A178,"-",Uitwerking!AD$9),RelGegevens!$L$3:$L$1002)=0),"",SUMIF(RelGegevens!$F$3:$M$1002,CONCATENATE("=",Uitwerking!$A178,"-",Uitwerking!AD$9),RelGegevens!$L$3:$L$1002))</f>
        <v/>
      </c>
      <c r="AE178" s="51" t="str">
        <f ca="1">IF(OR($A178="",AE$9="",SUMIF(RelGegevens!$F$3:$M$1002,CONCATENATE("=",Uitwerking!$A178,"-",Uitwerking!AE$9),RelGegevens!$L$3:$L$1002)=0),"",SUMIF(RelGegevens!$F$3:$M$1002,CONCATENATE("=",Uitwerking!$A178,"-",Uitwerking!AE$9),RelGegevens!$L$3:$L$1002))</f>
        <v/>
      </c>
      <c r="AF178" s="51" t="str">
        <f ca="1">IF(OR($A178="",AF$9="",SUMIF(RelGegevens!$F$3:$M$1002,CONCATENATE("=",Uitwerking!$A178,"-",Uitwerking!AF$9),RelGegevens!$L$3:$L$1002)=0),"",SUMIF(RelGegevens!$F$3:$M$1002,CONCATENATE("=",Uitwerking!$A178,"-",Uitwerking!AF$9),RelGegevens!$L$3:$L$1002))</f>
        <v/>
      </c>
      <c r="AG178" s="51" t="str">
        <f ca="1">IF(OR($A178="",AG$9="",SUMIF(RelGegevens!$F$3:$M$1002,CONCATENATE("=",Uitwerking!$A178,"-",Uitwerking!AG$9),RelGegevens!$L$3:$L$1002)=0),"",SUMIF(RelGegevens!$F$3:$M$1002,CONCATENATE("=",Uitwerking!$A178,"-",Uitwerking!AG$9),RelGegevens!$L$3:$L$1002))</f>
        <v/>
      </c>
      <c r="AH178" s="51" t="str">
        <f ca="1">IF(OR($A178="",AH$9="",SUMIF(RelGegevens!$F$3:$M$1002,CONCATENATE("=",Uitwerking!$A178,"-",Uitwerking!AH$9),RelGegevens!$L$3:$L$1002)=0),"",SUMIF(RelGegevens!$F$3:$M$1002,CONCATENATE("=",Uitwerking!$A178,"-",Uitwerking!AH$9),RelGegevens!$L$3:$L$1002))</f>
        <v/>
      </c>
      <c r="AI178" s="51" t="str">
        <f ca="1">IF(OR($A178="",AI$9="",SUMIF(RelGegevens!$F$3:$M$1002,CONCATENATE("=",Uitwerking!$A178,"-",Uitwerking!AI$9),RelGegevens!$L$3:$L$1002)=0),"",SUMIF(RelGegevens!$F$3:$M$1002,CONCATENATE("=",Uitwerking!$A178,"-",Uitwerking!AI$9),RelGegevens!$L$3:$L$1002))</f>
        <v/>
      </c>
      <c r="AJ178" s="51" t="str">
        <f ca="1">IF(OR($A178="",AJ$9="",SUMIF(RelGegevens!$F$3:$M$1002,CONCATENATE("=",Uitwerking!$A178,"-",Uitwerking!AJ$9),RelGegevens!$L$3:$L$1002)=0),"",SUMIF(RelGegevens!$F$3:$M$1002,CONCATENATE("=",Uitwerking!$A178,"-",Uitwerking!AJ$9),RelGegevens!$L$3:$L$1002))</f>
        <v/>
      </c>
      <c r="AK178" s="51" t="str">
        <f ca="1">IF(OR($A178="",AK$9="",SUMIF(RelGegevens!$F$3:$M$1002,CONCATENATE("=",Uitwerking!$A178,"-",Uitwerking!AK$9),RelGegevens!$L$3:$L$1002)=0),"",SUMIF(RelGegevens!$F$3:$M$1002,CONCATENATE("=",Uitwerking!$A178,"-",Uitwerking!AK$9),RelGegevens!$L$3:$L$1002))</f>
        <v/>
      </c>
      <c r="AL178" s="51" t="str">
        <f ca="1">IF(OR($A178="",AL$9="",SUMIF(RelGegevens!$F$3:$M$1002,CONCATENATE("=",Uitwerking!$A178,"-",Uitwerking!AL$9),RelGegevens!$L$3:$L$1002)=0),"",SUMIF(RelGegevens!$F$3:$M$1002,CONCATENATE("=",Uitwerking!$A178,"-",Uitwerking!AL$9),RelGegevens!$L$3:$L$1002))</f>
        <v/>
      </c>
      <c r="AM178" s="51" t="str">
        <f ca="1">IF(OR($A178="",AM$9="",SUMIF(RelGegevens!$F$3:$M$1002,CONCATENATE("=",Uitwerking!$A178,"-",Uitwerking!AM$9),RelGegevens!$L$3:$L$1002)=0),"",SUMIF(RelGegevens!$F$3:$M$1002,CONCATENATE("=",Uitwerking!$A178,"-",Uitwerking!AM$9),RelGegevens!$L$3:$L$1002))</f>
        <v/>
      </c>
      <c r="AN178" s="51" t="str">
        <f ca="1">IF(OR($A178="",AN$9="",SUMIF(RelGegevens!$F$3:$M$1002,CONCATENATE("=",Uitwerking!$A178,"-",Uitwerking!AN$9),RelGegevens!$L$3:$L$1002)=0),"",SUMIF(RelGegevens!$F$3:$M$1002,CONCATENATE("=",Uitwerking!$A178,"-",Uitwerking!AN$9),RelGegevens!$L$3:$L$1002))</f>
        <v/>
      </c>
      <c r="AO178" s="51" t="str">
        <f ca="1">IF(OR($A178="",AO$9="",SUMIF(RelGegevens!$F$3:$M$1002,CONCATENATE("=",Uitwerking!$A178,"-",Uitwerking!AO$9),RelGegevens!$L$3:$L$1002)=0),"",SUMIF(RelGegevens!$F$3:$M$1002,CONCATENATE("=",Uitwerking!$A178,"-",Uitwerking!AO$9),RelGegevens!$L$3:$L$1002))</f>
        <v/>
      </c>
      <c r="AP178" s="51" t="str">
        <f ca="1">IF(OR($A178="",AP$9="",SUMIF(RelGegevens!$F$3:$M$1002,CONCATENATE("=",Uitwerking!$A178,"-",Uitwerking!AP$9),RelGegevens!$L$3:$L$1002)=0),"",SUMIF(RelGegevens!$F$3:$M$1002,CONCATENATE("=",Uitwerking!$A178,"-",Uitwerking!AP$9),RelGegevens!$L$3:$L$1002))</f>
        <v/>
      </c>
      <c r="AQ178" s="51" t="str">
        <f ca="1">IF(OR($A178="",AQ$9="",SUMIF(RelGegevens!$F$3:$M$1002,CONCATENATE("=",Uitwerking!$A178,"-",Uitwerking!AQ$9),RelGegevens!$L$3:$L$1002)=0),"",SUMIF(RelGegevens!$F$3:$M$1002,CONCATENATE("=",Uitwerking!$A178,"-",Uitwerking!AQ$9),RelGegevens!$L$3:$L$1002))</f>
        <v/>
      </c>
      <c r="AR178" s="51" t="str">
        <f ca="1">IF(OR($A178="",AR$9="",SUMIF(RelGegevens!$F$3:$M$1002,CONCATENATE("=",Uitwerking!$A178,"-",Uitwerking!AR$9),RelGegevens!$L$3:$L$1002)=0),"",SUMIF(RelGegevens!$F$3:$M$1002,CONCATENATE("=",Uitwerking!$A178,"-",Uitwerking!AR$9),RelGegevens!$L$3:$L$1002))</f>
        <v/>
      </c>
      <c r="AS178" s="51" t="str">
        <f ca="1">IF(OR($A178="",AS$9="",SUMIF(RelGegevens!$F$3:$M$1002,CONCATENATE("=",Uitwerking!$A178,"-",Uitwerking!AS$9),RelGegevens!$L$3:$L$1002)=0),"",SUMIF(RelGegevens!$F$3:$M$1002,CONCATENATE("=",Uitwerking!$A178,"-",Uitwerking!AS$9),RelGegevens!$L$3:$L$1002))</f>
        <v/>
      </c>
      <c r="AT178" s="51" t="str">
        <f ca="1">IF(OR($A178="",AT$9="",SUMIF(RelGegevens!$F$3:$M$1002,CONCATENATE("=",Uitwerking!$A178,"-",Uitwerking!AT$9),RelGegevens!$L$3:$L$1002)=0),"",SUMIF(RelGegevens!$F$3:$M$1002,CONCATENATE("=",Uitwerking!$A178,"-",Uitwerking!AT$9),RelGegevens!$L$3:$L$1002))</f>
        <v/>
      </c>
      <c r="AU178" s="51" t="str">
        <f ca="1">IF(OR($A178="",AU$9="",SUMIF(RelGegevens!$F$3:$M$1002,CONCATENATE("=",Uitwerking!$A178,"-",Uitwerking!AU$9),RelGegevens!$L$3:$L$1002)=0),"",SUMIF(RelGegevens!$F$3:$M$1002,CONCATENATE("=",Uitwerking!$A178,"-",Uitwerking!AU$9),RelGegevens!$L$3:$L$1002))</f>
        <v/>
      </c>
      <c r="AV178" s="51" t="str">
        <f ca="1">IF(OR($A178="",AV$9="",SUMIF(RelGegevens!$F$3:$M$1002,CONCATENATE("=",Uitwerking!$A178,"-",Uitwerking!AV$9),RelGegevens!$L$3:$L$1002)=0),"",SUMIF(RelGegevens!$F$3:$M$1002,CONCATENATE("=",Uitwerking!$A178,"-",Uitwerking!AV$9),RelGegevens!$L$3:$L$1002))</f>
        <v/>
      </c>
      <c r="AW178" s="51" t="str">
        <f ca="1">IF(OR($A178="",AW$9="",SUMIF(RelGegevens!$F$3:$M$1002,CONCATENATE("=",Uitwerking!$A178,"-",Uitwerking!AW$9),RelGegevens!$L$3:$L$1002)=0),"",SUMIF(RelGegevens!$F$3:$M$1002,CONCATENATE("=",Uitwerking!$A178,"-",Uitwerking!AW$9),RelGegevens!$L$3:$L$1002))</f>
        <v/>
      </c>
      <c r="AX178" s="51" t="str">
        <f ca="1">IF(OR($A178="",AX$9="",SUMIF(RelGegevens!$F$3:$M$1002,CONCATENATE("=",Uitwerking!$A178,"-",Uitwerking!AX$9),RelGegevens!$L$3:$L$1002)=0),"",SUMIF(RelGegevens!$F$3:$M$1002,CONCATENATE("=",Uitwerking!$A178,"-",Uitwerking!AX$9),RelGegevens!$L$3:$L$1002))</f>
        <v/>
      </c>
      <c r="AY178" s="51" t="str">
        <f ca="1">IF(OR($A178="",AY$9="",SUMIF(RelGegevens!$F$3:$M$1002,CONCATENATE("=",Uitwerking!$A178,"-",Uitwerking!AY$9),RelGegevens!$L$3:$L$1002)=0),"",SUMIF(RelGegevens!$F$3:$M$1002,CONCATENATE("=",Uitwerking!$A178,"-",Uitwerking!AY$9),RelGegevens!$L$3:$L$1002))</f>
        <v/>
      </c>
      <c r="AZ178" s="51" t="str">
        <f ca="1">IF(OR($A178="",AZ$9="",SUMIF(RelGegevens!$F$3:$M$1002,CONCATENATE("=",Uitwerking!$A178,"-",Uitwerking!AZ$9),RelGegevens!$L$3:$L$1002)=0),"",SUMIF(RelGegevens!$F$3:$M$1002,CONCATENATE("=",Uitwerking!$A178,"-",Uitwerking!AZ$9),RelGegevens!$L$3:$L$1002))</f>
        <v/>
      </c>
      <c r="BA178" s="51" t="str">
        <f ca="1">IF(OR($A178="",BA$9="",SUMIF(RelGegevens!$F$3:$M$1002,CONCATENATE("=",Uitwerking!$A178,"-",Uitwerking!BA$9),RelGegevens!$L$3:$L$1002)=0),"",SUMIF(RelGegevens!$F$3:$M$1002,CONCATENATE("=",Uitwerking!$A178,"-",Uitwerking!BA$9),RelGegevens!$L$3:$L$1002))</f>
        <v/>
      </c>
      <c r="BB178" s="51" t="str">
        <f ca="1">IF(OR($A178="",BB$9="",SUMIF(RelGegevens!$F$3:$M$1002,CONCATENATE("=",Uitwerking!$A178,"-",Uitwerking!BB$9),RelGegevens!$L$3:$L$1002)=0),"",SUMIF(RelGegevens!$F$3:$M$1002,CONCATENATE("=",Uitwerking!$A178,"-",Uitwerking!BB$9),RelGegevens!$L$3:$L$1002))</f>
        <v/>
      </c>
      <c r="BC178" s="52" t="str">
        <f ca="1">IF(OR($A178="",BC$9="",SUMIF(RelGegevens!$F$3:$M$1002,CONCATENATE("=",Uitwerking!$A178,"-",Uitwerking!BC$9),RelGegevens!$L$3:$L$1002)=0),"",SUMIF(RelGegevens!$F$3:$M$1002,CONCATENATE("=",Uitwerking!$A178,"-",Uitwerking!BC$9),RelGegevens!$L$3:$L$1002))</f>
        <v/>
      </c>
    </row>
    <row r="179" spans="1:55" ht="10.5" customHeight="1" x14ac:dyDescent="0.25">
      <c r="A179" s="17" t="str">
        <f>'Data LMA'!B187</f>
        <v/>
      </c>
      <c r="B179" s="29" t="str">
        <f t="shared" si="9"/>
        <v/>
      </c>
      <c r="C179" s="22" t="str">
        <f>IF(A179="","",VLOOKUP(A179,Euralcodes!$A$2:$C$840,3))</f>
        <v/>
      </c>
      <c r="D179" s="23" t="str">
        <f>IF(C179="","",VLOOKUP(A179,Euralcodes!$A$2:$C$840,2))</f>
        <v/>
      </c>
      <c r="E179" s="87" t="str">
        <f t="shared" ca="1" si="8"/>
        <v/>
      </c>
      <c r="F179" s="50" t="str">
        <f ca="1">IF(OR($A179="",F$9="",SUMIF(RelGegevens!$F$3:$M$1002,CONCATENATE("=",Uitwerking!$A179,"-",Uitwerking!F$9),RelGegevens!$L$3:$L$1002)=0),"",SUMIF(RelGegevens!$F$3:$M$1002,CONCATENATE("=",Uitwerking!$A179,"-",Uitwerking!F$9),RelGegevens!$L$3:$L$1002))</f>
        <v/>
      </c>
      <c r="G179" s="51" t="str">
        <f ca="1">IF(OR($A179="",G$9="",SUMIF(RelGegevens!$F$3:$M$1002,CONCATENATE("=",Uitwerking!$A179,"-",Uitwerking!G$9),RelGegevens!$L$3:$L$1002)=0),"",SUMIF(RelGegevens!$F$3:$M$1002,CONCATENATE("=",Uitwerking!$A179,"-",Uitwerking!G$9),RelGegevens!$L$3:$L$1002))</f>
        <v/>
      </c>
      <c r="H179" s="51" t="str">
        <f ca="1">IF(OR($A179="",H$9="",SUMIF(RelGegevens!$F$3:$M$1002,CONCATENATE("=",Uitwerking!$A179,"-",Uitwerking!H$9),RelGegevens!$L$3:$L$1002)=0),"",SUMIF(RelGegevens!$F$3:$M$1002,CONCATENATE("=",Uitwerking!$A179,"-",Uitwerking!H$9),RelGegevens!$L$3:$L$1002))</f>
        <v/>
      </c>
      <c r="I179" s="51" t="str">
        <f ca="1">IF(OR($A179="",I$9="",SUMIF(RelGegevens!$F$3:$M$1002,CONCATENATE("=",Uitwerking!$A179,"-",Uitwerking!I$9),RelGegevens!$L$3:$L$1002)=0),"",SUMIF(RelGegevens!$F$3:$M$1002,CONCATENATE("=",Uitwerking!$A179,"-",Uitwerking!I$9),RelGegevens!$L$3:$L$1002))</f>
        <v/>
      </c>
      <c r="J179" s="51" t="str">
        <f ca="1">IF(OR($A179="",J$9="",SUMIF(RelGegevens!$F$3:$M$1002,CONCATENATE("=",Uitwerking!$A179,"-",Uitwerking!J$9),RelGegevens!$L$3:$L$1002)=0),"",SUMIF(RelGegevens!$F$3:$M$1002,CONCATENATE("=",Uitwerking!$A179,"-",Uitwerking!J$9),RelGegevens!$L$3:$L$1002))</f>
        <v/>
      </c>
      <c r="K179" s="51" t="str">
        <f ca="1">IF(OR($A179="",K$9="",SUMIF(RelGegevens!$F$3:$M$1002,CONCATENATE("=",Uitwerking!$A179,"-",Uitwerking!K$9),RelGegevens!$L$3:$L$1002)=0),"",SUMIF(RelGegevens!$F$3:$M$1002,CONCATENATE("=",Uitwerking!$A179,"-",Uitwerking!K$9),RelGegevens!$L$3:$L$1002))</f>
        <v/>
      </c>
      <c r="L179" s="51" t="str">
        <f ca="1">IF(OR($A179="",L$9="",SUMIF(RelGegevens!$F$3:$M$1002,CONCATENATE("=",Uitwerking!$A179,"-",Uitwerking!L$9),RelGegevens!$L$3:$L$1002)=0),"",SUMIF(RelGegevens!$F$3:$M$1002,CONCATENATE("=",Uitwerking!$A179,"-",Uitwerking!L$9),RelGegevens!$L$3:$L$1002))</f>
        <v/>
      </c>
      <c r="M179" s="51" t="str">
        <f ca="1">IF(OR($A179="",M$9="",SUMIF(RelGegevens!$F$3:$M$1002,CONCATENATE("=",Uitwerking!$A179,"-",Uitwerking!M$9),RelGegevens!$L$3:$L$1002)=0),"",SUMIF(RelGegevens!$F$3:$M$1002,CONCATENATE("=",Uitwerking!$A179,"-",Uitwerking!M$9),RelGegevens!$L$3:$L$1002))</f>
        <v/>
      </c>
      <c r="N179" s="51" t="str">
        <f ca="1">IF(OR($A179="",N$9="",SUMIF(RelGegevens!$F$3:$M$1002,CONCATENATE("=",Uitwerking!$A179,"-",Uitwerking!N$9),RelGegevens!$L$3:$L$1002)=0),"",SUMIF(RelGegevens!$F$3:$M$1002,CONCATENATE("=",Uitwerking!$A179,"-",Uitwerking!N$9),RelGegevens!$L$3:$L$1002))</f>
        <v/>
      </c>
      <c r="O179" s="51" t="str">
        <f ca="1">IF(OR($A179="",O$9="",SUMIF(RelGegevens!$F$3:$M$1002,CONCATENATE("=",Uitwerking!$A179,"-",Uitwerking!O$9),RelGegevens!$L$3:$L$1002)=0),"",SUMIF(RelGegevens!$F$3:$M$1002,CONCATENATE("=",Uitwerking!$A179,"-",Uitwerking!O$9),RelGegevens!$L$3:$L$1002))</f>
        <v/>
      </c>
      <c r="P179" s="51" t="str">
        <f ca="1">IF(OR($A179="",P$9="",SUMIF(RelGegevens!$F$3:$M$1002,CONCATENATE("=",Uitwerking!$A179,"-",Uitwerking!P$9),RelGegevens!$L$3:$L$1002)=0),"",SUMIF(RelGegevens!$F$3:$M$1002,CONCATENATE("=",Uitwerking!$A179,"-",Uitwerking!P$9),RelGegevens!$L$3:$L$1002))</f>
        <v/>
      </c>
      <c r="Q179" s="51" t="str">
        <f ca="1">IF(OR($A179="",Q$9="",SUMIF(RelGegevens!$F$3:$M$1002,CONCATENATE("=",Uitwerking!$A179,"-",Uitwerking!Q$9),RelGegevens!$L$3:$L$1002)=0),"",SUMIF(RelGegevens!$F$3:$M$1002,CONCATENATE("=",Uitwerking!$A179,"-",Uitwerking!Q$9),RelGegevens!$L$3:$L$1002))</f>
        <v/>
      </c>
      <c r="R179" s="51" t="str">
        <f ca="1">IF(OR($A179="",R$9="",SUMIF(RelGegevens!$F$3:$M$1002,CONCATENATE("=",Uitwerking!$A179,"-",Uitwerking!R$9),RelGegevens!$L$3:$L$1002)=0),"",SUMIF(RelGegevens!$F$3:$M$1002,CONCATENATE("=",Uitwerking!$A179,"-",Uitwerking!R$9),RelGegevens!$L$3:$L$1002))</f>
        <v/>
      </c>
      <c r="S179" s="51" t="str">
        <f ca="1">IF(OR($A179="",S$9="",SUMIF(RelGegevens!$F$3:$M$1002,CONCATENATE("=",Uitwerking!$A179,"-",Uitwerking!S$9),RelGegevens!$L$3:$L$1002)=0),"",SUMIF(RelGegevens!$F$3:$M$1002,CONCATENATE("=",Uitwerking!$A179,"-",Uitwerking!S$9),RelGegevens!$L$3:$L$1002))</f>
        <v/>
      </c>
      <c r="T179" s="51" t="str">
        <f ca="1">IF(OR($A179="",T$9="",SUMIF(RelGegevens!$F$3:$M$1002,CONCATENATE("=",Uitwerking!$A179,"-",Uitwerking!T$9),RelGegevens!$L$3:$L$1002)=0),"",SUMIF(RelGegevens!$F$3:$M$1002,CONCATENATE("=",Uitwerking!$A179,"-",Uitwerking!T$9),RelGegevens!$L$3:$L$1002))</f>
        <v/>
      </c>
      <c r="U179" s="51" t="str">
        <f ca="1">IF(OR($A179="",U$9="",SUMIF(RelGegevens!$F$3:$M$1002,CONCATENATE("=",Uitwerking!$A179,"-",Uitwerking!U$9),RelGegevens!$L$3:$L$1002)=0),"",SUMIF(RelGegevens!$F$3:$M$1002,CONCATENATE("=",Uitwerking!$A179,"-",Uitwerking!U$9),RelGegevens!$L$3:$L$1002))</f>
        <v/>
      </c>
      <c r="V179" s="51" t="str">
        <f ca="1">IF(OR($A179="",V$9="",SUMIF(RelGegevens!$F$3:$M$1002,CONCATENATE("=",Uitwerking!$A179,"-",Uitwerking!V$9),RelGegevens!$L$3:$L$1002)=0),"",SUMIF(RelGegevens!$F$3:$M$1002,CONCATENATE("=",Uitwerking!$A179,"-",Uitwerking!V$9),RelGegevens!$L$3:$L$1002))</f>
        <v/>
      </c>
      <c r="W179" s="51" t="str">
        <f ca="1">IF(OR($A179="",W$9="",SUMIF(RelGegevens!$F$3:$M$1002,CONCATENATE("=",Uitwerking!$A179,"-",Uitwerking!W$9),RelGegevens!$L$3:$L$1002)=0),"",SUMIF(RelGegevens!$F$3:$M$1002,CONCATENATE("=",Uitwerking!$A179,"-",Uitwerking!W$9),RelGegevens!$L$3:$L$1002))</f>
        <v/>
      </c>
      <c r="X179" s="51" t="str">
        <f ca="1">IF(OR($A179="",X$9="",SUMIF(RelGegevens!$F$3:$M$1002,CONCATENATE("=",Uitwerking!$A179,"-",Uitwerking!X$9),RelGegevens!$L$3:$L$1002)=0),"",SUMIF(RelGegevens!$F$3:$M$1002,CONCATENATE("=",Uitwerking!$A179,"-",Uitwerking!X$9),RelGegevens!$L$3:$L$1002))</f>
        <v/>
      </c>
      <c r="Y179" s="51" t="str">
        <f ca="1">IF(OR($A179="",Y$9="",SUMIF(RelGegevens!$F$3:$M$1002,CONCATENATE("=",Uitwerking!$A179,"-",Uitwerking!Y$9),RelGegevens!$L$3:$L$1002)=0),"",SUMIF(RelGegevens!$F$3:$M$1002,CONCATENATE("=",Uitwerking!$A179,"-",Uitwerking!Y$9),RelGegevens!$L$3:$L$1002))</f>
        <v/>
      </c>
      <c r="Z179" s="50" t="str">
        <f ca="1">IF(OR($A179="",Z$9="",SUMIF(RelGegevens!$F$3:$M$1002,CONCATENATE("=",Uitwerking!$A179,"-",Uitwerking!Z$9),RelGegevens!$L$3:$L$1002)=0),"",SUMIF(RelGegevens!$F$3:$M$1002,CONCATENATE("=",Uitwerking!$A179,"-",Uitwerking!Z$9),RelGegevens!$L$3:$L$1002))</f>
        <v/>
      </c>
      <c r="AA179" s="51" t="str">
        <f ca="1">IF(OR($A179="",AA$9="",SUMIF(RelGegevens!$F$3:$M$1002,CONCATENATE("=",Uitwerking!$A179,"-",Uitwerking!AA$9),RelGegevens!$L$3:$L$1002)=0),"",SUMIF(RelGegevens!$F$3:$M$1002,CONCATENATE("=",Uitwerking!$A179,"-",Uitwerking!AA$9),RelGegevens!$L$3:$L$1002))</f>
        <v/>
      </c>
      <c r="AB179" s="51" t="str">
        <f ca="1">IF(OR($A179="",AB$9="",SUMIF(RelGegevens!$F$3:$M$1002,CONCATENATE("=",Uitwerking!$A179,"-",Uitwerking!AB$9),RelGegevens!$L$3:$L$1002)=0),"",SUMIF(RelGegevens!$F$3:$M$1002,CONCATENATE("=",Uitwerking!$A179,"-",Uitwerking!AB$9),RelGegevens!$L$3:$L$1002))</f>
        <v/>
      </c>
      <c r="AC179" s="51" t="str">
        <f ca="1">IF(OR($A179="",AC$9="",SUMIF(RelGegevens!$F$3:$M$1002,CONCATENATE("=",Uitwerking!$A179,"-",Uitwerking!AC$9),RelGegevens!$L$3:$L$1002)=0),"",SUMIF(RelGegevens!$F$3:$M$1002,CONCATENATE("=",Uitwerking!$A179,"-",Uitwerking!AC$9),RelGegevens!$L$3:$L$1002))</f>
        <v/>
      </c>
      <c r="AD179" s="51" t="str">
        <f ca="1">IF(OR($A179="",AD$9="",SUMIF(RelGegevens!$F$3:$M$1002,CONCATENATE("=",Uitwerking!$A179,"-",Uitwerking!AD$9),RelGegevens!$L$3:$L$1002)=0),"",SUMIF(RelGegevens!$F$3:$M$1002,CONCATENATE("=",Uitwerking!$A179,"-",Uitwerking!AD$9),RelGegevens!$L$3:$L$1002))</f>
        <v/>
      </c>
      <c r="AE179" s="51" t="str">
        <f ca="1">IF(OR($A179="",AE$9="",SUMIF(RelGegevens!$F$3:$M$1002,CONCATENATE("=",Uitwerking!$A179,"-",Uitwerking!AE$9),RelGegevens!$L$3:$L$1002)=0),"",SUMIF(RelGegevens!$F$3:$M$1002,CONCATENATE("=",Uitwerking!$A179,"-",Uitwerking!AE$9),RelGegevens!$L$3:$L$1002))</f>
        <v/>
      </c>
      <c r="AF179" s="51" t="str">
        <f ca="1">IF(OR($A179="",AF$9="",SUMIF(RelGegevens!$F$3:$M$1002,CONCATENATE("=",Uitwerking!$A179,"-",Uitwerking!AF$9),RelGegevens!$L$3:$L$1002)=0),"",SUMIF(RelGegevens!$F$3:$M$1002,CONCATENATE("=",Uitwerking!$A179,"-",Uitwerking!AF$9),RelGegevens!$L$3:$L$1002))</f>
        <v/>
      </c>
      <c r="AG179" s="51" t="str">
        <f ca="1">IF(OR($A179="",AG$9="",SUMIF(RelGegevens!$F$3:$M$1002,CONCATENATE("=",Uitwerking!$A179,"-",Uitwerking!AG$9),RelGegevens!$L$3:$L$1002)=0),"",SUMIF(RelGegevens!$F$3:$M$1002,CONCATENATE("=",Uitwerking!$A179,"-",Uitwerking!AG$9),RelGegevens!$L$3:$L$1002))</f>
        <v/>
      </c>
      <c r="AH179" s="51" t="str">
        <f ca="1">IF(OR($A179="",AH$9="",SUMIF(RelGegevens!$F$3:$M$1002,CONCATENATE("=",Uitwerking!$A179,"-",Uitwerking!AH$9),RelGegevens!$L$3:$L$1002)=0),"",SUMIF(RelGegevens!$F$3:$M$1002,CONCATENATE("=",Uitwerking!$A179,"-",Uitwerking!AH$9),RelGegevens!$L$3:$L$1002))</f>
        <v/>
      </c>
      <c r="AI179" s="51" t="str">
        <f ca="1">IF(OR($A179="",AI$9="",SUMIF(RelGegevens!$F$3:$M$1002,CONCATENATE("=",Uitwerking!$A179,"-",Uitwerking!AI$9),RelGegevens!$L$3:$L$1002)=0),"",SUMIF(RelGegevens!$F$3:$M$1002,CONCATENATE("=",Uitwerking!$A179,"-",Uitwerking!AI$9),RelGegevens!$L$3:$L$1002))</f>
        <v/>
      </c>
      <c r="AJ179" s="51" t="str">
        <f ca="1">IF(OR($A179="",AJ$9="",SUMIF(RelGegevens!$F$3:$M$1002,CONCATENATE("=",Uitwerking!$A179,"-",Uitwerking!AJ$9),RelGegevens!$L$3:$L$1002)=0),"",SUMIF(RelGegevens!$F$3:$M$1002,CONCATENATE("=",Uitwerking!$A179,"-",Uitwerking!AJ$9),RelGegevens!$L$3:$L$1002))</f>
        <v/>
      </c>
      <c r="AK179" s="51" t="str">
        <f ca="1">IF(OR($A179="",AK$9="",SUMIF(RelGegevens!$F$3:$M$1002,CONCATENATE("=",Uitwerking!$A179,"-",Uitwerking!AK$9),RelGegevens!$L$3:$L$1002)=0),"",SUMIF(RelGegevens!$F$3:$M$1002,CONCATENATE("=",Uitwerking!$A179,"-",Uitwerking!AK$9),RelGegevens!$L$3:$L$1002))</f>
        <v/>
      </c>
      <c r="AL179" s="51" t="str">
        <f ca="1">IF(OR($A179="",AL$9="",SUMIF(RelGegevens!$F$3:$M$1002,CONCATENATE("=",Uitwerking!$A179,"-",Uitwerking!AL$9),RelGegevens!$L$3:$L$1002)=0),"",SUMIF(RelGegevens!$F$3:$M$1002,CONCATENATE("=",Uitwerking!$A179,"-",Uitwerking!AL$9),RelGegevens!$L$3:$L$1002))</f>
        <v/>
      </c>
      <c r="AM179" s="51" t="str">
        <f ca="1">IF(OR($A179="",AM$9="",SUMIF(RelGegevens!$F$3:$M$1002,CONCATENATE("=",Uitwerking!$A179,"-",Uitwerking!AM$9),RelGegevens!$L$3:$L$1002)=0),"",SUMIF(RelGegevens!$F$3:$M$1002,CONCATENATE("=",Uitwerking!$A179,"-",Uitwerking!AM$9),RelGegevens!$L$3:$L$1002))</f>
        <v/>
      </c>
      <c r="AN179" s="51" t="str">
        <f ca="1">IF(OR($A179="",AN$9="",SUMIF(RelGegevens!$F$3:$M$1002,CONCATENATE("=",Uitwerking!$A179,"-",Uitwerking!AN$9),RelGegevens!$L$3:$L$1002)=0),"",SUMIF(RelGegevens!$F$3:$M$1002,CONCATENATE("=",Uitwerking!$A179,"-",Uitwerking!AN$9),RelGegevens!$L$3:$L$1002))</f>
        <v/>
      </c>
      <c r="AO179" s="51" t="str">
        <f ca="1">IF(OR($A179="",AO$9="",SUMIF(RelGegevens!$F$3:$M$1002,CONCATENATE("=",Uitwerking!$A179,"-",Uitwerking!AO$9),RelGegevens!$L$3:$L$1002)=0),"",SUMIF(RelGegevens!$F$3:$M$1002,CONCATENATE("=",Uitwerking!$A179,"-",Uitwerking!AO$9),RelGegevens!$L$3:$L$1002))</f>
        <v/>
      </c>
      <c r="AP179" s="51" t="str">
        <f ca="1">IF(OR($A179="",AP$9="",SUMIF(RelGegevens!$F$3:$M$1002,CONCATENATE("=",Uitwerking!$A179,"-",Uitwerking!AP$9),RelGegevens!$L$3:$L$1002)=0),"",SUMIF(RelGegevens!$F$3:$M$1002,CONCATENATE("=",Uitwerking!$A179,"-",Uitwerking!AP$9),RelGegevens!$L$3:$L$1002))</f>
        <v/>
      </c>
      <c r="AQ179" s="51" t="str">
        <f ca="1">IF(OR($A179="",AQ$9="",SUMIF(RelGegevens!$F$3:$M$1002,CONCATENATE("=",Uitwerking!$A179,"-",Uitwerking!AQ$9),RelGegevens!$L$3:$L$1002)=0),"",SUMIF(RelGegevens!$F$3:$M$1002,CONCATENATE("=",Uitwerking!$A179,"-",Uitwerking!AQ$9),RelGegevens!$L$3:$L$1002))</f>
        <v/>
      </c>
      <c r="AR179" s="51" t="str">
        <f ca="1">IF(OR($A179="",AR$9="",SUMIF(RelGegevens!$F$3:$M$1002,CONCATENATE("=",Uitwerking!$A179,"-",Uitwerking!AR$9),RelGegevens!$L$3:$L$1002)=0),"",SUMIF(RelGegevens!$F$3:$M$1002,CONCATENATE("=",Uitwerking!$A179,"-",Uitwerking!AR$9),RelGegevens!$L$3:$L$1002))</f>
        <v/>
      </c>
      <c r="AS179" s="51" t="str">
        <f ca="1">IF(OR($A179="",AS$9="",SUMIF(RelGegevens!$F$3:$M$1002,CONCATENATE("=",Uitwerking!$A179,"-",Uitwerking!AS$9),RelGegevens!$L$3:$L$1002)=0),"",SUMIF(RelGegevens!$F$3:$M$1002,CONCATENATE("=",Uitwerking!$A179,"-",Uitwerking!AS$9),RelGegevens!$L$3:$L$1002))</f>
        <v/>
      </c>
      <c r="AT179" s="51" t="str">
        <f ca="1">IF(OR($A179="",AT$9="",SUMIF(RelGegevens!$F$3:$M$1002,CONCATENATE("=",Uitwerking!$A179,"-",Uitwerking!AT$9),RelGegevens!$L$3:$L$1002)=0),"",SUMIF(RelGegevens!$F$3:$M$1002,CONCATENATE("=",Uitwerking!$A179,"-",Uitwerking!AT$9),RelGegevens!$L$3:$L$1002))</f>
        <v/>
      </c>
      <c r="AU179" s="51" t="str">
        <f ca="1">IF(OR($A179="",AU$9="",SUMIF(RelGegevens!$F$3:$M$1002,CONCATENATE("=",Uitwerking!$A179,"-",Uitwerking!AU$9),RelGegevens!$L$3:$L$1002)=0),"",SUMIF(RelGegevens!$F$3:$M$1002,CONCATENATE("=",Uitwerking!$A179,"-",Uitwerking!AU$9),RelGegevens!$L$3:$L$1002))</f>
        <v/>
      </c>
      <c r="AV179" s="51" t="str">
        <f ca="1">IF(OR($A179="",AV$9="",SUMIF(RelGegevens!$F$3:$M$1002,CONCATENATE("=",Uitwerking!$A179,"-",Uitwerking!AV$9),RelGegevens!$L$3:$L$1002)=0),"",SUMIF(RelGegevens!$F$3:$M$1002,CONCATENATE("=",Uitwerking!$A179,"-",Uitwerking!AV$9),RelGegevens!$L$3:$L$1002))</f>
        <v/>
      </c>
      <c r="AW179" s="51" t="str">
        <f ca="1">IF(OR($A179="",AW$9="",SUMIF(RelGegevens!$F$3:$M$1002,CONCATENATE("=",Uitwerking!$A179,"-",Uitwerking!AW$9),RelGegevens!$L$3:$L$1002)=0),"",SUMIF(RelGegevens!$F$3:$M$1002,CONCATENATE("=",Uitwerking!$A179,"-",Uitwerking!AW$9),RelGegevens!$L$3:$L$1002))</f>
        <v/>
      </c>
      <c r="AX179" s="51" t="str">
        <f ca="1">IF(OR($A179="",AX$9="",SUMIF(RelGegevens!$F$3:$M$1002,CONCATENATE("=",Uitwerking!$A179,"-",Uitwerking!AX$9),RelGegevens!$L$3:$L$1002)=0),"",SUMIF(RelGegevens!$F$3:$M$1002,CONCATENATE("=",Uitwerking!$A179,"-",Uitwerking!AX$9),RelGegevens!$L$3:$L$1002))</f>
        <v/>
      </c>
      <c r="AY179" s="51" t="str">
        <f ca="1">IF(OR($A179="",AY$9="",SUMIF(RelGegevens!$F$3:$M$1002,CONCATENATE("=",Uitwerking!$A179,"-",Uitwerking!AY$9),RelGegevens!$L$3:$L$1002)=0),"",SUMIF(RelGegevens!$F$3:$M$1002,CONCATENATE("=",Uitwerking!$A179,"-",Uitwerking!AY$9),RelGegevens!$L$3:$L$1002))</f>
        <v/>
      </c>
      <c r="AZ179" s="51" t="str">
        <f ca="1">IF(OR($A179="",AZ$9="",SUMIF(RelGegevens!$F$3:$M$1002,CONCATENATE("=",Uitwerking!$A179,"-",Uitwerking!AZ$9),RelGegevens!$L$3:$L$1002)=0),"",SUMIF(RelGegevens!$F$3:$M$1002,CONCATENATE("=",Uitwerking!$A179,"-",Uitwerking!AZ$9),RelGegevens!$L$3:$L$1002))</f>
        <v/>
      </c>
      <c r="BA179" s="51" t="str">
        <f ca="1">IF(OR($A179="",BA$9="",SUMIF(RelGegevens!$F$3:$M$1002,CONCATENATE("=",Uitwerking!$A179,"-",Uitwerking!BA$9),RelGegevens!$L$3:$L$1002)=0),"",SUMIF(RelGegevens!$F$3:$M$1002,CONCATENATE("=",Uitwerking!$A179,"-",Uitwerking!BA$9),RelGegevens!$L$3:$L$1002))</f>
        <v/>
      </c>
      <c r="BB179" s="51" t="str">
        <f ca="1">IF(OR($A179="",BB$9="",SUMIF(RelGegevens!$F$3:$M$1002,CONCATENATE("=",Uitwerking!$A179,"-",Uitwerking!BB$9),RelGegevens!$L$3:$L$1002)=0),"",SUMIF(RelGegevens!$F$3:$M$1002,CONCATENATE("=",Uitwerking!$A179,"-",Uitwerking!BB$9),RelGegevens!$L$3:$L$1002))</f>
        <v/>
      </c>
      <c r="BC179" s="52" t="str">
        <f ca="1">IF(OR($A179="",BC$9="",SUMIF(RelGegevens!$F$3:$M$1002,CONCATENATE("=",Uitwerking!$A179,"-",Uitwerking!BC$9),RelGegevens!$L$3:$L$1002)=0),"",SUMIF(RelGegevens!$F$3:$M$1002,CONCATENATE("=",Uitwerking!$A179,"-",Uitwerking!BC$9),RelGegevens!$L$3:$L$1002))</f>
        <v/>
      </c>
    </row>
    <row r="180" spans="1:55" ht="10.5" customHeight="1" x14ac:dyDescent="0.25">
      <c r="A180" s="17" t="str">
        <f>'Data LMA'!B188</f>
        <v/>
      </c>
      <c r="B180" s="29" t="str">
        <f t="shared" si="9"/>
        <v/>
      </c>
      <c r="C180" s="22" t="str">
        <f>IF(A180="","",VLOOKUP(A180,Euralcodes!$A$2:$C$840,3))</f>
        <v/>
      </c>
      <c r="D180" s="23" t="str">
        <f>IF(C180="","",VLOOKUP(A180,Euralcodes!$A$2:$C$840,2))</f>
        <v/>
      </c>
      <c r="E180" s="87" t="str">
        <f t="shared" ca="1" si="8"/>
        <v/>
      </c>
      <c r="F180" s="50" t="str">
        <f ca="1">IF(OR($A180="",F$9="",SUMIF(RelGegevens!$F$3:$M$1002,CONCATENATE("=",Uitwerking!$A180,"-",Uitwerking!F$9),RelGegevens!$L$3:$L$1002)=0),"",SUMIF(RelGegevens!$F$3:$M$1002,CONCATENATE("=",Uitwerking!$A180,"-",Uitwerking!F$9),RelGegevens!$L$3:$L$1002))</f>
        <v/>
      </c>
      <c r="G180" s="51" t="str">
        <f ca="1">IF(OR($A180="",G$9="",SUMIF(RelGegevens!$F$3:$M$1002,CONCATENATE("=",Uitwerking!$A180,"-",Uitwerking!G$9),RelGegevens!$L$3:$L$1002)=0),"",SUMIF(RelGegevens!$F$3:$M$1002,CONCATENATE("=",Uitwerking!$A180,"-",Uitwerking!G$9),RelGegevens!$L$3:$L$1002))</f>
        <v/>
      </c>
      <c r="H180" s="51" t="str">
        <f ca="1">IF(OR($A180="",H$9="",SUMIF(RelGegevens!$F$3:$M$1002,CONCATENATE("=",Uitwerking!$A180,"-",Uitwerking!H$9),RelGegevens!$L$3:$L$1002)=0),"",SUMIF(RelGegevens!$F$3:$M$1002,CONCATENATE("=",Uitwerking!$A180,"-",Uitwerking!H$9),RelGegevens!$L$3:$L$1002))</f>
        <v/>
      </c>
      <c r="I180" s="51" t="str">
        <f ca="1">IF(OR($A180="",I$9="",SUMIF(RelGegevens!$F$3:$M$1002,CONCATENATE("=",Uitwerking!$A180,"-",Uitwerking!I$9),RelGegevens!$L$3:$L$1002)=0),"",SUMIF(RelGegevens!$F$3:$M$1002,CONCATENATE("=",Uitwerking!$A180,"-",Uitwerking!I$9),RelGegevens!$L$3:$L$1002))</f>
        <v/>
      </c>
      <c r="J180" s="51" t="str">
        <f ca="1">IF(OR($A180="",J$9="",SUMIF(RelGegevens!$F$3:$M$1002,CONCATENATE("=",Uitwerking!$A180,"-",Uitwerking!J$9),RelGegevens!$L$3:$L$1002)=0),"",SUMIF(RelGegevens!$F$3:$M$1002,CONCATENATE("=",Uitwerking!$A180,"-",Uitwerking!J$9),RelGegevens!$L$3:$L$1002))</f>
        <v/>
      </c>
      <c r="K180" s="51" t="str">
        <f ca="1">IF(OR($A180="",K$9="",SUMIF(RelGegevens!$F$3:$M$1002,CONCATENATE("=",Uitwerking!$A180,"-",Uitwerking!K$9),RelGegevens!$L$3:$L$1002)=0),"",SUMIF(RelGegevens!$F$3:$M$1002,CONCATENATE("=",Uitwerking!$A180,"-",Uitwerking!K$9),RelGegevens!$L$3:$L$1002))</f>
        <v/>
      </c>
      <c r="L180" s="51" t="str">
        <f ca="1">IF(OR($A180="",L$9="",SUMIF(RelGegevens!$F$3:$M$1002,CONCATENATE("=",Uitwerking!$A180,"-",Uitwerking!L$9),RelGegevens!$L$3:$L$1002)=0),"",SUMIF(RelGegevens!$F$3:$M$1002,CONCATENATE("=",Uitwerking!$A180,"-",Uitwerking!L$9),RelGegevens!$L$3:$L$1002))</f>
        <v/>
      </c>
      <c r="M180" s="51" t="str">
        <f ca="1">IF(OR($A180="",M$9="",SUMIF(RelGegevens!$F$3:$M$1002,CONCATENATE("=",Uitwerking!$A180,"-",Uitwerking!M$9),RelGegevens!$L$3:$L$1002)=0),"",SUMIF(RelGegevens!$F$3:$M$1002,CONCATENATE("=",Uitwerking!$A180,"-",Uitwerking!M$9),RelGegevens!$L$3:$L$1002))</f>
        <v/>
      </c>
      <c r="N180" s="51" t="str">
        <f ca="1">IF(OR($A180="",N$9="",SUMIF(RelGegevens!$F$3:$M$1002,CONCATENATE("=",Uitwerking!$A180,"-",Uitwerking!N$9),RelGegevens!$L$3:$L$1002)=0),"",SUMIF(RelGegevens!$F$3:$M$1002,CONCATENATE("=",Uitwerking!$A180,"-",Uitwerking!N$9),RelGegevens!$L$3:$L$1002))</f>
        <v/>
      </c>
      <c r="O180" s="51" t="str">
        <f ca="1">IF(OR($A180="",O$9="",SUMIF(RelGegevens!$F$3:$M$1002,CONCATENATE("=",Uitwerking!$A180,"-",Uitwerking!O$9),RelGegevens!$L$3:$L$1002)=0),"",SUMIF(RelGegevens!$F$3:$M$1002,CONCATENATE("=",Uitwerking!$A180,"-",Uitwerking!O$9),RelGegevens!$L$3:$L$1002))</f>
        <v/>
      </c>
      <c r="P180" s="51" t="str">
        <f ca="1">IF(OR($A180="",P$9="",SUMIF(RelGegevens!$F$3:$M$1002,CONCATENATE("=",Uitwerking!$A180,"-",Uitwerking!P$9),RelGegevens!$L$3:$L$1002)=0),"",SUMIF(RelGegevens!$F$3:$M$1002,CONCATENATE("=",Uitwerking!$A180,"-",Uitwerking!P$9),RelGegevens!$L$3:$L$1002))</f>
        <v/>
      </c>
      <c r="Q180" s="51" t="str">
        <f ca="1">IF(OR($A180="",Q$9="",SUMIF(RelGegevens!$F$3:$M$1002,CONCATENATE("=",Uitwerking!$A180,"-",Uitwerking!Q$9),RelGegevens!$L$3:$L$1002)=0),"",SUMIF(RelGegevens!$F$3:$M$1002,CONCATENATE("=",Uitwerking!$A180,"-",Uitwerking!Q$9),RelGegevens!$L$3:$L$1002))</f>
        <v/>
      </c>
      <c r="R180" s="51" t="str">
        <f ca="1">IF(OR($A180="",R$9="",SUMIF(RelGegevens!$F$3:$M$1002,CONCATENATE("=",Uitwerking!$A180,"-",Uitwerking!R$9),RelGegevens!$L$3:$L$1002)=0),"",SUMIF(RelGegevens!$F$3:$M$1002,CONCATENATE("=",Uitwerking!$A180,"-",Uitwerking!R$9),RelGegevens!$L$3:$L$1002))</f>
        <v/>
      </c>
      <c r="S180" s="51" t="str">
        <f ca="1">IF(OR($A180="",S$9="",SUMIF(RelGegevens!$F$3:$M$1002,CONCATENATE("=",Uitwerking!$A180,"-",Uitwerking!S$9),RelGegevens!$L$3:$L$1002)=0),"",SUMIF(RelGegevens!$F$3:$M$1002,CONCATENATE("=",Uitwerking!$A180,"-",Uitwerking!S$9),RelGegevens!$L$3:$L$1002))</f>
        <v/>
      </c>
      <c r="T180" s="51" t="str">
        <f ca="1">IF(OR($A180="",T$9="",SUMIF(RelGegevens!$F$3:$M$1002,CONCATENATE("=",Uitwerking!$A180,"-",Uitwerking!T$9),RelGegevens!$L$3:$L$1002)=0),"",SUMIF(RelGegevens!$F$3:$M$1002,CONCATENATE("=",Uitwerking!$A180,"-",Uitwerking!T$9),RelGegevens!$L$3:$L$1002))</f>
        <v/>
      </c>
      <c r="U180" s="51" t="str">
        <f ca="1">IF(OR($A180="",U$9="",SUMIF(RelGegevens!$F$3:$M$1002,CONCATENATE("=",Uitwerking!$A180,"-",Uitwerking!U$9),RelGegevens!$L$3:$L$1002)=0),"",SUMIF(RelGegevens!$F$3:$M$1002,CONCATENATE("=",Uitwerking!$A180,"-",Uitwerking!U$9),RelGegevens!$L$3:$L$1002))</f>
        <v/>
      </c>
      <c r="V180" s="51" t="str">
        <f ca="1">IF(OR($A180="",V$9="",SUMIF(RelGegevens!$F$3:$M$1002,CONCATENATE("=",Uitwerking!$A180,"-",Uitwerking!V$9),RelGegevens!$L$3:$L$1002)=0),"",SUMIF(RelGegevens!$F$3:$M$1002,CONCATENATE("=",Uitwerking!$A180,"-",Uitwerking!V$9),RelGegevens!$L$3:$L$1002))</f>
        <v/>
      </c>
      <c r="W180" s="51" t="str">
        <f ca="1">IF(OR($A180="",W$9="",SUMIF(RelGegevens!$F$3:$M$1002,CONCATENATE("=",Uitwerking!$A180,"-",Uitwerking!W$9),RelGegevens!$L$3:$L$1002)=0),"",SUMIF(RelGegevens!$F$3:$M$1002,CONCATENATE("=",Uitwerking!$A180,"-",Uitwerking!W$9),RelGegevens!$L$3:$L$1002))</f>
        <v/>
      </c>
      <c r="X180" s="51" t="str">
        <f ca="1">IF(OR($A180="",X$9="",SUMIF(RelGegevens!$F$3:$M$1002,CONCATENATE("=",Uitwerking!$A180,"-",Uitwerking!X$9),RelGegevens!$L$3:$L$1002)=0),"",SUMIF(RelGegevens!$F$3:$M$1002,CONCATENATE("=",Uitwerking!$A180,"-",Uitwerking!X$9),RelGegevens!$L$3:$L$1002))</f>
        <v/>
      </c>
      <c r="Y180" s="51" t="str">
        <f ca="1">IF(OR($A180="",Y$9="",SUMIF(RelGegevens!$F$3:$M$1002,CONCATENATE("=",Uitwerking!$A180,"-",Uitwerking!Y$9),RelGegevens!$L$3:$L$1002)=0),"",SUMIF(RelGegevens!$F$3:$M$1002,CONCATENATE("=",Uitwerking!$A180,"-",Uitwerking!Y$9),RelGegevens!$L$3:$L$1002))</f>
        <v/>
      </c>
      <c r="Z180" s="50" t="str">
        <f ca="1">IF(OR($A180="",Z$9="",SUMIF(RelGegevens!$F$3:$M$1002,CONCATENATE("=",Uitwerking!$A180,"-",Uitwerking!Z$9),RelGegevens!$L$3:$L$1002)=0),"",SUMIF(RelGegevens!$F$3:$M$1002,CONCATENATE("=",Uitwerking!$A180,"-",Uitwerking!Z$9),RelGegevens!$L$3:$L$1002))</f>
        <v/>
      </c>
      <c r="AA180" s="51" t="str">
        <f ca="1">IF(OR($A180="",AA$9="",SUMIF(RelGegevens!$F$3:$M$1002,CONCATENATE("=",Uitwerking!$A180,"-",Uitwerking!AA$9),RelGegevens!$L$3:$L$1002)=0),"",SUMIF(RelGegevens!$F$3:$M$1002,CONCATENATE("=",Uitwerking!$A180,"-",Uitwerking!AA$9),RelGegevens!$L$3:$L$1002))</f>
        <v/>
      </c>
      <c r="AB180" s="51" t="str">
        <f ca="1">IF(OR($A180="",AB$9="",SUMIF(RelGegevens!$F$3:$M$1002,CONCATENATE("=",Uitwerking!$A180,"-",Uitwerking!AB$9),RelGegevens!$L$3:$L$1002)=0),"",SUMIF(RelGegevens!$F$3:$M$1002,CONCATENATE("=",Uitwerking!$A180,"-",Uitwerking!AB$9),RelGegevens!$L$3:$L$1002))</f>
        <v/>
      </c>
      <c r="AC180" s="51" t="str">
        <f ca="1">IF(OR($A180="",AC$9="",SUMIF(RelGegevens!$F$3:$M$1002,CONCATENATE("=",Uitwerking!$A180,"-",Uitwerking!AC$9),RelGegevens!$L$3:$L$1002)=0),"",SUMIF(RelGegevens!$F$3:$M$1002,CONCATENATE("=",Uitwerking!$A180,"-",Uitwerking!AC$9),RelGegevens!$L$3:$L$1002))</f>
        <v/>
      </c>
      <c r="AD180" s="51" t="str">
        <f ca="1">IF(OR($A180="",AD$9="",SUMIF(RelGegevens!$F$3:$M$1002,CONCATENATE("=",Uitwerking!$A180,"-",Uitwerking!AD$9),RelGegevens!$L$3:$L$1002)=0),"",SUMIF(RelGegevens!$F$3:$M$1002,CONCATENATE("=",Uitwerking!$A180,"-",Uitwerking!AD$9),RelGegevens!$L$3:$L$1002))</f>
        <v/>
      </c>
      <c r="AE180" s="51" t="str">
        <f ca="1">IF(OR($A180="",AE$9="",SUMIF(RelGegevens!$F$3:$M$1002,CONCATENATE("=",Uitwerking!$A180,"-",Uitwerking!AE$9),RelGegevens!$L$3:$L$1002)=0),"",SUMIF(RelGegevens!$F$3:$M$1002,CONCATENATE("=",Uitwerking!$A180,"-",Uitwerking!AE$9),RelGegevens!$L$3:$L$1002))</f>
        <v/>
      </c>
      <c r="AF180" s="51" t="str">
        <f ca="1">IF(OR($A180="",AF$9="",SUMIF(RelGegevens!$F$3:$M$1002,CONCATENATE("=",Uitwerking!$A180,"-",Uitwerking!AF$9),RelGegevens!$L$3:$L$1002)=0),"",SUMIF(RelGegevens!$F$3:$M$1002,CONCATENATE("=",Uitwerking!$A180,"-",Uitwerking!AF$9),RelGegevens!$L$3:$L$1002))</f>
        <v/>
      </c>
      <c r="AG180" s="51" t="str">
        <f ca="1">IF(OR($A180="",AG$9="",SUMIF(RelGegevens!$F$3:$M$1002,CONCATENATE("=",Uitwerking!$A180,"-",Uitwerking!AG$9),RelGegevens!$L$3:$L$1002)=0),"",SUMIF(RelGegevens!$F$3:$M$1002,CONCATENATE("=",Uitwerking!$A180,"-",Uitwerking!AG$9),RelGegevens!$L$3:$L$1002))</f>
        <v/>
      </c>
      <c r="AH180" s="51" t="str">
        <f ca="1">IF(OR($A180="",AH$9="",SUMIF(RelGegevens!$F$3:$M$1002,CONCATENATE("=",Uitwerking!$A180,"-",Uitwerking!AH$9),RelGegevens!$L$3:$L$1002)=0),"",SUMIF(RelGegevens!$F$3:$M$1002,CONCATENATE("=",Uitwerking!$A180,"-",Uitwerking!AH$9),RelGegevens!$L$3:$L$1002))</f>
        <v/>
      </c>
      <c r="AI180" s="51" t="str">
        <f ca="1">IF(OR($A180="",AI$9="",SUMIF(RelGegevens!$F$3:$M$1002,CONCATENATE("=",Uitwerking!$A180,"-",Uitwerking!AI$9),RelGegevens!$L$3:$L$1002)=0),"",SUMIF(RelGegevens!$F$3:$M$1002,CONCATENATE("=",Uitwerking!$A180,"-",Uitwerking!AI$9),RelGegevens!$L$3:$L$1002))</f>
        <v/>
      </c>
      <c r="AJ180" s="51" t="str">
        <f ca="1">IF(OR($A180="",AJ$9="",SUMIF(RelGegevens!$F$3:$M$1002,CONCATENATE("=",Uitwerking!$A180,"-",Uitwerking!AJ$9),RelGegevens!$L$3:$L$1002)=0),"",SUMIF(RelGegevens!$F$3:$M$1002,CONCATENATE("=",Uitwerking!$A180,"-",Uitwerking!AJ$9),RelGegevens!$L$3:$L$1002))</f>
        <v/>
      </c>
      <c r="AK180" s="51" t="str">
        <f ca="1">IF(OR($A180="",AK$9="",SUMIF(RelGegevens!$F$3:$M$1002,CONCATENATE("=",Uitwerking!$A180,"-",Uitwerking!AK$9),RelGegevens!$L$3:$L$1002)=0),"",SUMIF(RelGegevens!$F$3:$M$1002,CONCATENATE("=",Uitwerking!$A180,"-",Uitwerking!AK$9),RelGegevens!$L$3:$L$1002))</f>
        <v/>
      </c>
      <c r="AL180" s="51" t="str">
        <f ca="1">IF(OR($A180="",AL$9="",SUMIF(RelGegevens!$F$3:$M$1002,CONCATENATE("=",Uitwerking!$A180,"-",Uitwerking!AL$9),RelGegevens!$L$3:$L$1002)=0),"",SUMIF(RelGegevens!$F$3:$M$1002,CONCATENATE("=",Uitwerking!$A180,"-",Uitwerking!AL$9),RelGegevens!$L$3:$L$1002))</f>
        <v/>
      </c>
      <c r="AM180" s="51" t="str">
        <f ca="1">IF(OR($A180="",AM$9="",SUMIF(RelGegevens!$F$3:$M$1002,CONCATENATE("=",Uitwerking!$A180,"-",Uitwerking!AM$9),RelGegevens!$L$3:$L$1002)=0),"",SUMIF(RelGegevens!$F$3:$M$1002,CONCATENATE("=",Uitwerking!$A180,"-",Uitwerking!AM$9),RelGegevens!$L$3:$L$1002))</f>
        <v/>
      </c>
      <c r="AN180" s="51" t="str">
        <f ca="1">IF(OR($A180="",AN$9="",SUMIF(RelGegevens!$F$3:$M$1002,CONCATENATE("=",Uitwerking!$A180,"-",Uitwerking!AN$9),RelGegevens!$L$3:$L$1002)=0),"",SUMIF(RelGegevens!$F$3:$M$1002,CONCATENATE("=",Uitwerking!$A180,"-",Uitwerking!AN$9),RelGegevens!$L$3:$L$1002))</f>
        <v/>
      </c>
      <c r="AO180" s="51" t="str">
        <f ca="1">IF(OR($A180="",AO$9="",SUMIF(RelGegevens!$F$3:$M$1002,CONCATENATE("=",Uitwerking!$A180,"-",Uitwerking!AO$9),RelGegevens!$L$3:$L$1002)=0),"",SUMIF(RelGegevens!$F$3:$M$1002,CONCATENATE("=",Uitwerking!$A180,"-",Uitwerking!AO$9),RelGegevens!$L$3:$L$1002))</f>
        <v/>
      </c>
      <c r="AP180" s="51" t="str">
        <f ca="1">IF(OR($A180="",AP$9="",SUMIF(RelGegevens!$F$3:$M$1002,CONCATENATE("=",Uitwerking!$A180,"-",Uitwerking!AP$9),RelGegevens!$L$3:$L$1002)=0),"",SUMIF(RelGegevens!$F$3:$M$1002,CONCATENATE("=",Uitwerking!$A180,"-",Uitwerking!AP$9),RelGegevens!$L$3:$L$1002))</f>
        <v/>
      </c>
      <c r="AQ180" s="51" t="str">
        <f ca="1">IF(OR($A180="",AQ$9="",SUMIF(RelGegevens!$F$3:$M$1002,CONCATENATE("=",Uitwerking!$A180,"-",Uitwerking!AQ$9),RelGegevens!$L$3:$L$1002)=0),"",SUMIF(RelGegevens!$F$3:$M$1002,CONCATENATE("=",Uitwerking!$A180,"-",Uitwerking!AQ$9),RelGegevens!$L$3:$L$1002))</f>
        <v/>
      </c>
      <c r="AR180" s="51" t="str">
        <f ca="1">IF(OR($A180="",AR$9="",SUMIF(RelGegevens!$F$3:$M$1002,CONCATENATE("=",Uitwerking!$A180,"-",Uitwerking!AR$9),RelGegevens!$L$3:$L$1002)=0),"",SUMIF(RelGegevens!$F$3:$M$1002,CONCATENATE("=",Uitwerking!$A180,"-",Uitwerking!AR$9),RelGegevens!$L$3:$L$1002))</f>
        <v/>
      </c>
      <c r="AS180" s="51" t="str">
        <f ca="1">IF(OR($A180="",AS$9="",SUMIF(RelGegevens!$F$3:$M$1002,CONCATENATE("=",Uitwerking!$A180,"-",Uitwerking!AS$9),RelGegevens!$L$3:$L$1002)=0),"",SUMIF(RelGegevens!$F$3:$M$1002,CONCATENATE("=",Uitwerking!$A180,"-",Uitwerking!AS$9),RelGegevens!$L$3:$L$1002))</f>
        <v/>
      </c>
      <c r="AT180" s="51" t="str">
        <f ca="1">IF(OR($A180="",AT$9="",SUMIF(RelGegevens!$F$3:$M$1002,CONCATENATE("=",Uitwerking!$A180,"-",Uitwerking!AT$9),RelGegevens!$L$3:$L$1002)=0),"",SUMIF(RelGegevens!$F$3:$M$1002,CONCATENATE("=",Uitwerking!$A180,"-",Uitwerking!AT$9),RelGegevens!$L$3:$L$1002))</f>
        <v/>
      </c>
      <c r="AU180" s="51" t="str">
        <f ca="1">IF(OR($A180="",AU$9="",SUMIF(RelGegevens!$F$3:$M$1002,CONCATENATE("=",Uitwerking!$A180,"-",Uitwerking!AU$9),RelGegevens!$L$3:$L$1002)=0),"",SUMIF(RelGegevens!$F$3:$M$1002,CONCATENATE("=",Uitwerking!$A180,"-",Uitwerking!AU$9),RelGegevens!$L$3:$L$1002))</f>
        <v/>
      </c>
      <c r="AV180" s="51" t="str">
        <f ca="1">IF(OR($A180="",AV$9="",SUMIF(RelGegevens!$F$3:$M$1002,CONCATENATE("=",Uitwerking!$A180,"-",Uitwerking!AV$9),RelGegevens!$L$3:$L$1002)=0),"",SUMIF(RelGegevens!$F$3:$M$1002,CONCATENATE("=",Uitwerking!$A180,"-",Uitwerking!AV$9),RelGegevens!$L$3:$L$1002))</f>
        <v/>
      </c>
      <c r="AW180" s="51" t="str">
        <f ca="1">IF(OR($A180="",AW$9="",SUMIF(RelGegevens!$F$3:$M$1002,CONCATENATE("=",Uitwerking!$A180,"-",Uitwerking!AW$9),RelGegevens!$L$3:$L$1002)=0),"",SUMIF(RelGegevens!$F$3:$M$1002,CONCATENATE("=",Uitwerking!$A180,"-",Uitwerking!AW$9),RelGegevens!$L$3:$L$1002))</f>
        <v/>
      </c>
      <c r="AX180" s="51" t="str">
        <f ca="1">IF(OR($A180="",AX$9="",SUMIF(RelGegevens!$F$3:$M$1002,CONCATENATE("=",Uitwerking!$A180,"-",Uitwerking!AX$9),RelGegevens!$L$3:$L$1002)=0),"",SUMIF(RelGegevens!$F$3:$M$1002,CONCATENATE("=",Uitwerking!$A180,"-",Uitwerking!AX$9),RelGegevens!$L$3:$L$1002))</f>
        <v/>
      </c>
      <c r="AY180" s="51" t="str">
        <f ca="1">IF(OR($A180="",AY$9="",SUMIF(RelGegevens!$F$3:$M$1002,CONCATENATE("=",Uitwerking!$A180,"-",Uitwerking!AY$9),RelGegevens!$L$3:$L$1002)=0),"",SUMIF(RelGegevens!$F$3:$M$1002,CONCATENATE("=",Uitwerking!$A180,"-",Uitwerking!AY$9),RelGegevens!$L$3:$L$1002))</f>
        <v/>
      </c>
      <c r="AZ180" s="51" t="str">
        <f ca="1">IF(OR($A180="",AZ$9="",SUMIF(RelGegevens!$F$3:$M$1002,CONCATENATE("=",Uitwerking!$A180,"-",Uitwerking!AZ$9),RelGegevens!$L$3:$L$1002)=0),"",SUMIF(RelGegevens!$F$3:$M$1002,CONCATENATE("=",Uitwerking!$A180,"-",Uitwerking!AZ$9),RelGegevens!$L$3:$L$1002))</f>
        <v/>
      </c>
      <c r="BA180" s="51" t="str">
        <f ca="1">IF(OR($A180="",BA$9="",SUMIF(RelGegevens!$F$3:$M$1002,CONCATENATE("=",Uitwerking!$A180,"-",Uitwerking!BA$9),RelGegevens!$L$3:$L$1002)=0),"",SUMIF(RelGegevens!$F$3:$M$1002,CONCATENATE("=",Uitwerking!$A180,"-",Uitwerking!BA$9),RelGegevens!$L$3:$L$1002))</f>
        <v/>
      </c>
      <c r="BB180" s="51" t="str">
        <f ca="1">IF(OR($A180="",BB$9="",SUMIF(RelGegevens!$F$3:$M$1002,CONCATENATE("=",Uitwerking!$A180,"-",Uitwerking!BB$9),RelGegevens!$L$3:$L$1002)=0),"",SUMIF(RelGegevens!$F$3:$M$1002,CONCATENATE("=",Uitwerking!$A180,"-",Uitwerking!BB$9),RelGegevens!$L$3:$L$1002))</f>
        <v/>
      </c>
      <c r="BC180" s="52" t="str">
        <f ca="1">IF(OR($A180="",BC$9="",SUMIF(RelGegevens!$F$3:$M$1002,CONCATENATE("=",Uitwerking!$A180,"-",Uitwerking!BC$9),RelGegevens!$L$3:$L$1002)=0),"",SUMIF(RelGegevens!$F$3:$M$1002,CONCATENATE("=",Uitwerking!$A180,"-",Uitwerking!BC$9),RelGegevens!$L$3:$L$1002))</f>
        <v/>
      </c>
    </row>
    <row r="181" spans="1:55" ht="10.5" customHeight="1" x14ac:dyDescent="0.25">
      <c r="A181" s="17" t="str">
        <f>'Data LMA'!B189</f>
        <v/>
      </c>
      <c r="B181" s="29" t="str">
        <f t="shared" si="9"/>
        <v/>
      </c>
      <c r="C181" s="22" t="str">
        <f>IF(A181="","",VLOOKUP(A181,Euralcodes!$A$2:$C$840,3))</f>
        <v/>
      </c>
      <c r="D181" s="23" t="str">
        <f>IF(C181="","",VLOOKUP(A181,Euralcodes!$A$2:$C$840,2))</f>
        <v/>
      </c>
      <c r="E181" s="87" t="str">
        <f t="shared" ca="1" si="8"/>
        <v/>
      </c>
      <c r="F181" s="50" t="str">
        <f ca="1">IF(OR($A181="",F$9="",SUMIF(RelGegevens!$F$3:$M$1002,CONCATENATE("=",Uitwerking!$A181,"-",Uitwerking!F$9),RelGegevens!$L$3:$L$1002)=0),"",SUMIF(RelGegevens!$F$3:$M$1002,CONCATENATE("=",Uitwerking!$A181,"-",Uitwerking!F$9),RelGegevens!$L$3:$L$1002))</f>
        <v/>
      </c>
      <c r="G181" s="51" t="str">
        <f ca="1">IF(OR($A181="",G$9="",SUMIF(RelGegevens!$F$3:$M$1002,CONCATENATE("=",Uitwerking!$A181,"-",Uitwerking!G$9),RelGegevens!$L$3:$L$1002)=0),"",SUMIF(RelGegevens!$F$3:$M$1002,CONCATENATE("=",Uitwerking!$A181,"-",Uitwerking!G$9),RelGegevens!$L$3:$L$1002))</f>
        <v/>
      </c>
      <c r="H181" s="51" t="str">
        <f ca="1">IF(OR($A181="",H$9="",SUMIF(RelGegevens!$F$3:$M$1002,CONCATENATE("=",Uitwerking!$A181,"-",Uitwerking!H$9),RelGegevens!$L$3:$L$1002)=0),"",SUMIF(RelGegevens!$F$3:$M$1002,CONCATENATE("=",Uitwerking!$A181,"-",Uitwerking!H$9),RelGegevens!$L$3:$L$1002))</f>
        <v/>
      </c>
      <c r="I181" s="51" t="str">
        <f ca="1">IF(OR($A181="",I$9="",SUMIF(RelGegevens!$F$3:$M$1002,CONCATENATE("=",Uitwerking!$A181,"-",Uitwerking!I$9),RelGegevens!$L$3:$L$1002)=0),"",SUMIF(RelGegevens!$F$3:$M$1002,CONCATENATE("=",Uitwerking!$A181,"-",Uitwerking!I$9),RelGegevens!$L$3:$L$1002))</f>
        <v/>
      </c>
      <c r="J181" s="51" t="str">
        <f ca="1">IF(OR($A181="",J$9="",SUMIF(RelGegevens!$F$3:$M$1002,CONCATENATE("=",Uitwerking!$A181,"-",Uitwerking!J$9),RelGegevens!$L$3:$L$1002)=0),"",SUMIF(RelGegevens!$F$3:$M$1002,CONCATENATE("=",Uitwerking!$A181,"-",Uitwerking!J$9),RelGegevens!$L$3:$L$1002))</f>
        <v/>
      </c>
      <c r="K181" s="51" t="str">
        <f ca="1">IF(OR($A181="",K$9="",SUMIF(RelGegevens!$F$3:$M$1002,CONCATENATE("=",Uitwerking!$A181,"-",Uitwerking!K$9),RelGegevens!$L$3:$L$1002)=0),"",SUMIF(RelGegevens!$F$3:$M$1002,CONCATENATE("=",Uitwerking!$A181,"-",Uitwerking!K$9),RelGegevens!$L$3:$L$1002))</f>
        <v/>
      </c>
      <c r="L181" s="51" t="str">
        <f ca="1">IF(OR($A181="",L$9="",SUMIF(RelGegevens!$F$3:$M$1002,CONCATENATE("=",Uitwerking!$A181,"-",Uitwerking!L$9),RelGegevens!$L$3:$L$1002)=0),"",SUMIF(RelGegevens!$F$3:$M$1002,CONCATENATE("=",Uitwerking!$A181,"-",Uitwerking!L$9),RelGegevens!$L$3:$L$1002))</f>
        <v/>
      </c>
      <c r="M181" s="51" t="str">
        <f ca="1">IF(OR($A181="",M$9="",SUMIF(RelGegevens!$F$3:$M$1002,CONCATENATE("=",Uitwerking!$A181,"-",Uitwerking!M$9),RelGegevens!$L$3:$L$1002)=0),"",SUMIF(RelGegevens!$F$3:$M$1002,CONCATENATE("=",Uitwerking!$A181,"-",Uitwerking!M$9),RelGegevens!$L$3:$L$1002))</f>
        <v/>
      </c>
      <c r="N181" s="51" t="str">
        <f ca="1">IF(OR($A181="",N$9="",SUMIF(RelGegevens!$F$3:$M$1002,CONCATENATE("=",Uitwerking!$A181,"-",Uitwerking!N$9),RelGegevens!$L$3:$L$1002)=0),"",SUMIF(RelGegevens!$F$3:$M$1002,CONCATENATE("=",Uitwerking!$A181,"-",Uitwerking!N$9),RelGegevens!$L$3:$L$1002))</f>
        <v/>
      </c>
      <c r="O181" s="51" t="str">
        <f ca="1">IF(OR($A181="",O$9="",SUMIF(RelGegevens!$F$3:$M$1002,CONCATENATE("=",Uitwerking!$A181,"-",Uitwerking!O$9),RelGegevens!$L$3:$L$1002)=0),"",SUMIF(RelGegevens!$F$3:$M$1002,CONCATENATE("=",Uitwerking!$A181,"-",Uitwerking!O$9),RelGegevens!$L$3:$L$1002))</f>
        <v/>
      </c>
      <c r="P181" s="51" t="str">
        <f ca="1">IF(OR($A181="",P$9="",SUMIF(RelGegevens!$F$3:$M$1002,CONCATENATE("=",Uitwerking!$A181,"-",Uitwerking!P$9),RelGegevens!$L$3:$L$1002)=0),"",SUMIF(RelGegevens!$F$3:$M$1002,CONCATENATE("=",Uitwerking!$A181,"-",Uitwerking!P$9),RelGegevens!$L$3:$L$1002))</f>
        <v/>
      </c>
      <c r="Q181" s="51" t="str">
        <f ca="1">IF(OR($A181="",Q$9="",SUMIF(RelGegevens!$F$3:$M$1002,CONCATENATE("=",Uitwerking!$A181,"-",Uitwerking!Q$9),RelGegevens!$L$3:$L$1002)=0),"",SUMIF(RelGegevens!$F$3:$M$1002,CONCATENATE("=",Uitwerking!$A181,"-",Uitwerking!Q$9),RelGegevens!$L$3:$L$1002))</f>
        <v/>
      </c>
      <c r="R181" s="51" t="str">
        <f ca="1">IF(OR($A181="",R$9="",SUMIF(RelGegevens!$F$3:$M$1002,CONCATENATE("=",Uitwerking!$A181,"-",Uitwerking!R$9),RelGegevens!$L$3:$L$1002)=0),"",SUMIF(RelGegevens!$F$3:$M$1002,CONCATENATE("=",Uitwerking!$A181,"-",Uitwerking!R$9),RelGegevens!$L$3:$L$1002))</f>
        <v/>
      </c>
      <c r="S181" s="51" t="str">
        <f ca="1">IF(OR($A181="",S$9="",SUMIF(RelGegevens!$F$3:$M$1002,CONCATENATE("=",Uitwerking!$A181,"-",Uitwerking!S$9),RelGegevens!$L$3:$L$1002)=0),"",SUMIF(RelGegevens!$F$3:$M$1002,CONCATENATE("=",Uitwerking!$A181,"-",Uitwerking!S$9),RelGegevens!$L$3:$L$1002))</f>
        <v/>
      </c>
      <c r="T181" s="51" t="str">
        <f ca="1">IF(OR($A181="",T$9="",SUMIF(RelGegevens!$F$3:$M$1002,CONCATENATE("=",Uitwerking!$A181,"-",Uitwerking!T$9),RelGegevens!$L$3:$L$1002)=0),"",SUMIF(RelGegevens!$F$3:$M$1002,CONCATENATE("=",Uitwerking!$A181,"-",Uitwerking!T$9),RelGegevens!$L$3:$L$1002))</f>
        <v/>
      </c>
      <c r="U181" s="51" t="str">
        <f ca="1">IF(OR($A181="",U$9="",SUMIF(RelGegevens!$F$3:$M$1002,CONCATENATE("=",Uitwerking!$A181,"-",Uitwerking!U$9),RelGegevens!$L$3:$L$1002)=0),"",SUMIF(RelGegevens!$F$3:$M$1002,CONCATENATE("=",Uitwerking!$A181,"-",Uitwerking!U$9),RelGegevens!$L$3:$L$1002))</f>
        <v/>
      </c>
      <c r="V181" s="51" t="str">
        <f ca="1">IF(OR($A181="",V$9="",SUMIF(RelGegevens!$F$3:$M$1002,CONCATENATE("=",Uitwerking!$A181,"-",Uitwerking!V$9),RelGegevens!$L$3:$L$1002)=0),"",SUMIF(RelGegevens!$F$3:$M$1002,CONCATENATE("=",Uitwerking!$A181,"-",Uitwerking!V$9),RelGegevens!$L$3:$L$1002))</f>
        <v/>
      </c>
      <c r="W181" s="51" t="str">
        <f ca="1">IF(OR($A181="",W$9="",SUMIF(RelGegevens!$F$3:$M$1002,CONCATENATE("=",Uitwerking!$A181,"-",Uitwerking!W$9),RelGegevens!$L$3:$L$1002)=0),"",SUMIF(RelGegevens!$F$3:$M$1002,CONCATENATE("=",Uitwerking!$A181,"-",Uitwerking!W$9),RelGegevens!$L$3:$L$1002))</f>
        <v/>
      </c>
      <c r="X181" s="51" t="str">
        <f ca="1">IF(OR($A181="",X$9="",SUMIF(RelGegevens!$F$3:$M$1002,CONCATENATE("=",Uitwerking!$A181,"-",Uitwerking!X$9),RelGegevens!$L$3:$L$1002)=0),"",SUMIF(RelGegevens!$F$3:$M$1002,CONCATENATE("=",Uitwerking!$A181,"-",Uitwerking!X$9),RelGegevens!$L$3:$L$1002))</f>
        <v/>
      </c>
      <c r="Y181" s="51" t="str">
        <f ca="1">IF(OR($A181="",Y$9="",SUMIF(RelGegevens!$F$3:$M$1002,CONCATENATE("=",Uitwerking!$A181,"-",Uitwerking!Y$9),RelGegevens!$L$3:$L$1002)=0),"",SUMIF(RelGegevens!$F$3:$M$1002,CONCATENATE("=",Uitwerking!$A181,"-",Uitwerking!Y$9),RelGegevens!$L$3:$L$1002))</f>
        <v/>
      </c>
      <c r="Z181" s="50" t="str">
        <f ca="1">IF(OR($A181="",Z$9="",SUMIF(RelGegevens!$F$3:$M$1002,CONCATENATE("=",Uitwerking!$A181,"-",Uitwerking!Z$9),RelGegevens!$L$3:$L$1002)=0),"",SUMIF(RelGegevens!$F$3:$M$1002,CONCATENATE("=",Uitwerking!$A181,"-",Uitwerking!Z$9),RelGegevens!$L$3:$L$1002))</f>
        <v/>
      </c>
      <c r="AA181" s="51" t="str">
        <f ca="1">IF(OR($A181="",AA$9="",SUMIF(RelGegevens!$F$3:$M$1002,CONCATENATE("=",Uitwerking!$A181,"-",Uitwerking!AA$9),RelGegevens!$L$3:$L$1002)=0),"",SUMIF(RelGegevens!$F$3:$M$1002,CONCATENATE("=",Uitwerking!$A181,"-",Uitwerking!AA$9),RelGegevens!$L$3:$L$1002))</f>
        <v/>
      </c>
      <c r="AB181" s="51" t="str">
        <f ca="1">IF(OR($A181="",AB$9="",SUMIF(RelGegevens!$F$3:$M$1002,CONCATENATE("=",Uitwerking!$A181,"-",Uitwerking!AB$9),RelGegevens!$L$3:$L$1002)=0),"",SUMIF(RelGegevens!$F$3:$M$1002,CONCATENATE("=",Uitwerking!$A181,"-",Uitwerking!AB$9),RelGegevens!$L$3:$L$1002))</f>
        <v/>
      </c>
      <c r="AC181" s="51" t="str">
        <f ca="1">IF(OR($A181="",AC$9="",SUMIF(RelGegevens!$F$3:$M$1002,CONCATENATE("=",Uitwerking!$A181,"-",Uitwerking!AC$9),RelGegevens!$L$3:$L$1002)=0),"",SUMIF(RelGegevens!$F$3:$M$1002,CONCATENATE("=",Uitwerking!$A181,"-",Uitwerking!AC$9),RelGegevens!$L$3:$L$1002))</f>
        <v/>
      </c>
      <c r="AD181" s="51" t="str">
        <f ca="1">IF(OR($A181="",AD$9="",SUMIF(RelGegevens!$F$3:$M$1002,CONCATENATE("=",Uitwerking!$A181,"-",Uitwerking!AD$9),RelGegevens!$L$3:$L$1002)=0),"",SUMIF(RelGegevens!$F$3:$M$1002,CONCATENATE("=",Uitwerking!$A181,"-",Uitwerking!AD$9),RelGegevens!$L$3:$L$1002))</f>
        <v/>
      </c>
      <c r="AE181" s="51" t="str">
        <f ca="1">IF(OR($A181="",AE$9="",SUMIF(RelGegevens!$F$3:$M$1002,CONCATENATE("=",Uitwerking!$A181,"-",Uitwerking!AE$9),RelGegevens!$L$3:$L$1002)=0),"",SUMIF(RelGegevens!$F$3:$M$1002,CONCATENATE("=",Uitwerking!$A181,"-",Uitwerking!AE$9),RelGegevens!$L$3:$L$1002))</f>
        <v/>
      </c>
      <c r="AF181" s="51" t="str">
        <f ca="1">IF(OR($A181="",AF$9="",SUMIF(RelGegevens!$F$3:$M$1002,CONCATENATE("=",Uitwerking!$A181,"-",Uitwerking!AF$9),RelGegevens!$L$3:$L$1002)=0),"",SUMIF(RelGegevens!$F$3:$M$1002,CONCATENATE("=",Uitwerking!$A181,"-",Uitwerking!AF$9),RelGegevens!$L$3:$L$1002))</f>
        <v/>
      </c>
      <c r="AG181" s="51" t="str">
        <f ca="1">IF(OR($A181="",AG$9="",SUMIF(RelGegevens!$F$3:$M$1002,CONCATENATE("=",Uitwerking!$A181,"-",Uitwerking!AG$9),RelGegevens!$L$3:$L$1002)=0),"",SUMIF(RelGegevens!$F$3:$M$1002,CONCATENATE("=",Uitwerking!$A181,"-",Uitwerking!AG$9),RelGegevens!$L$3:$L$1002))</f>
        <v/>
      </c>
      <c r="AH181" s="51" t="str">
        <f ca="1">IF(OR($A181="",AH$9="",SUMIF(RelGegevens!$F$3:$M$1002,CONCATENATE("=",Uitwerking!$A181,"-",Uitwerking!AH$9),RelGegevens!$L$3:$L$1002)=0),"",SUMIF(RelGegevens!$F$3:$M$1002,CONCATENATE("=",Uitwerking!$A181,"-",Uitwerking!AH$9),RelGegevens!$L$3:$L$1002))</f>
        <v/>
      </c>
      <c r="AI181" s="51" t="str">
        <f ca="1">IF(OR($A181="",AI$9="",SUMIF(RelGegevens!$F$3:$M$1002,CONCATENATE("=",Uitwerking!$A181,"-",Uitwerking!AI$9),RelGegevens!$L$3:$L$1002)=0),"",SUMIF(RelGegevens!$F$3:$M$1002,CONCATENATE("=",Uitwerking!$A181,"-",Uitwerking!AI$9),RelGegevens!$L$3:$L$1002))</f>
        <v/>
      </c>
      <c r="AJ181" s="51" t="str">
        <f ca="1">IF(OR($A181="",AJ$9="",SUMIF(RelGegevens!$F$3:$M$1002,CONCATENATE("=",Uitwerking!$A181,"-",Uitwerking!AJ$9),RelGegevens!$L$3:$L$1002)=0),"",SUMIF(RelGegevens!$F$3:$M$1002,CONCATENATE("=",Uitwerking!$A181,"-",Uitwerking!AJ$9),RelGegevens!$L$3:$L$1002))</f>
        <v/>
      </c>
      <c r="AK181" s="51" t="str">
        <f ca="1">IF(OR($A181="",AK$9="",SUMIF(RelGegevens!$F$3:$M$1002,CONCATENATE("=",Uitwerking!$A181,"-",Uitwerking!AK$9),RelGegevens!$L$3:$L$1002)=0),"",SUMIF(RelGegevens!$F$3:$M$1002,CONCATENATE("=",Uitwerking!$A181,"-",Uitwerking!AK$9),RelGegevens!$L$3:$L$1002))</f>
        <v/>
      </c>
      <c r="AL181" s="51" t="str">
        <f ca="1">IF(OR($A181="",AL$9="",SUMIF(RelGegevens!$F$3:$M$1002,CONCATENATE("=",Uitwerking!$A181,"-",Uitwerking!AL$9),RelGegevens!$L$3:$L$1002)=0),"",SUMIF(RelGegevens!$F$3:$M$1002,CONCATENATE("=",Uitwerking!$A181,"-",Uitwerking!AL$9),RelGegevens!$L$3:$L$1002))</f>
        <v/>
      </c>
      <c r="AM181" s="51" t="str">
        <f ca="1">IF(OR($A181="",AM$9="",SUMIF(RelGegevens!$F$3:$M$1002,CONCATENATE("=",Uitwerking!$A181,"-",Uitwerking!AM$9),RelGegevens!$L$3:$L$1002)=0),"",SUMIF(RelGegevens!$F$3:$M$1002,CONCATENATE("=",Uitwerking!$A181,"-",Uitwerking!AM$9),RelGegevens!$L$3:$L$1002))</f>
        <v/>
      </c>
      <c r="AN181" s="51" t="str">
        <f ca="1">IF(OR($A181="",AN$9="",SUMIF(RelGegevens!$F$3:$M$1002,CONCATENATE("=",Uitwerking!$A181,"-",Uitwerking!AN$9),RelGegevens!$L$3:$L$1002)=0),"",SUMIF(RelGegevens!$F$3:$M$1002,CONCATENATE("=",Uitwerking!$A181,"-",Uitwerking!AN$9),RelGegevens!$L$3:$L$1002))</f>
        <v/>
      </c>
      <c r="AO181" s="51" t="str">
        <f ca="1">IF(OR($A181="",AO$9="",SUMIF(RelGegevens!$F$3:$M$1002,CONCATENATE("=",Uitwerking!$A181,"-",Uitwerking!AO$9),RelGegevens!$L$3:$L$1002)=0),"",SUMIF(RelGegevens!$F$3:$M$1002,CONCATENATE("=",Uitwerking!$A181,"-",Uitwerking!AO$9),RelGegevens!$L$3:$L$1002))</f>
        <v/>
      </c>
      <c r="AP181" s="51" t="str">
        <f ca="1">IF(OR($A181="",AP$9="",SUMIF(RelGegevens!$F$3:$M$1002,CONCATENATE("=",Uitwerking!$A181,"-",Uitwerking!AP$9),RelGegevens!$L$3:$L$1002)=0),"",SUMIF(RelGegevens!$F$3:$M$1002,CONCATENATE("=",Uitwerking!$A181,"-",Uitwerking!AP$9),RelGegevens!$L$3:$L$1002))</f>
        <v/>
      </c>
      <c r="AQ181" s="51" t="str">
        <f ca="1">IF(OR($A181="",AQ$9="",SUMIF(RelGegevens!$F$3:$M$1002,CONCATENATE("=",Uitwerking!$A181,"-",Uitwerking!AQ$9),RelGegevens!$L$3:$L$1002)=0),"",SUMIF(RelGegevens!$F$3:$M$1002,CONCATENATE("=",Uitwerking!$A181,"-",Uitwerking!AQ$9),RelGegevens!$L$3:$L$1002))</f>
        <v/>
      </c>
      <c r="AR181" s="51" t="str">
        <f ca="1">IF(OR($A181="",AR$9="",SUMIF(RelGegevens!$F$3:$M$1002,CONCATENATE("=",Uitwerking!$A181,"-",Uitwerking!AR$9),RelGegevens!$L$3:$L$1002)=0),"",SUMIF(RelGegevens!$F$3:$M$1002,CONCATENATE("=",Uitwerking!$A181,"-",Uitwerking!AR$9),RelGegevens!$L$3:$L$1002))</f>
        <v/>
      </c>
      <c r="AS181" s="51" t="str">
        <f ca="1">IF(OR($A181="",AS$9="",SUMIF(RelGegevens!$F$3:$M$1002,CONCATENATE("=",Uitwerking!$A181,"-",Uitwerking!AS$9),RelGegevens!$L$3:$L$1002)=0),"",SUMIF(RelGegevens!$F$3:$M$1002,CONCATENATE("=",Uitwerking!$A181,"-",Uitwerking!AS$9),RelGegevens!$L$3:$L$1002))</f>
        <v/>
      </c>
      <c r="AT181" s="51" t="str">
        <f ca="1">IF(OR($A181="",AT$9="",SUMIF(RelGegevens!$F$3:$M$1002,CONCATENATE("=",Uitwerking!$A181,"-",Uitwerking!AT$9),RelGegevens!$L$3:$L$1002)=0),"",SUMIF(RelGegevens!$F$3:$M$1002,CONCATENATE("=",Uitwerking!$A181,"-",Uitwerking!AT$9),RelGegevens!$L$3:$L$1002))</f>
        <v/>
      </c>
      <c r="AU181" s="51" t="str">
        <f ca="1">IF(OR($A181="",AU$9="",SUMIF(RelGegevens!$F$3:$M$1002,CONCATENATE("=",Uitwerking!$A181,"-",Uitwerking!AU$9),RelGegevens!$L$3:$L$1002)=0),"",SUMIF(RelGegevens!$F$3:$M$1002,CONCATENATE("=",Uitwerking!$A181,"-",Uitwerking!AU$9),RelGegevens!$L$3:$L$1002))</f>
        <v/>
      </c>
      <c r="AV181" s="51" t="str">
        <f ca="1">IF(OR($A181="",AV$9="",SUMIF(RelGegevens!$F$3:$M$1002,CONCATENATE("=",Uitwerking!$A181,"-",Uitwerking!AV$9),RelGegevens!$L$3:$L$1002)=0),"",SUMIF(RelGegevens!$F$3:$M$1002,CONCATENATE("=",Uitwerking!$A181,"-",Uitwerking!AV$9),RelGegevens!$L$3:$L$1002))</f>
        <v/>
      </c>
      <c r="AW181" s="51" t="str">
        <f ca="1">IF(OR($A181="",AW$9="",SUMIF(RelGegevens!$F$3:$M$1002,CONCATENATE("=",Uitwerking!$A181,"-",Uitwerking!AW$9),RelGegevens!$L$3:$L$1002)=0),"",SUMIF(RelGegevens!$F$3:$M$1002,CONCATENATE("=",Uitwerking!$A181,"-",Uitwerking!AW$9),RelGegevens!$L$3:$L$1002))</f>
        <v/>
      </c>
      <c r="AX181" s="51" t="str">
        <f ca="1">IF(OR($A181="",AX$9="",SUMIF(RelGegevens!$F$3:$M$1002,CONCATENATE("=",Uitwerking!$A181,"-",Uitwerking!AX$9),RelGegevens!$L$3:$L$1002)=0),"",SUMIF(RelGegevens!$F$3:$M$1002,CONCATENATE("=",Uitwerking!$A181,"-",Uitwerking!AX$9),RelGegevens!$L$3:$L$1002))</f>
        <v/>
      </c>
      <c r="AY181" s="51" t="str">
        <f ca="1">IF(OR($A181="",AY$9="",SUMIF(RelGegevens!$F$3:$M$1002,CONCATENATE("=",Uitwerking!$A181,"-",Uitwerking!AY$9),RelGegevens!$L$3:$L$1002)=0),"",SUMIF(RelGegevens!$F$3:$M$1002,CONCATENATE("=",Uitwerking!$A181,"-",Uitwerking!AY$9),RelGegevens!$L$3:$L$1002))</f>
        <v/>
      </c>
      <c r="AZ181" s="51" t="str">
        <f ca="1">IF(OR($A181="",AZ$9="",SUMIF(RelGegevens!$F$3:$M$1002,CONCATENATE("=",Uitwerking!$A181,"-",Uitwerking!AZ$9),RelGegevens!$L$3:$L$1002)=0),"",SUMIF(RelGegevens!$F$3:$M$1002,CONCATENATE("=",Uitwerking!$A181,"-",Uitwerking!AZ$9),RelGegevens!$L$3:$L$1002))</f>
        <v/>
      </c>
      <c r="BA181" s="51" t="str">
        <f ca="1">IF(OR($A181="",BA$9="",SUMIF(RelGegevens!$F$3:$M$1002,CONCATENATE("=",Uitwerking!$A181,"-",Uitwerking!BA$9),RelGegevens!$L$3:$L$1002)=0),"",SUMIF(RelGegevens!$F$3:$M$1002,CONCATENATE("=",Uitwerking!$A181,"-",Uitwerking!BA$9),RelGegevens!$L$3:$L$1002))</f>
        <v/>
      </c>
      <c r="BB181" s="51" t="str">
        <f ca="1">IF(OR($A181="",BB$9="",SUMIF(RelGegevens!$F$3:$M$1002,CONCATENATE("=",Uitwerking!$A181,"-",Uitwerking!BB$9),RelGegevens!$L$3:$L$1002)=0),"",SUMIF(RelGegevens!$F$3:$M$1002,CONCATENATE("=",Uitwerking!$A181,"-",Uitwerking!BB$9),RelGegevens!$L$3:$L$1002))</f>
        <v/>
      </c>
      <c r="BC181" s="52" t="str">
        <f ca="1">IF(OR($A181="",BC$9="",SUMIF(RelGegevens!$F$3:$M$1002,CONCATENATE("=",Uitwerking!$A181,"-",Uitwerking!BC$9),RelGegevens!$L$3:$L$1002)=0),"",SUMIF(RelGegevens!$F$3:$M$1002,CONCATENATE("=",Uitwerking!$A181,"-",Uitwerking!BC$9),RelGegevens!$L$3:$L$1002))</f>
        <v/>
      </c>
    </row>
    <row r="182" spans="1:55" ht="10.5" customHeight="1" x14ac:dyDescent="0.25">
      <c r="A182" s="17" t="str">
        <f>'Data LMA'!B190</f>
        <v/>
      </c>
      <c r="B182" s="29" t="str">
        <f t="shared" si="9"/>
        <v/>
      </c>
      <c r="C182" s="22" t="str">
        <f>IF(A182="","",VLOOKUP(A182,Euralcodes!$A$2:$C$840,3))</f>
        <v/>
      </c>
      <c r="D182" s="23" t="str">
        <f>IF(C182="","",VLOOKUP(A182,Euralcodes!$A$2:$C$840,2))</f>
        <v/>
      </c>
      <c r="E182" s="87" t="str">
        <f t="shared" ca="1" si="8"/>
        <v/>
      </c>
      <c r="F182" s="50" t="str">
        <f ca="1">IF(OR($A182="",F$9="",SUMIF(RelGegevens!$F$3:$M$1002,CONCATENATE("=",Uitwerking!$A182,"-",Uitwerking!F$9),RelGegevens!$L$3:$L$1002)=0),"",SUMIF(RelGegevens!$F$3:$M$1002,CONCATENATE("=",Uitwerking!$A182,"-",Uitwerking!F$9),RelGegevens!$L$3:$L$1002))</f>
        <v/>
      </c>
      <c r="G182" s="51" t="str">
        <f ca="1">IF(OR($A182="",G$9="",SUMIF(RelGegevens!$F$3:$M$1002,CONCATENATE("=",Uitwerking!$A182,"-",Uitwerking!G$9),RelGegevens!$L$3:$L$1002)=0),"",SUMIF(RelGegevens!$F$3:$M$1002,CONCATENATE("=",Uitwerking!$A182,"-",Uitwerking!G$9),RelGegevens!$L$3:$L$1002))</f>
        <v/>
      </c>
      <c r="H182" s="51" t="str">
        <f ca="1">IF(OR($A182="",H$9="",SUMIF(RelGegevens!$F$3:$M$1002,CONCATENATE("=",Uitwerking!$A182,"-",Uitwerking!H$9),RelGegevens!$L$3:$L$1002)=0),"",SUMIF(RelGegevens!$F$3:$M$1002,CONCATENATE("=",Uitwerking!$A182,"-",Uitwerking!H$9),RelGegevens!$L$3:$L$1002))</f>
        <v/>
      </c>
      <c r="I182" s="51" t="str">
        <f ca="1">IF(OR($A182="",I$9="",SUMIF(RelGegevens!$F$3:$M$1002,CONCATENATE("=",Uitwerking!$A182,"-",Uitwerking!I$9),RelGegevens!$L$3:$L$1002)=0),"",SUMIF(RelGegevens!$F$3:$M$1002,CONCATENATE("=",Uitwerking!$A182,"-",Uitwerking!I$9),RelGegevens!$L$3:$L$1002))</f>
        <v/>
      </c>
      <c r="J182" s="51" t="str">
        <f ca="1">IF(OR($A182="",J$9="",SUMIF(RelGegevens!$F$3:$M$1002,CONCATENATE("=",Uitwerking!$A182,"-",Uitwerking!J$9),RelGegevens!$L$3:$L$1002)=0),"",SUMIF(RelGegevens!$F$3:$M$1002,CONCATENATE("=",Uitwerking!$A182,"-",Uitwerking!J$9),RelGegevens!$L$3:$L$1002))</f>
        <v/>
      </c>
      <c r="K182" s="51" t="str">
        <f ca="1">IF(OR($A182="",K$9="",SUMIF(RelGegevens!$F$3:$M$1002,CONCATENATE("=",Uitwerking!$A182,"-",Uitwerking!K$9),RelGegevens!$L$3:$L$1002)=0),"",SUMIF(RelGegevens!$F$3:$M$1002,CONCATENATE("=",Uitwerking!$A182,"-",Uitwerking!K$9),RelGegevens!$L$3:$L$1002))</f>
        <v/>
      </c>
      <c r="L182" s="51" t="str">
        <f ca="1">IF(OR($A182="",L$9="",SUMIF(RelGegevens!$F$3:$M$1002,CONCATENATE("=",Uitwerking!$A182,"-",Uitwerking!L$9),RelGegevens!$L$3:$L$1002)=0),"",SUMIF(RelGegevens!$F$3:$M$1002,CONCATENATE("=",Uitwerking!$A182,"-",Uitwerking!L$9),RelGegevens!$L$3:$L$1002))</f>
        <v/>
      </c>
      <c r="M182" s="51" t="str">
        <f ca="1">IF(OR($A182="",M$9="",SUMIF(RelGegevens!$F$3:$M$1002,CONCATENATE("=",Uitwerking!$A182,"-",Uitwerking!M$9),RelGegevens!$L$3:$L$1002)=0),"",SUMIF(RelGegevens!$F$3:$M$1002,CONCATENATE("=",Uitwerking!$A182,"-",Uitwerking!M$9),RelGegevens!$L$3:$L$1002))</f>
        <v/>
      </c>
      <c r="N182" s="51" t="str">
        <f ca="1">IF(OR($A182="",N$9="",SUMIF(RelGegevens!$F$3:$M$1002,CONCATENATE("=",Uitwerking!$A182,"-",Uitwerking!N$9),RelGegevens!$L$3:$L$1002)=0),"",SUMIF(RelGegevens!$F$3:$M$1002,CONCATENATE("=",Uitwerking!$A182,"-",Uitwerking!N$9),RelGegevens!$L$3:$L$1002))</f>
        <v/>
      </c>
      <c r="O182" s="51" t="str">
        <f ca="1">IF(OR($A182="",O$9="",SUMIF(RelGegevens!$F$3:$M$1002,CONCATENATE("=",Uitwerking!$A182,"-",Uitwerking!O$9),RelGegevens!$L$3:$L$1002)=0),"",SUMIF(RelGegevens!$F$3:$M$1002,CONCATENATE("=",Uitwerking!$A182,"-",Uitwerking!O$9),RelGegevens!$L$3:$L$1002))</f>
        <v/>
      </c>
      <c r="P182" s="51" t="str">
        <f ca="1">IF(OR($A182="",P$9="",SUMIF(RelGegevens!$F$3:$M$1002,CONCATENATE("=",Uitwerking!$A182,"-",Uitwerking!P$9),RelGegevens!$L$3:$L$1002)=0),"",SUMIF(RelGegevens!$F$3:$M$1002,CONCATENATE("=",Uitwerking!$A182,"-",Uitwerking!P$9),RelGegevens!$L$3:$L$1002))</f>
        <v/>
      </c>
      <c r="Q182" s="51" t="str">
        <f ca="1">IF(OR($A182="",Q$9="",SUMIF(RelGegevens!$F$3:$M$1002,CONCATENATE("=",Uitwerking!$A182,"-",Uitwerking!Q$9),RelGegevens!$L$3:$L$1002)=0),"",SUMIF(RelGegevens!$F$3:$M$1002,CONCATENATE("=",Uitwerking!$A182,"-",Uitwerking!Q$9),RelGegevens!$L$3:$L$1002))</f>
        <v/>
      </c>
      <c r="R182" s="51" t="str">
        <f ca="1">IF(OR($A182="",R$9="",SUMIF(RelGegevens!$F$3:$M$1002,CONCATENATE("=",Uitwerking!$A182,"-",Uitwerking!R$9),RelGegevens!$L$3:$L$1002)=0),"",SUMIF(RelGegevens!$F$3:$M$1002,CONCATENATE("=",Uitwerking!$A182,"-",Uitwerking!R$9),RelGegevens!$L$3:$L$1002))</f>
        <v/>
      </c>
      <c r="S182" s="51" t="str">
        <f ca="1">IF(OR($A182="",S$9="",SUMIF(RelGegevens!$F$3:$M$1002,CONCATENATE("=",Uitwerking!$A182,"-",Uitwerking!S$9),RelGegevens!$L$3:$L$1002)=0),"",SUMIF(RelGegevens!$F$3:$M$1002,CONCATENATE("=",Uitwerking!$A182,"-",Uitwerking!S$9),RelGegevens!$L$3:$L$1002))</f>
        <v/>
      </c>
      <c r="T182" s="51" t="str">
        <f ca="1">IF(OR($A182="",T$9="",SUMIF(RelGegevens!$F$3:$M$1002,CONCATENATE("=",Uitwerking!$A182,"-",Uitwerking!T$9),RelGegevens!$L$3:$L$1002)=0),"",SUMIF(RelGegevens!$F$3:$M$1002,CONCATENATE("=",Uitwerking!$A182,"-",Uitwerking!T$9),RelGegevens!$L$3:$L$1002))</f>
        <v/>
      </c>
      <c r="U182" s="51" t="str">
        <f ca="1">IF(OR($A182="",U$9="",SUMIF(RelGegevens!$F$3:$M$1002,CONCATENATE("=",Uitwerking!$A182,"-",Uitwerking!U$9),RelGegevens!$L$3:$L$1002)=0),"",SUMIF(RelGegevens!$F$3:$M$1002,CONCATENATE("=",Uitwerking!$A182,"-",Uitwerking!U$9),RelGegevens!$L$3:$L$1002))</f>
        <v/>
      </c>
      <c r="V182" s="51" t="str">
        <f ca="1">IF(OR($A182="",V$9="",SUMIF(RelGegevens!$F$3:$M$1002,CONCATENATE("=",Uitwerking!$A182,"-",Uitwerking!V$9),RelGegevens!$L$3:$L$1002)=0),"",SUMIF(RelGegevens!$F$3:$M$1002,CONCATENATE("=",Uitwerking!$A182,"-",Uitwerking!V$9),RelGegevens!$L$3:$L$1002))</f>
        <v/>
      </c>
      <c r="W182" s="51" t="str">
        <f ca="1">IF(OR($A182="",W$9="",SUMIF(RelGegevens!$F$3:$M$1002,CONCATENATE("=",Uitwerking!$A182,"-",Uitwerking!W$9),RelGegevens!$L$3:$L$1002)=0),"",SUMIF(RelGegevens!$F$3:$M$1002,CONCATENATE("=",Uitwerking!$A182,"-",Uitwerking!W$9),RelGegevens!$L$3:$L$1002))</f>
        <v/>
      </c>
      <c r="X182" s="51" t="str">
        <f ca="1">IF(OR($A182="",X$9="",SUMIF(RelGegevens!$F$3:$M$1002,CONCATENATE("=",Uitwerking!$A182,"-",Uitwerking!X$9),RelGegevens!$L$3:$L$1002)=0),"",SUMIF(RelGegevens!$F$3:$M$1002,CONCATENATE("=",Uitwerking!$A182,"-",Uitwerking!X$9),RelGegevens!$L$3:$L$1002))</f>
        <v/>
      </c>
      <c r="Y182" s="51" t="str">
        <f ca="1">IF(OR($A182="",Y$9="",SUMIF(RelGegevens!$F$3:$M$1002,CONCATENATE("=",Uitwerking!$A182,"-",Uitwerking!Y$9),RelGegevens!$L$3:$L$1002)=0),"",SUMIF(RelGegevens!$F$3:$M$1002,CONCATENATE("=",Uitwerking!$A182,"-",Uitwerking!Y$9),RelGegevens!$L$3:$L$1002))</f>
        <v/>
      </c>
      <c r="Z182" s="50" t="str">
        <f ca="1">IF(OR($A182="",Z$9="",SUMIF(RelGegevens!$F$3:$M$1002,CONCATENATE("=",Uitwerking!$A182,"-",Uitwerking!Z$9),RelGegevens!$L$3:$L$1002)=0),"",SUMIF(RelGegevens!$F$3:$M$1002,CONCATENATE("=",Uitwerking!$A182,"-",Uitwerking!Z$9),RelGegevens!$L$3:$L$1002))</f>
        <v/>
      </c>
      <c r="AA182" s="51" t="str">
        <f ca="1">IF(OR($A182="",AA$9="",SUMIF(RelGegevens!$F$3:$M$1002,CONCATENATE("=",Uitwerking!$A182,"-",Uitwerking!AA$9),RelGegevens!$L$3:$L$1002)=0),"",SUMIF(RelGegevens!$F$3:$M$1002,CONCATENATE("=",Uitwerking!$A182,"-",Uitwerking!AA$9),RelGegevens!$L$3:$L$1002))</f>
        <v/>
      </c>
      <c r="AB182" s="51" t="str">
        <f ca="1">IF(OR($A182="",AB$9="",SUMIF(RelGegevens!$F$3:$M$1002,CONCATENATE("=",Uitwerking!$A182,"-",Uitwerking!AB$9),RelGegevens!$L$3:$L$1002)=0),"",SUMIF(RelGegevens!$F$3:$M$1002,CONCATENATE("=",Uitwerking!$A182,"-",Uitwerking!AB$9),RelGegevens!$L$3:$L$1002))</f>
        <v/>
      </c>
      <c r="AC182" s="51" t="str">
        <f ca="1">IF(OR($A182="",AC$9="",SUMIF(RelGegevens!$F$3:$M$1002,CONCATENATE("=",Uitwerking!$A182,"-",Uitwerking!AC$9),RelGegevens!$L$3:$L$1002)=0),"",SUMIF(RelGegevens!$F$3:$M$1002,CONCATENATE("=",Uitwerking!$A182,"-",Uitwerking!AC$9),RelGegevens!$L$3:$L$1002))</f>
        <v/>
      </c>
      <c r="AD182" s="51" t="str">
        <f ca="1">IF(OR($A182="",AD$9="",SUMIF(RelGegevens!$F$3:$M$1002,CONCATENATE("=",Uitwerking!$A182,"-",Uitwerking!AD$9),RelGegevens!$L$3:$L$1002)=0),"",SUMIF(RelGegevens!$F$3:$M$1002,CONCATENATE("=",Uitwerking!$A182,"-",Uitwerking!AD$9),RelGegevens!$L$3:$L$1002))</f>
        <v/>
      </c>
      <c r="AE182" s="51" t="str">
        <f ca="1">IF(OR($A182="",AE$9="",SUMIF(RelGegevens!$F$3:$M$1002,CONCATENATE("=",Uitwerking!$A182,"-",Uitwerking!AE$9),RelGegevens!$L$3:$L$1002)=0),"",SUMIF(RelGegevens!$F$3:$M$1002,CONCATENATE("=",Uitwerking!$A182,"-",Uitwerking!AE$9),RelGegevens!$L$3:$L$1002))</f>
        <v/>
      </c>
      <c r="AF182" s="51" t="str">
        <f ca="1">IF(OR($A182="",AF$9="",SUMIF(RelGegevens!$F$3:$M$1002,CONCATENATE("=",Uitwerking!$A182,"-",Uitwerking!AF$9),RelGegevens!$L$3:$L$1002)=0),"",SUMIF(RelGegevens!$F$3:$M$1002,CONCATENATE("=",Uitwerking!$A182,"-",Uitwerking!AF$9),RelGegevens!$L$3:$L$1002))</f>
        <v/>
      </c>
      <c r="AG182" s="51" t="str">
        <f ca="1">IF(OR($A182="",AG$9="",SUMIF(RelGegevens!$F$3:$M$1002,CONCATENATE("=",Uitwerking!$A182,"-",Uitwerking!AG$9),RelGegevens!$L$3:$L$1002)=0),"",SUMIF(RelGegevens!$F$3:$M$1002,CONCATENATE("=",Uitwerking!$A182,"-",Uitwerking!AG$9),RelGegevens!$L$3:$L$1002))</f>
        <v/>
      </c>
      <c r="AH182" s="51" t="str">
        <f ca="1">IF(OR($A182="",AH$9="",SUMIF(RelGegevens!$F$3:$M$1002,CONCATENATE("=",Uitwerking!$A182,"-",Uitwerking!AH$9),RelGegevens!$L$3:$L$1002)=0),"",SUMIF(RelGegevens!$F$3:$M$1002,CONCATENATE("=",Uitwerking!$A182,"-",Uitwerking!AH$9),RelGegevens!$L$3:$L$1002))</f>
        <v/>
      </c>
      <c r="AI182" s="51" t="str">
        <f ca="1">IF(OR($A182="",AI$9="",SUMIF(RelGegevens!$F$3:$M$1002,CONCATENATE("=",Uitwerking!$A182,"-",Uitwerking!AI$9),RelGegevens!$L$3:$L$1002)=0),"",SUMIF(RelGegevens!$F$3:$M$1002,CONCATENATE("=",Uitwerking!$A182,"-",Uitwerking!AI$9),RelGegevens!$L$3:$L$1002))</f>
        <v/>
      </c>
      <c r="AJ182" s="51" t="str">
        <f ca="1">IF(OR($A182="",AJ$9="",SUMIF(RelGegevens!$F$3:$M$1002,CONCATENATE("=",Uitwerking!$A182,"-",Uitwerking!AJ$9),RelGegevens!$L$3:$L$1002)=0),"",SUMIF(RelGegevens!$F$3:$M$1002,CONCATENATE("=",Uitwerking!$A182,"-",Uitwerking!AJ$9),RelGegevens!$L$3:$L$1002))</f>
        <v/>
      </c>
      <c r="AK182" s="51" t="str">
        <f ca="1">IF(OR($A182="",AK$9="",SUMIF(RelGegevens!$F$3:$M$1002,CONCATENATE("=",Uitwerking!$A182,"-",Uitwerking!AK$9),RelGegevens!$L$3:$L$1002)=0),"",SUMIF(RelGegevens!$F$3:$M$1002,CONCATENATE("=",Uitwerking!$A182,"-",Uitwerking!AK$9),RelGegevens!$L$3:$L$1002))</f>
        <v/>
      </c>
      <c r="AL182" s="51" t="str">
        <f ca="1">IF(OR($A182="",AL$9="",SUMIF(RelGegevens!$F$3:$M$1002,CONCATENATE("=",Uitwerking!$A182,"-",Uitwerking!AL$9),RelGegevens!$L$3:$L$1002)=0),"",SUMIF(RelGegevens!$F$3:$M$1002,CONCATENATE("=",Uitwerking!$A182,"-",Uitwerking!AL$9),RelGegevens!$L$3:$L$1002))</f>
        <v/>
      </c>
      <c r="AM182" s="51" t="str">
        <f ca="1">IF(OR($A182="",AM$9="",SUMIF(RelGegevens!$F$3:$M$1002,CONCATENATE("=",Uitwerking!$A182,"-",Uitwerking!AM$9),RelGegevens!$L$3:$L$1002)=0),"",SUMIF(RelGegevens!$F$3:$M$1002,CONCATENATE("=",Uitwerking!$A182,"-",Uitwerking!AM$9),RelGegevens!$L$3:$L$1002))</f>
        <v/>
      </c>
      <c r="AN182" s="51" t="str">
        <f ca="1">IF(OR($A182="",AN$9="",SUMIF(RelGegevens!$F$3:$M$1002,CONCATENATE("=",Uitwerking!$A182,"-",Uitwerking!AN$9),RelGegevens!$L$3:$L$1002)=0),"",SUMIF(RelGegevens!$F$3:$M$1002,CONCATENATE("=",Uitwerking!$A182,"-",Uitwerking!AN$9),RelGegevens!$L$3:$L$1002))</f>
        <v/>
      </c>
      <c r="AO182" s="51" t="str">
        <f ca="1">IF(OR($A182="",AO$9="",SUMIF(RelGegevens!$F$3:$M$1002,CONCATENATE("=",Uitwerking!$A182,"-",Uitwerking!AO$9),RelGegevens!$L$3:$L$1002)=0),"",SUMIF(RelGegevens!$F$3:$M$1002,CONCATENATE("=",Uitwerking!$A182,"-",Uitwerking!AO$9),RelGegevens!$L$3:$L$1002))</f>
        <v/>
      </c>
      <c r="AP182" s="51" t="str">
        <f ca="1">IF(OR($A182="",AP$9="",SUMIF(RelGegevens!$F$3:$M$1002,CONCATENATE("=",Uitwerking!$A182,"-",Uitwerking!AP$9),RelGegevens!$L$3:$L$1002)=0),"",SUMIF(RelGegevens!$F$3:$M$1002,CONCATENATE("=",Uitwerking!$A182,"-",Uitwerking!AP$9),RelGegevens!$L$3:$L$1002))</f>
        <v/>
      </c>
      <c r="AQ182" s="51" t="str">
        <f ca="1">IF(OR($A182="",AQ$9="",SUMIF(RelGegevens!$F$3:$M$1002,CONCATENATE("=",Uitwerking!$A182,"-",Uitwerking!AQ$9),RelGegevens!$L$3:$L$1002)=0),"",SUMIF(RelGegevens!$F$3:$M$1002,CONCATENATE("=",Uitwerking!$A182,"-",Uitwerking!AQ$9),RelGegevens!$L$3:$L$1002))</f>
        <v/>
      </c>
      <c r="AR182" s="51" t="str">
        <f ca="1">IF(OR($A182="",AR$9="",SUMIF(RelGegevens!$F$3:$M$1002,CONCATENATE("=",Uitwerking!$A182,"-",Uitwerking!AR$9),RelGegevens!$L$3:$L$1002)=0),"",SUMIF(RelGegevens!$F$3:$M$1002,CONCATENATE("=",Uitwerking!$A182,"-",Uitwerking!AR$9),RelGegevens!$L$3:$L$1002))</f>
        <v/>
      </c>
      <c r="AS182" s="51" t="str">
        <f ca="1">IF(OR($A182="",AS$9="",SUMIF(RelGegevens!$F$3:$M$1002,CONCATENATE("=",Uitwerking!$A182,"-",Uitwerking!AS$9),RelGegevens!$L$3:$L$1002)=0),"",SUMIF(RelGegevens!$F$3:$M$1002,CONCATENATE("=",Uitwerking!$A182,"-",Uitwerking!AS$9),RelGegevens!$L$3:$L$1002))</f>
        <v/>
      </c>
      <c r="AT182" s="51" t="str">
        <f ca="1">IF(OR($A182="",AT$9="",SUMIF(RelGegevens!$F$3:$M$1002,CONCATENATE("=",Uitwerking!$A182,"-",Uitwerking!AT$9),RelGegevens!$L$3:$L$1002)=0),"",SUMIF(RelGegevens!$F$3:$M$1002,CONCATENATE("=",Uitwerking!$A182,"-",Uitwerking!AT$9),RelGegevens!$L$3:$L$1002))</f>
        <v/>
      </c>
      <c r="AU182" s="51" t="str">
        <f ca="1">IF(OR($A182="",AU$9="",SUMIF(RelGegevens!$F$3:$M$1002,CONCATENATE("=",Uitwerking!$A182,"-",Uitwerking!AU$9),RelGegevens!$L$3:$L$1002)=0),"",SUMIF(RelGegevens!$F$3:$M$1002,CONCATENATE("=",Uitwerking!$A182,"-",Uitwerking!AU$9),RelGegevens!$L$3:$L$1002))</f>
        <v/>
      </c>
      <c r="AV182" s="51" t="str">
        <f ca="1">IF(OR($A182="",AV$9="",SUMIF(RelGegevens!$F$3:$M$1002,CONCATENATE("=",Uitwerking!$A182,"-",Uitwerking!AV$9),RelGegevens!$L$3:$L$1002)=0),"",SUMIF(RelGegevens!$F$3:$M$1002,CONCATENATE("=",Uitwerking!$A182,"-",Uitwerking!AV$9),RelGegevens!$L$3:$L$1002))</f>
        <v/>
      </c>
      <c r="AW182" s="51" t="str">
        <f ca="1">IF(OR($A182="",AW$9="",SUMIF(RelGegevens!$F$3:$M$1002,CONCATENATE("=",Uitwerking!$A182,"-",Uitwerking!AW$9),RelGegevens!$L$3:$L$1002)=0),"",SUMIF(RelGegevens!$F$3:$M$1002,CONCATENATE("=",Uitwerking!$A182,"-",Uitwerking!AW$9),RelGegevens!$L$3:$L$1002))</f>
        <v/>
      </c>
      <c r="AX182" s="51" t="str">
        <f ca="1">IF(OR($A182="",AX$9="",SUMIF(RelGegevens!$F$3:$M$1002,CONCATENATE("=",Uitwerking!$A182,"-",Uitwerking!AX$9),RelGegevens!$L$3:$L$1002)=0),"",SUMIF(RelGegevens!$F$3:$M$1002,CONCATENATE("=",Uitwerking!$A182,"-",Uitwerking!AX$9),RelGegevens!$L$3:$L$1002))</f>
        <v/>
      </c>
      <c r="AY182" s="51" t="str">
        <f ca="1">IF(OR($A182="",AY$9="",SUMIF(RelGegevens!$F$3:$M$1002,CONCATENATE("=",Uitwerking!$A182,"-",Uitwerking!AY$9),RelGegevens!$L$3:$L$1002)=0),"",SUMIF(RelGegevens!$F$3:$M$1002,CONCATENATE("=",Uitwerking!$A182,"-",Uitwerking!AY$9),RelGegevens!$L$3:$L$1002))</f>
        <v/>
      </c>
      <c r="AZ182" s="51" t="str">
        <f ca="1">IF(OR($A182="",AZ$9="",SUMIF(RelGegevens!$F$3:$M$1002,CONCATENATE("=",Uitwerking!$A182,"-",Uitwerking!AZ$9),RelGegevens!$L$3:$L$1002)=0),"",SUMIF(RelGegevens!$F$3:$M$1002,CONCATENATE("=",Uitwerking!$A182,"-",Uitwerking!AZ$9),RelGegevens!$L$3:$L$1002))</f>
        <v/>
      </c>
      <c r="BA182" s="51" t="str">
        <f ca="1">IF(OR($A182="",BA$9="",SUMIF(RelGegevens!$F$3:$M$1002,CONCATENATE("=",Uitwerking!$A182,"-",Uitwerking!BA$9),RelGegevens!$L$3:$L$1002)=0),"",SUMIF(RelGegevens!$F$3:$M$1002,CONCATENATE("=",Uitwerking!$A182,"-",Uitwerking!BA$9),RelGegevens!$L$3:$L$1002))</f>
        <v/>
      </c>
      <c r="BB182" s="51" t="str">
        <f ca="1">IF(OR($A182="",BB$9="",SUMIF(RelGegevens!$F$3:$M$1002,CONCATENATE("=",Uitwerking!$A182,"-",Uitwerking!BB$9),RelGegevens!$L$3:$L$1002)=0),"",SUMIF(RelGegevens!$F$3:$M$1002,CONCATENATE("=",Uitwerking!$A182,"-",Uitwerking!BB$9),RelGegevens!$L$3:$L$1002))</f>
        <v/>
      </c>
      <c r="BC182" s="52" t="str">
        <f ca="1">IF(OR($A182="",BC$9="",SUMIF(RelGegevens!$F$3:$M$1002,CONCATENATE("=",Uitwerking!$A182,"-",Uitwerking!BC$9),RelGegevens!$L$3:$L$1002)=0),"",SUMIF(RelGegevens!$F$3:$M$1002,CONCATENATE("=",Uitwerking!$A182,"-",Uitwerking!BC$9),RelGegevens!$L$3:$L$1002))</f>
        <v/>
      </c>
    </row>
    <row r="183" spans="1:55" ht="10.5" customHeight="1" x14ac:dyDescent="0.25">
      <c r="A183" s="17" t="str">
        <f>'Data LMA'!B191</f>
        <v/>
      </c>
      <c r="B183" s="29" t="str">
        <f t="shared" si="9"/>
        <v/>
      </c>
      <c r="C183" s="22" t="str">
        <f>IF(A183="","",VLOOKUP(A183,Euralcodes!$A$2:$C$840,3))</f>
        <v/>
      </c>
      <c r="D183" s="23" t="str">
        <f>IF(C183="","",VLOOKUP(A183,Euralcodes!$A$2:$C$840,2))</f>
        <v/>
      </c>
      <c r="E183" s="87" t="str">
        <f t="shared" ca="1" si="8"/>
        <v/>
      </c>
      <c r="F183" s="50" t="str">
        <f ca="1">IF(OR($A183="",F$9="",SUMIF(RelGegevens!$F$3:$M$1002,CONCATENATE("=",Uitwerking!$A183,"-",Uitwerking!F$9),RelGegevens!$L$3:$L$1002)=0),"",SUMIF(RelGegevens!$F$3:$M$1002,CONCATENATE("=",Uitwerking!$A183,"-",Uitwerking!F$9),RelGegevens!$L$3:$L$1002))</f>
        <v/>
      </c>
      <c r="G183" s="51" t="str">
        <f ca="1">IF(OR($A183="",G$9="",SUMIF(RelGegevens!$F$3:$M$1002,CONCATENATE("=",Uitwerking!$A183,"-",Uitwerking!G$9),RelGegevens!$L$3:$L$1002)=0),"",SUMIF(RelGegevens!$F$3:$M$1002,CONCATENATE("=",Uitwerking!$A183,"-",Uitwerking!G$9),RelGegevens!$L$3:$L$1002))</f>
        <v/>
      </c>
      <c r="H183" s="51" t="str">
        <f ca="1">IF(OR($A183="",H$9="",SUMIF(RelGegevens!$F$3:$M$1002,CONCATENATE("=",Uitwerking!$A183,"-",Uitwerking!H$9),RelGegevens!$L$3:$L$1002)=0),"",SUMIF(RelGegevens!$F$3:$M$1002,CONCATENATE("=",Uitwerking!$A183,"-",Uitwerking!H$9),RelGegevens!$L$3:$L$1002))</f>
        <v/>
      </c>
      <c r="I183" s="51" t="str">
        <f ca="1">IF(OR($A183="",I$9="",SUMIF(RelGegevens!$F$3:$M$1002,CONCATENATE("=",Uitwerking!$A183,"-",Uitwerking!I$9),RelGegevens!$L$3:$L$1002)=0),"",SUMIF(RelGegevens!$F$3:$M$1002,CONCATENATE("=",Uitwerking!$A183,"-",Uitwerking!I$9),RelGegevens!$L$3:$L$1002))</f>
        <v/>
      </c>
      <c r="J183" s="51" t="str">
        <f ca="1">IF(OR($A183="",J$9="",SUMIF(RelGegevens!$F$3:$M$1002,CONCATENATE("=",Uitwerking!$A183,"-",Uitwerking!J$9),RelGegevens!$L$3:$L$1002)=0),"",SUMIF(RelGegevens!$F$3:$M$1002,CONCATENATE("=",Uitwerking!$A183,"-",Uitwerking!J$9),RelGegevens!$L$3:$L$1002))</f>
        <v/>
      </c>
      <c r="K183" s="51" t="str">
        <f ca="1">IF(OR($A183="",K$9="",SUMIF(RelGegevens!$F$3:$M$1002,CONCATENATE("=",Uitwerking!$A183,"-",Uitwerking!K$9),RelGegevens!$L$3:$L$1002)=0),"",SUMIF(RelGegevens!$F$3:$M$1002,CONCATENATE("=",Uitwerking!$A183,"-",Uitwerking!K$9),RelGegevens!$L$3:$L$1002))</f>
        <v/>
      </c>
      <c r="L183" s="51" t="str">
        <f ca="1">IF(OR($A183="",L$9="",SUMIF(RelGegevens!$F$3:$M$1002,CONCATENATE("=",Uitwerking!$A183,"-",Uitwerking!L$9),RelGegevens!$L$3:$L$1002)=0),"",SUMIF(RelGegevens!$F$3:$M$1002,CONCATENATE("=",Uitwerking!$A183,"-",Uitwerking!L$9),RelGegevens!$L$3:$L$1002))</f>
        <v/>
      </c>
      <c r="M183" s="51" t="str">
        <f ca="1">IF(OR($A183="",M$9="",SUMIF(RelGegevens!$F$3:$M$1002,CONCATENATE("=",Uitwerking!$A183,"-",Uitwerking!M$9),RelGegevens!$L$3:$L$1002)=0),"",SUMIF(RelGegevens!$F$3:$M$1002,CONCATENATE("=",Uitwerking!$A183,"-",Uitwerking!M$9),RelGegevens!$L$3:$L$1002))</f>
        <v/>
      </c>
      <c r="N183" s="51" t="str">
        <f ca="1">IF(OR($A183="",N$9="",SUMIF(RelGegevens!$F$3:$M$1002,CONCATENATE("=",Uitwerking!$A183,"-",Uitwerking!N$9),RelGegevens!$L$3:$L$1002)=0),"",SUMIF(RelGegevens!$F$3:$M$1002,CONCATENATE("=",Uitwerking!$A183,"-",Uitwerking!N$9),RelGegevens!$L$3:$L$1002))</f>
        <v/>
      </c>
      <c r="O183" s="51" t="str">
        <f ca="1">IF(OR($A183="",O$9="",SUMIF(RelGegevens!$F$3:$M$1002,CONCATENATE("=",Uitwerking!$A183,"-",Uitwerking!O$9),RelGegevens!$L$3:$L$1002)=0),"",SUMIF(RelGegevens!$F$3:$M$1002,CONCATENATE("=",Uitwerking!$A183,"-",Uitwerking!O$9),RelGegevens!$L$3:$L$1002))</f>
        <v/>
      </c>
      <c r="P183" s="51" t="str">
        <f ca="1">IF(OR($A183="",P$9="",SUMIF(RelGegevens!$F$3:$M$1002,CONCATENATE("=",Uitwerking!$A183,"-",Uitwerking!P$9),RelGegevens!$L$3:$L$1002)=0),"",SUMIF(RelGegevens!$F$3:$M$1002,CONCATENATE("=",Uitwerking!$A183,"-",Uitwerking!P$9),RelGegevens!$L$3:$L$1002))</f>
        <v/>
      </c>
      <c r="Q183" s="51" t="str">
        <f ca="1">IF(OR($A183="",Q$9="",SUMIF(RelGegevens!$F$3:$M$1002,CONCATENATE("=",Uitwerking!$A183,"-",Uitwerking!Q$9),RelGegevens!$L$3:$L$1002)=0),"",SUMIF(RelGegevens!$F$3:$M$1002,CONCATENATE("=",Uitwerking!$A183,"-",Uitwerking!Q$9),RelGegevens!$L$3:$L$1002))</f>
        <v/>
      </c>
      <c r="R183" s="51" t="str">
        <f ca="1">IF(OR($A183="",R$9="",SUMIF(RelGegevens!$F$3:$M$1002,CONCATENATE("=",Uitwerking!$A183,"-",Uitwerking!R$9),RelGegevens!$L$3:$L$1002)=0),"",SUMIF(RelGegevens!$F$3:$M$1002,CONCATENATE("=",Uitwerking!$A183,"-",Uitwerking!R$9),RelGegevens!$L$3:$L$1002))</f>
        <v/>
      </c>
      <c r="S183" s="51" t="str">
        <f ca="1">IF(OR($A183="",S$9="",SUMIF(RelGegevens!$F$3:$M$1002,CONCATENATE("=",Uitwerking!$A183,"-",Uitwerking!S$9),RelGegevens!$L$3:$L$1002)=0),"",SUMIF(RelGegevens!$F$3:$M$1002,CONCATENATE("=",Uitwerking!$A183,"-",Uitwerking!S$9),RelGegevens!$L$3:$L$1002))</f>
        <v/>
      </c>
      <c r="T183" s="51" t="str">
        <f ca="1">IF(OR($A183="",T$9="",SUMIF(RelGegevens!$F$3:$M$1002,CONCATENATE("=",Uitwerking!$A183,"-",Uitwerking!T$9),RelGegevens!$L$3:$L$1002)=0),"",SUMIF(RelGegevens!$F$3:$M$1002,CONCATENATE("=",Uitwerking!$A183,"-",Uitwerking!T$9),RelGegevens!$L$3:$L$1002))</f>
        <v/>
      </c>
      <c r="U183" s="51" t="str">
        <f ca="1">IF(OR($A183="",U$9="",SUMIF(RelGegevens!$F$3:$M$1002,CONCATENATE("=",Uitwerking!$A183,"-",Uitwerking!U$9),RelGegevens!$L$3:$L$1002)=0),"",SUMIF(RelGegevens!$F$3:$M$1002,CONCATENATE("=",Uitwerking!$A183,"-",Uitwerking!U$9),RelGegevens!$L$3:$L$1002))</f>
        <v/>
      </c>
      <c r="V183" s="51" t="str">
        <f ca="1">IF(OR($A183="",V$9="",SUMIF(RelGegevens!$F$3:$M$1002,CONCATENATE("=",Uitwerking!$A183,"-",Uitwerking!V$9),RelGegevens!$L$3:$L$1002)=0),"",SUMIF(RelGegevens!$F$3:$M$1002,CONCATENATE("=",Uitwerking!$A183,"-",Uitwerking!V$9),RelGegevens!$L$3:$L$1002))</f>
        <v/>
      </c>
      <c r="W183" s="51" t="str">
        <f ca="1">IF(OR($A183="",W$9="",SUMIF(RelGegevens!$F$3:$M$1002,CONCATENATE("=",Uitwerking!$A183,"-",Uitwerking!W$9),RelGegevens!$L$3:$L$1002)=0),"",SUMIF(RelGegevens!$F$3:$M$1002,CONCATENATE("=",Uitwerking!$A183,"-",Uitwerking!W$9),RelGegevens!$L$3:$L$1002))</f>
        <v/>
      </c>
      <c r="X183" s="51" t="str">
        <f ca="1">IF(OR($A183="",X$9="",SUMIF(RelGegevens!$F$3:$M$1002,CONCATENATE("=",Uitwerking!$A183,"-",Uitwerking!X$9),RelGegevens!$L$3:$L$1002)=0),"",SUMIF(RelGegevens!$F$3:$M$1002,CONCATENATE("=",Uitwerking!$A183,"-",Uitwerking!X$9),RelGegevens!$L$3:$L$1002))</f>
        <v/>
      </c>
      <c r="Y183" s="51" t="str">
        <f ca="1">IF(OR($A183="",Y$9="",SUMIF(RelGegevens!$F$3:$M$1002,CONCATENATE("=",Uitwerking!$A183,"-",Uitwerking!Y$9),RelGegevens!$L$3:$L$1002)=0),"",SUMIF(RelGegevens!$F$3:$M$1002,CONCATENATE("=",Uitwerking!$A183,"-",Uitwerking!Y$9),RelGegevens!$L$3:$L$1002))</f>
        <v/>
      </c>
      <c r="Z183" s="50" t="str">
        <f ca="1">IF(OR($A183="",Z$9="",SUMIF(RelGegevens!$F$3:$M$1002,CONCATENATE("=",Uitwerking!$A183,"-",Uitwerking!Z$9),RelGegevens!$L$3:$L$1002)=0),"",SUMIF(RelGegevens!$F$3:$M$1002,CONCATENATE("=",Uitwerking!$A183,"-",Uitwerking!Z$9),RelGegevens!$L$3:$L$1002))</f>
        <v/>
      </c>
      <c r="AA183" s="51" t="str">
        <f ca="1">IF(OR($A183="",AA$9="",SUMIF(RelGegevens!$F$3:$M$1002,CONCATENATE("=",Uitwerking!$A183,"-",Uitwerking!AA$9),RelGegevens!$L$3:$L$1002)=0),"",SUMIF(RelGegevens!$F$3:$M$1002,CONCATENATE("=",Uitwerking!$A183,"-",Uitwerking!AA$9),RelGegevens!$L$3:$L$1002))</f>
        <v/>
      </c>
      <c r="AB183" s="51" t="str">
        <f ca="1">IF(OR($A183="",AB$9="",SUMIF(RelGegevens!$F$3:$M$1002,CONCATENATE("=",Uitwerking!$A183,"-",Uitwerking!AB$9),RelGegevens!$L$3:$L$1002)=0),"",SUMIF(RelGegevens!$F$3:$M$1002,CONCATENATE("=",Uitwerking!$A183,"-",Uitwerking!AB$9),RelGegevens!$L$3:$L$1002))</f>
        <v/>
      </c>
      <c r="AC183" s="51" t="str">
        <f ca="1">IF(OR($A183="",AC$9="",SUMIF(RelGegevens!$F$3:$M$1002,CONCATENATE("=",Uitwerking!$A183,"-",Uitwerking!AC$9),RelGegevens!$L$3:$L$1002)=0),"",SUMIF(RelGegevens!$F$3:$M$1002,CONCATENATE("=",Uitwerking!$A183,"-",Uitwerking!AC$9),RelGegevens!$L$3:$L$1002))</f>
        <v/>
      </c>
      <c r="AD183" s="51" t="str">
        <f ca="1">IF(OR($A183="",AD$9="",SUMIF(RelGegevens!$F$3:$M$1002,CONCATENATE("=",Uitwerking!$A183,"-",Uitwerking!AD$9),RelGegevens!$L$3:$L$1002)=0),"",SUMIF(RelGegevens!$F$3:$M$1002,CONCATENATE("=",Uitwerking!$A183,"-",Uitwerking!AD$9),RelGegevens!$L$3:$L$1002))</f>
        <v/>
      </c>
      <c r="AE183" s="51" t="str">
        <f ca="1">IF(OR($A183="",AE$9="",SUMIF(RelGegevens!$F$3:$M$1002,CONCATENATE("=",Uitwerking!$A183,"-",Uitwerking!AE$9),RelGegevens!$L$3:$L$1002)=0),"",SUMIF(RelGegevens!$F$3:$M$1002,CONCATENATE("=",Uitwerking!$A183,"-",Uitwerking!AE$9),RelGegevens!$L$3:$L$1002))</f>
        <v/>
      </c>
      <c r="AF183" s="51" t="str">
        <f ca="1">IF(OR($A183="",AF$9="",SUMIF(RelGegevens!$F$3:$M$1002,CONCATENATE("=",Uitwerking!$A183,"-",Uitwerking!AF$9),RelGegevens!$L$3:$L$1002)=0),"",SUMIF(RelGegevens!$F$3:$M$1002,CONCATENATE("=",Uitwerking!$A183,"-",Uitwerking!AF$9),RelGegevens!$L$3:$L$1002))</f>
        <v/>
      </c>
      <c r="AG183" s="51" t="str">
        <f ca="1">IF(OR($A183="",AG$9="",SUMIF(RelGegevens!$F$3:$M$1002,CONCATENATE("=",Uitwerking!$A183,"-",Uitwerking!AG$9),RelGegevens!$L$3:$L$1002)=0),"",SUMIF(RelGegevens!$F$3:$M$1002,CONCATENATE("=",Uitwerking!$A183,"-",Uitwerking!AG$9),RelGegevens!$L$3:$L$1002))</f>
        <v/>
      </c>
      <c r="AH183" s="51" t="str">
        <f ca="1">IF(OR($A183="",AH$9="",SUMIF(RelGegevens!$F$3:$M$1002,CONCATENATE("=",Uitwerking!$A183,"-",Uitwerking!AH$9),RelGegevens!$L$3:$L$1002)=0),"",SUMIF(RelGegevens!$F$3:$M$1002,CONCATENATE("=",Uitwerking!$A183,"-",Uitwerking!AH$9),RelGegevens!$L$3:$L$1002))</f>
        <v/>
      </c>
      <c r="AI183" s="51" t="str">
        <f ca="1">IF(OR($A183="",AI$9="",SUMIF(RelGegevens!$F$3:$M$1002,CONCATENATE("=",Uitwerking!$A183,"-",Uitwerking!AI$9),RelGegevens!$L$3:$L$1002)=0),"",SUMIF(RelGegevens!$F$3:$M$1002,CONCATENATE("=",Uitwerking!$A183,"-",Uitwerking!AI$9),RelGegevens!$L$3:$L$1002))</f>
        <v/>
      </c>
      <c r="AJ183" s="51" t="str">
        <f ca="1">IF(OR($A183="",AJ$9="",SUMIF(RelGegevens!$F$3:$M$1002,CONCATENATE("=",Uitwerking!$A183,"-",Uitwerking!AJ$9),RelGegevens!$L$3:$L$1002)=0),"",SUMIF(RelGegevens!$F$3:$M$1002,CONCATENATE("=",Uitwerking!$A183,"-",Uitwerking!AJ$9),RelGegevens!$L$3:$L$1002))</f>
        <v/>
      </c>
      <c r="AK183" s="51" t="str">
        <f ca="1">IF(OR($A183="",AK$9="",SUMIF(RelGegevens!$F$3:$M$1002,CONCATENATE("=",Uitwerking!$A183,"-",Uitwerking!AK$9),RelGegevens!$L$3:$L$1002)=0),"",SUMIF(RelGegevens!$F$3:$M$1002,CONCATENATE("=",Uitwerking!$A183,"-",Uitwerking!AK$9),RelGegevens!$L$3:$L$1002))</f>
        <v/>
      </c>
      <c r="AL183" s="51" t="str">
        <f ca="1">IF(OR($A183="",AL$9="",SUMIF(RelGegevens!$F$3:$M$1002,CONCATENATE("=",Uitwerking!$A183,"-",Uitwerking!AL$9),RelGegevens!$L$3:$L$1002)=0),"",SUMIF(RelGegevens!$F$3:$M$1002,CONCATENATE("=",Uitwerking!$A183,"-",Uitwerking!AL$9),RelGegevens!$L$3:$L$1002))</f>
        <v/>
      </c>
      <c r="AM183" s="51" t="str">
        <f ca="1">IF(OR($A183="",AM$9="",SUMIF(RelGegevens!$F$3:$M$1002,CONCATENATE("=",Uitwerking!$A183,"-",Uitwerking!AM$9),RelGegevens!$L$3:$L$1002)=0),"",SUMIF(RelGegevens!$F$3:$M$1002,CONCATENATE("=",Uitwerking!$A183,"-",Uitwerking!AM$9),RelGegevens!$L$3:$L$1002))</f>
        <v/>
      </c>
      <c r="AN183" s="51" t="str">
        <f ca="1">IF(OR($A183="",AN$9="",SUMIF(RelGegevens!$F$3:$M$1002,CONCATENATE("=",Uitwerking!$A183,"-",Uitwerking!AN$9),RelGegevens!$L$3:$L$1002)=0),"",SUMIF(RelGegevens!$F$3:$M$1002,CONCATENATE("=",Uitwerking!$A183,"-",Uitwerking!AN$9),RelGegevens!$L$3:$L$1002))</f>
        <v/>
      </c>
      <c r="AO183" s="51" t="str">
        <f ca="1">IF(OR($A183="",AO$9="",SUMIF(RelGegevens!$F$3:$M$1002,CONCATENATE("=",Uitwerking!$A183,"-",Uitwerking!AO$9),RelGegevens!$L$3:$L$1002)=0),"",SUMIF(RelGegevens!$F$3:$M$1002,CONCATENATE("=",Uitwerking!$A183,"-",Uitwerking!AO$9),RelGegevens!$L$3:$L$1002))</f>
        <v/>
      </c>
      <c r="AP183" s="51" t="str">
        <f ca="1">IF(OR($A183="",AP$9="",SUMIF(RelGegevens!$F$3:$M$1002,CONCATENATE("=",Uitwerking!$A183,"-",Uitwerking!AP$9),RelGegevens!$L$3:$L$1002)=0),"",SUMIF(RelGegevens!$F$3:$M$1002,CONCATENATE("=",Uitwerking!$A183,"-",Uitwerking!AP$9),RelGegevens!$L$3:$L$1002))</f>
        <v/>
      </c>
      <c r="AQ183" s="51" t="str">
        <f ca="1">IF(OR($A183="",AQ$9="",SUMIF(RelGegevens!$F$3:$M$1002,CONCATENATE("=",Uitwerking!$A183,"-",Uitwerking!AQ$9),RelGegevens!$L$3:$L$1002)=0),"",SUMIF(RelGegevens!$F$3:$M$1002,CONCATENATE("=",Uitwerking!$A183,"-",Uitwerking!AQ$9),RelGegevens!$L$3:$L$1002))</f>
        <v/>
      </c>
      <c r="AR183" s="51" t="str">
        <f ca="1">IF(OR($A183="",AR$9="",SUMIF(RelGegevens!$F$3:$M$1002,CONCATENATE("=",Uitwerking!$A183,"-",Uitwerking!AR$9),RelGegevens!$L$3:$L$1002)=0),"",SUMIF(RelGegevens!$F$3:$M$1002,CONCATENATE("=",Uitwerking!$A183,"-",Uitwerking!AR$9),RelGegevens!$L$3:$L$1002))</f>
        <v/>
      </c>
      <c r="AS183" s="51" t="str">
        <f ca="1">IF(OR($A183="",AS$9="",SUMIF(RelGegevens!$F$3:$M$1002,CONCATENATE("=",Uitwerking!$A183,"-",Uitwerking!AS$9),RelGegevens!$L$3:$L$1002)=0),"",SUMIF(RelGegevens!$F$3:$M$1002,CONCATENATE("=",Uitwerking!$A183,"-",Uitwerking!AS$9),RelGegevens!$L$3:$L$1002))</f>
        <v/>
      </c>
      <c r="AT183" s="51" t="str">
        <f ca="1">IF(OR($A183="",AT$9="",SUMIF(RelGegevens!$F$3:$M$1002,CONCATENATE("=",Uitwerking!$A183,"-",Uitwerking!AT$9),RelGegevens!$L$3:$L$1002)=0),"",SUMIF(RelGegevens!$F$3:$M$1002,CONCATENATE("=",Uitwerking!$A183,"-",Uitwerking!AT$9),RelGegevens!$L$3:$L$1002))</f>
        <v/>
      </c>
      <c r="AU183" s="51" t="str">
        <f ca="1">IF(OR($A183="",AU$9="",SUMIF(RelGegevens!$F$3:$M$1002,CONCATENATE("=",Uitwerking!$A183,"-",Uitwerking!AU$9),RelGegevens!$L$3:$L$1002)=0),"",SUMIF(RelGegevens!$F$3:$M$1002,CONCATENATE("=",Uitwerking!$A183,"-",Uitwerking!AU$9),RelGegevens!$L$3:$L$1002))</f>
        <v/>
      </c>
      <c r="AV183" s="51" t="str">
        <f ca="1">IF(OR($A183="",AV$9="",SUMIF(RelGegevens!$F$3:$M$1002,CONCATENATE("=",Uitwerking!$A183,"-",Uitwerking!AV$9),RelGegevens!$L$3:$L$1002)=0),"",SUMIF(RelGegevens!$F$3:$M$1002,CONCATENATE("=",Uitwerking!$A183,"-",Uitwerking!AV$9),RelGegevens!$L$3:$L$1002))</f>
        <v/>
      </c>
      <c r="AW183" s="51" t="str">
        <f ca="1">IF(OR($A183="",AW$9="",SUMIF(RelGegevens!$F$3:$M$1002,CONCATENATE("=",Uitwerking!$A183,"-",Uitwerking!AW$9),RelGegevens!$L$3:$L$1002)=0),"",SUMIF(RelGegevens!$F$3:$M$1002,CONCATENATE("=",Uitwerking!$A183,"-",Uitwerking!AW$9),RelGegevens!$L$3:$L$1002))</f>
        <v/>
      </c>
      <c r="AX183" s="51" t="str">
        <f ca="1">IF(OR($A183="",AX$9="",SUMIF(RelGegevens!$F$3:$M$1002,CONCATENATE("=",Uitwerking!$A183,"-",Uitwerking!AX$9),RelGegevens!$L$3:$L$1002)=0),"",SUMIF(RelGegevens!$F$3:$M$1002,CONCATENATE("=",Uitwerking!$A183,"-",Uitwerking!AX$9),RelGegevens!$L$3:$L$1002))</f>
        <v/>
      </c>
      <c r="AY183" s="51" t="str">
        <f ca="1">IF(OR($A183="",AY$9="",SUMIF(RelGegevens!$F$3:$M$1002,CONCATENATE("=",Uitwerking!$A183,"-",Uitwerking!AY$9),RelGegevens!$L$3:$L$1002)=0),"",SUMIF(RelGegevens!$F$3:$M$1002,CONCATENATE("=",Uitwerking!$A183,"-",Uitwerking!AY$9),RelGegevens!$L$3:$L$1002))</f>
        <v/>
      </c>
      <c r="AZ183" s="51" t="str">
        <f ca="1">IF(OR($A183="",AZ$9="",SUMIF(RelGegevens!$F$3:$M$1002,CONCATENATE("=",Uitwerking!$A183,"-",Uitwerking!AZ$9),RelGegevens!$L$3:$L$1002)=0),"",SUMIF(RelGegevens!$F$3:$M$1002,CONCATENATE("=",Uitwerking!$A183,"-",Uitwerking!AZ$9),RelGegevens!$L$3:$L$1002))</f>
        <v/>
      </c>
      <c r="BA183" s="51" t="str">
        <f ca="1">IF(OR($A183="",BA$9="",SUMIF(RelGegevens!$F$3:$M$1002,CONCATENATE("=",Uitwerking!$A183,"-",Uitwerking!BA$9),RelGegevens!$L$3:$L$1002)=0),"",SUMIF(RelGegevens!$F$3:$M$1002,CONCATENATE("=",Uitwerking!$A183,"-",Uitwerking!BA$9),RelGegevens!$L$3:$L$1002))</f>
        <v/>
      </c>
      <c r="BB183" s="51" t="str">
        <f ca="1">IF(OR($A183="",BB$9="",SUMIF(RelGegevens!$F$3:$M$1002,CONCATENATE("=",Uitwerking!$A183,"-",Uitwerking!BB$9),RelGegevens!$L$3:$L$1002)=0),"",SUMIF(RelGegevens!$F$3:$M$1002,CONCATENATE("=",Uitwerking!$A183,"-",Uitwerking!BB$9),RelGegevens!$L$3:$L$1002))</f>
        <v/>
      </c>
      <c r="BC183" s="52" t="str">
        <f ca="1">IF(OR($A183="",BC$9="",SUMIF(RelGegevens!$F$3:$M$1002,CONCATENATE("=",Uitwerking!$A183,"-",Uitwerking!BC$9),RelGegevens!$L$3:$L$1002)=0),"",SUMIF(RelGegevens!$F$3:$M$1002,CONCATENATE("=",Uitwerking!$A183,"-",Uitwerking!BC$9),RelGegevens!$L$3:$L$1002))</f>
        <v/>
      </c>
    </row>
    <row r="184" spans="1:55" ht="10.5" customHeight="1" x14ac:dyDescent="0.25">
      <c r="A184" s="17" t="str">
        <f>'Data LMA'!B192</f>
        <v/>
      </c>
      <c r="B184" s="29" t="str">
        <f t="shared" si="9"/>
        <v/>
      </c>
      <c r="C184" s="22" t="str">
        <f>IF(A184="","",VLOOKUP(A184,Euralcodes!$A$2:$C$840,3))</f>
        <v/>
      </c>
      <c r="D184" s="23" t="str">
        <f>IF(C184="","",VLOOKUP(A184,Euralcodes!$A$2:$C$840,2))</f>
        <v/>
      </c>
      <c r="E184" s="87" t="str">
        <f t="shared" ca="1" si="8"/>
        <v/>
      </c>
      <c r="F184" s="50" t="str">
        <f ca="1">IF(OR($A184="",F$9="",SUMIF(RelGegevens!$F$3:$M$1002,CONCATENATE("=",Uitwerking!$A184,"-",Uitwerking!F$9),RelGegevens!$L$3:$L$1002)=0),"",SUMIF(RelGegevens!$F$3:$M$1002,CONCATENATE("=",Uitwerking!$A184,"-",Uitwerking!F$9),RelGegevens!$L$3:$L$1002))</f>
        <v/>
      </c>
      <c r="G184" s="51" t="str">
        <f ca="1">IF(OR($A184="",G$9="",SUMIF(RelGegevens!$F$3:$M$1002,CONCATENATE("=",Uitwerking!$A184,"-",Uitwerking!G$9),RelGegevens!$L$3:$L$1002)=0),"",SUMIF(RelGegevens!$F$3:$M$1002,CONCATENATE("=",Uitwerking!$A184,"-",Uitwerking!G$9),RelGegevens!$L$3:$L$1002))</f>
        <v/>
      </c>
      <c r="H184" s="51" t="str">
        <f ca="1">IF(OR($A184="",H$9="",SUMIF(RelGegevens!$F$3:$M$1002,CONCATENATE("=",Uitwerking!$A184,"-",Uitwerking!H$9),RelGegevens!$L$3:$L$1002)=0),"",SUMIF(RelGegevens!$F$3:$M$1002,CONCATENATE("=",Uitwerking!$A184,"-",Uitwerking!H$9),RelGegevens!$L$3:$L$1002))</f>
        <v/>
      </c>
      <c r="I184" s="51" t="str">
        <f ca="1">IF(OR($A184="",I$9="",SUMIF(RelGegevens!$F$3:$M$1002,CONCATENATE("=",Uitwerking!$A184,"-",Uitwerking!I$9),RelGegevens!$L$3:$L$1002)=0),"",SUMIF(RelGegevens!$F$3:$M$1002,CONCATENATE("=",Uitwerking!$A184,"-",Uitwerking!I$9),RelGegevens!$L$3:$L$1002))</f>
        <v/>
      </c>
      <c r="J184" s="51" t="str">
        <f ca="1">IF(OR($A184="",J$9="",SUMIF(RelGegevens!$F$3:$M$1002,CONCATENATE("=",Uitwerking!$A184,"-",Uitwerking!J$9),RelGegevens!$L$3:$L$1002)=0),"",SUMIF(RelGegevens!$F$3:$M$1002,CONCATENATE("=",Uitwerking!$A184,"-",Uitwerking!J$9),RelGegevens!$L$3:$L$1002))</f>
        <v/>
      </c>
      <c r="K184" s="51" t="str">
        <f ca="1">IF(OR($A184="",K$9="",SUMIF(RelGegevens!$F$3:$M$1002,CONCATENATE("=",Uitwerking!$A184,"-",Uitwerking!K$9),RelGegevens!$L$3:$L$1002)=0),"",SUMIF(RelGegevens!$F$3:$M$1002,CONCATENATE("=",Uitwerking!$A184,"-",Uitwerking!K$9),RelGegevens!$L$3:$L$1002))</f>
        <v/>
      </c>
      <c r="L184" s="51" t="str">
        <f ca="1">IF(OR($A184="",L$9="",SUMIF(RelGegevens!$F$3:$M$1002,CONCATENATE("=",Uitwerking!$A184,"-",Uitwerking!L$9),RelGegevens!$L$3:$L$1002)=0),"",SUMIF(RelGegevens!$F$3:$M$1002,CONCATENATE("=",Uitwerking!$A184,"-",Uitwerking!L$9),RelGegevens!$L$3:$L$1002))</f>
        <v/>
      </c>
      <c r="M184" s="51" t="str">
        <f ca="1">IF(OR($A184="",M$9="",SUMIF(RelGegevens!$F$3:$M$1002,CONCATENATE("=",Uitwerking!$A184,"-",Uitwerking!M$9),RelGegevens!$L$3:$L$1002)=0),"",SUMIF(RelGegevens!$F$3:$M$1002,CONCATENATE("=",Uitwerking!$A184,"-",Uitwerking!M$9),RelGegevens!$L$3:$L$1002))</f>
        <v/>
      </c>
      <c r="N184" s="51" t="str">
        <f ca="1">IF(OR($A184="",N$9="",SUMIF(RelGegevens!$F$3:$M$1002,CONCATENATE("=",Uitwerking!$A184,"-",Uitwerking!N$9),RelGegevens!$L$3:$L$1002)=0),"",SUMIF(RelGegevens!$F$3:$M$1002,CONCATENATE("=",Uitwerking!$A184,"-",Uitwerking!N$9),RelGegevens!$L$3:$L$1002))</f>
        <v/>
      </c>
      <c r="O184" s="51" t="str">
        <f ca="1">IF(OR($A184="",O$9="",SUMIF(RelGegevens!$F$3:$M$1002,CONCATENATE("=",Uitwerking!$A184,"-",Uitwerking!O$9),RelGegevens!$L$3:$L$1002)=0),"",SUMIF(RelGegevens!$F$3:$M$1002,CONCATENATE("=",Uitwerking!$A184,"-",Uitwerking!O$9),RelGegevens!$L$3:$L$1002))</f>
        <v/>
      </c>
      <c r="P184" s="51" t="str">
        <f ca="1">IF(OR($A184="",P$9="",SUMIF(RelGegevens!$F$3:$M$1002,CONCATENATE("=",Uitwerking!$A184,"-",Uitwerking!P$9),RelGegevens!$L$3:$L$1002)=0),"",SUMIF(RelGegevens!$F$3:$M$1002,CONCATENATE("=",Uitwerking!$A184,"-",Uitwerking!P$9),RelGegevens!$L$3:$L$1002))</f>
        <v/>
      </c>
      <c r="Q184" s="51" t="str">
        <f ca="1">IF(OR($A184="",Q$9="",SUMIF(RelGegevens!$F$3:$M$1002,CONCATENATE("=",Uitwerking!$A184,"-",Uitwerking!Q$9),RelGegevens!$L$3:$L$1002)=0),"",SUMIF(RelGegevens!$F$3:$M$1002,CONCATENATE("=",Uitwerking!$A184,"-",Uitwerking!Q$9),RelGegevens!$L$3:$L$1002))</f>
        <v/>
      </c>
      <c r="R184" s="51" t="str">
        <f ca="1">IF(OR($A184="",R$9="",SUMIF(RelGegevens!$F$3:$M$1002,CONCATENATE("=",Uitwerking!$A184,"-",Uitwerking!R$9),RelGegevens!$L$3:$L$1002)=0),"",SUMIF(RelGegevens!$F$3:$M$1002,CONCATENATE("=",Uitwerking!$A184,"-",Uitwerking!R$9),RelGegevens!$L$3:$L$1002))</f>
        <v/>
      </c>
      <c r="S184" s="51" t="str">
        <f ca="1">IF(OR($A184="",S$9="",SUMIF(RelGegevens!$F$3:$M$1002,CONCATENATE("=",Uitwerking!$A184,"-",Uitwerking!S$9),RelGegevens!$L$3:$L$1002)=0),"",SUMIF(RelGegevens!$F$3:$M$1002,CONCATENATE("=",Uitwerking!$A184,"-",Uitwerking!S$9),RelGegevens!$L$3:$L$1002))</f>
        <v/>
      </c>
      <c r="T184" s="51" t="str">
        <f ca="1">IF(OR($A184="",T$9="",SUMIF(RelGegevens!$F$3:$M$1002,CONCATENATE("=",Uitwerking!$A184,"-",Uitwerking!T$9),RelGegevens!$L$3:$L$1002)=0),"",SUMIF(RelGegevens!$F$3:$M$1002,CONCATENATE("=",Uitwerking!$A184,"-",Uitwerking!T$9),RelGegevens!$L$3:$L$1002))</f>
        <v/>
      </c>
      <c r="U184" s="51" t="str">
        <f ca="1">IF(OR($A184="",U$9="",SUMIF(RelGegevens!$F$3:$M$1002,CONCATENATE("=",Uitwerking!$A184,"-",Uitwerking!U$9),RelGegevens!$L$3:$L$1002)=0),"",SUMIF(RelGegevens!$F$3:$M$1002,CONCATENATE("=",Uitwerking!$A184,"-",Uitwerking!U$9),RelGegevens!$L$3:$L$1002))</f>
        <v/>
      </c>
      <c r="V184" s="51" t="str">
        <f ca="1">IF(OR($A184="",V$9="",SUMIF(RelGegevens!$F$3:$M$1002,CONCATENATE("=",Uitwerking!$A184,"-",Uitwerking!V$9),RelGegevens!$L$3:$L$1002)=0),"",SUMIF(RelGegevens!$F$3:$M$1002,CONCATENATE("=",Uitwerking!$A184,"-",Uitwerking!V$9),RelGegevens!$L$3:$L$1002))</f>
        <v/>
      </c>
      <c r="W184" s="51" t="str">
        <f ca="1">IF(OR($A184="",W$9="",SUMIF(RelGegevens!$F$3:$M$1002,CONCATENATE("=",Uitwerking!$A184,"-",Uitwerking!W$9),RelGegevens!$L$3:$L$1002)=0),"",SUMIF(RelGegevens!$F$3:$M$1002,CONCATENATE("=",Uitwerking!$A184,"-",Uitwerking!W$9),RelGegevens!$L$3:$L$1002))</f>
        <v/>
      </c>
      <c r="X184" s="51" t="str">
        <f ca="1">IF(OR($A184="",X$9="",SUMIF(RelGegevens!$F$3:$M$1002,CONCATENATE("=",Uitwerking!$A184,"-",Uitwerking!X$9),RelGegevens!$L$3:$L$1002)=0),"",SUMIF(RelGegevens!$F$3:$M$1002,CONCATENATE("=",Uitwerking!$A184,"-",Uitwerking!X$9),RelGegevens!$L$3:$L$1002))</f>
        <v/>
      </c>
      <c r="Y184" s="51" t="str">
        <f ca="1">IF(OR($A184="",Y$9="",SUMIF(RelGegevens!$F$3:$M$1002,CONCATENATE("=",Uitwerking!$A184,"-",Uitwerking!Y$9),RelGegevens!$L$3:$L$1002)=0),"",SUMIF(RelGegevens!$F$3:$M$1002,CONCATENATE("=",Uitwerking!$A184,"-",Uitwerking!Y$9),RelGegevens!$L$3:$L$1002))</f>
        <v/>
      </c>
      <c r="Z184" s="50" t="str">
        <f ca="1">IF(OR($A184="",Z$9="",SUMIF(RelGegevens!$F$3:$M$1002,CONCATENATE("=",Uitwerking!$A184,"-",Uitwerking!Z$9),RelGegevens!$L$3:$L$1002)=0),"",SUMIF(RelGegevens!$F$3:$M$1002,CONCATENATE("=",Uitwerking!$A184,"-",Uitwerking!Z$9),RelGegevens!$L$3:$L$1002))</f>
        <v/>
      </c>
      <c r="AA184" s="51" t="str">
        <f ca="1">IF(OR($A184="",AA$9="",SUMIF(RelGegevens!$F$3:$M$1002,CONCATENATE("=",Uitwerking!$A184,"-",Uitwerking!AA$9),RelGegevens!$L$3:$L$1002)=0),"",SUMIF(RelGegevens!$F$3:$M$1002,CONCATENATE("=",Uitwerking!$A184,"-",Uitwerking!AA$9),RelGegevens!$L$3:$L$1002))</f>
        <v/>
      </c>
      <c r="AB184" s="51" t="str">
        <f ca="1">IF(OR($A184="",AB$9="",SUMIF(RelGegevens!$F$3:$M$1002,CONCATENATE("=",Uitwerking!$A184,"-",Uitwerking!AB$9),RelGegevens!$L$3:$L$1002)=0),"",SUMIF(RelGegevens!$F$3:$M$1002,CONCATENATE("=",Uitwerking!$A184,"-",Uitwerking!AB$9),RelGegevens!$L$3:$L$1002))</f>
        <v/>
      </c>
      <c r="AC184" s="51" t="str">
        <f ca="1">IF(OR($A184="",AC$9="",SUMIF(RelGegevens!$F$3:$M$1002,CONCATENATE("=",Uitwerking!$A184,"-",Uitwerking!AC$9),RelGegevens!$L$3:$L$1002)=0),"",SUMIF(RelGegevens!$F$3:$M$1002,CONCATENATE("=",Uitwerking!$A184,"-",Uitwerking!AC$9),RelGegevens!$L$3:$L$1002))</f>
        <v/>
      </c>
      <c r="AD184" s="51" t="str">
        <f ca="1">IF(OR($A184="",AD$9="",SUMIF(RelGegevens!$F$3:$M$1002,CONCATENATE("=",Uitwerking!$A184,"-",Uitwerking!AD$9),RelGegevens!$L$3:$L$1002)=0),"",SUMIF(RelGegevens!$F$3:$M$1002,CONCATENATE("=",Uitwerking!$A184,"-",Uitwerking!AD$9),RelGegevens!$L$3:$L$1002))</f>
        <v/>
      </c>
      <c r="AE184" s="51" t="str">
        <f ca="1">IF(OR($A184="",AE$9="",SUMIF(RelGegevens!$F$3:$M$1002,CONCATENATE("=",Uitwerking!$A184,"-",Uitwerking!AE$9),RelGegevens!$L$3:$L$1002)=0),"",SUMIF(RelGegevens!$F$3:$M$1002,CONCATENATE("=",Uitwerking!$A184,"-",Uitwerking!AE$9),RelGegevens!$L$3:$L$1002))</f>
        <v/>
      </c>
      <c r="AF184" s="51" t="str">
        <f ca="1">IF(OR($A184="",AF$9="",SUMIF(RelGegevens!$F$3:$M$1002,CONCATENATE("=",Uitwerking!$A184,"-",Uitwerking!AF$9),RelGegevens!$L$3:$L$1002)=0),"",SUMIF(RelGegevens!$F$3:$M$1002,CONCATENATE("=",Uitwerking!$A184,"-",Uitwerking!AF$9),RelGegevens!$L$3:$L$1002))</f>
        <v/>
      </c>
      <c r="AG184" s="51" t="str">
        <f ca="1">IF(OR($A184="",AG$9="",SUMIF(RelGegevens!$F$3:$M$1002,CONCATENATE("=",Uitwerking!$A184,"-",Uitwerking!AG$9),RelGegevens!$L$3:$L$1002)=0),"",SUMIF(RelGegevens!$F$3:$M$1002,CONCATENATE("=",Uitwerking!$A184,"-",Uitwerking!AG$9),RelGegevens!$L$3:$L$1002))</f>
        <v/>
      </c>
      <c r="AH184" s="51" t="str">
        <f ca="1">IF(OR($A184="",AH$9="",SUMIF(RelGegevens!$F$3:$M$1002,CONCATENATE("=",Uitwerking!$A184,"-",Uitwerking!AH$9),RelGegevens!$L$3:$L$1002)=0),"",SUMIF(RelGegevens!$F$3:$M$1002,CONCATENATE("=",Uitwerking!$A184,"-",Uitwerking!AH$9),RelGegevens!$L$3:$L$1002))</f>
        <v/>
      </c>
      <c r="AI184" s="51" t="str">
        <f ca="1">IF(OR($A184="",AI$9="",SUMIF(RelGegevens!$F$3:$M$1002,CONCATENATE("=",Uitwerking!$A184,"-",Uitwerking!AI$9),RelGegevens!$L$3:$L$1002)=0),"",SUMIF(RelGegevens!$F$3:$M$1002,CONCATENATE("=",Uitwerking!$A184,"-",Uitwerking!AI$9),RelGegevens!$L$3:$L$1002))</f>
        <v/>
      </c>
      <c r="AJ184" s="51" t="str">
        <f ca="1">IF(OR($A184="",AJ$9="",SUMIF(RelGegevens!$F$3:$M$1002,CONCATENATE("=",Uitwerking!$A184,"-",Uitwerking!AJ$9),RelGegevens!$L$3:$L$1002)=0),"",SUMIF(RelGegevens!$F$3:$M$1002,CONCATENATE("=",Uitwerking!$A184,"-",Uitwerking!AJ$9),RelGegevens!$L$3:$L$1002))</f>
        <v/>
      </c>
      <c r="AK184" s="51" t="str">
        <f ca="1">IF(OR($A184="",AK$9="",SUMIF(RelGegevens!$F$3:$M$1002,CONCATENATE("=",Uitwerking!$A184,"-",Uitwerking!AK$9),RelGegevens!$L$3:$L$1002)=0),"",SUMIF(RelGegevens!$F$3:$M$1002,CONCATENATE("=",Uitwerking!$A184,"-",Uitwerking!AK$9),RelGegevens!$L$3:$L$1002))</f>
        <v/>
      </c>
      <c r="AL184" s="51" t="str">
        <f ca="1">IF(OR($A184="",AL$9="",SUMIF(RelGegevens!$F$3:$M$1002,CONCATENATE("=",Uitwerking!$A184,"-",Uitwerking!AL$9),RelGegevens!$L$3:$L$1002)=0),"",SUMIF(RelGegevens!$F$3:$M$1002,CONCATENATE("=",Uitwerking!$A184,"-",Uitwerking!AL$9),RelGegevens!$L$3:$L$1002))</f>
        <v/>
      </c>
      <c r="AM184" s="51" t="str">
        <f ca="1">IF(OR($A184="",AM$9="",SUMIF(RelGegevens!$F$3:$M$1002,CONCATENATE("=",Uitwerking!$A184,"-",Uitwerking!AM$9),RelGegevens!$L$3:$L$1002)=0),"",SUMIF(RelGegevens!$F$3:$M$1002,CONCATENATE("=",Uitwerking!$A184,"-",Uitwerking!AM$9),RelGegevens!$L$3:$L$1002))</f>
        <v/>
      </c>
      <c r="AN184" s="51" t="str">
        <f ca="1">IF(OR($A184="",AN$9="",SUMIF(RelGegevens!$F$3:$M$1002,CONCATENATE("=",Uitwerking!$A184,"-",Uitwerking!AN$9),RelGegevens!$L$3:$L$1002)=0),"",SUMIF(RelGegevens!$F$3:$M$1002,CONCATENATE("=",Uitwerking!$A184,"-",Uitwerking!AN$9),RelGegevens!$L$3:$L$1002))</f>
        <v/>
      </c>
      <c r="AO184" s="51" t="str">
        <f ca="1">IF(OR($A184="",AO$9="",SUMIF(RelGegevens!$F$3:$M$1002,CONCATENATE("=",Uitwerking!$A184,"-",Uitwerking!AO$9),RelGegevens!$L$3:$L$1002)=0),"",SUMIF(RelGegevens!$F$3:$M$1002,CONCATENATE("=",Uitwerking!$A184,"-",Uitwerking!AO$9),RelGegevens!$L$3:$L$1002))</f>
        <v/>
      </c>
      <c r="AP184" s="51" t="str">
        <f ca="1">IF(OR($A184="",AP$9="",SUMIF(RelGegevens!$F$3:$M$1002,CONCATENATE("=",Uitwerking!$A184,"-",Uitwerking!AP$9),RelGegevens!$L$3:$L$1002)=0),"",SUMIF(RelGegevens!$F$3:$M$1002,CONCATENATE("=",Uitwerking!$A184,"-",Uitwerking!AP$9),RelGegevens!$L$3:$L$1002))</f>
        <v/>
      </c>
      <c r="AQ184" s="51" t="str">
        <f ca="1">IF(OR($A184="",AQ$9="",SUMIF(RelGegevens!$F$3:$M$1002,CONCATENATE("=",Uitwerking!$A184,"-",Uitwerking!AQ$9),RelGegevens!$L$3:$L$1002)=0),"",SUMIF(RelGegevens!$F$3:$M$1002,CONCATENATE("=",Uitwerking!$A184,"-",Uitwerking!AQ$9),RelGegevens!$L$3:$L$1002))</f>
        <v/>
      </c>
      <c r="AR184" s="51" t="str">
        <f ca="1">IF(OR($A184="",AR$9="",SUMIF(RelGegevens!$F$3:$M$1002,CONCATENATE("=",Uitwerking!$A184,"-",Uitwerking!AR$9),RelGegevens!$L$3:$L$1002)=0),"",SUMIF(RelGegevens!$F$3:$M$1002,CONCATENATE("=",Uitwerking!$A184,"-",Uitwerking!AR$9),RelGegevens!$L$3:$L$1002))</f>
        <v/>
      </c>
      <c r="AS184" s="51" t="str">
        <f ca="1">IF(OR($A184="",AS$9="",SUMIF(RelGegevens!$F$3:$M$1002,CONCATENATE("=",Uitwerking!$A184,"-",Uitwerking!AS$9),RelGegevens!$L$3:$L$1002)=0),"",SUMIF(RelGegevens!$F$3:$M$1002,CONCATENATE("=",Uitwerking!$A184,"-",Uitwerking!AS$9),RelGegevens!$L$3:$L$1002))</f>
        <v/>
      </c>
      <c r="AT184" s="51" t="str">
        <f ca="1">IF(OR($A184="",AT$9="",SUMIF(RelGegevens!$F$3:$M$1002,CONCATENATE("=",Uitwerking!$A184,"-",Uitwerking!AT$9),RelGegevens!$L$3:$L$1002)=0),"",SUMIF(RelGegevens!$F$3:$M$1002,CONCATENATE("=",Uitwerking!$A184,"-",Uitwerking!AT$9),RelGegevens!$L$3:$L$1002))</f>
        <v/>
      </c>
      <c r="AU184" s="51" t="str">
        <f ca="1">IF(OR($A184="",AU$9="",SUMIF(RelGegevens!$F$3:$M$1002,CONCATENATE("=",Uitwerking!$A184,"-",Uitwerking!AU$9),RelGegevens!$L$3:$L$1002)=0),"",SUMIF(RelGegevens!$F$3:$M$1002,CONCATENATE("=",Uitwerking!$A184,"-",Uitwerking!AU$9),RelGegevens!$L$3:$L$1002))</f>
        <v/>
      </c>
      <c r="AV184" s="51" t="str">
        <f ca="1">IF(OR($A184="",AV$9="",SUMIF(RelGegevens!$F$3:$M$1002,CONCATENATE("=",Uitwerking!$A184,"-",Uitwerking!AV$9),RelGegevens!$L$3:$L$1002)=0),"",SUMIF(RelGegevens!$F$3:$M$1002,CONCATENATE("=",Uitwerking!$A184,"-",Uitwerking!AV$9),RelGegevens!$L$3:$L$1002))</f>
        <v/>
      </c>
      <c r="AW184" s="51" t="str">
        <f ca="1">IF(OR($A184="",AW$9="",SUMIF(RelGegevens!$F$3:$M$1002,CONCATENATE("=",Uitwerking!$A184,"-",Uitwerking!AW$9),RelGegevens!$L$3:$L$1002)=0),"",SUMIF(RelGegevens!$F$3:$M$1002,CONCATENATE("=",Uitwerking!$A184,"-",Uitwerking!AW$9),RelGegevens!$L$3:$L$1002))</f>
        <v/>
      </c>
      <c r="AX184" s="51" t="str">
        <f ca="1">IF(OR($A184="",AX$9="",SUMIF(RelGegevens!$F$3:$M$1002,CONCATENATE("=",Uitwerking!$A184,"-",Uitwerking!AX$9),RelGegevens!$L$3:$L$1002)=0),"",SUMIF(RelGegevens!$F$3:$M$1002,CONCATENATE("=",Uitwerking!$A184,"-",Uitwerking!AX$9),RelGegevens!$L$3:$L$1002))</f>
        <v/>
      </c>
      <c r="AY184" s="51" t="str">
        <f ca="1">IF(OR($A184="",AY$9="",SUMIF(RelGegevens!$F$3:$M$1002,CONCATENATE("=",Uitwerking!$A184,"-",Uitwerking!AY$9),RelGegevens!$L$3:$L$1002)=0),"",SUMIF(RelGegevens!$F$3:$M$1002,CONCATENATE("=",Uitwerking!$A184,"-",Uitwerking!AY$9),RelGegevens!$L$3:$L$1002))</f>
        <v/>
      </c>
      <c r="AZ184" s="51" t="str">
        <f ca="1">IF(OR($A184="",AZ$9="",SUMIF(RelGegevens!$F$3:$M$1002,CONCATENATE("=",Uitwerking!$A184,"-",Uitwerking!AZ$9),RelGegevens!$L$3:$L$1002)=0),"",SUMIF(RelGegevens!$F$3:$M$1002,CONCATENATE("=",Uitwerking!$A184,"-",Uitwerking!AZ$9),RelGegevens!$L$3:$L$1002))</f>
        <v/>
      </c>
      <c r="BA184" s="51" t="str">
        <f ca="1">IF(OR($A184="",BA$9="",SUMIF(RelGegevens!$F$3:$M$1002,CONCATENATE("=",Uitwerking!$A184,"-",Uitwerking!BA$9),RelGegevens!$L$3:$L$1002)=0),"",SUMIF(RelGegevens!$F$3:$M$1002,CONCATENATE("=",Uitwerking!$A184,"-",Uitwerking!BA$9),RelGegevens!$L$3:$L$1002))</f>
        <v/>
      </c>
      <c r="BB184" s="51" t="str">
        <f ca="1">IF(OR($A184="",BB$9="",SUMIF(RelGegevens!$F$3:$M$1002,CONCATENATE("=",Uitwerking!$A184,"-",Uitwerking!BB$9),RelGegevens!$L$3:$L$1002)=0),"",SUMIF(RelGegevens!$F$3:$M$1002,CONCATENATE("=",Uitwerking!$A184,"-",Uitwerking!BB$9),RelGegevens!$L$3:$L$1002))</f>
        <v/>
      </c>
      <c r="BC184" s="52" t="str">
        <f ca="1">IF(OR($A184="",BC$9="",SUMIF(RelGegevens!$F$3:$M$1002,CONCATENATE("=",Uitwerking!$A184,"-",Uitwerking!BC$9),RelGegevens!$L$3:$L$1002)=0),"",SUMIF(RelGegevens!$F$3:$M$1002,CONCATENATE("=",Uitwerking!$A184,"-",Uitwerking!BC$9),RelGegevens!$L$3:$L$1002))</f>
        <v/>
      </c>
    </row>
    <row r="185" spans="1:55" ht="10.5" customHeight="1" x14ac:dyDescent="0.25">
      <c r="A185" s="17" t="str">
        <f>'Data LMA'!B193</f>
        <v/>
      </c>
      <c r="B185" s="29" t="str">
        <f t="shared" si="9"/>
        <v/>
      </c>
      <c r="C185" s="22" t="str">
        <f>IF(A185="","",VLOOKUP(A185,Euralcodes!$A$2:$C$840,3))</f>
        <v/>
      </c>
      <c r="D185" s="23" t="str">
        <f>IF(C185="","",VLOOKUP(A185,Euralcodes!$A$2:$C$840,2))</f>
        <v/>
      </c>
      <c r="E185" s="87" t="str">
        <f t="shared" ca="1" si="8"/>
        <v/>
      </c>
      <c r="F185" s="50" t="str">
        <f ca="1">IF(OR($A185="",F$9="",SUMIF(RelGegevens!$F$3:$M$1002,CONCATENATE("=",Uitwerking!$A185,"-",Uitwerking!F$9),RelGegevens!$L$3:$L$1002)=0),"",SUMIF(RelGegevens!$F$3:$M$1002,CONCATENATE("=",Uitwerking!$A185,"-",Uitwerking!F$9),RelGegevens!$L$3:$L$1002))</f>
        <v/>
      </c>
      <c r="G185" s="51" t="str">
        <f ca="1">IF(OR($A185="",G$9="",SUMIF(RelGegevens!$F$3:$M$1002,CONCATENATE("=",Uitwerking!$A185,"-",Uitwerking!G$9),RelGegevens!$L$3:$L$1002)=0),"",SUMIF(RelGegevens!$F$3:$M$1002,CONCATENATE("=",Uitwerking!$A185,"-",Uitwerking!G$9),RelGegevens!$L$3:$L$1002))</f>
        <v/>
      </c>
      <c r="H185" s="51" t="str">
        <f ca="1">IF(OR($A185="",H$9="",SUMIF(RelGegevens!$F$3:$M$1002,CONCATENATE("=",Uitwerking!$A185,"-",Uitwerking!H$9),RelGegevens!$L$3:$L$1002)=0),"",SUMIF(RelGegevens!$F$3:$M$1002,CONCATENATE("=",Uitwerking!$A185,"-",Uitwerking!H$9),RelGegevens!$L$3:$L$1002))</f>
        <v/>
      </c>
      <c r="I185" s="51" t="str">
        <f ca="1">IF(OR($A185="",I$9="",SUMIF(RelGegevens!$F$3:$M$1002,CONCATENATE("=",Uitwerking!$A185,"-",Uitwerking!I$9),RelGegevens!$L$3:$L$1002)=0),"",SUMIF(RelGegevens!$F$3:$M$1002,CONCATENATE("=",Uitwerking!$A185,"-",Uitwerking!I$9),RelGegevens!$L$3:$L$1002))</f>
        <v/>
      </c>
      <c r="J185" s="51" t="str">
        <f ca="1">IF(OR($A185="",J$9="",SUMIF(RelGegevens!$F$3:$M$1002,CONCATENATE("=",Uitwerking!$A185,"-",Uitwerking!J$9),RelGegevens!$L$3:$L$1002)=0),"",SUMIF(RelGegevens!$F$3:$M$1002,CONCATENATE("=",Uitwerking!$A185,"-",Uitwerking!J$9),RelGegevens!$L$3:$L$1002))</f>
        <v/>
      </c>
      <c r="K185" s="51" t="str">
        <f ca="1">IF(OR($A185="",K$9="",SUMIF(RelGegevens!$F$3:$M$1002,CONCATENATE("=",Uitwerking!$A185,"-",Uitwerking!K$9),RelGegevens!$L$3:$L$1002)=0),"",SUMIF(RelGegevens!$F$3:$M$1002,CONCATENATE("=",Uitwerking!$A185,"-",Uitwerking!K$9),RelGegevens!$L$3:$L$1002))</f>
        <v/>
      </c>
      <c r="L185" s="51" t="str">
        <f ca="1">IF(OR($A185="",L$9="",SUMIF(RelGegevens!$F$3:$M$1002,CONCATENATE("=",Uitwerking!$A185,"-",Uitwerking!L$9),RelGegevens!$L$3:$L$1002)=0),"",SUMIF(RelGegevens!$F$3:$M$1002,CONCATENATE("=",Uitwerking!$A185,"-",Uitwerking!L$9),RelGegevens!$L$3:$L$1002))</f>
        <v/>
      </c>
      <c r="M185" s="51" t="str">
        <f ca="1">IF(OR($A185="",M$9="",SUMIF(RelGegevens!$F$3:$M$1002,CONCATENATE("=",Uitwerking!$A185,"-",Uitwerking!M$9),RelGegevens!$L$3:$L$1002)=0),"",SUMIF(RelGegevens!$F$3:$M$1002,CONCATENATE("=",Uitwerking!$A185,"-",Uitwerking!M$9),RelGegevens!$L$3:$L$1002))</f>
        <v/>
      </c>
      <c r="N185" s="51" t="str">
        <f ca="1">IF(OR($A185="",N$9="",SUMIF(RelGegevens!$F$3:$M$1002,CONCATENATE("=",Uitwerking!$A185,"-",Uitwerking!N$9),RelGegevens!$L$3:$L$1002)=0),"",SUMIF(RelGegevens!$F$3:$M$1002,CONCATENATE("=",Uitwerking!$A185,"-",Uitwerking!N$9),RelGegevens!$L$3:$L$1002))</f>
        <v/>
      </c>
      <c r="O185" s="51" t="str">
        <f ca="1">IF(OR($A185="",O$9="",SUMIF(RelGegevens!$F$3:$M$1002,CONCATENATE("=",Uitwerking!$A185,"-",Uitwerking!O$9),RelGegevens!$L$3:$L$1002)=0),"",SUMIF(RelGegevens!$F$3:$M$1002,CONCATENATE("=",Uitwerking!$A185,"-",Uitwerking!O$9),RelGegevens!$L$3:$L$1002))</f>
        <v/>
      </c>
      <c r="P185" s="51" t="str">
        <f ca="1">IF(OR($A185="",P$9="",SUMIF(RelGegevens!$F$3:$M$1002,CONCATENATE("=",Uitwerking!$A185,"-",Uitwerking!P$9),RelGegevens!$L$3:$L$1002)=0),"",SUMIF(RelGegevens!$F$3:$M$1002,CONCATENATE("=",Uitwerking!$A185,"-",Uitwerking!P$9),RelGegevens!$L$3:$L$1002))</f>
        <v/>
      </c>
      <c r="Q185" s="51" t="str">
        <f ca="1">IF(OR($A185="",Q$9="",SUMIF(RelGegevens!$F$3:$M$1002,CONCATENATE("=",Uitwerking!$A185,"-",Uitwerking!Q$9),RelGegevens!$L$3:$L$1002)=0),"",SUMIF(RelGegevens!$F$3:$M$1002,CONCATENATE("=",Uitwerking!$A185,"-",Uitwerking!Q$9),RelGegevens!$L$3:$L$1002))</f>
        <v/>
      </c>
      <c r="R185" s="51" t="str">
        <f ca="1">IF(OR($A185="",R$9="",SUMIF(RelGegevens!$F$3:$M$1002,CONCATENATE("=",Uitwerking!$A185,"-",Uitwerking!R$9),RelGegevens!$L$3:$L$1002)=0),"",SUMIF(RelGegevens!$F$3:$M$1002,CONCATENATE("=",Uitwerking!$A185,"-",Uitwerking!R$9),RelGegevens!$L$3:$L$1002))</f>
        <v/>
      </c>
      <c r="S185" s="51" t="str">
        <f ca="1">IF(OR($A185="",S$9="",SUMIF(RelGegevens!$F$3:$M$1002,CONCATENATE("=",Uitwerking!$A185,"-",Uitwerking!S$9),RelGegevens!$L$3:$L$1002)=0),"",SUMIF(RelGegevens!$F$3:$M$1002,CONCATENATE("=",Uitwerking!$A185,"-",Uitwerking!S$9),RelGegevens!$L$3:$L$1002))</f>
        <v/>
      </c>
      <c r="T185" s="51" t="str">
        <f ca="1">IF(OR($A185="",T$9="",SUMIF(RelGegevens!$F$3:$M$1002,CONCATENATE("=",Uitwerking!$A185,"-",Uitwerking!T$9),RelGegevens!$L$3:$L$1002)=0),"",SUMIF(RelGegevens!$F$3:$M$1002,CONCATENATE("=",Uitwerking!$A185,"-",Uitwerking!T$9),RelGegevens!$L$3:$L$1002))</f>
        <v/>
      </c>
      <c r="U185" s="51" t="str">
        <f ca="1">IF(OR($A185="",U$9="",SUMIF(RelGegevens!$F$3:$M$1002,CONCATENATE("=",Uitwerking!$A185,"-",Uitwerking!U$9),RelGegevens!$L$3:$L$1002)=0),"",SUMIF(RelGegevens!$F$3:$M$1002,CONCATENATE("=",Uitwerking!$A185,"-",Uitwerking!U$9),RelGegevens!$L$3:$L$1002))</f>
        <v/>
      </c>
      <c r="V185" s="51" t="str">
        <f ca="1">IF(OR($A185="",V$9="",SUMIF(RelGegevens!$F$3:$M$1002,CONCATENATE("=",Uitwerking!$A185,"-",Uitwerking!V$9),RelGegevens!$L$3:$L$1002)=0),"",SUMIF(RelGegevens!$F$3:$M$1002,CONCATENATE("=",Uitwerking!$A185,"-",Uitwerking!V$9),RelGegevens!$L$3:$L$1002))</f>
        <v/>
      </c>
      <c r="W185" s="51" t="str">
        <f ca="1">IF(OR($A185="",W$9="",SUMIF(RelGegevens!$F$3:$M$1002,CONCATENATE("=",Uitwerking!$A185,"-",Uitwerking!W$9),RelGegevens!$L$3:$L$1002)=0),"",SUMIF(RelGegevens!$F$3:$M$1002,CONCATENATE("=",Uitwerking!$A185,"-",Uitwerking!W$9),RelGegevens!$L$3:$L$1002))</f>
        <v/>
      </c>
      <c r="X185" s="51" t="str">
        <f ca="1">IF(OR($A185="",X$9="",SUMIF(RelGegevens!$F$3:$M$1002,CONCATENATE("=",Uitwerking!$A185,"-",Uitwerking!X$9),RelGegevens!$L$3:$L$1002)=0),"",SUMIF(RelGegevens!$F$3:$M$1002,CONCATENATE("=",Uitwerking!$A185,"-",Uitwerking!X$9),RelGegevens!$L$3:$L$1002))</f>
        <v/>
      </c>
      <c r="Y185" s="51" t="str">
        <f ca="1">IF(OR($A185="",Y$9="",SUMIF(RelGegevens!$F$3:$M$1002,CONCATENATE("=",Uitwerking!$A185,"-",Uitwerking!Y$9),RelGegevens!$L$3:$L$1002)=0),"",SUMIF(RelGegevens!$F$3:$M$1002,CONCATENATE("=",Uitwerking!$A185,"-",Uitwerking!Y$9),RelGegevens!$L$3:$L$1002))</f>
        <v/>
      </c>
      <c r="Z185" s="50" t="str">
        <f ca="1">IF(OR($A185="",Z$9="",SUMIF(RelGegevens!$F$3:$M$1002,CONCATENATE("=",Uitwerking!$A185,"-",Uitwerking!Z$9),RelGegevens!$L$3:$L$1002)=0),"",SUMIF(RelGegevens!$F$3:$M$1002,CONCATENATE("=",Uitwerking!$A185,"-",Uitwerking!Z$9),RelGegevens!$L$3:$L$1002))</f>
        <v/>
      </c>
      <c r="AA185" s="51" t="str">
        <f ca="1">IF(OR($A185="",AA$9="",SUMIF(RelGegevens!$F$3:$M$1002,CONCATENATE("=",Uitwerking!$A185,"-",Uitwerking!AA$9),RelGegevens!$L$3:$L$1002)=0),"",SUMIF(RelGegevens!$F$3:$M$1002,CONCATENATE("=",Uitwerking!$A185,"-",Uitwerking!AA$9),RelGegevens!$L$3:$L$1002))</f>
        <v/>
      </c>
      <c r="AB185" s="51" t="str">
        <f ca="1">IF(OR($A185="",AB$9="",SUMIF(RelGegevens!$F$3:$M$1002,CONCATENATE("=",Uitwerking!$A185,"-",Uitwerking!AB$9),RelGegevens!$L$3:$L$1002)=0),"",SUMIF(RelGegevens!$F$3:$M$1002,CONCATENATE("=",Uitwerking!$A185,"-",Uitwerking!AB$9),RelGegevens!$L$3:$L$1002))</f>
        <v/>
      </c>
      <c r="AC185" s="51" t="str">
        <f ca="1">IF(OR($A185="",AC$9="",SUMIF(RelGegevens!$F$3:$M$1002,CONCATENATE("=",Uitwerking!$A185,"-",Uitwerking!AC$9),RelGegevens!$L$3:$L$1002)=0),"",SUMIF(RelGegevens!$F$3:$M$1002,CONCATENATE("=",Uitwerking!$A185,"-",Uitwerking!AC$9),RelGegevens!$L$3:$L$1002))</f>
        <v/>
      </c>
      <c r="AD185" s="51" t="str">
        <f ca="1">IF(OR($A185="",AD$9="",SUMIF(RelGegevens!$F$3:$M$1002,CONCATENATE("=",Uitwerking!$A185,"-",Uitwerking!AD$9),RelGegevens!$L$3:$L$1002)=0),"",SUMIF(RelGegevens!$F$3:$M$1002,CONCATENATE("=",Uitwerking!$A185,"-",Uitwerking!AD$9),RelGegevens!$L$3:$L$1002))</f>
        <v/>
      </c>
      <c r="AE185" s="51" t="str">
        <f ca="1">IF(OR($A185="",AE$9="",SUMIF(RelGegevens!$F$3:$M$1002,CONCATENATE("=",Uitwerking!$A185,"-",Uitwerking!AE$9),RelGegevens!$L$3:$L$1002)=0),"",SUMIF(RelGegevens!$F$3:$M$1002,CONCATENATE("=",Uitwerking!$A185,"-",Uitwerking!AE$9),RelGegevens!$L$3:$L$1002))</f>
        <v/>
      </c>
      <c r="AF185" s="51" t="str">
        <f ca="1">IF(OR($A185="",AF$9="",SUMIF(RelGegevens!$F$3:$M$1002,CONCATENATE("=",Uitwerking!$A185,"-",Uitwerking!AF$9),RelGegevens!$L$3:$L$1002)=0),"",SUMIF(RelGegevens!$F$3:$M$1002,CONCATENATE("=",Uitwerking!$A185,"-",Uitwerking!AF$9),RelGegevens!$L$3:$L$1002))</f>
        <v/>
      </c>
      <c r="AG185" s="51" t="str">
        <f ca="1">IF(OR($A185="",AG$9="",SUMIF(RelGegevens!$F$3:$M$1002,CONCATENATE("=",Uitwerking!$A185,"-",Uitwerking!AG$9),RelGegevens!$L$3:$L$1002)=0),"",SUMIF(RelGegevens!$F$3:$M$1002,CONCATENATE("=",Uitwerking!$A185,"-",Uitwerking!AG$9),RelGegevens!$L$3:$L$1002))</f>
        <v/>
      </c>
      <c r="AH185" s="51" t="str">
        <f ca="1">IF(OR($A185="",AH$9="",SUMIF(RelGegevens!$F$3:$M$1002,CONCATENATE("=",Uitwerking!$A185,"-",Uitwerking!AH$9),RelGegevens!$L$3:$L$1002)=0),"",SUMIF(RelGegevens!$F$3:$M$1002,CONCATENATE("=",Uitwerking!$A185,"-",Uitwerking!AH$9),RelGegevens!$L$3:$L$1002))</f>
        <v/>
      </c>
      <c r="AI185" s="51" t="str">
        <f ca="1">IF(OR($A185="",AI$9="",SUMIF(RelGegevens!$F$3:$M$1002,CONCATENATE("=",Uitwerking!$A185,"-",Uitwerking!AI$9),RelGegevens!$L$3:$L$1002)=0),"",SUMIF(RelGegevens!$F$3:$M$1002,CONCATENATE("=",Uitwerking!$A185,"-",Uitwerking!AI$9),RelGegevens!$L$3:$L$1002))</f>
        <v/>
      </c>
      <c r="AJ185" s="51" t="str">
        <f ca="1">IF(OR($A185="",AJ$9="",SUMIF(RelGegevens!$F$3:$M$1002,CONCATENATE("=",Uitwerking!$A185,"-",Uitwerking!AJ$9),RelGegevens!$L$3:$L$1002)=0),"",SUMIF(RelGegevens!$F$3:$M$1002,CONCATENATE("=",Uitwerking!$A185,"-",Uitwerking!AJ$9),RelGegevens!$L$3:$L$1002))</f>
        <v/>
      </c>
      <c r="AK185" s="51" t="str">
        <f ca="1">IF(OR($A185="",AK$9="",SUMIF(RelGegevens!$F$3:$M$1002,CONCATENATE("=",Uitwerking!$A185,"-",Uitwerking!AK$9),RelGegevens!$L$3:$L$1002)=0),"",SUMIF(RelGegevens!$F$3:$M$1002,CONCATENATE("=",Uitwerking!$A185,"-",Uitwerking!AK$9),RelGegevens!$L$3:$L$1002))</f>
        <v/>
      </c>
      <c r="AL185" s="51" t="str">
        <f ca="1">IF(OR($A185="",AL$9="",SUMIF(RelGegevens!$F$3:$M$1002,CONCATENATE("=",Uitwerking!$A185,"-",Uitwerking!AL$9),RelGegevens!$L$3:$L$1002)=0),"",SUMIF(RelGegevens!$F$3:$M$1002,CONCATENATE("=",Uitwerking!$A185,"-",Uitwerking!AL$9),RelGegevens!$L$3:$L$1002))</f>
        <v/>
      </c>
      <c r="AM185" s="51" t="str">
        <f ca="1">IF(OR($A185="",AM$9="",SUMIF(RelGegevens!$F$3:$M$1002,CONCATENATE("=",Uitwerking!$A185,"-",Uitwerking!AM$9),RelGegevens!$L$3:$L$1002)=0),"",SUMIF(RelGegevens!$F$3:$M$1002,CONCATENATE("=",Uitwerking!$A185,"-",Uitwerking!AM$9),RelGegevens!$L$3:$L$1002))</f>
        <v/>
      </c>
      <c r="AN185" s="51" t="str">
        <f ca="1">IF(OR($A185="",AN$9="",SUMIF(RelGegevens!$F$3:$M$1002,CONCATENATE("=",Uitwerking!$A185,"-",Uitwerking!AN$9),RelGegevens!$L$3:$L$1002)=0),"",SUMIF(RelGegevens!$F$3:$M$1002,CONCATENATE("=",Uitwerking!$A185,"-",Uitwerking!AN$9),RelGegevens!$L$3:$L$1002))</f>
        <v/>
      </c>
      <c r="AO185" s="51" t="str">
        <f ca="1">IF(OR($A185="",AO$9="",SUMIF(RelGegevens!$F$3:$M$1002,CONCATENATE("=",Uitwerking!$A185,"-",Uitwerking!AO$9),RelGegevens!$L$3:$L$1002)=0),"",SUMIF(RelGegevens!$F$3:$M$1002,CONCATENATE("=",Uitwerking!$A185,"-",Uitwerking!AO$9),RelGegevens!$L$3:$L$1002))</f>
        <v/>
      </c>
      <c r="AP185" s="51" t="str">
        <f ca="1">IF(OR($A185="",AP$9="",SUMIF(RelGegevens!$F$3:$M$1002,CONCATENATE("=",Uitwerking!$A185,"-",Uitwerking!AP$9),RelGegevens!$L$3:$L$1002)=0),"",SUMIF(RelGegevens!$F$3:$M$1002,CONCATENATE("=",Uitwerking!$A185,"-",Uitwerking!AP$9),RelGegevens!$L$3:$L$1002))</f>
        <v/>
      </c>
      <c r="AQ185" s="51" t="str">
        <f ca="1">IF(OR($A185="",AQ$9="",SUMIF(RelGegevens!$F$3:$M$1002,CONCATENATE("=",Uitwerking!$A185,"-",Uitwerking!AQ$9),RelGegevens!$L$3:$L$1002)=0),"",SUMIF(RelGegevens!$F$3:$M$1002,CONCATENATE("=",Uitwerking!$A185,"-",Uitwerking!AQ$9),RelGegevens!$L$3:$L$1002))</f>
        <v/>
      </c>
      <c r="AR185" s="51" t="str">
        <f ca="1">IF(OR($A185="",AR$9="",SUMIF(RelGegevens!$F$3:$M$1002,CONCATENATE("=",Uitwerking!$A185,"-",Uitwerking!AR$9),RelGegevens!$L$3:$L$1002)=0),"",SUMIF(RelGegevens!$F$3:$M$1002,CONCATENATE("=",Uitwerking!$A185,"-",Uitwerking!AR$9),RelGegevens!$L$3:$L$1002))</f>
        <v/>
      </c>
      <c r="AS185" s="51" t="str">
        <f ca="1">IF(OR($A185="",AS$9="",SUMIF(RelGegevens!$F$3:$M$1002,CONCATENATE("=",Uitwerking!$A185,"-",Uitwerking!AS$9),RelGegevens!$L$3:$L$1002)=0),"",SUMIF(RelGegevens!$F$3:$M$1002,CONCATENATE("=",Uitwerking!$A185,"-",Uitwerking!AS$9),RelGegevens!$L$3:$L$1002))</f>
        <v/>
      </c>
      <c r="AT185" s="51" t="str">
        <f ca="1">IF(OR($A185="",AT$9="",SUMIF(RelGegevens!$F$3:$M$1002,CONCATENATE("=",Uitwerking!$A185,"-",Uitwerking!AT$9),RelGegevens!$L$3:$L$1002)=0),"",SUMIF(RelGegevens!$F$3:$M$1002,CONCATENATE("=",Uitwerking!$A185,"-",Uitwerking!AT$9),RelGegevens!$L$3:$L$1002))</f>
        <v/>
      </c>
      <c r="AU185" s="51" t="str">
        <f ca="1">IF(OR($A185="",AU$9="",SUMIF(RelGegevens!$F$3:$M$1002,CONCATENATE("=",Uitwerking!$A185,"-",Uitwerking!AU$9),RelGegevens!$L$3:$L$1002)=0),"",SUMIF(RelGegevens!$F$3:$M$1002,CONCATENATE("=",Uitwerking!$A185,"-",Uitwerking!AU$9),RelGegevens!$L$3:$L$1002))</f>
        <v/>
      </c>
      <c r="AV185" s="51" t="str">
        <f ca="1">IF(OR($A185="",AV$9="",SUMIF(RelGegevens!$F$3:$M$1002,CONCATENATE("=",Uitwerking!$A185,"-",Uitwerking!AV$9),RelGegevens!$L$3:$L$1002)=0),"",SUMIF(RelGegevens!$F$3:$M$1002,CONCATENATE("=",Uitwerking!$A185,"-",Uitwerking!AV$9),RelGegevens!$L$3:$L$1002))</f>
        <v/>
      </c>
      <c r="AW185" s="51" t="str">
        <f ca="1">IF(OR($A185="",AW$9="",SUMIF(RelGegevens!$F$3:$M$1002,CONCATENATE("=",Uitwerking!$A185,"-",Uitwerking!AW$9),RelGegevens!$L$3:$L$1002)=0),"",SUMIF(RelGegevens!$F$3:$M$1002,CONCATENATE("=",Uitwerking!$A185,"-",Uitwerking!AW$9),RelGegevens!$L$3:$L$1002))</f>
        <v/>
      </c>
      <c r="AX185" s="51" t="str">
        <f ca="1">IF(OR($A185="",AX$9="",SUMIF(RelGegevens!$F$3:$M$1002,CONCATENATE("=",Uitwerking!$A185,"-",Uitwerking!AX$9),RelGegevens!$L$3:$L$1002)=0),"",SUMIF(RelGegevens!$F$3:$M$1002,CONCATENATE("=",Uitwerking!$A185,"-",Uitwerking!AX$9),RelGegevens!$L$3:$L$1002))</f>
        <v/>
      </c>
      <c r="AY185" s="51" t="str">
        <f ca="1">IF(OR($A185="",AY$9="",SUMIF(RelGegevens!$F$3:$M$1002,CONCATENATE("=",Uitwerking!$A185,"-",Uitwerking!AY$9),RelGegevens!$L$3:$L$1002)=0),"",SUMIF(RelGegevens!$F$3:$M$1002,CONCATENATE("=",Uitwerking!$A185,"-",Uitwerking!AY$9),RelGegevens!$L$3:$L$1002))</f>
        <v/>
      </c>
      <c r="AZ185" s="51" t="str">
        <f ca="1">IF(OR($A185="",AZ$9="",SUMIF(RelGegevens!$F$3:$M$1002,CONCATENATE("=",Uitwerking!$A185,"-",Uitwerking!AZ$9),RelGegevens!$L$3:$L$1002)=0),"",SUMIF(RelGegevens!$F$3:$M$1002,CONCATENATE("=",Uitwerking!$A185,"-",Uitwerking!AZ$9),RelGegevens!$L$3:$L$1002))</f>
        <v/>
      </c>
      <c r="BA185" s="51" t="str">
        <f ca="1">IF(OR($A185="",BA$9="",SUMIF(RelGegevens!$F$3:$M$1002,CONCATENATE("=",Uitwerking!$A185,"-",Uitwerking!BA$9),RelGegevens!$L$3:$L$1002)=0),"",SUMIF(RelGegevens!$F$3:$M$1002,CONCATENATE("=",Uitwerking!$A185,"-",Uitwerking!BA$9),RelGegevens!$L$3:$L$1002))</f>
        <v/>
      </c>
      <c r="BB185" s="51" t="str">
        <f ca="1">IF(OR($A185="",BB$9="",SUMIF(RelGegevens!$F$3:$M$1002,CONCATENATE("=",Uitwerking!$A185,"-",Uitwerking!BB$9),RelGegevens!$L$3:$L$1002)=0),"",SUMIF(RelGegevens!$F$3:$M$1002,CONCATENATE("=",Uitwerking!$A185,"-",Uitwerking!BB$9),RelGegevens!$L$3:$L$1002))</f>
        <v/>
      </c>
      <c r="BC185" s="52" t="str">
        <f ca="1">IF(OR($A185="",BC$9="",SUMIF(RelGegevens!$F$3:$M$1002,CONCATENATE("=",Uitwerking!$A185,"-",Uitwerking!BC$9),RelGegevens!$L$3:$L$1002)=0),"",SUMIF(RelGegevens!$F$3:$M$1002,CONCATENATE("=",Uitwerking!$A185,"-",Uitwerking!BC$9),RelGegevens!$L$3:$L$1002))</f>
        <v/>
      </c>
    </row>
    <row r="186" spans="1:55" ht="10.5" customHeight="1" x14ac:dyDescent="0.25">
      <c r="A186" s="17" t="str">
        <f>'Data LMA'!B194</f>
        <v/>
      </c>
      <c r="B186" s="29" t="str">
        <f t="shared" si="9"/>
        <v/>
      </c>
      <c r="C186" s="22" t="str">
        <f>IF(A186="","",VLOOKUP(A186,Euralcodes!$A$2:$C$840,3))</f>
        <v/>
      </c>
      <c r="D186" s="23" t="str">
        <f>IF(C186="","",VLOOKUP(A186,Euralcodes!$A$2:$C$840,2))</f>
        <v/>
      </c>
      <c r="E186" s="87" t="str">
        <f t="shared" ca="1" si="8"/>
        <v/>
      </c>
      <c r="F186" s="50" t="str">
        <f ca="1">IF(OR($A186="",F$9="",SUMIF(RelGegevens!$F$3:$M$1002,CONCATENATE("=",Uitwerking!$A186,"-",Uitwerking!F$9),RelGegevens!$L$3:$L$1002)=0),"",SUMIF(RelGegevens!$F$3:$M$1002,CONCATENATE("=",Uitwerking!$A186,"-",Uitwerking!F$9),RelGegevens!$L$3:$L$1002))</f>
        <v/>
      </c>
      <c r="G186" s="51" t="str">
        <f ca="1">IF(OR($A186="",G$9="",SUMIF(RelGegevens!$F$3:$M$1002,CONCATENATE("=",Uitwerking!$A186,"-",Uitwerking!G$9),RelGegevens!$L$3:$L$1002)=0),"",SUMIF(RelGegevens!$F$3:$M$1002,CONCATENATE("=",Uitwerking!$A186,"-",Uitwerking!G$9),RelGegevens!$L$3:$L$1002))</f>
        <v/>
      </c>
      <c r="H186" s="51" t="str">
        <f ca="1">IF(OR($A186="",H$9="",SUMIF(RelGegevens!$F$3:$M$1002,CONCATENATE("=",Uitwerking!$A186,"-",Uitwerking!H$9),RelGegevens!$L$3:$L$1002)=0),"",SUMIF(RelGegevens!$F$3:$M$1002,CONCATENATE("=",Uitwerking!$A186,"-",Uitwerking!H$9),RelGegevens!$L$3:$L$1002))</f>
        <v/>
      </c>
      <c r="I186" s="51" t="str">
        <f ca="1">IF(OR($A186="",I$9="",SUMIF(RelGegevens!$F$3:$M$1002,CONCATENATE("=",Uitwerking!$A186,"-",Uitwerking!I$9),RelGegevens!$L$3:$L$1002)=0),"",SUMIF(RelGegevens!$F$3:$M$1002,CONCATENATE("=",Uitwerking!$A186,"-",Uitwerking!I$9),RelGegevens!$L$3:$L$1002))</f>
        <v/>
      </c>
      <c r="J186" s="51" t="str">
        <f ca="1">IF(OR($A186="",J$9="",SUMIF(RelGegevens!$F$3:$M$1002,CONCATENATE("=",Uitwerking!$A186,"-",Uitwerking!J$9),RelGegevens!$L$3:$L$1002)=0),"",SUMIF(RelGegevens!$F$3:$M$1002,CONCATENATE("=",Uitwerking!$A186,"-",Uitwerking!J$9),RelGegevens!$L$3:$L$1002))</f>
        <v/>
      </c>
      <c r="K186" s="51" t="str">
        <f ca="1">IF(OR($A186="",K$9="",SUMIF(RelGegevens!$F$3:$M$1002,CONCATENATE("=",Uitwerking!$A186,"-",Uitwerking!K$9),RelGegevens!$L$3:$L$1002)=0),"",SUMIF(RelGegevens!$F$3:$M$1002,CONCATENATE("=",Uitwerking!$A186,"-",Uitwerking!K$9),RelGegevens!$L$3:$L$1002))</f>
        <v/>
      </c>
      <c r="L186" s="51" t="str">
        <f ca="1">IF(OR($A186="",L$9="",SUMIF(RelGegevens!$F$3:$M$1002,CONCATENATE("=",Uitwerking!$A186,"-",Uitwerking!L$9),RelGegevens!$L$3:$L$1002)=0),"",SUMIF(RelGegevens!$F$3:$M$1002,CONCATENATE("=",Uitwerking!$A186,"-",Uitwerking!L$9),RelGegevens!$L$3:$L$1002))</f>
        <v/>
      </c>
      <c r="M186" s="51" t="str">
        <f ca="1">IF(OR($A186="",M$9="",SUMIF(RelGegevens!$F$3:$M$1002,CONCATENATE("=",Uitwerking!$A186,"-",Uitwerking!M$9),RelGegevens!$L$3:$L$1002)=0),"",SUMIF(RelGegevens!$F$3:$M$1002,CONCATENATE("=",Uitwerking!$A186,"-",Uitwerking!M$9),RelGegevens!$L$3:$L$1002))</f>
        <v/>
      </c>
      <c r="N186" s="51" t="str">
        <f ca="1">IF(OR($A186="",N$9="",SUMIF(RelGegevens!$F$3:$M$1002,CONCATENATE("=",Uitwerking!$A186,"-",Uitwerking!N$9),RelGegevens!$L$3:$L$1002)=0),"",SUMIF(RelGegevens!$F$3:$M$1002,CONCATENATE("=",Uitwerking!$A186,"-",Uitwerking!N$9),RelGegevens!$L$3:$L$1002))</f>
        <v/>
      </c>
      <c r="O186" s="51" t="str">
        <f ca="1">IF(OR($A186="",O$9="",SUMIF(RelGegevens!$F$3:$M$1002,CONCATENATE("=",Uitwerking!$A186,"-",Uitwerking!O$9),RelGegevens!$L$3:$L$1002)=0),"",SUMIF(RelGegevens!$F$3:$M$1002,CONCATENATE("=",Uitwerking!$A186,"-",Uitwerking!O$9),RelGegevens!$L$3:$L$1002))</f>
        <v/>
      </c>
      <c r="P186" s="51" t="str">
        <f ca="1">IF(OR($A186="",P$9="",SUMIF(RelGegevens!$F$3:$M$1002,CONCATENATE("=",Uitwerking!$A186,"-",Uitwerking!P$9),RelGegevens!$L$3:$L$1002)=0),"",SUMIF(RelGegevens!$F$3:$M$1002,CONCATENATE("=",Uitwerking!$A186,"-",Uitwerking!P$9),RelGegevens!$L$3:$L$1002))</f>
        <v/>
      </c>
      <c r="Q186" s="51" t="str">
        <f ca="1">IF(OR($A186="",Q$9="",SUMIF(RelGegevens!$F$3:$M$1002,CONCATENATE("=",Uitwerking!$A186,"-",Uitwerking!Q$9),RelGegevens!$L$3:$L$1002)=0),"",SUMIF(RelGegevens!$F$3:$M$1002,CONCATENATE("=",Uitwerking!$A186,"-",Uitwerking!Q$9),RelGegevens!$L$3:$L$1002))</f>
        <v/>
      </c>
      <c r="R186" s="51" t="str">
        <f ca="1">IF(OR($A186="",R$9="",SUMIF(RelGegevens!$F$3:$M$1002,CONCATENATE("=",Uitwerking!$A186,"-",Uitwerking!R$9),RelGegevens!$L$3:$L$1002)=0),"",SUMIF(RelGegevens!$F$3:$M$1002,CONCATENATE("=",Uitwerking!$A186,"-",Uitwerking!R$9),RelGegevens!$L$3:$L$1002))</f>
        <v/>
      </c>
      <c r="S186" s="51" t="str">
        <f ca="1">IF(OR($A186="",S$9="",SUMIF(RelGegevens!$F$3:$M$1002,CONCATENATE("=",Uitwerking!$A186,"-",Uitwerking!S$9),RelGegevens!$L$3:$L$1002)=0),"",SUMIF(RelGegevens!$F$3:$M$1002,CONCATENATE("=",Uitwerking!$A186,"-",Uitwerking!S$9),RelGegevens!$L$3:$L$1002))</f>
        <v/>
      </c>
      <c r="T186" s="51" t="str">
        <f ca="1">IF(OR($A186="",T$9="",SUMIF(RelGegevens!$F$3:$M$1002,CONCATENATE("=",Uitwerking!$A186,"-",Uitwerking!T$9),RelGegevens!$L$3:$L$1002)=0),"",SUMIF(RelGegevens!$F$3:$M$1002,CONCATENATE("=",Uitwerking!$A186,"-",Uitwerking!T$9),RelGegevens!$L$3:$L$1002))</f>
        <v/>
      </c>
      <c r="U186" s="51" t="str">
        <f ca="1">IF(OR($A186="",U$9="",SUMIF(RelGegevens!$F$3:$M$1002,CONCATENATE("=",Uitwerking!$A186,"-",Uitwerking!U$9),RelGegevens!$L$3:$L$1002)=0),"",SUMIF(RelGegevens!$F$3:$M$1002,CONCATENATE("=",Uitwerking!$A186,"-",Uitwerking!U$9),RelGegevens!$L$3:$L$1002))</f>
        <v/>
      </c>
      <c r="V186" s="51" t="str">
        <f ca="1">IF(OR($A186="",V$9="",SUMIF(RelGegevens!$F$3:$M$1002,CONCATENATE("=",Uitwerking!$A186,"-",Uitwerking!V$9),RelGegevens!$L$3:$L$1002)=0),"",SUMIF(RelGegevens!$F$3:$M$1002,CONCATENATE("=",Uitwerking!$A186,"-",Uitwerking!V$9),RelGegevens!$L$3:$L$1002))</f>
        <v/>
      </c>
      <c r="W186" s="51" t="str">
        <f ca="1">IF(OR($A186="",W$9="",SUMIF(RelGegevens!$F$3:$M$1002,CONCATENATE("=",Uitwerking!$A186,"-",Uitwerking!W$9),RelGegevens!$L$3:$L$1002)=0),"",SUMIF(RelGegevens!$F$3:$M$1002,CONCATENATE("=",Uitwerking!$A186,"-",Uitwerking!W$9),RelGegevens!$L$3:$L$1002))</f>
        <v/>
      </c>
      <c r="X186" s="51" t="str">
        <f ca="1">IF(OR($A186="",X$9="",SUMIF(RelGegevens!$F$3:$M$1002,CONCATENATE("=",Uitwerking!$A186,"-",Uitwerking!X$9),RelGegevens!$L$3:$L$1002)=0),"",SUMIF(RelGegevens!$F$3:$M$1002,CONCATENATE("=",Uitwerking!$A186,"-",Uitwerking!X$9),RelGegevens!$L$3:$L$1002))</f>
        <v/>
      </c>
      <c r="Y186" s="51" t="str">
        <f ca="1">IF(OR($A186="",Y$9="",SUMIF(RelGegevens!$F$3:$M$1002,CONCATENATE("=",Uitwerking!$A186,"-",Uitwerking!Y$9),RelGegevens!$L$3:$L$1002)=0),"",SUMIF(RelGegevens!$F$3:$M$1002,CONCATENATE("=",Uitwerking!$A186,"-",Uitwerking!Y$9),RelGegevens!$L$3:$L$1002))</f>
        <v/>
      </c>
      <c r="Z186" s="50" t="str">
        <f ca="1">IF(OR($A186="",Z$9="",SUMIF(RelGegevens!$F$3:$M$1002,CONCATENATE("=",Uitwerking!$A186,"-",Uitwerking!Z$9),RelGegevens!$L$3:$L$1002)=0),"",SUMIF(RelGegevens!$F$3:$M$1002,CONCATENATE("=",Uitwerking!$A186,"-",Uitwerking!Z$9),RelGegevens!$L$3:$L$1002))</f>
        <v/>
      </c>
      <c r="AA186" s="51" t="str">
        <f ca="1">IF(OR($A186="",AA$9="",SUMIF(RelGegevens!$F$3:$M$1002,CONCATENATE("=",Uitwerking!$A186,"-",Uitwerking!AA$9),RelGegevens!$L$3:$L$1002)=0),"",SUMIF(RelGegevens!$F$3:$M$1002,CONCATENATE("=",Uitwerking!$A186,"-",Uitwerking!AA$9),RelGegevens!$L$3:$L$1002))</f>
        <v/>
      </c>
      <c r="AB186" s="51" t="str">
        <f ca="1">IF(OR($A186="",AB$9="",SUMIF(RelGegevens!$F$3:$M$1002,CONCATENATE("=",Uitwerking!$A186,"-",Uitwerking!AB$9),RelGegevens!$L$3:$L$1002)=0),"",SUMIF(RelGegevens!$F$3:$M$1002,CONCATENATE("=",Uitwerking!$A186,"-",Uitwerking!AB$9),RelGegevens!$L$3:$L$1002))</f>
        <v/>
      </c>
      <c r="AC186" s="51" t="str">
        <f ca="1">IF(OR($A186="",AC$9="",SUMIF(RelGegevens!$F$3:$M$1002,CONCATENATE("=",Uitwerking!$A186,"-",Uitwerking!AC$9),RelGegevens!$L$3:$L$1002)=0),"",SUMIF(RelGegevens!$F$3:$M$1002,CONCATENATE("=",Uitwerking!$A186,"-",Uitwerking!AC$9),RelGegevens!$L$3:$L$1002))</f>
        <v/>
      </c>
      <c r="AD186" s="51" t="str">
        <f ca="1">IF(OR($A186="",AD$9="",SUMIF(RelGegevens!$F$3:$M$1002,CONCATENATE("=",Uitwerking!$A186,"-",Uitwerking!AD$9),RelGegevens!$L$3:$L$1002)=0),"",SUMIF(RelGegevens!$F$3:$M$1002,CONCATENATE("=",Uitwerking!$A186,"-",Uitwerking!AD$9),RelGegevens!$L$3:$L$1002))</f>
        <v/>
      </c>
      <c r="AE186" s="51" t="str">
        <f ca="1">IF(OR($A186="",AE$9="",SUMIF(RelGegevens!$F$3:$M$1002,CONCATENATE("=",Uitwerking!$A186,"-",Uitwerking!AE$9),RelGegevens!$L$3:$L$1002)=0),"",SUMIF(RelGegevens!$F$3:$M$1002,CONCATENATE("=",Uitwerking!$A186,"-",Uitwerking!AE$9),RelGegevens!$L$3:$L$1002))</f>
        <v/>
      </c>
      <c r="AF186" s="51" t="str">
        <f ca="1">IF(OR($A186="",AF$9="",SUMIF(RelGegevens!$F$3:$M$1002,CONCATENATE("=",Uitwerking!$A186,"-",Uitwerking!AF$9),RelGegevens!$L$3:$L$1002)=0),"",SUMIF(RelGegevens!$F$3:$M$1002,CONCATENATE("=",Uitwerking!$A186,"-",Uitwerking!AF$9),RelGegevens!$L$3:$L$1002))</f>
        <v/>
      </c>
      <c r="AG186" s="51" t="str">
        <f ca="1">IF(OR($A186="",AG$9="",SUMIF(RelGegevens!$F$3:$M$1002,CONCATENATE("=",Uitwerking!$A186,"-",Uitwerking!AG$9),RelGegevens!$L$3:$L$1002)=0),"",SUMIF(RelGegevens!$F$3:$M$1002,CONCATENATE("=",Uitwerking!$A186,"-",Uitwerking!AG$9),RelGegevens!$L$3:$L$1002))</f>
        <v/>
      </c>
      <c r="AH186" s="51" t="str">
        <f ca="1">IF(OR($A186="",AH$9="",SUMIF(RelGegevens!$F$3:$M$1002,CONCATENATE("=",Uitwerking!$A186,"-",Uitwerking!AH$9),RelGegevens!$L$3:$L$1002)=0),"",SUMIF(RelGegevens!$F$3:$M$1002,CONCATENATE("=",Uitwerking!$A186,"-",Uitwerking!AH$9),RelGegevens!$L$3:$L$1002))</f>
        <v/>
      </c>
      <c r="AI186" s="51" t="str">
        <f ca="1">IF(OR($A186="",AI$9="",SUMIF(RelGegevens!$F$3:$M$1002,CONCATENATE("=",Uitwerking!$A186,"-",Uitwerking!AI$9),RelGegevens!$L$3:$L$1002)=0),"",SUMIF(RelGegevens!$F$3:$M$1002,CONCATENATE("=",Uitwerking!$A186,"-",Uitwerking!AI$9),RelGegevens!$L$3:$L$1002))</f>
        <v/>
      </c>
      <c r="AJ186" s="51" t="str">
        <f ca="1">IF(OR($A186="",AJ$9="",SUMIF(RelGegevens!$F$3:$M$1002,CONCATENATE("=",Uitwerking!$A186,"-",Uitwerking!AJ$9),RelGegevens!$L$3:$L$1002)=0),"",SUMIF(RelGegevens!$F$3:$M$1002,CONCATENATE("=",Uitwerking!$A186,"-",Uitwerking!AJ$9),RelGegevens!$L$3:$L$1002))</f>
        <v/>
      </c>
      <c r="AK186" s="51" t="str">
        <f ca="1">IF(OR($A186="",AK$9="",SUMIF(RelGegevens!$F$3:$M$1002,CONCATENATE("=",Uitwerking!$A186,"-",Uitwerking!AK$9),RelGegevens!$L$3:$L$1002)=0),"",SUMIF(RelGegevens!$F$3:$M$1002,CONCATENATE("=",Uitwerking!$A186,"-",Uitwerking!AK$9),RelGegevens!$L$3:$L$1002))</f>
        <v/>
      </c>
      <c r="AL186" s="51" t="str">
        <f ca="1">IF(OR($A186="",AL$9="",SUMIF(RelGegevens!$F$3:$M$1002,CONCATENATE("=",Uitwerking!$A186,"-",Uitwerking!AL$9),RelGegevens!$L$3:$L$1002)=0),"",SUMIF(RelGegevens!$F$3:$M$1002,CONCATENATE("=",Uitwerking!$A186,"-",Uitwerking!AL$9),RelGegevens!$L$3:$L$1002))</f>
        <v/>
      </c>
      <c r="AM186" s="51" t="str">
        <f ca="1">IF(OR($A186="",AM$9="",SUMIF(RelGegevens!$F$3:$M$1002,CONCATENATE("=",Uitwerking!$A186,"-",Uitwerking!AM$9),RelGegevens!$L$3:$L$1002)=0),"",SUMIF(RelGegevens!$F$3:$M$1002,CONCATENATE("=",Uitwerking!$A186,"-",Uitwerking!AM$9),RelGegevens!$L$3:$L$1002))</f>
        <v/>
      </c>
      <c r="AN186" s="51" t="str">
        <f ca="1">IF(OR($A186="",AN$9="",SUMIF(RelGegevens!$F$3:$M$1002,CONCATENATE("=",Uitwerking!$A186,"-",Uitwerking!AN$9),RelGegevens!$L$3:$L$1002)=0),"",SUMIF(RelGegevens!$F$3:$M$1002,CONCATENATE("=",Uitwerking!$A186,"-",Uitwerking!AN$9),RelGegevens!$L$3:$L$1002))</f>
        <v/>
      </c>
      <c r="AO186" s="51" t="str">
        <f ca="1">IF(OR($A186="",AO$9="",SUMIF(RelGegevens!$F$3:$M$1002,CONCATENATE("=",Uitwerking!$A186,"-",Uitwerking!AO$9),RelGegevens!$L$3:$L$1002)=0),"",SUMIF(RelGegevens!$F$3:$M$1002,CONCATENATE("=",Uitwerking!$A186,"-",Uitwerking!AO$9),RelGegevens!$L$3:$L$1002))</f>
        <v/>
      </c>
      <c r="AP186" s="51" t="str">
        <f ca="1">IF(OR($A186="",AP$9="",SUMIF(RelGegevens!$F$3:$M$1002,CONCATENATE("=",Uitwerking!$A186,"-",Uitwerking!AP$9),RelGegevens!$L$3:$L$1002)=0),"",SUMIF(RelGegevens!$F$3:$M$1002,CONCATENATE("=",Uitwerking!$A186,"-",Uitwerking!AP$9),RelGegevens!$L$3:$L$1002))</f>
        <v/>
      </c>
      <c r="AQ186" s="51" t="str">
        <f ca="1">IF(OR($A186="",AQ$9="",SUMIF(RelGegevens!$F$3:$M$1002,CONCATENATE("=",Uitwerking!$A186,"-",Uitwerking!AQ$9),RelGegevens!$L$3:$L$1002)=0),"",SUMIF(RelGegevens!$F$3:$M$1002,CONCATENATE("=",Uitwerking!$A186,"-",Uitwerking!AQ$9),RelGegevens!$L$3:$L$1002))</f>
        <v/>
      </c>
      <c r="AR186" s="51" t="str">
        <f ca="1">IF(OR($A186="",AR$9="",SUMIF(RelGegevens!$F$3:$M$1002,CONCATENATE("=",Uitwerking!$A186,"-",Uitwerking!AR$9),RelGegevens!$L$3:$L$1002)=0),"",SUMIF(RelGegevens!$F$3:$M$1002,CONCATENATE("=",Uitwerking!$A186,"-",Uitwerking!AR$9),RelGegevens!$L$3:$L$1002))</f>
        <v/>
      </c>
      <c r="AS186" s="51" t="str">
        <f ca="1">IF(OR($A186="",AS$9="",SUMIF(RelGegevens!$F$3:$M$1002,CONCATENATE("=",Uitwerking!$A186,"-",Uitwerking!AS$9),RelGegevens!$L$3:$L$1002)=0),"",SUMIF(RelGegevens!$F$3:$M$1002,CONCATENATE("=",Uitwerking!$A186,"-",Uitwerking!AS$9),RelGegevens!$L$3:$L$1002))</f>
        <v/>
      </c>
      <c r="AT186" s="51" t="str">
        <f ca="1">IF(OR($A186="",AT$9="",SUMIF(RelGegevens!$F$3:$M$1002,CONCATENATE("=",Uitwerking!$A186,"-",Uitwerking!AT$9),RelGegevens!$L$3:$L$1002)=0),"",SUMIF(RelGegevens!$F$3:$M$1002,CONCATENATE("=",Uitwerking!$A186,"-",Uitwerking!AT$9),RelGegevens!$L$3:$L$1002))</f>
        <v/>
      </c>
      <c r="AU186" s="51" t="str">
        <f ca="1">IF(OR($A186="",AU$9="",SUMIF(RelGegevens!$F$3:$M$1002,CONCATENATE("=",Uitwerking!$A186,"-",Uitwerking!AU$9),RelGegevens!$L$3:$L$1002)=0),"",SUMIF(RelGegevens!$F$3:$M$1002,CONCATENATE("=",Uitwerking!$A186,"-",Uitwerking!AU$9),RelGegevens!$L$3:$L$1002))</f>
        <v/>
      </c>
      <c r="AV186" s="51" t="str">
        <f ca="1">IF(OR($A186="",AV$9="",SUMIF(RelGegevens!$F$3:$M$1002,CONCATENATE("=",Uitwerking!$A186,"-",Uitwerking!AV$9),RelGegevens!$L$3:$L$1002)=0),"",SUMIF(RelGegevens!$F$3:$M$1002,CONCATENATE("=",Uitwerking!$A186,"-",Uitwerking!AV$9),RelGegevens!$L$3:$L$1002))</f>
        <v/>
      </c>
      <c r="AW186" s="51" t="str">
        <f ca="1">IF(OR($A186="",AW$9="",SUMIF(RelGegevens!$F$3:$M$1002,CONCATENATE("=",Uitwerking!$A186,"-",Uitwerking!AW$9),RelGegevens!$L$3:$L$1002)=0),"",SUMIF(RelGegevens!$F$3:$M$1002,CONCATENATE("=",Uitwerking!$A186,"-",Uitwerking!AW$9),RelGegevens!$L$3:$L$1002))</f>
        <v/>
      </c>
      <c r="AX186" s="51" t="str">
        <f ca="1">IF(OR($A186="",AX$9="",SUMIF(RelGegevens!$F$3:$M$1002,CONCATENATE("=",Uitwerking!$A186,"-",Uitwerking!AX$9),RelGegevens!$L$3:$L$1002)=0),"",SUMIF(RelGegevens!$F$3:$M$1002,CONCATENATE("=",Uitwerking!$A186,"-",Uitwerking!AX$9),RelGegevens!$L$3:$L$1002))</f>
        <v/>
      </c>
      <c r="AY186" s="51" t="str">
        <f ca="1">IF(OR($A186="",AY$9="",SUMIF(RelGegevens!$F$3:$M$1002,CONCATENATE("=",Uitwerking!$A186,"-",Uitwerking!AY$9),RelGegevens!$L$3:$L$1002)=0),"",SUMIF(RelGegevens!$F$3:$M$1002,CONCATENATE("=",Uitwerking!$A186,"-",Uitwerking!AY$9),RelGegevens!$L$3:$L$1002))</f>
        <v/>
      </c>
      <c r="AZ186" s="51" t="str">
        <f ca="1">IF(OR($A186="",AZ$9="",SUMIF(RelGegevens!$F$3:$M$1002,CONCATENATE("=",Uitwerking!$A186,"-",Uitwerking!AZ$9),RelGegevens!$L$3:$L$1002)=0),"",SUMIF(RelGegevens!$F$3:$M$1002,CONCATENATE("=",Uitwerking!$A186,"-",Uitwerking!AZ$9),RelGegevens!$L$3:$L$1002))</f>
        <v/>
      </c>
      <c r="BA186" s="51" t="str">
        <f ca="1">IF(OR($A186="",BA$9="",SUMIF(RelGegevens!$F$3:$M$1002,CONCATENATE("=",Uitwerking!$A186,"-",Uitwerking!BA$9),RelGegevens!$L$3:$L$1002)=0),"",SUMIF(RelGegevens!$F$3:$M$1002,CONCATENATE("=",Uitwerking!$A186,"-",Uitwerking!BA$9),RelGegevens!$L$3:$L$1002))</f>
        <v/>
      </c>
      <c r="BB186" s="51" t="str">
        <f ca="1">IF(OR($A186="",BB$9="",SUMIF(RelGegevens!$F$3:$M$1002,CONCATENATE("=",Uitwerking!$A186,"-",Uitwerking!BB$9),RelGegevens!$L$3:$L$1002)=0),"",SUMIF(RelGegevens!$F$3:$M$1002,CONCATENATE("=",Uitwerking!$A186,"-",Uitwerking!BB$9),RelGegevens!$L$3:$L$1002))</f>
        <v/>
      </c>
      <c r="BC186" s="52" t="str">
        <f ca="1">IF(OR($A186="",BC$9="",SUMIF(RelGegevens!$F$3:$M$1002,CONCATENATE("=",Uitwerking!$A186,"-",Uitwerking!BC$9),RelGegevens!$L$3:$L$1002)=0),"",SUMIF(RelGegevens!$F$3:$M$1002,CONCATENATE("=",Uitwerking!$A186,"-",Uitwerking!BC$9),RelGegevens!$L$3:$L$1002))</f>
        <v/>
      </c>
    </row>
    <row r="187" spans="1:55" ht="10.5" customHeight="1" x14ac:dyDescent="0.25">
      <c r="A187" s="17" t="str">
        <f>'Data LMA'!B195</f>
        <v/>
      </c>
      <c r="B187" s="29" t="str">
        <f t="shared" si="9"/>
        <v/>
      </c>
      <c r="C187" s="22" t="str">
        <f>IF(A187="","",VLOOKUP(A187,Euralcodes!$A$2:$C$840,3))</f>
        <v/>
      </c>
      <c r="D187" s="23" t="str">
        <f>IF(C187="","",VLOOKUP(A187,Euralcodes!$A$2:$C$840,2))</f>
        <v/>
      </c>
      <c r="E187" s="87" t="str">
        <f t="shared" ca="1" si="8"/>
        <v/>
      </c>
      <c r="F187" s="50" t="str">
        <f ca="1">IF(OR($A187="",F$9="",SUMIF(RelGegevens!$F$3:$M$1002,CONCATENATE("=",Uitwerking!$A187,"-",Uitwerking!F$9),RelGegevens!$L$3:$L$1002)=0),"",SUMIF(RelGegevens!$F$3:$M$1002,CONCATENATE("=",Uitwerking!$A187,"-",Uitwerking!F$9),RelGegevens!$L$3:$L$1002))</f>
        <v/>
      </c>
      <c r="G187" s="51" t="str">
        <f ca="1">IF(OR($A187="",G$9="",SUMIF(RelGegevens!$F$3:$M$1002,CONCATENATE("=",Uitwerking!$A187,"-",Uitwerking!G$9),RelGegevens!$L$3:$L$1002)=0),"",SUMIF(RelGegevens!$F$3:$M$1002,CONCATENATE("=",Uitwerking!$A187,"-",Uitwerking!G$9),RelGegevens!$L$3:$L$1002))</f>
        <v/>
      </c>
      <c r="H187" s="51" t="str">
        <f ca="1">IF(OR($A187="",H$9="",SUMIF(RelGegevens!$F$3:$M$1002,CONCATENATE("=",Uitwerking!$A187,"-",Uitwerking!H$9),RelGegevens!$L$3:$L$1002)=0),"",SUMIF(RelGegevens!$F$3:$M$1002,CONCATENATE("=",Uitwerking!$A187,"-",Uitwerking!H$9),RelGegevens!$L$3:$L$1002))</f>
        <v/>
      </c>
      <c r="I187" s="51" t="str">
        <f ca="1">IF(OR($A187="",I$9="",SUMIF(RelGegevens!$F$3:$M$1002,CONCATENATE("=",Uitwerking!$A187,"-",Uitwerking!I$9),RelGegevens!$L$3:$L$1002)=0),"",SUMIF(RelGegevens!$F$3:$M$1002,CONCATENATE("=",Uitwerking!$A187,"-",Uitwerking!I$9),RelGegevens!$L$3:$L$1002))</f>
        <v/>
      </c>
      <c r="J187" s="51" t="str">
        <f ca="1">IF(OR($A187="",J$9="",SUMIF(RelGegevens!$F$3:$M$1002,CONCATENATE("=",Uitwerking!$A187,"-",Uitwerking!J$9),RelGegevens!$L$3:$L$1002)=0),"",SUMIF(RelGegevens!$F$3:$M$1002,CONCATENATE("=",Uitwerking!$A187,"-",Uitwerking!J$9),RelGegevens!$L$3:$L$1002))</f>
        <v/>
      </c>
      <c r="K187" s="51" t="str">
        <f ca="1">IF(OR($A187="",K$9="",SUMIF(RelGegevens!$F$3:$M$1002,CONCATENATE("=",Uitwerking!$A187,"-",Uitwerking!K$9),RelGegevens!$L$3:$L$1002)=0),"",SUMIF(RelGegevens!$F$3:$M$1002,CONCATENATE("=",Uitwerking!$A187,"-",Uitwerking!K$9),RelGegevens!$L$3:$L$1002))</f>
        <v/>
      </c>
      <c r="L187" s="51" t="str">
        <f ca="1">IF(OR($A187="",L$9="",SUMIF(RelGegevens!$F$3:$M$1002,CONCATENATE("=",Uitwerking!$A187,"-",Uitwerking!L$9),RelGegevens!$L$3:$L$1002)=0),"",SUMIF(RelGegevens!$F$3:$M$1002,CONCATENATE("=",Uitwerking!$A187,"-",Uitwerking!L$9),RelGegevens!$L$3:$L$1002))</f>
        <v/>
      </c>
      <c r="M187" s="51" t="str">
        <f ca="1">IF(OR($A187="",M$9="",SUMIF(RelGegevens!$F$3:$M$1002,CONCATENATE("=",Uitwerking!$A187,"-",Uitwerking!M$9),RelGegevens!$L$3:$L$1002)=0),"",SUMIF(RelGegevens!$F$3:$M$1002,CONCATENATE("=",Uitwerking!$A187,"-",Uitwerking!M$9),RelGegevens!$L$3:$L$1002))</f>
        <v/>
      </c>
      <c r="N187" s="51" t="str">
        <f ca="1">IF(OR($A187="",N$9="",SUMIF(RelGegevens!$F$3:$M$1002,CONCATENATE("=",Uitwerking!$A187,"-",Uitwerking!N$9),RelGegevens!$L$3:$L$1002)=0),"",SUMIF(RelGegevens!$F$3:$M$1002,CONCATENATE("=",Uitwerking!$A187,"-",Uitwerking!N$9),RelGegevens!$L$3:$L$1002))</f>
        <v/>
      </c>
      <c r="O187" s="51" t="str">
        <f ca="1">IF(OR($A187="",O$9="",SUMIF(RelGegevens!$F$3:$M$1002,CONCATENATE("=",Uitwerking!$A187,"-",Uitwerking!O$9),RelGegevens!$L$3:$L$1002)=0),"",SUMIF(RelGegevens!$F$3:$M$1002,CONCATENATE("=",Uitwerking!$A187,"-",Uitwerking!O$9),RelGegevens!$L$3:$L$1002))</f>
        <v/>
      </c>
      <c r="P187" s="51" t="str">
        <f ca="1">IF(OR($A187="",P$9="",SUMIF(RelGegevens!$F$3:$M$1002,CONCATENATE("=",Uitwerking!$A187,"-",Uitwerking!P$9),RelGegevens!$L$3:$L$1002)=0),"",SUMIF(RelGegevens!$F$3:$M$1002,CONCATENATE("=",Uitwerking!$A187,"-",Uitwerking!P$9),RelGegevens!$L$3:$L$1002))</f>
        <v/>
      </c>
      <c r="Q187" s="51" t="str">
        <f ca="1">IF(OR($A187="",Q$9="",SUMIF(RelGegevens!$F$3:$M$1002,CONCATENATE("=",Uitwerking!$A187,"-",Uitwerking!Q$9),RelGegevens!$L$3:$L$1002)=0),"",SUMIF(RelGegevens!$F$3:$M$1002,CONCATENATE("=",Uitwerking!$A187,"-",Uitwerking!Q$9),RelGegevens!$L$3:$L$1002))</f>
        <v/>
      </c>
      <c r="R187" s="51" t="str">
        <f ca="1">IF(OR($A187="",R$9="",SUMIF(RelGegevens!$F$3:$M$1002,CONCATENATE("=",Uitwerking!$A187,"-",Uitwerking!R$9),RelGegevens!$L$3:$L$1002)=0),"",SUMIF(RelGegevens!$F$3:$M$1002,CONCATENATE("=",Uitwerking!$A187,"-",Uitwerking!R$9),RelGegevens!$L$3:$L$1002))</f>
        <v/>
      </c>
      <c r="S187" s="51" t="str">
        <f ca="1">IF(OR($A187="",S$9="",SUMIF(RelGegevens!$F$3:$M$1002,CONCATENATE("=",Uitwerking!$A187,"-",Uitwerking!S$9),RelGegevens!$L$3:$L$1002)=0),"",SUMIF(RelGegevens!$F$3:$M$1002,CONCATENATE("=",Uitwerking!$A187,"-",Uitwerking!S$9),RelGegevens!$L$3:$L$1002))</f>
        <v/>
      </c>
      <c r="T187" s="51" t="str">
        <f ca="1">IF(OR($A187="",T$9="",SUMIF(RelGegevens!$F$3:$M$1002,CONCATENATE("=",Uitwerking!$A187,"-",Uitwerking!T$9),RelGegevens!$L$3:$L$1002)=0),"",SUMIF(RelGegevens!$F$3:$M$1002,CONCATENATE("=",Uitwerking!$A187,"-",Uitwerking!T$9),RelGegevens!$L$3:$L$1002))</f>
        <v/>
      </c>
      <c r="U187" s="51" t="str">
        <f ca="1">IF(OR($A187="",U$9="",SUMIF(RelGegevens!$F$3:$M$1002,CONCATENATE("=",Uitwerking!$A187,"-",Uitwerking!U$9),RelGegevens!$L$3:$L$1002)=0),"",SUMIF(RelGegevens!$F$3:$M$1002,CONCATENATE("=",Uitwerking!$A187,"-",Uitwerking!U$9),RelGegevens!$L$3:$L$1002))</f>
        <v/>
      </c>
      <c r="V187" s="51" t="str">
        <f ca="1">IF(OR($A187="",V$9="",SUMIF(RelGegevens!$F$3:$M$1002,CONCATENATE("=",Uitwerking!$A187,"-",Uitwerking!V$9),RelGegevens!$L$3:$L$1002)=0),"",SUMIF(RelGegevens!$F$3:$M$1002,CONCATENATE("=",Uitwerking!$A187,"-",Uitwerking!V$9),RelGegevens!$L$3:$L$1002))</f>
        <v/>
      </c>
      <c r="W187" s="51" t="str">
        <f ca="1">IF(OR($A187="",W$9="",SUMIF(RelGegevens!$F$3:$M$1002,CONCATENATE("=",Uitwerking!$A187,"-",Uitwerking!W$9),RelGegevens!$L$3:$L$1002)=0),"",SUMIF(RelGegevens!$F$3:$M$1002,CONCATENATE("=",Uitwerking!$A187,"-",Uitwerking!W$9),RelGegevens!$L$3:$L$1002))</f>
        <v/>
      </c>
      <c r="X187" s="51" t="str">
        <f ca="1">IF(OR($A187="",X$9="",SUMIF(RelGegevens!$F$3:$M$1002,CONCATENATE("=",Uitwerking!$A187,"-",Uitwerking!X$9),RelGegevens!$L$3:$L$1002)=0),"",SUMIF(RelGegevens!$F$3:$M$1002,CONCATENATE("=",Uitwerking!$A187,"-",Uitwerking!X$9),RelGegevens!$L$3:$L$1002))</f>
        <v/>
      </c>
      <c r="Y187" s="51" t="str">
        <f ca="1">IF(OR($A187="",Y$9="",SUMIF(RelGegevens!$F$3:$M$1002,CONCATENATE("=",Uitwerking!$A187,"-",Uitwerking!Y$9),RelGegevens!$L$3:$L$1002)=0),"",SUMIF(RelGegevens!$F$3:$M$1002,CONCATENATE("=",Uitwerking!$A187,"-",Uitwerking!Y$9),RelGegevens!$L$3:$L$1002))</f>
        <v/>
      </c>
      <c r="Z187" s="50" t="str">
        <f ca="1">IF(OR($A187="",Z$9="",SUMIF(RelGegevens!$F$3:$M$1002,CONCATENATE("=",Uitwerking!$A187,"-",Uitwerking!Z$9),RelGegevens!$L$3:$L$1002)=0),"",SUMIF(RelGegevens!$F$3:$M$1002,CONCATENATE("=",Uitwerking!$A187,"-",Uitwerking!Z$9),RelGegevens!$L$3:$L$1002))</f>
        <v/>
      </c>
      <c r="AA187" s="51" t="str">
        <f ca="1">IF(OR($A187="",AA$9="",SUMIF(RelGegevens!$F$3:$M$1002,CONCATENATE("=",Uitwerking!$A187,"-",Uitwerking!AA$9),RelGegevens!$L$3:$L$1002)=0),"",SUMIF(RelGegevens!$F$3:$M$1002,CONCATENATE("=",Uitwerking!$A187,"-",Uitwerking!AA$9),RelGegevens!$L$3:$L$1002))</f>
        <v/>
      </c>
      <c r="AB187" s="51" t="str">
        <f ca="1">IF(OR($A187="",AB$9="",SUMIF(RelGegevens!$F$3:$M$1002,CONCATENATE("=",Uitwerking!$A187,"-",Uitwerking!AB$9),RelGegevens!$L$3:$L$1002)=0),"",SUMIF(RelGegevens!$F$3:$M$1002,CONCATENATE("=",Uitwerking!$A187,"-",Uitwerking!AB$9),RelGegevens!$L$3:$L$1002))</f>
        <v/>
      </c>
      <c r="AC187" s="51" t="str">
        <f ca="1">IF(OR($A187="",AC$9="",SUMIF(RelGegevens!$F$3:$M$1002,CONCATENATE("=",Uitwerking!$A187,"-",Uitwerking!AC$9),RelGegevens!$L$3:$L$1002)=0),"",SUMIF(RelGegevens!$F$3:$M$1002,CONCATENATE("=",Uitwerking!$A187,"-",Uitwerking!AC$9),RelGegevens!$L$3:$L$1002))</f>
        <v/>
      </c>
      <c r="AD187" s="51" t="str">
        <f ca="1">IF(OR($A187="",AD$9="",SUMIF(RelGegevens!$F$3:$M$1002,CONCATENATE("=",Uitwerking!$A187,"-",Uitwerking!AD$9),RelGegevens!$L$3:$L$1002)=0),"",SUMIF(RelGegevens!$F$3:$M$1002,CONCATENATE("=",Uitwerking!$A187,"-",Uitwerking!AD$9),RelGegevens!$L$3:$L$1002))</f>
        <v/>
      </c>
      <c r="AE187" s="51" t="str">
        <f ca="1">IF(OR($A187="",AE$9="",SUMIF(RelGegevens!$F$3:$M$1002,CONCATENATE("=",Uitwerking!$A187,"-",Uitwerking!AE$9),RelGegevens!$L$3:$L$1002)=0),"",SUMIF(RelGegevens!$F$3:$M$1002,CONCATENATE("=",Uitwerking!$A187,"-",Uitwerking!AE$9),RelGegevens!$L$3:$L$1002))</f>
        <v/>
      </c>
      <c r="AF187" s="51" t="str">
        <f ca="1">IF(OR($A187="",AF$9="",SUMIF(RelGegevens!$F$3:$M$1002,CONCATENATE("=",Uitwerking!$A187,"-",Uitwerking!AF$9),RelGegevens!$L$3:$L$1002)=0),"",SUMIF(RelGegevens!$F$3:$M$1002,CONCATENATE("=",Uitwerking!$A187,"-",Uitwerking!AF$9),RelGegevens!$L$3:$L$1002))</f>
        <v/>
      </c>
      <c r="AG187" s="51" t="str">
        <f ca="1">IF(OR($A187="",AG$9="",SUMIF(RelGegevens!$F$3:$M$1002,CONCATENATE("=",Uitwerking!$A187,"-",Uitwerking!AG$9),RelGegevens!$L$3:$L$1002)=0),"",SUMIF(RelGegevens!$F$3:$M$1002,CONCATENATE("=",Uitwerking!$A187,"-",Uitwerking!AG$9),RelGegevens!$L$3:$L$1002))</f>
        <v/>
      </c>
      <c r="AH187" s="51" t="str">
        <f ca="1">IF(OR($A187="",AH$9="",SUMIF(RelGegevens!$F$3:$M$1002,CONCATENATE("=",Uitwerking!$A187,"-",Uitwerking!AH$9),RelGegevens!$L$3:$L$1002)=0),"",SUMIF(RelGegevens!$F$3:$M$1002,CONCATENATE("=",Uitwerking!$A187,"-",Uitwerking!AH$9),RelGegevens!$L$3:$L$1002))</f>
        <v/>
      </c>
      <c r="AI187" s="51" t="str">
        <f ca="1">IF(OR($A187="",AI$9="",SUMIF(RelGegevens!$F$3:$M$1002,CONCATENATE("=",Uitwerking!$A187,"-",Uitwerking!AI$9),RelGegevens!$L$3:$L$1002)=0),"",SUMIF(RelGegevens!$F$3:$M$1002,CONCATENATE("=",Uitwerking!$A187,"-",Uitwerking!AI$9),RelGegevens!$L$3:$L$1002))</f>
        <v/>
      </c>
      <c r="AJ187" s="51" t="str">
        <f ca="1">IF(OR($A187="",AJ$9="",SUMIF(RelGegevens!$F$3:$M$1002,CONCATENATE("=",Uitwerking!$A187,"-",Uitwerking!AJ$9),RelGegevens!$L$3:$L$1002)=0),"",SUMIF(RelGegevens!$F$3:$M$1002,CONCATENATE("=",Uitwerking!$A187,"-",Uitwerking!AJ$9),RelGegevens!$L$3:$L$1002))</f>
        <v/>
      </c>
      <c r="AK187" s="51" t="str">
        <f ca="1">IF(OR($A187="",AK$9="",SUMIF(RelGegevens!$F$3:$M$1002,CONCATENATE("=",Uitwerking!$A187,"-",Uitwerking!AK$9),RelGegevens!$L$3:$L$1002)=0),"",SUMIF(RelGegevens!$F$3:$M$1002,CONCATENATE("=",Uitwerking!$A187,"-",Uitwerking!AK$9),RelGegevens!$L$3:$L$1002))</f>
        <v/>
      </c>
      <c r="AL187" s="51" t="str">
        <f ca="1">IF(OR($A187="",AL$9="",SUMIF(RelGegevens!$F$3:$M$1002,CONCATENATE("=",Uitwerking!$A187,"-",Uitwerking!AL$9),RelGegevens!$L$3:$L$1002)=0),"",SUMIF(RelGegevens!$F$3:$M$1002,CONCATENATE("=",Uitwerking!$A187,"-",Uitwerking!AL$9),RelGegevens!$L$3:$L$1002))</f>
        <v/>
      </c>
      <c r="AM187" s="51" t="str">
        <f ca="1">IF(OR($A187="",AM$9="",SUMIF(RelGegevens!$F$3:$M$1002,CONCATENATE("=",Uitwerking!$A187,"-",Uitwerking!AM$9),RelGegevens!$L$3:$L$1002)=0),"",SUMIF(RelGegevens!$F$3:$M$1002,CONCATENATE("=",Uitwerking!$A187,"-",Uitwerking!AM$9),RelGegevens!$L$3:$L$1002))</f>
        <v/>
      </c>
      <c r="AN187" s="51" t="str">
        <f ca="1">IF(OR($A187="",AN$9="",SUMIF(RelGegevens!$F$3:$M$1002,CONCATENATE("=",Uitwerking!$A187,"-",Uitwerking!AN$9),RelGegevens!$L$3:$L$1002)=0),"",SUMIF(RelGegevens!$F$3:$M$1002,CONCATENATE("=",Uitwerking!$A187,"-",Uitwerking!AN$9),RelGegevens!$L$3:$L$1002))</f>
        <v/>
      </c>
      <c r="AO187" s="51" t="str">
        <f ca="1">IF(OR($A187="",AO$9="",SUMIF(RelGegevens!$F$3:$M$1002,CONCATENATE("=",Uitwerking!$A187,"-",Uitwerking!AO$9),RelGegevens!$L$3:$L$1002)=0),"",SUMIF(RelGegevens!$F$3:$M$1002,CONCATENATE("=",Uitwerking!$A187,"-",Uitwerking!AO$9),RelGegevens!$L$3:$L$1002))</f>
        <v/>
      </c>
      <c r="AP187" s="51" t="str">
        <f ca="1">IF(OR($A187="",AP$9="",SUMIF(RelGegevens!$F$3:$M$1002,CONCATENATE("=",Uitwerking!$A187,"-",Uitwerking!AP$9),RelGegevens!$L$3:$L$1002)=0),"",SUMIF(RelGegevens!$F$3:$M$1002,CONCATENATE("=",Uitwerking!$A187,"-",Uitwerking!AP$9),RelGegevens!$L$3:$L$1002))</f>
        <v/>
      </c>
      <c r="AQ187" s="51" t="str">
        <f ca="1">IF(OR($A187="",AQ$9="",SUMIF(RelGegevens!$F$3:$M$1002,CONCATENATE("=",Uitwerking!$A187,"-",Uitwerking!AQ$9),RelGegevens!$L$3:$L$1002)=0),"",SUMIF(RelGegevens!$F$3:$M$1002,CONCATENATE("=",Uitwerking!$A187,"-",Uitwerking!AQ$9),RelGegevens!$L$3:$L$1002))</f>
        <v/>
      </c>
      <c r="AR187" s="51" t="str">
        <f ca="1">IF(OR($A187="",AR$9="",SUMIF(RelGegevens!$F$3:$M$1002,CONCATENATE("=",Uitwerking!$A187,"-",Uitwerking!AR$9),RelGegevens!$L$3:$L$1002)=0),"",SUMIF(RelGegevens!$F$3:$M$1002,CONCATENATE("=",Uitwerking!$A187,"-",Uitwerking!AR$9),RelGegevens!$L$3:$L$1002))</f>
        <v/>
      </c>
      <c r="AS187" s="51" t="str">
        <f ca="1">IF(OR($A187="",AS$9="",SUMIF(RelGegevens!$F$3:$M$1002,CONCATENATE("=",Uitwerking!$A187,"-",Uitwerking!AS$9),RelGegevens!$L$3:$L$1002)=0),"",SUMIF(RelGegevens!$F$3:$M$1002,CONCATENATE("=",Uitwerking!$A187,"-",Uitwerking!AS$9),RelGegevens!$L$3:$L$1002))</f>
        <v/>
      </c>
      <c r="AT187" s="51" t="str">
        <f ca="1">IF(OR($A187="",AT$9="",SUMIF(RelGegevens!$F$3:$M$1002,CONCATENATE("=",Uitwerking!$A187,"-",Uitwerking!AT$9),RelGegevens!$L$3:$L$1002)=0),"",SUMIF(RelGegevens!$F$3:$M$1002,CONCATENATE("=",Uitwerking!$A187,"-",Uitwerking!AT$9),RelGegevens!$L$3:$L$1002))</f>
        <v/>
      </c>
      <c r="AU187" s="51" t="str">
        <f ca="1">IF(OR($A187="",AU$9="",SUMIF(RelGegevens!$F$3:$M$1002,CONCATENATE("=",Uitwerking!$A187,"-",Uitwerking!AU$9),RelGegevens!$L$3:$L$1002)=0),"",SUMIF(RelGegevens!$F$3:$M$1002,CONCATENATE("=",Uitwerking!$A187,"-",Uitwerking!AU$9),RelGegevens!$L$3:$L$1002))</f>
        <v/>
      </c>
      <c r="AV187" s="51" t="str">
        <f ca="1">IF(OR($A187="",AV$9="",SUMIF(RelGegevens!$F$3:$M$1002,CONCATENATE("=",Uitwerking!$A187,"-",Uitwerking!AV$9),RelGegevens!$L$3:$L$1002)=0),"",SUMIF(RelGegevens!$F$3:$M$1002,CONCATENATE("=",Uitwerking!$A187,"-",Uitwerking!AV$9),RelGegevens!$L$3:$L$1002))</f>
        <v/>
      </c>
      <c r="AW187" s="51" t="str">
        <f ca="1">IF(OR($A187="",AW$9="",SUMIF(RelGegevens!$F$3:$M$1002,CONCATENATE("=",Uitwerking!$A187,"-",Uitwerking!AW$9),RelGegevens!$L$3:$L$1002)=0),"",SUMIF(RelGegevens!$F$3:$M$1002,CONCATENATE("=",Uitwerking!$A187,"-",Uitwerking!AW$9),RelGegevens!$L$3:$L$1002))</f>
        <v/>
      </c>
      <c r="AX187" s="51" t="str">
        <f ca="1">IF(OR($A187="",AX$9="",SUMIF(RelGegevens!$F$3:$M$1002,CONCATENATE("=",Uitwerking!$A187,"-",Uitwerking!AX$9),RelGegevens!$L$3:$L$1002)=0),"",SUMIF(RelGegevens!$F$3:$M$1002,CONCATENATE("=",Uitwerking!$A187,"-",Uitwerking!AX$9),RelGegevens!$L$3:$L$1002))</f>
        <v/>
      </c>
      <c r="AY187" s="51" t="str">
        <f ca="1">IF(OR($A187="",AY$9="",SUMIF(RelGegevens!$F$3:$M$1002,CONCATENATE("=",Uitwerking!$A187,"-",Uitwerking!AY$9),RelGegevens!$L$3:$L$1002)=0),"",SUMIF(RelGegevens!$F$3:$M$1002,CONCATENATE("=",Uitwerking!$A187,"-",Uitwerking!AY$9),RelGegevens!$L$3:$L$1002))</f>
        <v/>
      </c>
      <c r="AZ187" s="51" t="str">
        <f ca="1">IF(OR($A187="",AZ$9="",SUMIF(RelGegevens!$F$3:$M$1002,CONCATENATE("=",Uitwerking!$A187,"-",Uitwerking!AZ$9),RelGegevens!$L$3:$L$1002)=0),"",SUMIF(RelGegevens!$F$3:$M$1002,CONCATENATE("=",Uitwerking!$A187,"-",Uitwerking!AZ$9),RelGegevens!$L$3:$L$1002))</f>
        <v/>
      </c>
      <c r="BA187" s="51" t="str">
        <f ca="1">IF(OR($A187="",BA$9="",SUMIF(RelGegevens!$F$3:$M$1002,CONCATENATE("=",Uitwerking!$A187,"-",Uitwerking!BA$9),RelGegevens!$L$3:$L$1002)=0),"",SUMIF(RelGegevens!$F$3:$M$1002,CONCATENATE("=",Uitwerking!$A187,"-",Uitwerking!BA$9),RelGegevens!$L$3:$L$1002))</f>
        <v/>
      </c>
      <c r="BB187" s="51" t="str">
        <f ca="1">IF(OR($A187="",BB$9="",SUMIF(RelGegevens!$F$3:$M$1002,CONCATENATE("=",Uitwerking!$A187,"-",Uitwerking!BB$9),RelGegevens!$L$3:$L$1002)=0),"",SUMIF(RelGegevens!$F$3:$M$1002,CONCATENATE("=",Uitwerking!$A187,"-",Uitwerking!BB$9),RelGegevens!$L$3:$L$1002))</f>
        <v/>
      </c>
      <c r="BC187" s="52" t="str">
        <f ca="1">IF(OR($A187="",BC$9="",SUMIF(RelGegevens!$F$3:$M$1002,CONCATENATE("=",Uitwerking!$A187,"-",Uitwerking!BC$9),RelGegevens!$L$3:$L$1002)=0),"",SUMIF(RelGegevens!$F$3:$M$1002,CONCATENATE("=",Uitwerking!$A187,"-",Uitwerking!BC$9),RelGegevens!$L$3:$L$1002))</f>
        <v/>
      </c>
    </row>
    <row r="188" spans="1:55" ht="10.5" customHeight="1" x14ac:dyDescent="0.25">
      <c r="A188" s="17" t="str">
        <f>'Data LMA'!B196</f>
        <v/>
      </c>
      <c r="B188" s="29" t="str">
        <f t="shared" si="9"/>
        <v/>
      </c>
      <c r="C188" s="22" t="str">
        <f>IF(A188="","",VLOOKUP(A188,Euralcodes!$A$2:$C$840,3))</f>
        <v/>
      </c>
      <c r="D188" s="23" t="str">
        <f>IF(C188="","",VLOOKUP(A188,Euralcodes!$A$2:$C$840,2))</f>
        <v/>
      </c>
      <c r="E188" s="87" t="str">
        <f t="shared" ca="1" si="8"/>
        <v/>
      </c>
      <c r="F188" s="50" t="str">
        <f ca="1">IF(OR($A188="",F$9="",SUMIF(RelGegevens!$F$3:$M$1002,CONCATENATE("=",Uitwerking!$A188,"-",Uitwerking!F$9),RelGegevens!$L$3:$L$1002)=0),"",SUMIF(RelGegevens!$F$3:$M$1002,CONCATENATE("=",Uitwerking!$A188,"-",Uitwerking!F$9),RelGegevens!$L$3:$L$1002))</f>
        <v/>
      </c>
      <c r="G188" s="51" t="str">
        <f ca="1">IF(OR($A188="",G$9="",SUMIF(RelGegevens!$F$3:$M$1002,CONCATENATE("=",Uitwerking!$A188,"-",Uitwerking!G$9),RelGegevens!$L$3:$L$1002)=0),"",SUMIF(RelGegevens!$F$3:$M$1002,CONCATENATE("=",Uitwerking!$A188,"-",Uitwerking!G$9),RelGegevens!$L$3:$L$1002))</f>
        <v/>
      </c>
      <c r="H188" s="51" t="str">
        <f ca="1">IF(OR($A188="",H$9="",SUMIF(RelGegevens!$F$3:$M$1002,CONCATENATE("=",Uitwerking!$A188,"-",Uitwerking!H$9),RelGegevens!$L$3:$L$1002)=0),"",SUMIF(RelGegevens!$F$3:$M$1002,CONCATENATE("=",Uitwerking!$A188,"-",Uitwerking!H$9),RelGegevens!$L$3:$L$1002))</f>
        <v/>
      </c>
      <c r="I188" s="51" t="str">
        <f ca="1">IF(OR($A188="",I$9="",SUMIF(RelGegevens!$F$3:$M$1002,CONCATENATE("=",Uitwerking!$A188,"-",Uitwerking!I$9),RelGegevens!$L$3:$L$1002)=0),"",SUMIF(RelGegevens!$F$3:$M$1002,CONCATENATE("=",Uitwerking!$A188,"-",Uitwerking!I$9),RelGegevens!$L$3:$L$1002))</f>
        <v/>
      </c>
      <c r="J188" s="51" t="str">
        <f ca="1">IF(OR($A188="",J$9="",SUMIF(RelGegevens!$F$3:$M$1002,CONCATENATE("=",Uitwerking!$A188,"-",Uitwerking!J$9),RelGegevens!$L$3:$L$1002)=0),"",SUMIF(RelGegevens!$F$3:$M$1002,CONCATENATE("=",Uitwerking!$A188,"-",Uitwerking!J$9),RelGegevens!$L$3:$L$1002))</f>
        <v/>
      </c>
      <c r="K188" s="51" t="str">
        <f ca="1">IF(OR($A188="",K$9="",SUMIF(RelGegevens!$F$3:$M$1002,CONCATENATE("=",Uitwerking!$A188,"-",Uitwerking!K$9),RelGegevens!$L$3:$L$1002)=0),"",SUMIF(RelGegevens!$F$3:$M$1002,CONCATENATE("=",Uitwerking!$A188,"-",Uitwerking!K$9),RelGegevens!$L$3:$L$1002))</f>
        <v/>
      </c>
      <c r="L188" s="51" t="str">
        <f ca="1">IF(OR($A188="",L$9="",SUMIF(RelGegevens!$F$3:$M$1002,CONCATENATE("=",Uitwerking!$A188,"-",Uitwerking!L$9),RelGegevens!$L$3:$L$1002)=0),"",SUMIF(RelGegevens!$F$3:$M$1002,CONCATENATE("=",Uitwerking!$A188,"-",Uitwerking!L$9),RelGegevens!$L$3:$L$1002))</f>
        <v/>
      </c>
      <c r="M188" s="51" t="str">
        <f ca="1">IF(OR($A188="",M$9="",SUMIF(RelGegevens!$F$3:$M$1002,CONCATENATE("=",Uitwerking!$A188,"-",Uitwerking!M$9),RelGegevens!$L$3:$L$1002)=0),"",SUMIF(RelGegevens!$F$3:$M$1002,CONCATENATE("=",Uitwerking!$A188,"-",Uitwerking!M$9),RelGegevens!$L$3:$L$1002))</f>
        <v/>
      </c>
      <c r="N188" s="51" t="str">
        <f ca="1">IF(OR($A188="",N$9="",SUMIF(RelGegevens!$F$3:$M$1002,CONCATENATE("=",Uitwerking!$A188,"-",Uitwerking!N$9),RelGegevens!$L$3:$L$1002)=0),"",SUMIF(RelGegevens!$F$3:$M$1002,CONCATENATE("=",Uitwerking!$A188,"-",Uitwerking!N$9),RelGegevens!$L$3:$L$1002))</f>
        <v/>
      </c>
      <c r="O188" s="51" t="str">
        <f ca="1">IF(OR($A188="",O$9="",SUMIF(RelGegevens!$F$3:$M$1002,CONCATENATE("=",Uitwerking!$A188,"-",Uitwerking!O$9),RelGegevens!$L$3:$L$1002)=0),"",SUMIF(RelGegevens!$F$3:$M$1002,CONCATENATE("=",Uitwerking!$A188,"-",Uitwerking!O$9),RelGegevens!$L$3:$L$1002))</f>
        <v/>
      </c>
      <c r="P188" s="51" t="str">
        <f ca="1">IF(OR($A188="",P$9="",SUMIF(RelGegevens!$F$3:$M$1002,CONCATENATE("=",Uitwerking!$A188,"-",Uitwerking!P$9),RelGegevens!$L$3:$L$1002)=0),"",SUMIF(RelGegevens!$F$3:$M$1002,CONCATENATE("=",Uitwerking!$A188,"-",Uitwerking!P$9),RelGegevens!$L$3:$L$1002))</f>
        <v/>
      </c>
      <c r="Q188" s="51" t="str">
        <f ca="1">IF(OR($A188="",Q$9="",SUMIF(RelGegevens!$F$3:$M$1002,CONCATENATE("=",Uitwerking!$A188,"-",Uitwerking!Q$9),RelGegevens!$L$3:$L$1002)=0),"",SUMIF(RelGegevens!$F$3:$M$1002,CONCATENATE("=",Uitwerking!$A188,"-",Uitwerking!Q$9),RelGegevens!$L$3:$L$1002))</f>
        <v/>
      </c>
      <c r="R188" s="51" t="str">
        <f ca="1">IF(OR($A188="",R$9="",SUMIF(RelGegevens!$F$3:$M$1002,CONCATENATE("=",Uitwerking!$A188,"-",Uitwerking!R$9),RelGegevens!$L$3:$L$1002)=0),"",SUMIF(RelGegevens!$F$3:$M$1002,CONCATENATE("=",Uitwerking!$A188,"-",Uitwerking!R$9),RelGegevens!$L$3:$L$1002))</f>
        <v/>
      </c>
      <c r="S188" s="51" t="str">
        <f ca="1">IF(OR($A188="",S$9="",SUMIF(RelGegevens!$F$3:$M$1002,CONCATENATE("=",Uitwerking!$A188,"-",Uitwerking!S$9),RelGegevens!$L$3:$L$1002)=0),"",SUMIF(RelGegevens!$F$3:$M$1002,CONCATENATE("=",Uitwerking!$A188,"-",Uitwerking!S$9),RelGegevens!$L$3:$L$1002))</f>
        <v/>
      </c>
      <c r="T188" s="51" t="str">
        <f ca="1">IF(OR($A188="",T$9="",SUMIF(RelGegevens!$F$3:$M$1002,CONCATENATE("=",Uitwerking!$A188,"-",Uitwerking!T$9),RelGegevens!$L$3:$L$1002)=0),"",SUMIF(RelGegevens!$F$3:$M$1002,CONCATENATE("=",Uitwerking!$A188,"-",Uitwerking!T$9),RelGegevens!$L$3:$L$1002))</f>
        <v/>
      </c>
      <c r="U188" s="51" t="str">
        <f ca="1">IF(OR($A188="",U$9="",SUMIF(RelGegevens!$F$3:$M$1002,CONCATENATE("=",Uitwerking!$A188,"-",Uitwerking!U$9),RelGegevens!$L$3:$L$1002)=0),"",SUMIF(RelGegevens!$F$3:$M$1002,CONCATENATE("=",Uitwerking!$A188,"-",Uitwerking!U$9),RelGegevens!$L$3:$L$1002))</f>
        <v/>
      </c>
      <c r="V188" s="51" t="str">
        <f ca="1">IF(OR($A188="",V$9="",SUMIF(RelGegevens!$F$3:$M$1002,CONCATENATE("=",Uitwerking!$A188,"-",Uitwerking!V$9),RelGegevens!$L$3:$L$1002)=0),"",SUMIF(RelGegevens!$F$3:$M$1002,CONCATENATE("=",Uitwerking!$A188,"-",Uitwerking!V$9),RelGegevens!$L$3:$L$1002))</f>
        <v/>
      </c>
      <c r="W188" s="51" t="str">
        <f ca="1">IF(OR($A188="",W$9="",SUMIF(RelGegevens!$F$3:$M$1002,CONCATENATE("=",Uitwerking!$A188,"-",Uitwerking!W$9),RelGegevens!$L$3:$L$1002)=0),"",SUMIF(RelGegevens!$F$3:$M$1002,CONCATENATE("=",Uitwerking!$A188,"-",Uitwerking!W$9),RelGegevens!$L$3:$L$1002))</f>
        <v/>
      </c>
      <c r="X188" s="51" t="str">
        <f ca="1">IF(OR($A188="",X$9="",SUMIF(RelGegevens!$F$3:$M$1002,CONCATENATE("=",Uitwerking!$A188,"-",Uitwerking!X$9),RelGegevens!$L$3:$L$1002)=0),"",SUMIF(RelGegevens!$F$3:$M$1002,CONCATENATE("=",Uitwerking!$A188,"-",Uitwerking!X$9),RelGegevens!$L$3:$L$1002))</f>
        <v/>
      </c>
      <c r="Y188" s="51" t="str">
        <f ca="1">IF(OR($A188="",Y$9="",SUMIF(RelGegevens!$F$3:$M$1002,CONCATENATE("=",Uitwerking!$A188,"-",Uitwerking!Y$9),RelGegevens!$L$3:$L$1002)=0),"",SUMIF(RelGegevens!$F$3:$M$1002,CONCATENATE("=",Uitwerking!$A188,"-",Uitwerking!Y$9),RelGegevens!$L$3:$L$1002))</f>
        <v/>
      </c>
      <c r="Z188" s="50" t="str">
        <f ca="1">IF(OR($A188="",Z$9="",SUMIF(RelGegevens!$F$3:$M$1002,CONCATENATE("=",Uitwerking!$A188,"-",Uitwerking!Z$9),RelGegevens!$L$3:$L$1002)=0),"",SUMIF(RelGegevens!$F$3:$M$1002,CONCATENATE("=",Uitwerking!$A188,"-",Uitwerking!Z$9),RelGegevens!$L$3:$L$1002))</f>
        <v/>
      </c>
      <c r="AA188" s="51" t="str">
        <f ca="1">IF(OR($A188="",AA$9="",SUMIF(RelGegevens!$F$3:$M$1002,CONCATENATE("=",Uitwerking!$A188,"-",Uitwerking!AA$9),RelGegevens!$L$3:$L$1002)=0),"",SUMIF(RelGegevens!$F$3:$M$1002,CONCATENATE("=",Uitwerking!$A188,"-",Uitwerking!AA$9),RelGegevens!$L$3:$L$1002))</f>
        <v/>
      </c>
      <c r="AB188" s="51" t="str">
        <f ca="1">IF(OR($A188="",AB$9="",SUMIF(RelGegevens!$F$3:$M$1002,CONCATENATE("=",Uitwerking!$A188,"-",Uitwerking!AB$9),RelGegevens!$L$3:$L$1002)=0),"",SUMIF(RelGegevens!$F$3:$M$1002,CONCATENATE("=",Uitwerking!$A188,"-",Uitwerking!AB$9),RelGegevens!$L$3:$L$1002))</f>
        <v/>
      </c>
      <c r="AC188" s="51" t="str">
        <f ca="1">IF(OR($A188="",AC$9="",SUMIF(RelGegevens!$F$3:$M$1002,CONCATENATE("=",Uitwerking!$A188,"-",Uitwerking!AC$9),RelGegevens!$L$3:$L$1002)=0),"",SUMIF(RelGegevens!$F$3:$M$1002,CONCATENATE("=",Uitwerking!$A188,"-",Uitwerking!AC$9),RelGegevens!$L$3:$L$1002))</f>
        <v/>
      </c>
      <c r="AD188" s="51" t="str">
        <f ca="1">IF(OR($A188="",AD$9="",SUMIF(RelGegevens!$F$3:$M$1002,CONCATENATE("=",Uitwerking!$A188,"-",Uitwerking!AD$9),RelGegevens!$L$3:$L$1002)=0),"",SUMIF(RelGegevens!$F$3:$M$1002,CONCATENATE("=",Uitwerking!$A188,"-",Uitwerking!AD$9),RelGegevens!$L$3:$L$1002))</f>
        <v/>
      </c>
      <c r="AE188" s="51" t="str">
        <f ca="1">IF(OR($A188="",AE$9="",SUMIF(RelGegevens!$F$3:$M$1002,CONCATENATE("=",Uitwerking!$A188,"-",Uitwerking!AE$9),RelGegevens!$L$3:$L$1002)=0),"",SUMIF(RelGegevens!$F$3:$M$1002,CONCATENATE("=",Uitwerking!$A188,"-",Uitwerking!AE$9),RelGegevens!$L$3:$L$1002))</f>
        <v/>
      </c>
      <c r="AF188" s="51" t="str">
        <f ca="1">IF(OR($A188="",AF$9="",SUMIF(RelGegevens!$F$3:$M$1002,CONCATENATE("=",Uitwerking!$A188,"-",Uitwerking!AF$9),RelGegevens!$L$3:$L$1002)=0),"",SUMIF(RelGegevens!$F$3:$M$1002,CONCATENATE("=",Uitwerking!$A188,"-",Uitwerking!AF$9),RelGegevens!$L$3:$L$1002))</f>
        <v/>
      </c>
      <c r="AG188" s="51" t="str">
        <f ca="1">IF(OR($A188="",AG$9="",SUMIF(RelGegevens!$F$3:$M$1002,CONCATENATE("=",Uitwerking!$A188,"-",Uitwerking!AG$9),RelGegevens!$L$3:$L$1002)=0),"",SUMIF(RelGegevens!$F$3:$M$1002,CONCATENATE("=",Uitwerking!$A188,"-",Uitwerking!AG$9),RelGegevens!$L$3:$L$1002))</f>
        <v/>
      </c>
      <c r="AH188" s="51" t="str">
        <f ca="1">IF(OR($A188="",AH$9="",SUMIF(RelGegevens!$F$3:$M$1002,CONCATENATE("=",Uitwerking!$A188,"-",Uitwerking!AH$9),RelGegevens!$L$3:$L$1002)=0),"",SUMIF(RelGegevens!$F$3:$M$1002,CONCATENATE("=",Uitwerking!$A188,"-",Uitwerking!AH$9),RelGegevens!$L$3:$L$1002))</f>
        <v/>
      </c>
      <c r="AI188" s="51" t="str">
        <f ca="1">IF(OR($A188="",AI$9="",SUMIF(RelGegevens!$F$3:$M$1002,CONCATENATE("=",Uitwerking!$A188,"-",Uitwerking!AI$9),RelGegevens!$L$3:$L$1002)=0),"",SUMIF(RelGegevens!$F$3:$M$1002,CONCATENATE("=",Uitwerking!$A188,"-",Uitwerking!AI$9),RelGegevens!$L$3:$L$1002))</f>
        <v/>
      </c>
      <c r="AJ188" s="51" t="str">
        <f ca="1">IF(OR($A188="",AJ$9="",SUMIF(RelGegevens!$F$3:$M$1002,CONCATENATE("=",Uitwerking!$A188,"-",Uitwerking!AJ$9),RelGegevens!$L$3:$L$1002)=0),"",SUMIF(RelGegevens!$F$3:$M$1002,CONCATENATE("=",Uitwerking!$A188,"-",Uitwerking!AJ$9),RelGegevens!$L$3:$L$1002))</f>
        <v/>
      </c>
      <c r="AK188" s="51" t="str">
        <f ca="1">IF(OR($A188="",AK$9="",SUMIF(RelGegevens!$F$3:$M$1002,CONCATENATE("=",Uitwerking!$A188,"-",Uitwerking!AK$9),RelGegevens!$L$3:$L$1002)=0),"",SUMIF(RelGegevens!$F$3:$M$1002,CONCATENATE("=",Uitwerking!$A188,"-",Uitwerking!AK$9),RelGegevens!$L$3:$L$1002))</f>
        <v/>
      </c>
      <c r="AL188" s="51" t="str">
        <f ca="1">IF(OR($A188="",AL$9="",SUMIF(RelGegevens!$F$3:$M$1002,CONCATENATE("=",Uitwerking!$A188,"-",Uitwerking!AL$9),RelGegevens!$L$3:$L$1002)=0),"",SUMIF(RelGegevens!$F$3:$M$1002,CONCATENATE("=",Uitwerking!$A188,"-",Uitwerking!AL$9),RelGegevens!$L$3:$L$1002))</f>
        <v/>
      </c>
      <c r="AM188" s="51" t="str">
        <f ca="1">IF(OR($A188="",AM$9="",SUMIF(RelGegevens!$F$3:$M$1002,CONCATENATE("=",Uitwerking!$A188,"-",Uitwerking!AM$9),RelGegevens!$L$3:$L$1002)=0),"",SUMIF(RelGegevens!$F$3:$M$1002,CONCATENATE("=",Uitwerking!$A188,"-",Uitwerking!AM$9),RelGegevens!$L$3:$L$1002))</f>
        <v/>
      </c>
      <c r="AN188" s="51" t="str">
        <f ca="1">IF(OR($A188="",AN$9="",SUMIF(RelGegevens!$F$3:$M$1002,CONCATENATE("=",Uitwerking!$A188,"-",Uitwerking!AN$9),RelGegevens!$L$3:$L$1002)=0),"",SUMIF(RelGegevens!$F$3:$M$1002,CONCATENATE("=",Uitwerking!$A188,"-",Uitwerking!AN$9),RelGegevens!$L$3:$L$1002))</f>
        <v/>
      </c>
      <c r="AO188" s="51" t="str">
        <f ca="1">IF(OR($A188="",AO$9="",SUMIF(RelGegevens!$F$3:$M$1002,CONCATENATE("=",Uitwerking!$A188,"-",Uitwerking!AO$9),RelGegevens!$L$3:$L$1002)=0),"",SUMIF(RelGegevens!$F$3:$M$1002,CONCATENATE("=",Uitwerking!$A188,"-",Uitwerking!AO$9),RelGegevens!$L$3:$L$1002))</f>
        <v/>
      </c>
      <c r="AP188" s="51" t="str">
        <f ca="1">IF(OR($A188="",AP$9="",SUMIF(RelGegevens!$F$3:$M$1002,CONCATENATE("=",Uitwerking!$A188,"-",Uitwerking!AP$9),RelGegevens!$L$3:$L$1002)=0),"",SUMIF(RelGegevens!$F$3:$M$1002,CONCATENATE("=",Uitwerking!$A188,"-",Uitwerking!AP$9),RelGegevens!$L$3:$L$1002))</f>
        <v/>
      </c>
      <c r="AQ188" s="51" t="str">
        <f ca="1">IF(OR($A188="",AQ$9="",SUMIF(RelGegevens!$F$3:$M$1002,CONCATENATE("=",Uitwerking!$A188,"-",Uitwerking!AQ$9),RelGegevens!$L$3:$L$1002)=0),"",SUMIF(RelGegevens!$F$3:$M$1002,CONCATENATE("=",Uitwerking!$A188,"-",Uitwerking!AQ$9),RelGegevens!$L$3:$L$1002))</f>
        <v/>
      </c>
      <c r="AR188" s="51" t="str">
        <f ca="1">IF(OR($A188="",AR$9="",SUMIF(RelGegevens!$F$3:$M$1002,CONCATENATE("=",Uitwerking!$A188,"-",Uitwerking!AR$9),RelGegevens!$L$3:$L$1002)=0),"",SUMIF(RelGegevens!$F$3:$M$1002,CONCATENATE("=",Uitwerking!$A188,"-",Uitwerking!AR$9),RelGegevens!$L$3:$L$1002))</f>
        <v/>
      </c>
      <c r="AS188" s="51" t="str">
        <f ca="1">IF(OR($A188="",AS$9="",SUMIF(RelGegevens!$F$3:$M$1002,CONCATENATE("=",Uitwerking!$A188,"-",Uitwerking!AS$9),RelGegevens!$L$3:$L$1002)=0),"",SUMIF(RelGegevens!$F$3:$M$1002,CONCATENATE("=",Uitwerking!$A188,"-",Uitwerking!AS$9),RelGegevens!$L$3:$L$1002))</f>
        <v/>
      </c>
      <c r="AT188" s="51" t="str">
        <f ca="1">IF(OR($A188="",AT$9="",SUMIF(RelGegevens!$F$3:$M$1002,CONCATENATE("=",Uitwerking!$A188,"-",Uitwerking!AT$9),RelGegevens!$L$3:$L$1002)=0),"",SUMIF(RelGegevens!$F$3:$M$1002,CONCATENATE("=",Uitwerking!$A188,"-",Uitwerking!AT$9),RelGegevens!$L$3:$L$1002))</f>
        <v/>
      </c>
      <c r="AU188" s="51" t="str">
        <f ca="1">IF(OR($A188="",AU$9="",SUMIF(RelGegevens!$F$3:$M$1002,CONCATENATE("=",Uitwerking!$A188,"-",Uitwerking!AU$9),RelGegevens!$L$3:$L$1002)=0),"",SUMIF(RelGegevens!$F$3:$M$1002,CONCATENATE("=",Uitwerking!$A188,"-",Uitwerking!AU$9),RelGegevens!$L$3:$L$1002))</f>
        <v/>
      </c>
      <c r="AV188" s="51" t="str">
        <f ca="1">IF(OR($A188="",AV$9="",SUMIF(RelGegevens!$F$3:$M$1002,CONCATENATE("=",Uitwerking!$A188,"-",Uitwerking!AV$9),RelGegevens!$L$3:$L$1002)=0),"",SUMIF(RelGegevens!$F$3:$M$1002,CONCATENATE("=",Uitwerking!$A188,"-",Uitwerking!AV$9),RelGegevens!$L$3:$L$1002))</f>
        <v/>
      </c>
      <c r="AW188" s="51" t="str">
        <f ca="1">IF(OR($A188="",AW$9="",SUMIF(RelGegevens!$F$3:$M$1002,CONCATENATE("=",Uitwerking!$A188,"-",Uitwerking!AW$9),RelGegevens!$L$3:$L$1002)=0),"",SUMIF(RelGegevens!$F$3:$M$1002,CONCATENATE("=",Uitwerking!$A188,"-",Uitwerking!AW$9),RelGegevens!$L$3:$L$1002))</f>
        <v/>
      </c>
      <c r="AX188" s="51" t="str">
        <f ca="1">IF(OR($A188="",AX$9="",SUMIF(RelGegevens!$F$3:$M$1002,CONCATENATE("=",Uitwerking!$A188,"-",Uitwerking!AX$9),RelGegevens!$L$3:$L$1002)=0),"",SUMIF(RelGegevens!$F$3:$M$1002,CONCATENATE("=",Uitwerking!$A188,"-",Uitwerking!AX$9),RelGegevens!$L$3:$L$1002))</f>
        <v/>
      </c>
      <c r="AY188" s="51" t="str">
        <f ca="1">IF(OR($A188="",AY$9="",SUMIF(RelGegevens!$F$3:$M$1002,CONCATENATE("=",Uitwerking!$A188,"-",Uitwerking!AY$9),RelGegevens!$L$3:$L$1002)=0),"",SUMIF(RelGegevens!$F$3:$M$1002,CONCATENATE("=",Uitwerking!$A188,"-",Uitwerking!AY$9),RelGegevens!$L$3:$L$1002))</f>
        <v/>
      </c>
      <c r="AZ188" s="51" t="str">
        <f ca="1">IF(OR($A188="",AZ$9="",SUMIF(RelGegevens!$F$3:$M$1002,CONCATENATE("=",Uitwerking!$A188,"-",Uitwerking!AZ$9),RelGegevens!$L$3:$L$1002)=0),"",SUMIF(RelGegevens!$F$3:$M$1002,CONCATENATE("=",Uitwerking!$A188,"-",Uitwerking!AZ$9),RelGegevens!$L$3:$L$1002))</f>
        <v/>
      </c>
      <c r="BA188" s="51" t="str">
        <f ca="1">IF(OR($A188="",BA$9="",SUMIF(RelGegevens!$F$3:$M$1002,CONCATENATE("=",Uitwerking!$A188,"-",Uitwerking!BA$9),RelGegevens!$L$3:$L$1002)=0),"",SUMIF(RelGegevens!$F$3:$M$1002,CONCATENATE("=",Uitwerking!$A188,"-",Uitwerking!BA$9),RelGegevens!$L$3:$L$1002))</f>
        <v/>
      </c>
      <c r="BB188" s="51" t="str">
        <f ca="1">IF(OR($A188="",BB$9="",SUMIF(RelGegevens!$F$3:$M$1002,CONCATENATE("=",Uitwerking!$A188,"-",Uitwerking!BB$9),RelGegevens!$L$3:$L$1002)=0),"",SUMIF(RelGegevens!$F$3:$M$1002,CONCATENATE("=",Uitwerking!$A188,"-",Uitwerking!BB$9),RelGegevens!$L$3:$L$1002))</f>
        <v/>
      </c>
      <c r="BC188" s="52" t="str">
        <f ca="1">IF(OR($A188="",BC$9="",SUMIF(RelGegevens!$F$3:$M$1002,CONCATENATE("=",Uitwerking!$A188,"-",Uitwerking!BC$9),RelGegevens!$L$3:$L$1002)=0),"",SUMIF(RelGegevens!$F$3:$M$1002,CONCATENATE("=",Uitwerking!$A188,"-",Uitwerking!BC$9),RelGegevens!$L$3:$L$1002))</f>
        <v/>
      </c>
    </row>
    <row r="189" spans="1:55" ht="10.5" customHeight="1" x14ac:dyDescent="0.25">
      <c r="A189" s="17" t="str">
        <f>'Data LMA'!B197</f>
        <v/>
      </c>
      <c r="B189" s="29" t="str">
        <f t="shared" si="9"/>
        <v/>
      </c>
      <c r="C189" s="22" t="str">
        <f>IF(A189="","",VLOOKUP(A189,Euralcodes!$A$2:$C$840,3))</f>
        <v/>
      </c>
      <c r="D189" s="23" t="str">
        <f>IF(C189="","",VLOOKUP(A189,Euralcodes!$A$2:$C$840,2))</f>
        <v/>
      </c>
      <c r="E189" s="87" t="str">
        <f t="shared" ca="1" si="8"/>
        <v/>
      </c>
      <c r="F189" s="50" t="str">
        <f ca="1">IF(OR($A189="",F$9="",SUMIF(RelGegevens!$F$3:$M$1002,CONCATENATE("=",Uitwerking!$A189,"-",Uitwerking!F$9),RelGegevens!$L$3:$L$1002)=0),"",SUMIF(RelGegevens!$F$3:$M$1002,CONCATENATE("=",Uitwerking!$A189,"-",Uitwerking!F$9),RelGegevens!$L$3:$L$1002))</f>
        <v/>
      </c>
      <c r="G189" s="51" t="str">
        <f ca="1">IF(OR($A189="",G$9="",SUMIF(RelGegevens!$F$3:$M$1002,CONCATENATE("=",Uitwerking!$A189,"-",Uitwerking!G$9),RelGegevens!$L$3:$L$1002)=0),"",SUMIF(RelGegevens!$F$3:$M$1002,CONCATENATE("=",Uitwerking!$A189,"-",Uitwerking!G$9),RelGegevens!$L$3:$L$1002))</f>
        <v/>
      </c>
      <c r="H189" s="51" t="str">
        <f ca="1">IF(OR($A189="",H$9="",SUMIF(RelGegevens!$F$3:$M$1002,CONCATENATE("=",Uitwerking!$A189,"-",Uitwerking!H$9),RelGegevens!$L$3:$L$1002)=0),"",SUMIF(RelGegevens!$F$3:$M$1002,CONCATENATE("=",Uitwerking!$A189,"-",Uitwerking!H$9),RelGegevens!$L$3:$L$1002))</f>
        <v/>
      </c>
      <c r="I189" s="51" t="str">
        <f ca="1">IF(OR($A189="",I$9="",SUMIF(RelGegevens!$F$3:$M$1002,CONCATENATE("=",Uitwerking!$A189,"-",Uitwerking!I$9),RelGegevens!$L$3:$L$1002)=0),"",SUMIF(RelGegevens!$F$3:$M$1002,CONCATENATE("=",Uitwerking!$A189,"-",Uitwerking!I$9),RelGegevens!$L$3:$L$1002))</f>
        <v/>
      </c>
      <c r="J189" s="51" t="str">
        <f ca="1">IF(OR($A189="",J$9="",SUMIF(RelGegevens!$F$3:$M$1002,CONCATENATE("=",Uitwerking!$A189,"-",Uitwerking!J$9),RelGegevens!$L$3:$L$1002)=0),"",SUMIF(RelGegevens!$F$3:$M$1002,CONCATENATE("=",Uitwerking!$A189,"-",Uitwerking!J$9),RelGegevens!$L$3:$L$1002))</f>
        <v/>
      </c>
      <c r="K189" s="51" t="str">
        <f ca="1">IF(OR($A189="",K$9="",SUMIF(RelGegevens!$F$3:$M$1002,CONCATENATE("=",Uitwerking!$A189,"-",Uitwerking!K$9),RelGegevens!$L$3:$L$1002)=0),"",SUMIF(RelGegevens!$F$3:$M$1002,CONCATENATE("=",Uitwerking!$A189,"-",Uitwerking!K$9),RelGegevens!$L$3:$L$1002))</f>
        <v/>
      </c>
      <c r="L189" s="51" t="str">
        <f ca="1">IF(OR($A189="",L$9="",SUMIF(RelGegevens!$F$3:$M$1002,CONCATENATE("=",Uitwerking!$A189,"-",Uitwerking!L$9),RelGegevens!$L$3:$L$1002)=0),"",SUMIF(RelGegevens!$F$3:$M$1002,CONCATENATE("=",Uitwerking!$A189,"-",Uitwerking!L$9),RelGegevens!$L$3:$L$1002))</f>
        <v/>
      </c>
      <c r="M189" s="51" t="str">
        <f ca="1">IF(OR($A189="",M$9="",SUMIF(RelGegevens!$F$3:$M$1002,CONCATENATE("=",Uitwerking!$A189,"-",Uitwerking!M$9),RelGegevens!$L$3:$L$1002)=0),"",SUMIF(RelGegevens!$F$3:$M$1002,CONCATENATE("=",Uitwerking!$A189,"-",Uitwerking!M$9),RelGegevens!$L$3:$L$1002))</f>
        <v/>
      </c>
      <c r="N189" s="51" t="str">
        <f ca="1">IF(OR($A189="",N$9="",SUMIF(RelGegevens!$F$3:$M$1002,CONCATENATE("=",Uitwerking!$A189,"-",Uitwerking!N$9),RelGegevens!$L$3:$L$1002)=0),"",SUMIF(RelGegevens!$F$3:$M$1002,CONCATENATE("=",Uitwerking!$A189,"-",Uitwerking!N$9),RelGegevens!$L$3:$L$1002))</f>
        <v/>
      </c>
      <c r="O189" s="51" t="str">
        <f ca="1">IF(OR($A189="",O$9="",SUMIF(RelGegevens!$F$3:$M$1002,CONCATENATE("=",Uitwerking!$A189,"-",Uitwerking!O$9),RelGegevens!$L$3:$L$1002)=0),"",SUMIF(RelGegevens!$F$3:$M$1002,CONCATENATE("=",Uitwerking!$A189,"-",Uitwerking!O$9),RelGegevens!$L$3:$L$1002))</f>
        <v/>
      </c>
      <c r="P189" s="51" t="str">
        <f ca="1">IF(OR($A189="",P$9="",SUMIF(RelGegevens!$F$3:$M$1002,CONCATENATE("=",Uitwerking!$A189,"-",Uitwerking!P$9),RelGegevens!$L$3:$L$1002)=0),"",SUMIF(RelGegevens!$F$3:$M$1002,CONCATENATE("=",Uitwerking!$A189,"-",Uitwerking!P$9),RelGegevens!$L$3:$L$1002))</f>
        <v/>
      </c>
      <c r="Q189" s="51" t="str">
        <f ca="1">IF(OR($A189="",Q$9="",SUMIF(RelGegevens!$F$3:$M$1002,CONCATENATE("=",Uitwerking!$A189,"-",Uitwerking!Q$9),RelGegevens!$L$3:$L$1002)=0),"",SUMIF(RelGegevens!$F$3:$M$1002,CONCATENATE("=",Uitwerking!$A189,"-",Uitwerking!Q$9),RelGegevens!$L$3:$L$1002))</f>
        <v/>
      </c>
      <c r="R189" s="51" t="str">
        <f ca="1">IF(OR($A189="",R$9="",SUMIF(RelGegevens!$F$3:$M$1002,CONCATENATE("=",Uitwerking!$A189,"-",Uitwerking!R$9),RelGegevens!$L$3:$L$1002)=0),"",SUMIF(RelGegevens!$F$3:$M$1002,CONCATENATE("=",Uitwerking!$A189,"-",Uitwerking!R$9),RelGegevens!$L$3:$L$1002))</f>
        <v/>
      </c>
      <c r="S189" s="51" t="str">
        <f ca="1">IF(OR($A189="",S$9="",SUMIF(RelGegevens!$F$3:$M$1002,CONCATENATE("=",Uitwerking!$A189,"-",Uitwerking!S$9),RelGegevens!$L$3:$L$1002)=0),"",SUMIF(RelGegevens!$F$3:$M$1002,CONCATENATE("=",Uitwerking!$A189,"-",Uitwerking!S$9),RelGegevens!$L$3:$L$1002))</f>
        <v/>
      </c>
      <c r="T189" s="51" t="str">
        <f ca="1">IF(OR($A189="",T$9="",SUMIF(RelGegevens!$F$3:$M$1002,CONCATENATE("=",Uitwerking!$A189,"-",Uitwerking!T$9),RelGegevens!$L$3:$L$1002)=0),"",SUMIF(RelGegevens!$F$3:$M$1002,CONCATENATE("=",Uitwerking!$A189,"-",Uitwerking!T$9),RelGegevens!$L$3:$L$1002))</f>
        <v/>
      </c>
      <c r="U189" s="51" t="str">
        <f ca="1">IF(OR($A189="",U$9="",SUMIF(RelGegevens!$F$3:$M$1002,CONCATENATE("=",Uitwerking!$A189,"-",Uitwerking!U$9),RelGegevens!$L$3:$L$1002)=0),"",SUMIF(RelGegevens!$F$3:$M$1002,CONCATENATE("=",Uitwerking!$A189,"-",Uitwerking!U$9),RelGegevens!$L$3:$L$1002))</f>
        <v/>
      </c>
      <c r="V189" s="51" t="str">
        <f ca="1">IF(OR($A189="",V$9="",SUMIF(RelGegevens!$F$3:$M$1002,CONCATENATE("=",Uitwerking!$A189,"-",Uitwerking!V$9),RelGegevens!$L$3:$L$1002)=0),"",SUMIF(RelGegevens!$F$3:$M$1002,CONCATENATE("=",Uitwerking!$A189,"-",Uitwerking!V$9),RelGegevens!$L$3:$L$1002))</f>
        <v/>
      </c>
      <c r="W189" s="51" t="str">
        <f ca="1">IF(OR($A189="",W$9="",SUMIF(RelGegevens!$F$3:$M$1002,CONCATENATE("=",Uitwerking!$A189,"-",Uitwerking!W$9),RelGegevens!$L$3:$L$1002)=0),"",SUMIF(RelGegevens!$F$3:$M$1002,CONCATENATE("=",Uitwerking!$A189,"-",Uitwerking!W$9),RelGegevens!$L$3:$L$1002))</f>
        <v/>
      </c>
      <c r="X189" s="51" t="str">
        <f ca="1">IF(OR($A189="",X$9="",SUMIF(RelGegevens!$F$3:$M$1002,CONCATENATE("=",Uitwerking!$A189,"-",Uitwerking!X$9),RelGegevens!$L$3:$L$1002)=0),"",SUMIF(RelGegevens!$F$3:$M$1002,CONCATENATE("=",Uitwerking!$A189,"-",Uitwerking!X$9),RelGegevens!$L$3:$L$1002))</f>
        <v/>
      </c>
      <c r="Y189" s="51" t="str">
        <f ca="1">IF(OR($A189="",Y$9="",SUMIF(RelGegevens!$F$3:$M$1002,CONCATENATE("=",Uitwerking!$A189,"-",Uitwerking!Y$9),RelGegevens!$L$3:$L$1002)=0),"",SUMIF(RelGegevens!$F$3:$M$1002,CONCATENATE("=",Uitwerking!$A189,"-",Uitwerking!Y$9),RelGegevens!$L$3:$L$1002))</f>
        <v/>
      </c>
      <c r="Z189" s="50" t="str">
        <f ca="1">IF(OR($A189="",Z$9="",SUMIF(RelGegevens!$F$3:$M$1002,CONCATENATE("=",Uitwerking!$A189,"-",Uitwerking!Z$9),RelGegevens!$L$3:$L$1002)=0),"",SUMIF(RelGegevens!$F$3:$M$1002,CONCATENATE("=",Uitwerking!$A189,"-",Uitwerking!Z$9),RelGegevens!$L$3:$L$1002))</f>
        <v/>
      </c>
      <c r="AA189" s="51" t="str">
        <f ca="1">IF(OR($A189="",AA$9="",SUMIF(RelGegevens!$F$3:$M$1002,CONCATENATE("=",Uitwerking!$A189,"-",Uitwerking!AA$9),RelGegevens!$L$3:$L$1002)=0),"",SUMIF(RelGegevens!$F$3:$M$1002,CONCATENATE("=",Uitwerking!$A189,"-",Uitwerking!AA$9),RelGegevens!$L$3:$L$1002))</f>
        <v/>
      </c>
      <c r="AB189" s="51" t="str">
        <f ca="1">IF(OR($A189="",AB$9="",SUMIF(RelGegevens!$F$3:$M$1002,CONCATENATE("=",Uitwerking!$A189,"-",Uitwerking!AB$9),RelGegevens!$L$3:$L$1002)=0),"",SUMIF(RelGegevens!$F$3:$M$1002,CONCATENATE("=",Uitwerking!$A189,"-",Uitwerking!AB$9),RelGegevens!$L$3:$L$1002))</f>
        <v/>
      </c>
      <c r="AC189" s="51" t="str">
        <f ca="1">IF(OR($A189="",AC$9="",SUMIF(RelGegevens!$F$3:$M$1002,CONCATENATE("=",Uitwerking!$A189,"-",Uitwerking!AC$9),RelGegevens!$L$3:$L$1002)=0),"",SUMIF(RelGegevens!$F$3:$M$1002,CONCATENATE("=",Uitwerking!$A189,"-",Uitwerking!AC$9),RelGegevens!$L$3:$L$1002))</f>
        <v/>
      </c>
      <c r="AD189" s="51" t="str">
        <f ca="1">IF(OR($A189="",AD$9="",SUMIF(RelGegevens!$F$3:$M$1002,CONCATENATE("=",Uitwerking!$A189,"-",Uitwerking!AD$9),RelGegevens!$L$3:$L$1002)=0),"",SUMIF(RelGegevens!$F$3:$M$1002,CONCATENATE("=",Uitwerking!$A189,"-",Uitwerking!AD$9),RelGegevens!$L$3:$L$1002))</f>
        <v/>
      </c>
      <c r="AE189" s="51" t="str">
        <f ca="1">IF(OR($A189="",AE$9="",SUMIF(RelGegevens!$F$3:$M$1002,CONCATENATE("=",Uitwerking!$A189,"-",Uitwerking!AE$9),RelGegevens!$L$3:$L$1002)=0),"",SUMIF(RelGegevens!$F$3:$M$1002,CONCATENATE("=",Uitwerking!$A189,"-",Uitwerking!AE$9),RelGegevens!$L$3:$L$1002))</f>
        <v/>
      </c>
      <c r="AF189" s="51" t="str">
        <f ca="1">IF(OR($A189="",AF$9="",SUMIF(RelGegevens!$F$3:$M$1002,CONCATENATE("=",Uitwerking!$A189,"-",Uitwerking!AF$9),RelGegevens!$L$3:$L$1002)=0),"",SUMIF(RelGegevens!$F$3:$M$1002,CONCATENATE("=",Uitwerking!$A189,"-",Uitwerking!AF$9),RelGegevens!$L$3:$L$1002))</f>
        <v/>
      </c>
      <c r="AG189" s="51" t="str">
        <f ca="1">IF(OR($A189="",AG$9="",SUMIF(RelGegevens!$F$3:$M$1002,CONCATENATE("=",Uitwerking!$A189,"-",Uitwerking!AG$9),RelGegevens!$L$3:$L$1002)=0),"",SUMIF(RelGegevens!$F$3:$M$1002,CONCATENATE("=",Uitwerking!$A189,"-",Uitwerking!AG$9),RelGegevens!$L$3:$L$1002))</f>
        <v/>
      </c>
      <c r="AH189" s="51" t="str">
        <f ca="1">IF(OR($A189="",AH$9="",SUMIF(RelGegevens!$F$3:$M$1002,CONCATENATE("=",Uitwerking!$A189,"-",Uitwerking!AH$9),RelGegevens!$L$3:$L$1002)=0),"",SUMIF(RelGegevens!$F$3:$M$1002,CONCATENATE("=",Uitwerking!$A189,"-",Uitwerking!AH$9),RelGegevens!$L$3:$L$1002))</f>
        <v/>
      </c>
      <c r="AI189" s="51" t="str">
        <f ca="1">IF(OR($A189="",AI$9="",SUMIF(RelGegevens!$F$3:$M$1002,CONCATENATE("=",Uitwerking!$A189,"-",Uitwerking!AI$9),RelGegevens!$L$3:$L$1002)=0),"",SUMIF(RelGegevens!$F$3:$M$1002,CONCATENATE("=",Uitwerking!$A189,"-",Uitwerking!AI$9),RelGegevens!$L$3:$L$1002))</f>
        <v/>
      </c>
      <c r="AJ189" s="51" t="str">
        <f ca="1">IF(OR($A189="",AJ$9="",SUMIF(RelGegevens!$F$3:$M$1002,CONCATENATE("=",Uitwerking!$A189,"-",Uitwerking!AJ$9),RelGegevens!$L$3:$L$1002)=0),"",SUMIF(RelGegevens!$F$3:$M$1002,CONCATENATE("=",Uitwerking!$A189,"-",Uitwerking!AJ$9),RelGegevens!$L$3:$L$1002))</f>
        <v/>
      </c>
      <c r="AK189" s="51" t="str">
        <f ca="1">IF(OR($A189="",AK$9="",SUMIF(RelGegevens!$F$3:$M$1002,CONCATENATE("=",Uitwerking!$A189,"-",Uitwerking!AK$9),RelGegevens!$L$3:$L$1002)=0),"",SUMIF(RelGegevens!$F$3:$M$1002,CONCATENATE("=",Uitwerking!$A189,"-",Uitwerking!AK$9),RelGegevens!$L$3:$L$1002))</f>
        <v/>
      </c>
      <c r="AL189" s="51" t="str">
        <f ca="1">IF(OR($A189="",AL$9="",SUMIF(RelGegevens!$F$3:$M$1002,CONCATENATE("=",Uitwerking!$A189,"-",Uitwerking!AL$9),RelGegevens!$L$3:$L$1002)=0),"",SUMIF(RelGegevens!$F$3:$M$1002,CONCATENATE("=",Uitwerking!$A189,"-",Uitwerking!AL$9),RelGegevens!$L$3:$L$1002))</f>
        <v/>
      </c>
      <c r="AM189" s="51" t="str">
        <f ca="1">IF(OR($A189="",AM$9="",SUMIF(RelGegevens!$F$3:$M$1002,CONCATENATE("=",Uitwerking!$A189,"-",Uitwerking!AM$9),RelGegevens!$L$3:$L$1002)=0),"",SUMIF(RelGegevens!$F$3:$M$1002,CONCATENATE("=",Uitwerking!$A189,"-",Uitwerking!AM$9),RelGegevens!$L$3:$L$1002))</f>
        <v/>
      </c>
      <c r="AN189" s="51" t="str">
        <f ca="1">IF(OR($A189="",AN$9="",SUMIF(RelGegevens!$F$3:$M$1002,CONCATENATE("=",Uitwerking!$A189,"-",Uitwerking!AN$9),RelGegevens!$L$3:$L$1002)=0),"",SUMIF(RelGegevens!$F$3:$M$1002,CONCATENATE("=",Uitwerking!$A189,"-",Uitwerking!AN$9),RelGegevens!$L$3:$L$1002))</f>
        <v/>
      </c>
      <c r="AO189" s="51" t="str">
        <f ca="1">IF(OR($A189="",AO$9="",SUMIF(RelGegevens!$F$3:$M$1002,CONCATENATE("=",Uitwerking!$A189,"-",Uitwerking!AO$9),RelGegevens!$L$3:$L$1002)=0),"",SUMIF(RelGegevens!$F$3:$M$1002,CONCATENATE("=",Uitwerking!$A189,"-",Uitwerking!AO$9),RelGegevens!$L$3:$L$1002))</f>
        <v/>
      </c>
      <c r="AP189" s="51" t="str">
        <f ca="1">IF(OR($A189="",AP$9="",SUMIF(RelGegevens!$F$3:$M$1002,CONCATENATE("=",Uitwerking!$A189,"-",Uitwerking!AP$9),RelGegevens!$L$3:$L$1002)=0),"",SUMIF(RelGegevens!$F$3:$M$1002,CONCATENATE("=",Uitwerking!$A189,"-",Uitwerking!AP$9),RelGegevens!$L$3:$L$1002))</f>
        <v/>
      </c>
      <c r="AQ189" s="51" t="str">
        <f ca="1">IF(OR($A189="",AQ$9="",SUMIF(RelGegevens!$F$3:$M$1002,CONCATENATE("=",Uitwerking!$A189,"-",Uitwerking!AQ$9),RelGegevens!$L$3:$L$1002)=0),"",SUMIF(RelGegevens!$F$3:$M$1002,CONCATENATE("=",Uitwerking!$A189,"-",Uitwerking!AQ$9),RelGegevens!$L$3:$L$1002))</f>
        <v/>
      </c>
      <c r="AR189" s="51" t="str">
        <f ca="1">IF(OR($A189="",AR$9="",SUMIF(RelGegevens!$F$3:$M$1002,CONCATENATE("=",Uitwerking!$A189,"-",Uitwerking!AR$9),RelGegevens!$L$3:$L$1002)=0),"",SUMIF(RelGegevens!$F$3:$M$1002,CONCATENATE("=",Uitwerking!$A189,"-",Uitwerking!AR$9),RelGegevens!$L$3:$L$1002))</f>
        <v/>
      </c>
      <c r="AS189" s="51" t="str">
        <f ca="1">IF(OR($A189="",AS$9="",SUMIF(RelGegevens!$F$3:$M$1002,CONCATENATE("=",Uitwerking!$A189,"-",Uitwerking!AS$9),RelGegevens!$L$3:$L$1002)=0),"",SUMIF(RelGegevens!$F$3:$M$1002,CONCATENATE("=",Uitwerking!$A189,"-",Uitwerking!AS$9),RelGegevens!$L$3:$L$1002))</f>
        <v/>
      </c>
      <c r="AT189" s="51" t="str">
        <f ca="1">IF(OR($A189="",AT$9="",SUMIF(RelGegevens!$F$3:$M$1002,CONCATENATE("=",Uitwerking!$A189,"-",Uitwerking!AT$9),RelGegevens!$L$3:$L$1002)=0),"",SUMIF(RelGegevens!$F$3:$M$1002,CONCATENATE("=",Uitwerking!$A189,"-",Uitwerking!AT$9),RelGegevens!$L$3:$L$1002))</f>
        <v/>
      </c>
      <c r="AU189" s="51" t="str">
        <f ca="1">IF(OR($A189="",AU$9="",SUMIF(RelGegevens!$F$3:$M$1002,CONCATENATE("=",Uitwerking!$A189,"-",Uitwerking!AU$9),RelGegevens!$L$3:$L$1002)=0),"",SUMIF(RelGegevens!$F$3:$M$1002,CONCATENATE("=",Uitwerking!$A189,"-",Uitwerking!AU$9),RelGegevens!$L$3:$L$1002))</f>
        <v/>
      </c>
      <c r="AV189" s="51" t="str">
        <f ca="1">IF(OR($A189="",AV$9="",SUMIF(RelGegevens!$F$3:$M$1002,CONCATENATE("=",Uitwerking!$A189,"-",Uitwerking!AV$9),RelGegevens!$L$3:$L$1002)=0),"",SUMIF(RelGegevens!$F$3:$M$1002,CONCATENATE("=",Uitwerking!$A189,"-",Uitwerking!AV$9),RelGegevens!$L$3:$L$1002))</f>
        <v/>
      </c>
      <c r="AW189" s="51" t="str">
        <f ca="1">IF(OR($A189="",AW$9="",SUMIF(RelGegevens!$F$3:$M$1002,CONCATENATE("=",Uitwerking!$A189,"-",Uitwerking!AW$9),RelGegevens!$L$3:$L$1002)=0),"",SUMIF(RelGegevens!$F$3:$M$1002,CONCATENATE("=",Uitwerking!$A189,"-",Uitwerking!AW$9),RelGegevens!$L$3:$L$1002))</f>
        <v/>
      </c>
      <c r="AX189" s="51" t="str">
        <f ca="1">IF(OR($A189="",AX$9="",SUMIF(RelGegevens!$F$3:$M$1002,CONCATENATE("=",Uitwerking!$A189,"-",Uitwerking!AX$9),RelGegevens!$L$3:$L$1002)=0),"",SUMIF(RelGegevens!$F$3:$M$1002,CONCATENATE("=",Uitwerking!$A189,"-",Uitwerking!AX$9),RelGegevens!$L$3:$L$1002))</f>
        <v/>
      </c>
      <c r="AY189" s="51" t="str">
        <f ca="1">IF(OR($A189="",AY$9="",SUMIF(RelGegevens!$F$3:$M$1002,CONCATENATE("=",Uitwerking!$A189,"-",Uitwerking!AY$9),RelGegevens!$L$3:$L$1002)=0),"",SUMIF(RelGegevens!$F$3:$M$1002,CONCATENATE("=",Uitwerking!$A189,"-",Uitwerking!AY$9),RelGegevens!$L$3:$L$1002))</f>
        <v/>
      </c>
      <c r="AZ189" s="51" t="str">
        <f ca="1">IF(OR($A189="",AZ$9="",SUMIF(RelGegevens!$F$3:$M$1002,CONCATENATE("=",Uitwerking!$A189,"-",Uitwerking!AZ$9),RelGegevens!$L$3:$L$1002)=0),"",SUMIF(RelGegevens!$F$3:$M$1002,CONCATENATE("=",Uitwerking!$A189,"-",Uitwerking!AZ$9),RelGegevens!$L$3:$L$1002))</f>
        <v/>
      </c>
      <c r="BA189" s="51" t="str">
        <f ca="1">IF(OR($A189="",BA$9="",SUMIF(RelGegevens!$F$3:$M$1002,CONCATENATE("=",Uitwerking!$A189,"-",Uitwerking!BA$9),RelGegevens!$L$3:$L$1002)=0),"",SUMIF(RelGegevens!$F$3:$M$1002,CONCATENATE("=",Uitwerking!$A189,"-",Uitwerking!BA$9),RelGegevens!$L$3:$L$1002))</f>
        <v/>
      </c>
      <c r="BB189" s="51" t="str">
        <f ca="1">IF(OR($A189="",BB$9="",SUMIF(RelGegevens!$F$3:$M$1002,CONCATENATE("=",Uitwerking!$A189,"-",Uitwerking!BB$9),RelGegevens!$L$3:$L$1002)=0),"",SUMIF(RelGegevens!$F$3:$M$1002,CONCATENATE("=",Uitwerking!$A189,"-",Uitwerking!BB$9),RelGegevens!$L$3:$L$1002))</f>
        <v/>
      </c>
      <c r="BC189" s="52" t="str">
        <f ca="1">IF(OR($A189="",BC$9="",SUMIF(RelGegevens!$F$3:$M$1002,CONCATENATE("=",Uitwerking!$A189,"-",Uitwerking!BC$9),RelGegevens!$L$3:$L$1002)=0),"",SUMIF(RelGegevens!$F$3:$M$1002,CONCATENATE("=",Uitwerking!$A189,"-",Uitwerking!BC$9),RelGegevens!$L$3:$L$1002))</f>
        <v/>
      </c>
    </row>
    <row r="190" spans="1:55" ht="10.5" customHeight="1" x14ac:dyDescent="0.25">
      <c r="A190" s="17" t="str">
        <f>'Data LMA'!B198</f>
        <v/>
      </c>
      <c r="B190" s="29" t="str">
        <f t="shared" ref="B190:B209" si="10">IF(A190="","",SUM(F190:BC190))</f>
        <v/>
      </c>
      <c r="C190" s="22" t="str">
        <f>IF(A190="","",VLOOKUP(A190,Euralcodes!$A$2:$C$840,3))</f>
        <v/>
      </c>
      <c r="D190" s="23" t="str">
        <f>IF(C190="","",VLOOKUP(A190,Euralcodes!$A$2:$C$840,2))</f>
        <v/>
      </c>
      <c r="E190" s="87" t="str">
        <f t="shared" ca="1" si="8"/>
        <v/>
      </c>
      <c r="F190" s="50" t="str">
        <f ca="1">IF(OR($A190="",F$9="",SUMIF(RelGegevens!$F$3:$M$1002,CONCATENATE("=",Uitwerking!$A190,"-",Uitwerking!F$9),RelGegevens!$L$3:$L$1002)=0),"",SUMIF(RelGegevens!$F$3:$M$1002,CONCATENATE("=",Uitwerking!$A190,"-",Uitwerking!F$9),RelGegevens!$L$3:$L$1002))</f>
        <v/>
      </c>
      <c r="G190" s="51" t="str">
        <f ca="1">IF(OR($A190="",G$9="",SUMIF(RelGegevens!$F$3:$M$1002,CONCATENATE("=",Uitwerking!$A190,"-",Uitwerking!G$9),RelGegevens!$L$3:$L$1002)=0),"",SUMIF(RelGegevens!$F$3:$M$1002,CONCATENATE("=",Uitwerking!$A190,"-",Uitwerking!G$9),RelGegevens!$L$3:$L$1002))</f>
        <v/>
      </c>
      <c r="H190" s="51" t="str">
        <f ca="1">IF(OR($A190="",H$9="",SUMIF(RelGegevens!$F$3:$M$1002,CONCATENATE("=",Uitwerking!$A190,"-",Uitwerking!H$9),RelGegevens!$L$3:$L$1002)=0),"",SUMIF(RelGegevens!$F$3:$M$1002,CONCATENATE("=",Uitwerking!$A190,"-",Uitwerking!H$9),RelGegevens!$L$3:$L$1002))</f>
        <v/>
      </c>
      <c r="I190" s="51" t="str">
        <f ca="1">IF(OR($A190="",I$9="",SUMIF(RelGegevens!$F$3:$M$1002,CONCATENATE("=",Uitwerking!$A190,"-",Uitwerking!I$9),RelGegevens!$L$3:$L$1002)=0),"",SUMIF(RelGegevens!$F$3:$M$1002,CONCATENATE("=",Uitwerking!$A190,"-",Uitwerking!I$9),RelGegevens!$L$3:$L$1002))</f>
        <v/>
      </c>
      <c r="J190" s="51" t="str">
        <f ca="1">IF(OR($A190="",J$9="",SUMIF(RelGegevens!$F$3:$M$1002,CONCATENATE("=",Uitwerking!$A190,"-",Uitwerking!J$9),RelGegevens!$L$3:$L$1002)=0),"",SUMIF(RelGegevens!$F$3:$M$1002,CONCATENATE("=",Uitwerking!$A190,"-",Uitwerking!J$9),RelGegevens!$L$3:$L$1002))</f>
        <v/>
      </c>
      <c r="K190" s="51" t="str">
        <f ca="1">IF(OR($A190="",K$9="",SUMIF(RelGegevens!$F$3:$M$1002,CONCATENATE("=",Uitwerking!$A190,"-",Uitwerking!K$9),RelGegevens!$L$3:$L$1002)=0),"",SUMIF(RelGegevens!$F$3:$M$1002,CONCATENATE("=",Uitwerking!$A190,"-",Uitwerking!K$9),RelGegevens!$L$3:$L$1002))</f>
        <v/>
      </c>
      <c r="L190" s="51" t="str">
        <f ca="1">IF(OR($A190="",L$9="",SUMIF(RelGegevens!$F$3:$M$1002,CONCATENATE("=",Uitwerking!$A190,"-",Uitwerking!L$9),RelGegevens!$L$3:$L$1002)=0),"",SUMIF(RelGegevens!$F$3:$M$1002,CONCATENATE("=",Uitwerking!$A190,"-",Uitwerking!L$9),RelGegevens!$L$3:$L$1002))</f>
        <v/>
      </c>
      <c r="M190" s="51" t="str">
        <f ca="1">IF(OR($A190="",M$9="",SUMIF(RelGegevens!$F$3:$M$1002,CONCATENATE("=",Uitwerking!$A190,"-",Uitwerking!M$9),RelGegevens!$L$3:$L$1002)=0),"",SUMIF(RelGegevens!$F$3:$M$1002,CONCATENATE("=",Uitwerking!$A190,"-",Uitwerking!M$9),RelGegevens!$L$3:$L$1002))</f>
        <v/>
      </c>
      <c r="N190" s="51" t="str">
        <f ca="1">IF(OR($A190="",N$9="",SUMIF(RelGegevens!$F$3:$M$1002,CONCATENATE("=",Uitwerking!$A190,"-",Uitwerking!N$9),RelGegevens!$L$3:$L$1002)=0),"",SUMIF(RelGegevens!$F$3:$M$1002,CONCATENATE("=",Uitwerking!$A190,"-",Uitwerking!N$9),RelGegevens!$L$3:$L$1002))</f>
        <v/>
      </c>
      <c r="O190" s="51" t="str">
        <f ca="1">IF(OR($A190="",O$9="",SUMIF(RelGegevens!$F$3:$M$1002,CONCATENATE("=",Uitwerking!$A190,"-",Uitwerking!O$9),RelGegevens!$L$3:$L$1002)=0),"",SUMIF(RelGegevens!$F$3:$M$1002,CONCATENATE("=",Uitwerking!$A190,"-",Uitwerking!O$9),RelGegevens!$L$3:$L$1002))</f>
        <v/>
      </c>
      <c r="P190" s="51" t="str">
        <f ca="1">IF(OR($A190="",P$9="",SUMIF(RelGegevens!$F$3:$M$1002,CONCATENATE("=",Uitwerking!$A190,"-",Uitwerking!P$9),RelGegevens!$L$3:$L$1002)=0),"",SUMIF(RelGegevens!$F$3:$M$1002,CONCATENATE("=",Uitwerking!$A190,"-",Uitwerking!P$9),RelGegevens!$L$3:$L$1002))</f>
        <v/>
      </c>
      <c r="Q190" s="51" t="str">
        <f ca="1">IF(OR($A190="",Q$9="",SUMIF(RelGegevens!$F$3:$M$1002,CONCATENATE("=",Uitwerking!$A190,"-",Uitwerking!Q$9),RelGegevens!$L$3:$L$1002)=0),"",SUMIF(RelGegevens!$F$3:$M$1002,CONCATENATE("=",Uitwerking!$A190,"-",Uitwerking!Q$9),RelGegevens!$L$3:$L$1002))</f>
        <v/>
      </c>
      <c r="R190" s="51" t="str">
        <f ca="1">IF(OR($A190="",R$9="",SUMIF(RelGegevens!$F$3:$M$1002,CONCATENATE("=",Uitwerking!$A190,"-",Uitwerking!R$9),RelGegevens!$L$3:$L$1002)=0),"",SUMIF(RelGegevens!$F$3:$M$1002,CONCATENATE("=",Uitwerking!$A190,"-",Uitwerking!R$9),RelGegevens!$L$3:$L$1002))</f>
        <v/>
      </c>
      <c r="S190" s="51" t="str">
        <f ca="1">IF(OR($A190="",S$9="",SUMIF(RelGegevens!$F$3:$M$1002,CONCATENATE("=",Uitwerking!$A190,"-",Uitwerking!S$9),RelGegevens!$L$3:$L$1002)=0),"",SUMIF(RelGegevens!$F$3:$M$1002,CONCATENATE("=",Uitwerking!$A190,"-",Uitwerking!S$9),RelGegevens!$L$3:$L$1002))</f>
        <v/>
      </c>
      <c r="T190" s="51" t="str">
        <f ca="1">IF(OR($A190="",T$9="",SUMIF(RelGegevens!$F$3:$M$1002,CONCATENATE("=",Uitwerking!$A190,"-",Uitwerking!T$9),RelGegevens!$L$3:$L$1002)=0),"",SUMIF(RelGegevens!$F$3:$M$1002,CONCATENATE("=",Uitwerking!$A190,"-",Uitwerking!T$9),RelGegevens!$L$3:$L$1002))</f>
        <v/>
      </c>
      <c r="U190" s="51" t="str">
        <f ca="1">IF(OR($A190="",U$9="",SUMIF(RelGegevens!$F$3:$M$1002,CONCATENATE("=",Uitwerking!$A190,"-",Uitwerking!U$9),RelGegevens!$L$3:$L$1002)=0),"",SUMIF(RelGegevens!$F$3:$M$1002,CONCATENATE("=",Uitwerking!$A190,"-",Uitwerking!U$9),RelGegevens!$L$3:$L$1002))</f>
        <v/>
      </c>
      <c r="V190" s="51" t="str">
        <f ca="1">IF(OR($A190="",V$9="",SUMIF(RelGegevens!$F$3:$M$1002,CONCATENATE("=",Uitwerking!$A190,"-",Uitwerking!V$9),RelGegevens!$L$3:$L$1002)=0),"",SUMIF(RelGegevens!$F$3:$M$1002,CONCATENATE("=",Uitwerking!$A190,"-",Uitwerking!V$9),RelGegevens!$L$3:$L$1002))</f>
        <v/>
      </c>
      <c r="W190" s="51" t="str">
        <f ca="1">IF(OR($A190="",W$9="",SUMIF(RelGegevens!$F$3:$M$1002,CONCATENATE("=",Uitwerking!$A190,"-",Uitwerking!W$9),RelGegevens!$L$3:$L$1002)=0),"",SUMIF(RelGegevens!$F$3:$M$1002,CONCATENATE("=",Uitwerking!$A190,"-",Uitwerking!W$9),RelGegevens!$L$3:$L$1002))</f>
        <v/>
      </c>
      <c r="X190" s="51" t="str">
        <f ca="1">IF(OR($A190="",X$9="",SUMIF(RelGegevens!$F$3:$M$1002,CONCATENATE("=",Uitwerking!$A190,"-",Uitwerking!X$9),RelGegevens!$L$3:$L$1002)=0),"",SUMIF(RelGegevens!$F$3:$M$1002,CONCATENATE("=",Uitwerking!$A190,"-",Uitwerking!X$9),RelGegevens!$L$3:$L$1002))</f>
        <v/>
      </c>
      <c r="Y190" s="51" t="str">
        <f ca="1">IF(OR($A190="",Y$9="",SUMIF(RelGegevens!$F$3:$M$1002,CONCATENATE("=",Uitwerking!$A190,"-",Uitwerking!Y$9),RelGegevens!$L$3:$L$1002)=0),"",SUMIF(RelGegevens!$F$3:$M$1002,CONCATENATE("=",Uitwerking!$A190,"-",Uitwerking!Y$9),RelGegevens!$L$3:$L$1002))</f>
        <v/>
      </c>
      <c r="Z190" s="50" t="str">
        <f ca="1">IF(OR($A190="",Z$9="",SUMIF(RelGegevens!$F$3:$M$1002,CONCATENATE("=",Uitwerking!$A190,"-",Uitwerking!Z$9),RelGegevens!$L$3:$L$1002)=0),"",SUMIF(RelGegevens!$F$3:$M$1002,CONCATENATE("=",Uitwerking!$A190,"-",Uitwerking!Z$9),RelGegevens!$L$3:$L$1002))</f>
        <v/>
      </c>
      <c r="AA190" s="51" t="str">
        <f ca="1">IF(OR($A190="",AA$9="",SUMIF(RelGegevens!$F$3:$M$1002,CONCATENATE("=",Uitwerking!$A190,"-",Uitwerking!AA$9),RelGegevens!$L$3:$L$1002)=0),"",SUMIF(RelGegevens!$F$3:$M$1002,CONCATENATE("=",Uitwerking!$A190,"-",Uitwerking!AA$9),RelGegevens!$L$3:$L$1002))</f>
        <v/>
      </c>
      <c r="AB190" s="51" t="str">
        <f ca="1">IF(OR($A190="",AB$9="",SUMIF(RelGegevens!$F$3:$M$1002,CONCATENATE("=",Uitwerking!$A190,"-",Uitwerking!AB$9),RelGegevens!$L$3:$L$1002)=0),"",SUMIF(RelGegevens!$F$3:$M$1002,CONCATENATE("=",Uitwerking!$A190,"-",Uitwerking!AB$9),RelGegevens!$L$3:$L$1002))</f>
        <v/>
      </c>
      <c r="AC190" s="51" t="str">
        <f ca="1">IF(OR($A190="",AC$9="",SUMIF(RelGegevens!$F$3:$M$1002,CONCATENATE("=",Uitwerking!$A190,"-",Uitwerking!AC$9),RelGegevens!$L$3:$L$1002)=0),"",SUMIF(RelGegevens!$F$3:$M$1002,CONCATENATE("=",Uitwerking!$A190,"-",Uitwerking!AC$9),RelGegevens!$L$3:$L$1002))</f>
        <v/>
      </c>
      <c r="AD190" s="51" t="str">
        <f ca="1">IF(OR($A190="",AD$9="",SUMIF(RelGegevens!$F$3:$M$1002,CONCATENATE("=",Uitwerking!$A190,"-",Uitwerking!AD$9),RelGegevens!$L$3:$L$1002)=0),"",SUMIF(RelGegevens!$F$3:$M$1002,CONCATENATE("=",Uitwerking!$A190,"-",Uitwerking!AD$9),RelGegevens!$L$3:$L$1002))</f>
        <v/>
      </c>
      <c r="AE190" s="51" t="str">
        <f ca="1">IF(OR($A190="",AE$9="",SUMIF(RelGegevens!$F$3:$M$1002,CONCATENATE("=",Uitwerking!$A190,"-",Uitwerking!AE$9),RelGegevens!$L$3:$L$1002)=0),"",SUMIF(RelGegevens!$F$3:$M$1002,CONCATENATE("=",Uitwerking!$A190,"-",Uitwerking!AE$9),RelGegevens!$L$3:$L$1002))</f>
        <v/>
      </c>
      <c r="AF190" s="51" t="str">
        <f ca="1">IF(OR($A190="",AF$9="",SUMIF(RelGegevens!$F$3:$M$1002,CONCATENATE("=",Uitwerking!$A190,"-",Uitwerking!AF$9),RelGegevens!$L$3:$L$1002)=0),"",SUMIF(RelGegevens!$F$3:$M$1002,CONCATENATE("=",Uitwerking!$A190,"-",Uitwerking!AF$9),RelGegevens!$L$3:$L$1002))</f>
        <v/>
      </c>
      <c r="AG190" s="51" t="str">
        <f ca="1">IF(OR($A190="",AG$9="",SUMIF(RelGegevens!$F$3:$M$1002,CONCATENATE("=",Uitwerking!$A190,"-",Uitwerking!AG$9),RelGegevens!$L$3:$L$1002)=0),"",SUMIF(RelGegevens!$F$3:$M$1002,CONCATENATE("=",Uitwerking!$A190,"-",Uitwerking!AG$9),RelGegevens!$L$3:$L$1002))</f>
        <v/>
      </c>
      <c r="AH190" s="51" t="str">
        <f ca="1">IF(OR($A190="",AH$9="",SUMIF(RelGegevens!$F$3:$M$1002,CONCATENATE("=",Uitwerking!$A190,"-",Uitwerking!AH$9),RelGegevens!$L$3:$L$1002)=0),"",SUMIF(RelGegevens!$F$3:$M$1002,CONCATENATE("=",Uitwerking!$A190,"-",Uitwerking!AH$9),RelGegevens!$L$3:$L$1002))</f>
        <v/>
      </c>
      <c r="AI190" s="51" t="str">
        <f ca="1">IF(OR($A190="",AI$9="",SUMIF(RelGegevens!$F$3:$M$1002,CONCATENATE("=",Uitwerking!$A190,"-",Uitwerking!AI$9),RelGegevens!$L$3:$L$1002)=0),"",SUMIF(RelGegevens!$F$3:$M$1002,CONCATENATE("=",Uitwerking!$A190,"-",Uitwerking!AI$9),RelGegevens!$L$3:$L$1002))</f>
        <v/>
      </c>
      <c r="AJ190" s="51" t="str">
        <f ca="1">IF(OR($A190="",AJ$9="",SUMIF(RelGegevens!$F$3:$M$1002,CONCATENATE("=",Uitwerking!$A190,"-",Uitwerking!AJ$9),RelGegevens!$L$3:$L$1002)=0),"",SUMIF(RelGegevens!$F$3:$M$1002,CONCATENATE("=",Uitwerking!$A190,"-",Uitwerking!AJ$9),RelGegevens!$L$3:$L$1002))</f>
        <v/>
      </c>
      <c r="AK190" s="51" t="str">
        <f ca="1">IF(OR($A190="",AK$9="",SUMIF(RelGegevens!$F$3:$M$1002,CONCATENATE("=",Uitwerking!$A190,"-",Uitwerking!AK$9),RelGegevens!$L$3:$L$1002)=0),"",SUMIF(RelGegevens!$F$3:$M$1002,CONCATENATE("=",Uitwerking!$A190,"-",Uitwerking!AK$9),RelGegevens!$L$3:$L$1002))</f>
        <v/>
      </c>
      <c r="AL190" s="51" t="str">
        <f ca="1">IF(OR($A190="",AL$9="",SUMIF(RelGegevens!$F$3:$M$1002,CONCATENATE("=",Uitwerking!$A190,"-",Uitwerking!AL$9),RelGegevens!$L$3:$L$1002)=0),"",SUMIF(RelGegevens!$F$3:$M$1002,CONCATENATE("=",Uitwerking!$A190,"-",Uitwerking!AL$9),RelGegevens!$L$3:$L$1002))</f>
        <v/>
      </c>
      <c r="AM190" s="51" t="str">
        <f ca="1">IF(OR($A190="",AM$9="",SUMIF(RelGegevens!$F$3:$M$1002,CONCATENATE("=",Uitwerking!$A190,"-",Uitwerking!AM$9),RelGegevens!$L$3:$L$1002)=0),"",SUMIF(RelGegevens!$F$3:$M$1002,CONCATENATE("=",Uitwerking!$A190,"-",Uitwerking!AM$9),RelGegevens!$L$3:$L$1002))</f>
        <v/>
      </c>
      <c r="AN190" s="51" t="str">
        <f ca="1">IF(OR($A190="",AN$9="",SUMIF(RelGegevens!$F$3:$M$1002,CONCATENATE("=",Uitwerking!$A190,"-",Uitwerking!AN$9),RelGegevens!$L$3:$L$1002)=0),"",SUMIF(RelGegevens!$F$3:$M$1002,CONCATENATE("=",Uitwerking!$A190,"-",Uitwerking!AN$9),RelGegevens!$L$3:$L$1002))</f>
        <v/>
      </c>
      <c r="AO190" s="51" t="str">
        <f ca="1">IF(OR($A190="",AO$9="",SUMIF(RelGegevens!$F$3:$M$1002,CONCATENATE("=",Uitwerking!$A190,"-",Uitwerking!AO$9),RelGegevens!$L$3:$L$1002)=0),"",SUMIF(RelGegevens!$F$3:$M$1002,CONCATENATE("=",Uitwerking!$A190,"-",Uitwerking!AO$9),RelGegevens!$L$3:$L$1002))</f>
        <v/>
      </c>
      <c r="AP190" s="51" t="str">
        <f ca="1">IF(OR($A190="",AP$9="",SUMIF(RelGegevens!$F$3:$M$1002,CONCATENATE("=",Uitwerking!$A190,"-",Uitwerking!AP$9),RelGegevens!$L$3:$L$1002)=0),"",SUMIF(RelGegevens!$F$3:$M$1002,CONCATENATE("=",Uitwerking!$A190,"-",Uitwerking!AP$9),RelGegevens!$L$3:$L$1002))</f>
        <v/>
      </c>
      <c r="AQ190" s="51" t="str">
        <f ca="1">IF(OR($A190="",AQ$9="",SUMIF(RelGegevens!$F$3:$M$1002,CONCATENATE("=",Uitwerking!$A190,"-",Uitwerking!AQ$9),RelGegevens!$L$3:$L$1002)=0),"",SUMIF(RelGegevens!$F$3:$M$1002,CONCATENATE("=",Uitwerking!$A190,"-",Uitwerking!AQ$9),RelGegevens!$L$3:$L$1002))</f>
        <v/>
      </c>
      <c r="AR190" s="51" t="str">
        <f ca="1">IF(OR($A190="",AR$9="",SUMIF(RelGegevens!$F$3:$M$1002,CONCATENATE("=",Uitwerking!$A190,"-",Uitwerking!AR$9),RelGegevens!$L$3:$L$1002)=0),"",SUMIF(RelGegevens!$F$3:$M$1002,CONCATENATE("=",Uitwerking!$A190,"-",Uitwerking!AR$9),RelGegevens!$L$3:$L$1002))</f>
        <v/>
      </c>
      <c r="AS190" s="51" t="str">
        <f ca="1">IF(OR($A190="",AS$9="",SUMIF(RelGegevens!$F$3:$M$1002,CONCATENATE("=",Uitwerking!$A190,"-",Uitwerking!AS$9),RelGegevens!$L$3:$L$1002)=0),"",SUMIF(RelGegevens!$F$3:$M$1002,CONCATENATE("=",Uitwerking!$A190,"-",Uitwerking!AS$9),RelGegevens!$L$3:$L$1002))</f>
        <v/>
      </c>
      <c r="AT190" s="51" t="str">
        <f ca="1">IF(OR($A190="",AT$9="",SUMIF(RelGegevens!$F$3:$M$1002,CONCATENATE("=",Uitwerking!$A190,"-",Uitwerking!AT$9),RelGegevens!$L$3:$L$1002)=0),"",SUMIF(RelGegevens!$F$3:$M$1002,CONCATENATE("=",Uitwerking!$A190,"-",Uitwerking!AT$9),RelGegevens!$L$3:$L$1002))</f>
        <v/>
      </c>
      <c r="AU190" s="51" t="str">
        <f ca="1">IF(OR($A190="",AU$9="",SUMIF(RelGegevens!$F$3:$M$1002,CONCATENATE("=",Uitwerking!$A190,"-",Uitwerking!AU$9),RelGegevens!$L$3:$L$1002)=0),"",SUMIF(RelGegevens!$F$3:$M$1002,CONCATENATE("=",Uitwerking!$A190,"-",Uitwerking!AU$9),RelGegevens!$L$3:$L$1002))</f>
        <v/>
      </c>
      <c r="AV190" s="51" t="str">
        <f ca="1">IF(OR($A190="",AV$9="",SUMIF(RelGegevens!$F$3:$M$1002,CONCATENATE("=",Uitwerking!$A190,"-",Uitwerking!AV$9),RelGegevens!$L$3:$L$1002)=0),"",SUMIF(RelGegevens!$F$3:$M$1002,CONCATENATE("=",Uitwerking!$A190,"-",Uitwerking!AV$9),RelGegevens!$L$3:$L$1002))</f>
        <v/>
      </c>
      <c r="AW190" s="51" t="str">
        <f ca="1">IF(OR($A190="",AW$9="",SUMIF(RelGegevens!$F$3:$M$1002,CONCATENATE("=",Uitwerking!$A190,"-",Uitwerking!AW$9),RelGegevens!$L$3:$L$1002)=0),"",SUMIF(RelGegevens!$F$3:$M$1002,CONCATENATE("=",Uitwerking!$A190,"-",Uitwerking!AW$9),RelGegevens!$L$3:$L$1002))</f>
        <v/>
      </c>
      <c r="AX190" s="51" t="str">
        <f ca="1">IF(OR($A190="",AX$9="",SUMIF(RelGegevens!$F$3:$M$1002,CONCATENATE("=",Uitwerking!$A190,"-",Uitwerking!AX$9),RelGegevens!$L$3:$L$1002)=0),"",SUMIF(RelGegevens!$F$3:$M$1002,CONCATENATE("=",Uitwerking!$A190,"-",Uitwerking!AX$9),RelGegevens!$L$3:$L$1002))</f>
        <v/>
      </c>
      <c r="AY190" s="51" t="str">
        <f ca="1">IF(OR($A190="",AY$9="",SUMIF(RelGegevens!$F$3:$M$1002,CONCATENATE("=",Uitwerking!$A190,"-",Uitwerking!AY$9),RelGegevens!$L$3:$L$1002)=0),"",SUMIF(RelGegevens!$F$3:$M$1002,CONCATENATE("=",Uitwerking!$A190,"-",Uitwerking!AY$9),RelGegevens!$L$3:$L$1002))</f>
        <v/>
      </c>
      <c r="AZ190" s="51" t="str">
        <f ca="1">IF(OR($A190="",AZ$9="",SUMIF(RelGegevens!$F$3:$M$1002,CONCATENATE("=",Uitwerking!$A190,"-",Uitwerking!AZ$9),RelGegevens!$L$3:$L$1002)=0),"",SUMIF(RelGegevens!$F$3:$M$1002,CONCATENATE("=",Uitwerking!$A190,"-",Uitwerking!AZ$9),RelGegevens!$L$3:$L$1002))</f>
        <v/>
      </c>
      <c r="BA190" s="51" t="str">
        <f ca="1">IF(OR($A190="",BA$9="",SUMIF(RelGegevens!$F$3:$M$1002,CONCATENATE("=",Uitwerking!$A190,"-",Uitwerking!BA$9),RelGegevens!$L$3:$L$1002)=0),"",SUMIF(RelGegevens!$F$3:$M$1002,CONCATENATE("=",Uitwerking!$A190,"-",Uitwerking!BA$9),RelGegevens!$L$3:$L$1002))</f>
        <v/>
      </c>
      <c r="BB190" s="51" t="str">
        <f ca="1">IF(OR($A190="",BB$9="",SUMIF(RelGegevens!$F$3:$M$1002,CONCATENATE("=",Uitwerking!$A190,"-",Uitwerking!BB$9),RelGegevens!$L$3:$L$1002)=0),"",SUMIF(RelGegevens!$F$3:$M$1002,CONCATENATE("=",Uitwerking!$A190,"-",Uitwerking!BB$9),RelGegevens!$L$3:$L$1002))</f>
        <v/>
      </c>
      <c r="BC190" s="52" t="str">
        <f ca="1">IF(OR($A190="",BC$9="",SUMIF(RelGegevens!$F$3:$M$1002,CONCATENATE("=",Uitwerking!$A190,"-",Uitwerking!BC$9),RelGegevens!$L$3:$L$1002)=0),"",SUMIF(RelGegevens!$F$3:$M$1002,CONCATENATE("=",Uitwerking!$A190,"-",Uitwerking!BC$9),RelGegevens!$L$3:$L$1002))</f>
        <v/>
      </c>
    </row>
    <row r="191" spans="1:55" ht="10.5" customHeight="1" x14ac:dyDescent="0.25">
      <c r="A191" s="17" t="str">
        <f>'Data LMA'!B199</f>
        <v/>
      </c>
      <c r="B191" s="29" t="str">
        <f t="shared" si="10"/>
        <v/>
      </c>
      <c r="C191" s="22" t="str">
        <f>IF(A191="","",VLOOKUP(A191,Euralcodes!$A$2:$C$840,3))</f>
        <v/>
      </c>
      <c r="D191" s="23" t="str">
        <f>IF(C191="","",VLOOKUP(A191,Euralcodes!$A$2:$C$840,2))</f>
        <v/>
      </c>
      <c r="E191" s="87" t="str">
        <f t="shared" ca="1" si="8"/>
        <v/>
      </c>
      <c r="F191" s="50" t="str">
        <f ca="1">IF(OR($A191="",F$9="",SUMIF(RelGegevens!$F$3:$M$1002,CONCATENATE("=",Uitwerking!$A191,"-",Uitwerking!F$9),RelGegevens!$L$3:$L$1002)=0),"",SUMIF(RelGegevens!$F$3:$M$1002,CONCATENATE("=",Uitwerking!$A191,"-",Uitwerking!F$9),RelGegevens!$L$3:$L$1002))</f>
        <v/>
      </c>
      <c r="G191" s="51" t="str">
        <f ca="1">IF(OR($A191="",G$9="",SUMIF(RelGegevens!$F$3:$M$1002,CONCATENATE("=",Uitwerking!$A191,"-",Uitwerking!G$9),RelGegevens!$L$3:$L$1002)=0),"",SUMIF(RelGegevens!$F$3:$M$1002,CONCATENATE("=",Uitwerking!$A191,"-",Uitwerking!G$9),RelGegevens!$L$3:$L$1002))</f>
        <v/>
      </c>
      <c r="H191" s="51" t="str">
        <f ca="1">IF(OR($A191="",H$9="",SUMIF(RelGegevens!$F$3:$M$1002,CONCATENATE("=",Uitwerking!$A191,"-",Uitwerking!H$9),RelGegevens!$L$3:$L$1002)=0),"",SUMIF(RelGegevens!$F$3:$M$1002,CONCATENATE("=",Uitwerking!$A191,"-",Uitwerking!H$9),RelGegevens!$L$3:$L$1002))</f>
        <v/>
      </c>
      <c r="I191" s="51" t="str">
        <f ca="1">IF(OR($A191="",I$9="",SUMIF(RelGegevens!$F$3:$M$1002,CONCATENATE("=",Uitwerking!$A191,"-",Uitwerking!I$9),RelGegevens!$L$3:$L$1002)=0),"",SUMIF(RelGegevens!$F$3:$M$1002,CONCATENATE("=",Uitwerking!$A191,"-",Uitwerking!I$9),RelGegevens!$L$3:$L$1002))</f>
        <v/>
      </c>
      <c r="J191" s="51" t="str">
        <f ca="1">IF(OR($A191="",J$9="",SUMIF(RelGegevens!$F$3:$M$1002,CONCATENATE("=",Uitwerking!$A191,"-",Uitwerking!J$9),RelGegevens!$L$3:$L$1002)=0),"",SUMIF(RelGegevens!$F$3:$M$1002,CONCATENATE("=",Uitwerking!$A191,"-",Uitwerking!J$9),RelGegevens!$L$3:$L$1002))</f>
        <v/>
      </c>
      <c r="K191" s="51" t="str">
        <f ca="1">IF(OR($A191="",K$9="",SUMIF(RelGegevens!$F$3:$M$1002,CONCATENATE("=",Uitwerking!$A191,"-",Uitwerking!K$9),RelGegevens!$L$3:$L$1002)=0),"",SUMIF(RelGegevens!$F$3:$M$1002,CONCATENATE("=",Uitwerking!$A191,"-",Uitwerking!K$9),RelGegevens!$L$3:$L$1002))</f>
        <v/>
      </c>
      <c r="L191" s="51" t="str">
        <f ca="1">IF(OR($A191="",L$9="",SUMIF(RelGegevens!$F$3:$M$1002,CONCATENATE("=",Uitwerking!$A191,"-",Uitwerking!L$9),RelGegevens!$L$3:$L$1002)=0),"",SUMIF(RelGegevens!$F$3:$M$1002,CONCATENATE("=",Uitwerking!$A191,"-",Uitwerking!L$9),RelGegevens!$L$3:$L$1002))</f>
        <v/>
      </c>
      <c r="M191" s="51" t="str">
        <f ca="1">IF(OR($A191="",M$9="",SUMIF(RelGegevens!$F$3:$M$1002,CONCATENATE("=",Uitwerking!$A191,"-",Uitwerking!M$9),RelGegevens!$L$3:$L$1002)=0),"",SUMIF(RelGegevens!$F$3:$M$1002,CONCATENATE("=",Uitwerking!$A191,"-",Uitwerking!M$9),RelGegevens!$L$3:$L$1002))</f>
        <v/>
      </c>
      <c r="N191" s="51" t="str">
        <f ca="1">IF(OR($A191="",N$9="",SUMIF(RelGegevens!$F$3:$M$1002,CONCATENATE("=",Uitwerking!$A191,"-",Uitwerking!N$9),RelGegevens!$L$3:$L$1002)=0),"",SUMIF(RelGegevens!$F$3:$M$1002,CONCATENATE("=",Uitwerking!$A191,"-",Uitwerking!N$9),RelGegevens!$L$3:$L$1002))</f>
        <v/>
      </c>
      <c r="O191" s="51" t="str">
        <f ca="1">IF(OR($A191="",O$9="",SUMIF(RelGegevens!$F$3:$M$1002,CONCATENATE("=",Uitwerking!$A191,"-",Uitwerking!O$9),RelGegevens!$L$3:$L$1002)=0),"",SUMIF(RelGegevens!$F$3:$M$1002,CONCATENATE("=",Uitwerking!$A191,"-",Uitwerking!O$9),RelGegevens!$L$3:$L$1002))</f>
        <v/>
      </c>
      <c r="P191" s="51" t="str">
        <f ca="1">IF(OR($A191="",P$9="",SUMIF(RelGegevens!$F$3:$M$1002,CONCATENATE("=",Uitwerking!$A191,"-",Uitwerking!P$9),RelGegevens!$L$3:$L$1002)=0),"",SUMIF(RelGegevens!$F$3:$M$1002,CONCATENATE("=",Uitwerking!$A191,"-",Uitwerking!P$9),RelGegevens!$L$3:$L$1002))</f>
        <v/>
      </c>
      <c r="Q191" s="51" t="str">
        <f ca="1">IF(OR($A191="",Q$9="",SUMIF(RelGegevens!$F$3:$M$1002,CONCATENATE("=",Uitwerking!$A191,"-",Uitwerking!Q$9),RelGegevens!$L$3:$L$1002)=0),"",SUMIF(RelGegevens!$F$3:$M$1002,CONCATENATE("=",Uitwerking!$A191,"-",Uitwerking!Q$9),RelGegevens!$L$3:$L$1002))</f>
        <v/>
      </c>
      <c r="R191" s="51" t="str">
        <f ca="1">IF(OR($A191="",R$9="",SUMIF(RelGegevens!$F$3:$M$1002,CONCATENATE("=",Uitwerking!$A191,"-",Uitwerking!R$9),RelGegevens!$L$3:$L$1002)=0),"",SUMIF(RelGegevens!$F$3:$M$1002,CONCATENATE("=",Uitwerking!$A191,"-",Uitwerking!R$9),RelGegevens!$L$3:$L$1002))</f>
        <v/>
      </c>
      <c r="S191" s="51" t="str">
        <f ca="1">IF(OR($A191="",S$9="",SUMIF(RelGegevens!$F$3:$M$1002,CONCATENATE("=",Uitwerking!$A191,"-",Uitwerking!S$9),RelGegevens!$L$3:$L$1002)=0),"",SUMIF(RelGegevens!$F$3:$M$1002,CONCATENATE("=",Uitwerking!$A191,"-",Uitwerking!S$9),RelGegevens!$L$3:$L$1002))</f>
        <v/>
      </c>
      <c r="T191" s="51" t="str">
        <f ca="1">IF(OR($A191="",T$9="",SUMIF(RelGegevens!$F$3:$M$1002,CONCATENATE("=",Uitwerking!$A191,"-",Uitwerking!T$9),RelGegevens!$L$3:$L$1002)=0),"",SUMIF(RelGegevens!$F$3:$M$1002,CONCATENATE("=",Uitwerking!$A191,"-",Uitwerking!T$9),RelGegevens!$L$3:$L$1002))</f>
        <v/>
      </c>
      <c r="U191" s="51" t="str">
        <f ca="1">IF(OR($A191="",U$9="",SUMIF(RelGegevens!$F$3:$M$1002,CONCATENATE("=",Uitwerking!$A191,"-",Uitwerking!U$9),RelGegevens!$L$3:$L$1002)=0),"",SUMIF(RelGegevens!$F$3:$M$1002,CONCATENATE("=",Uitwerking!$A191,"-",Uitwerking!U$9),RelGegevens!$L$3:$L$1002))</f>
        <v/>
      </c>
      <c r="V191" s="51" t="str">
        <f ca="1">IF(OR($A191="",V$9="",SUMIF(RelGegevens!$F$3:$M$1002,CONCATENATE("=",Uitwerking!$A191,"-",Uitwerking!V$9),RelGegevens!$L$3:$L$1002)=0),"",SUMIF(RelGegevens!$F$3:$M$1002,CONCATENATE("=",Uitwerking!$A191,"-",Uitwerking!V$9),RelGegevens!$L$3:$L$1002))</f>
        <v/>
      </c>
      <c r="W191" s="51" t="str">
        <f ca="1">IF(OR($A191="",W$9="",SUMIF(RelGegevens!$F$3:$M$1002,CONCATENATE("=",Uitwerking!$A191,"-",Uitwerking!W$9),RelGegevens!$L$3:$L$1002)=0),"",SUMIF(RelGegevens!$F$3:$M$1002,CONCATENATE("=",Uitwerking!$A191,"-",Uitwerking!W$9),RelGegevens!$L$3:$L$1002))</f>
        <v/>
      </c>
      <c r="X191" s="51" t="str">
        <f ca="1">IF(OR($A191="",X$9="",SUMIF(RelGegevens!$F$3:$M$1002,CONCATENATE("=",Uitwerking!$A191,"-",Uitwerking!X$9),RelGegevens!$L$3:$L$1002)=0),"",SUMIF(RelGegevens!$F$3:$M$1002,CONCATENATE("=",Uitwerking!$A191,"-",Uitwerking!X$9),RelGegevens!$L$3:$L$1002))</f>
        <v/>
      </c>
      <c r="Y191" s="51" t="str">
        <f ca="1">IF(OR($A191="",Y$9="",SUMIF(RelGegevens!$F$3:$M$1002,CONCATENATE("=",Uitwerking!$A191,"-",Uitwerking!Y$9),RelGegevens!$L$3:$L$1002)=0),"",SUMIF(RelGegevens!$F$3:$M$1002,CONCATENATE("=",Uitwerking!$A191,"-",Uitwerking!Y$9),RelGegevens!$L$3:$L$1002))</f>
        <v/>
      </c>
      <c r="Z191" s="50" t="str">
        <f ca="1">IF(OR($A191="",Z$9="",SUMIF(RelGegevens!$F$3:$M$1002,CONCATENATE("=",Uitwerking!$A191,"-",Uitwerking!Z$9),RelGegevens!$L$3:$L$1002)=0),"",SUMIF(RelGegevens!$F$3:$M$1002,CONCATENATE("=",Uitwerking!$A191,"-",Uitwerking!Z$9),RelGegevens!$L$3:$L$1002))</f>
        <v/>
      </c>
      <c r="AA191" s="51" t="str">
        <f ca="1">IF(OR($A191="",AA$9="",SUMIF(RelGegevens!$F$3:$M$1002,CONCATENATE("=",Uitwerking!$A191,"-",Uitwerking!AA$9),RelGegevens!$L$3:$L$1002)=0),"",SUMIF(RelGegevens!$F$3:$M$1002,CONCATENATE("=",Uitwerking!$A191,"-",Uitwerking!AA$9),RelGegevens!$L$3:$L$1002))</f>
        <v/>
      </c>
      <c r="AB191" s="51" t="str">
        <f ca="1">IF(OR($A191="",AB$9="",SUMIF(RelGegevens!$F$3:$M$1002,CONCATENATE("=",Uitwerking!$A191,"-",Uitwerking!AB$9),RelGegevens!$L$3:$L$1002)=0),"",SUMIF(RelGegevens!$F$3:$M$1002,CONCATENATE("=",Uitwerking!$A191,"-",Uitwerking!AB$9),RelGegevens!$L$3:$L$1002))</f>
        <v/>
      </c>
      <c r="AC191" s="51" t="str">
        <f ca="1">IF(OR($A191="",AC$9="",SUMIF(RelGegevens!$F$3:$M$1002,CONCATENATE("=",Uitwerking!$A191,"-",Uitwerking!AC$9),RelGegevens!$L$3:$L$1002)=0),"",SUMIF(RelGegevens!$F$3:$M$1002,CONCATENATE("=",Uitwerking!$A191,"-",Uitwerking!AC$9),RelGegevens!$L$3:$L$1002))</f>
        <v/>
      </c>
      <c r="AD191" s="51" t="str">
        <f ca="1">IF(OR($A191="",AD$9="",SUMIF(RelGegevens!$F$3:$M$1002,CONCATENATE("=",Uitwerking!$A191,"-",Uitwerking!AD$9),RelGegevens!$L$3:$L$1002)=0),"",SUMIF(RelGegevens!$F$3:$M$1002,CONCATENATE("=",Uitwerking!$A191,"-",Uitwerking!AD$9),RelGegevens!$L$3:$L$1002))</f>
        <v/>
      </c>
      <c r="AE191" s="51" t="str">
        <f ca="1">IF(OR($A191="",AE$9="",SUMIF(RelGegevens!$F$3:$M$1002,CONCATENATE("=",Uitwerking!$A191,"-",Uitwerking!AE$9),RelGegevens!$L$3:$L$1002)=0),"",SUMIF(RelGegevens!$F$3:$M$1002,CONCATENATE("=",Uitwerking!$A191,"-",Uitwerking!AE$9),RelGegevens!$L$3:$L$1002))</f>
        <v/>
      </c>
      <c r="AF191" s="51" t="str">
        <f ca="1">IF(OR($A191="",AF$9="",SUMIF(RelGegevens!$F$3:$M$1002,CONCATENATE("=",Uitwerking!$A191,"-",Uitwerking!AF$9),RelGegevens!$L$3:$L$1002)=0),"",SUMIF(RelGegevens!$F$3:$M$1002,CONCATENATE("=",Uitwerking!$A191,"-",Uitwerking!AF$9),RelGegevens!$L$3:$L$1002))</f>
        <v/>
      </c>
      <c r="AG191" s="51" t="str">
        <f ca="1">IF(OR($A191="",AG$9="",SUMIF(RelGegevens!$F$3:$M$1002,CONCATENATE("=",Uitwerking!$A191,"-",Uitwerking!AG$9),RelGegevens!$L$3:$L$1002)=0),"",SUMIF(RelGegevens!$F$3:$M$1002,CONCATENATE("=",Uitwerking!$A191,"-",Uitwerking!AG$9),RelGegevens!$L$3:$L$1002))</f>
        <v/>
      </c>
      <c r="AH191" s="51" t="str">
        <f ca="1">IF(OR($A191="",AH$9="",SUMIF(RelGegevens!$F$3:$M$1002,CONCATENATE("=",Uitwerking!$A191,"-",Uitwerking!AH$9),RelGegevens!$L$3:$L$1002)=0),"",SUMIF(RelGegevens!$F$3:$M$1002,CONCATENATE("=",Uitwerking!$A191,"-",Uitwerking!AH$9),RelGegevens!$L$3:$L$1002))</f>
        <v/>
      </c>
      <c r="AI191" s="51" t="str">
        <f ca="1">IF(OR($A191="",AI$9="",SUMIF(RelGegevens!$F$3:$M$1002,CONCATENATE("=",Uitwerking!$A191,"-",Uitwerking!AI$9),RelGegevens!$L$3:$L$1002)=0),"",SUMIF(RelGegevens!$F$3:$M$1002,CONCATENATE("=",Uitwerking!$A191,"-",Uitwerking!AI$9),RelGegevens!$L$3:$L$1002))</f>
        <v/>
      </c>
      <c r="AJ191" s="51" t="str">
        <f ca="1">IF(OR($A191="",AJ$9="",SUMIF(RelGegevens!$F$3:$M$1002,CONCATENATE("=",Uitwerking!$A191,"-",Uitwerking!AJ$9),RelGegevens!$L$3:$L$1002)=0),"",SUMIF(RelGegevens!$F$3:$M$1002,CONCATENATE("=",Uitwerking!$A191,"-",Uitwerking!AJ$9),RelGegevens!$L$3:$L$1002))</f>
        <v/>
      </c>
      <c r="AK191" s="51" t="str">
        <f ca="1">IF(OR($A191="",AK$9="",SUMIF(RelGegevens!$F$3:$M$1002,CONCATENATE("=",Uitwerking!$A191,"-",Uitwerking!AK$9),RelGegevens!$L$3:$L$1002)=0),"",SUMIF(RelGegevens!$F$3:$M$1002,CONCATENATE("=",Uitwerking!$A191,"-",Uitwerking!AK$9),RelGegevens!$L$3:$L$1002))</f>
        <v/>
      </c>
      <c r="AL191" s="51" t="str">
        <f ca="1">IF(OR($A191="",AL$9="",SUMIF(RelGegevens!$F$3:$M$1002,CONCATENATE("=",Uitwerking!$A191,"-",Uitwerking!AL$9),RelGegevens!$L$3:$L$1002)=0),"",SUMIF(RelGegevens!$F$3:$M$1002,CONCATENATE("=",Uitwerking!$A191,"-",Uitwerking!AL$9),RelGegevens!$L$3:$L$1002))</f>
        <v/>
      </c>
      <c r="AM191" s="51" t="str">
        <f ca="1">IF(OR($A191="",AM$9="",SUMIF(RelGegevens!$F$3:$M$1002,CONCATENATE("=",Uitwerking!$A191,"-",Uitwerking!AM$9),RelGegevens!$L$3:$L$1002)=0),"",SUMIF(RelGegevens!$F$3:$M$1002,CONCATENATE("=",Uitwerking!$A191,"-",Uitwerking!AM$9),RelGegevens!$L$3:$L$1002))</f>
        <v/>
      </c>
      <c r="AN191" s="51" t="str">
        <f ca="1">IF(OR($A191="",AN$9="",SUMIF(RelGegevens!$F$3:$M$1002,CONCATENATE("=",Uitwerking!$A191,"-",Uitwerking!AN$9),RelGegevens!$L$3:$L$1002)=0),"",SUMIF(RelGegevens!$F$3:$M$1002,CONCATENATE("=",Uitwerking!$A191,"-",Uitwerking!AN$9),RelGegevens!$L$3:$L$1002))</f>
        <v/>
      </c>
      <c r="AO191" s="51" t="str">
        <f ca="1">IF(OR($A191="",AO$9="",SUMIF(RelGegevens!$F$3:$M$1002,CONCATENATE("=",Uitwerking!$A191,"-",Uitwerking!AO$9),RelGegevens!$L$3:$L$1002)=0),"",SUMIF(RelGegevens!$F$3:$M$1002,CONCATENATE("=",Uitwerking!$A191,"-",Uitwerking!AO$9),RelGegevens!$L$3:$L$1002))</f>
        <v/>
      </c>
      <c r="AP191" s="51" t="str">
        <f ca="1">IF(OR($A191="",AP$9="",SUMIF(RelGegevens!$F$3:$M$1002,CONCATENATE("=",Uitwerking!$A191,"-",Uitwerking!AP$9),RelGegevens!$L$3:$L$1002)=0),"",SUMIF(RelGegevens!$F$3:$M$1002,CONCATENATE("=",Uitwerking!$A191,"-",Uitwerking!AP$9),RelGegevens!$L$3:$L$1002))</f>
        <v/>
      </c>
      <c r="AQ191" s="51" t="str">
        <f ca="1">IF(OR($A191="",AQ$9="",SUMIF(RelGegevens!$F$3:$M$1002,CONCATENATE("=",Uitwerking!$A191,"-",Uitwerking!AQ$9),RelGegevens!$L$3:$L$1002)=0),"",SUMIF(RelGegevens!$F$3:$M$1002,CONCATENATE("=",Uitwerking!$A191,"-",Uitwerking!AQ$9),RelGegevens!$L$3:$L$1002))</f>
        <v/>
      </c>
      <c r="AR191" s="51" t="str">
        <f ca="1">IF(OR($A191="",AR$9="",SUMIF(RelGegevens!$F$3:$M$1002,CONCATENATE("=",Uitwerking!$A191,"-",Uitwerking!AR$9),RelGegevens!$L$3:$L$1002)=0),"",SUMIF(RelGegevens!$F$3:$M$1002,CONCATENATE("=",Uitwerking!$A191,"-",Uitwerking!AR$9),RelGegevens!$L$3:$L$1002))</f>
        <v/>
      </c>
      <c r="AS191" s="51" t="str">
        <f ca="1">IF(OR($A191="",AS$9="",SUMIF(RelGegevens!$F$3:$M$1002,CONCATENATE("=",Uitwerking!$A191,"-",Uitwerking!AS$9),RelGegevens!$L$3:$L$1002)=0),"",SUMIF(RelGegevens!$F$3:$M$1002,CONCATENATE("=",Uitwerking!$A191,"-",Uitwerking!AS$9),RelGegevens!$L$3:$L$1002))</f>
        <v/>
      </c>
      <c r="AT191" s="51" t="str">
        <f ca="1">IF(OR($A191="",AT$9="",SUMIF(RelGegevens!$F$3:$M$1002,CONCATENATE("=",Uitwerking!$A191,"-",Uitwerking!AT$9),RelGegevens!$L$3:$L$1002)=0),"",SUMIF(RelGegevens!$F$3:$M$1002,CONCATENATE("=",Uitwerking!$A191,"-",Uitwerking!AT$9),RelGegevens!$L$3:$L$1002))</f>
        <v/>
      </c>
      <c r="AU191" s="51" t="str">
        <f ca="1">IF(OR($A191="",AU$9="",SUMIF(RelGegevens!$F$3:$M$1002,CONCATENATE("=",Uitwerking!$A191,"-",Uitwerking!AU$9),RelGegevens!$L$3:$L$1002)=0),"",SUMIF(RelGegevens!$F$3:$M$1002,CONCATENATE("=",Uitwerking!$A191,"-",Uitwerking!AU$9),RelGegevens!$L$3:$L$1002))</f>
        <v/>
      </c>
      <c r="AV191" s="51" t="str">
        <f ca="1">IF(OR($A191="",AV$9="",SUMIF(RelGegevens!$F$3:$M$1002,CONCATENATE("=",Uitwerking!$A191,"-",Uitwerking!AV$9),RelGegevens!$L$3:$L$1002)=0),"",SUMIF(RelGegevens!$F$3:$M$1002,CONCATENATE("=",Uitwerking!$A191,"-",Uitwerking!AV$9),RelGegevens!$L$3:$L$1002))</f>
        <v/>
      </c>
      <c r="AW191" s="51" t="str">
        <f ca="1">IF(OR($A191="",AW$9="",SUMIF(RelGegevens!$F$3:$M$1002,CONCATENATE("=",Uitwerking!$A191,"-",Uitwerking!AW$9),RelGegevens!$L$3:$L$1002)=0),"",SUMIF(RelGegevens!$F$3:$M$1002,CONCATENATE("=",Uitwerking!$A191,"-",Uitwerking!AW$9),RelGegevens!$L$3:$L$1002))</f>
        <v/>
      </c>
      <c r="AX191" s="51" t="str">
        <f ca="1">IF(OR($A191="",AX$9="",SUMIF(RelGegevens!$F$3:$M$1002,CONCATENATE("=",Uitwerking!$A191,"-",Uitwerking!AX$9),RelGegevens!$L$3:$L$1002)=0),"",SUMIF(RelGegevens!$F$3:$M$1002,CONCATENATE("=",Uitwerking!$A191,"-",Uitwerking!AX$9),RelGegevens!$L$3:$L$1002))</f>
        <v/>
      </c>
      <c r="AY191" s="51" t="str">
        <f ca="1">IF(OR($A191="",AY$9="",SUMIF(RelGegevens!$F$3:$M$1002,CONCATENATE("=",Uitwerking!$A191,"-",Uitwerking!AY$9),RelGegevens!$L$3:$L$1002)=0),"",SUMIF(RelGegevens!$F$3:$M$1002,CONCATENATE("=",Uitwerking!$A191,"-",Uitwerking!AY$9),RelGegevens!$L$3:$L$1002))</f>
        <v/>
      </c>
      <c r="AZ191" s="51" t="str">
        <f ca="1">IF(OR($A191="",AZ$9="",SUMIF(RelGegevens!$F$3:$M$1002,CONCATENATE("=",Uitwerking!$A191,"-",Uitwerking!AZ$9),RelGegevens!$L$3:$L$1002)=0),"",SUMIF(RelGegevens!$F$3:$M$1002,CONCATENATE("=",Uitwerking!$A191,"-",Uitwerking!AZ$9),RelGegevens!$L$3:$L$1002))</f>
        <v/>
      </c>
      <c r="BA191" s="51" t="str">
        <f ca="1">IF(OR($A191="",BA$9="",SUMIF(RelGegevens!$F$3:$M$1002,CONCATENATE("=",Uitwerking!$A191,"-",Uitwerking!BA$9),RelGegevens!$L$3:$L$1002)=0),"",SUMIF(RelGegevens!$F$3:$M$1002,CONCATENATE("=",Uitwerking!$A191,"-",Uitwerking!BA$9),RelGegevens!$L$3:$L$1002))</f>
        <v/>
      </c>
      <c r="BB191" s="51" t="str">
        <f ca="1">IF(OR($A191="",BB$9="",SUMIF(RelGegevens!$F$3:$M$1002,CONCATENATE("=",Uitwerking!$A191,"-",Uitwerking!BB$9),RelGegevens!$L$3:$L$1002)=0),"",SUMIF(RelGegevens!$F$3:$M$1002,CONCATENATE("=",Uitwerking!$A191,"-",Uitwerking!BB$9),RelGegevens!$L$3:$L$1002))</f>
        <v/>
      </c>
      <c r="BC191" s="52" t="str">
        <f ca="1">IF(OR($A191="",BC$9="",SUMIF(RelGegevens!$F$3:$M$1002,CONCATENATE("=",Uitwerking!$A191,"-",Uitwerking!BC$9),RelGegevens!$L$3:$L$1002)=0),"",SUMIF(RelGegevens!$F$3:$M$1002,CONCATENATE("=",Uitwerking!$A191,"-",Uitwerking!BC$9),RelGegevens!$L$3:$L$1002))</f>
        <v/>
      </c>
    </row>
    <row r="192" spans="1:55" ht="10.5" customHeight="1" x14ac:dyDescent="0.25">
      <c r="A192" s="17" t="str">
        <f>'Data LMA'!B200</f>
        <v/>
      </c>
      <c r="B192" s="29" t="str">
        <f t="shared" si="10"/>
        <v/>
      </c>
      <c r="C192" s="22" t="str">
        <f>IF(A192="","",VLOOKUP(A192,Euralcodes!$A$2:$C$840,3))</f>
        <v/>
      </c>
      <c r="D192" s="23" t="str">
        <f>IF(C192="","",VLOOKUP(A192,Euralcodes!$A$2:$C$840,2))</f>
        <v/>
      </c>
      <c r="E192" s="87" t="str">
        <f t="shared" ca="1" si="8"/>
        <v/>
      </c>
      <c r="F192" s="50" t="str">
        <f ca="1">IF(OR($A192="",F$9="",SUMIF(RelGegevens!$F$3:$M$1002,CONCATENATE("=",Uitwerking!$A192,"-",Uitwerking!F$9),RelGegevens!$L$3:$L$1002)=0),"",SUMIF(RelGegevens!$F$3:$M$1002,CONCATENATE("=",Uitwerking!$A192,"-",Uitwerking!F$9),RelGegevens!$L$3:$L$1002))</f>
        <v/>
      </c>
      <c r="G192" s="51" t="str">
        <f ca="1">IF(OR($A192="",G$9="",SUMIF(RelGegevens!$F$3:$M$1002,CONCATENATE("=",Uitwerking!$A192,"-",Uitwerking!G$9),RelGegevens!$L$3:$L$1002)=0),"",SUMIF(RelGegevens!$F$3:$M$1002,CONCATENATE("=",Uitwerking!$A192,"-",Uitwerking!G$9),RelGegevens!$L$3:$L$1002))</f>
        <v/>
      </c>
      <c r="H192" s="51" t="str">
        <f ca="1">IF(OR($A192="",H$9="",SUMIF(RelGegevens!$F$3:$M$1002,CONCATENATE("=",Uitwerking!$A192,"-",Uitwerking!H$9),RelGegevens!$L$3:$L$1002)=0),"",SUMIF(RelGegevens!$F$3:$M$1002,CONCATENATE("=",Uitwerking!$A192,"-",Uitwerking!H$9),RelGegevens!$L$3:$L$1002))</f>
        <v/>
      </c>
      <c r="I192" s="51" t="str">
        <f ca="1">IF(OR($A192="",I$9="",SUMIF(RelGegevens!$F$3:$M$1002,CONCATENATE("=",Uitwerking!$A192,"-",Uitwerking!I$9),RelGegevens!$L$3:$L$1002)=0),"",SUMIF(RelGegevens!$F$3:$M$1002,CONCATENATE("=",Uitwerking!$A192,"-",Uitwerking!I$9),RelGegevens!$L$3:$L$1002))</f>
        <v/>
      </c>
      <c r="J192" s="51" t="str">
        <f ca="1">IF(OR($A192="",J$9="",SUMIF(RelGegevens!$F$3:$M$1002,CONCATENATE("=",Uitwerking!$A192,"-",Uitwerking!J$9),RelGegevens!$L$3:$L$1002)=0),"",SUMIF(RelGegevens!$F$3:$M$1002,CONCATENATE("=",Uitwerking!$A192,"-",Uitwerking!J$9),RelGegevens!$L$3:$L$1002))</f>
        <v/>
      </c>
      <c r="K192" s="51" t="str">
        <f ca="1">IF(OR($A192="",K$9="",SUMIF(RelGegevens!$F$3:$M$1002,CONCATENATE("=",Uitwerking!$A192,"-",Uitwerking!K$9),RelGegevens!$L$3:$L$1002)=0),"",SUMIF(RelGegevens!$F$3:$M$1002,CONCATENATE("=",Uitwerking!$A192,"-",Uitwerking!K$9),RelGegevens!$L$3:$L$1002))</f>
        <v/>
      </c>
      <c r="L192" s="51" t="str">
        <f ca="1">IF(OR($A192="",L$9="",SUMIF(RelGegevens!$F$3:$M$1002,CONCATENATE("=",Uitwerking!$A192,"-",Uitwerking!L$9),RelGegevens!$L$3:$L$1002)=0),"",SUMIF(RelGegevens!$F$3:$M$1002,CONCATENATE("=",Uitwerking!$A192,"-",Uitwerking!L$9),RelGegevens!$L$3:$L$1002))</f>
        <v/>
      </c>
      <c r="M192" s="51" t="str">
        <f ca="1">IF(OR($A192="",M$9="",SUMIF(RelGegevens!$F$3:$M$1002,CONCATENATE("=",Uitwerking!$A192,"-",Uitwerking!M$9),RelGegevens!$L$3:$L$1002)=0),"",SUMIF(RelGegevens!$F$3:$M$1002,CONCATENATE("=",Uitwerking!$A192,"-",Uitwerking!M$9),RelGegevens!$L$3:$L$1002))</f>
        <v/>
      </c>
      <c r="N192" s="51" t="str">
        <f ca="1">IF(OR($A192="",N$9="",SUMIF(RelGegevens!$F$3:$M$1002,CONCATENATE("=",Uitwerking!$A192,"-",Uitwerking!N$9),RelGegevens!$L$3:$L$1002)=0),"",SUMIF(RelGegevens!$F$3:$M$1002,CONCATENATE("=",Uitwerking!$A192,"-",Uitwerking!N$9),RelGegevens!$L$3:$L$1002))</f>
        <v/>
      </c>
      <c r="O192" s="51" t="str">
        <f ca="1">IF(OR($A192="",O$9="",SUMIF(RelGegevens!$F$3:$M$1002,CONCATENATE("=",Uitwerking!$A192,"-",Uitwerking!O$9),RelGegevens!$L$3:$L$1002)=0),"",SUMIF(RelGegevens!$F$3:$M$1002,CONCATENATE("=",Uitwerking!$A192,"-",Uitwerking!O$9),RelGegevens!$L$3:$L$1002))</f>
        <v/>
      </c>
      <c r="P192" s="51" t="str">
        <f ca="1">IF(OR($A192="",P$9="",SUMIF(RelGegevens!$F$3:$M$1002,CONCATENATE("=",Uitwerking!$A192,"-",Uitwerking!P$9),RelGegevens!$L$3:$L$1002)=0),"",SUMIF(RelGegevens!$F$3:$M$1002,CONCATENATE("=",Uitwerking!$A192,"-",Uitwerking!P$9),RelGegevens!$L$3:$L$1002))</f>
        <v/>
      </c>
      <c r="Q192" s="51" t="str">
        <f ca="1">IF(OR($A192="",Q$9="",SUMIF(RelGegevens!$F$3:$M$1002,CONCATENATE("=",Uitwerking!$A192,"-",Uitwerking!Q$9),RelGegevens!$L$3:$L$1002)=0),"",SUMIF(RelGegevens!$F$3:$M$1002,CONCATENATE("=",Uitwerking!$A192,"-",Uitwerking!Q$9),RelGegevens!$L$3:$L$1002))</f>
        <v/>
      </c>
      <c r="R192" s="51" t="str">
        <f ca="1">IF(OR($A192="",R$9="",SUMIF(RelGegevens!$F$3:$M$1002,CONCATENATE("=",Uitwerking!$A192,"-",Uitwerking!R$9),RelGegevens!$L$3:$L$1002)=0),"",SUMIF(RelGegevens!$F$3:$M$1002,CONCATENATE("=",Uitwerking!$A192,"-",Uitwerking!R$9),RelGegevens!$L$3:$L$1002))</f>
        <v/>
      </c>
      <c r="S192" s="51" t="str">
        <f ca="1">IF(OR($A192="",S$9="",SUMIF(RelGegevens!$F$3:$M$1002,CONCATENATE("=",Uitwerking!$A192,"-",Uitwerking!S$9),RelGegevens!$L$3:$L$1002)=0),"",SUMIF(RelGegevens!$F$3:$M$1002,CONCATENATE("=",Uitwerking!$A192,"-",Uitwerking!S$9),RelGegevens!$L$3:$L$1002))</f>
        <v/>
      </c>
      <c r="T192" s="51" t="str">
        <f ca="1">IF(OR($A192="",T$9="",SUMIF(RelGegevens!$F$3:$M$1002,CONCATENATE("=",Uitwerking!$A192,"-",Uitwerking!T$9),RelGegevens!$L$3:$L$1002)=0),"",SUMIF(RelGegevens!$F$3:$M$1002,CONCATENATE("=",Uitwerking!$A192,"-",Uitwerking!T$9),RelGegevens!$L$3:$L$1002))</f>
        <v/>
      </c>
      <c r="U192" s="51" t="str">
        <f ca="1">IF(OR($A192="",U$9="",SUMIF(RelGegevens!$F$3:$M$1002,CONCATENATE("=",Uitwerking!$A192,"-",Uitwerking!U$9),RelGegevens!$L$3:$L$1002)=0),"",SUMIF(RelGegevens!$F$3:$M$1002,CONCATENATE("=",Uitwerking!$A192,"-",Uitwerking!U$9),RelGegevens!$L$3:$L$1002))</f>
        <v/>
      </c>
      <c r="V192" s="51" t="str">
        <f ca="1">IF(OR($A192="",V$9="",SUMIF(RelGegevens!$F$3:$M$1002,CONCATENATE("=",Uitwerking!$A192,"-",Uitwerking!V$9),RelGegevens!$L$3:$L$1002)=0),"",SUMIF(RelGegevens!$F$3:$M$1002,CONCATENATE("=",Uitwerking!$A192,"-",Uitwerking!V$9),RelGegevens!$L$3:$L$1002))</f>
        <v/>
      </c>
      <c r="W192" s="51" t="str">
        <f ca="1">IF(OR($A192="",W$9="",SUMIF(RelGegevens!$F$3:$M$1002,CONCATENATE("=",Uitwerking!$A192,"-",Uitwerking!W$9),RelGegevens!$L$3:$L$1002)=0),"",SUMIF(RelGegevens!$F$3:$M$1002,CONCATENATE("=",Uitwerking!$A192,"-",Uitwerking!W$9),RelGegevens!$L$3:$L$1002))</f>
        <v/>
      </c>
      <c r="X192" s="51" t="str">
        <f ca="1">IF(OR($A192="",X$9="",SUMIF(RelGegevens!$F$3:$M$1002,CONCATENATE("=",Uitwerking!$A192,"-",Uitwerking!X$9),RelGegevens!$L$3:$L$1002)=0),"",SUMIF(RelGegevens!$F$3:$M$1002,CONCATENATE("=",Uitwerking!$A192,"-",Uitwerking!X$9),RelGegevens!$L$3:$L$1002))</f>
        <v/>
      </c>
      <c r="Y192" s="51" t="str">
        <f ca="1">IF(OR($A192="",Y$9="",SUMIF(RelGegevens!$F$3:$M$1002,CONCATENATE("=",Uitwerking!$A192,"-",Uitwerking!Y$9),RelGegevens!$L$3:$L$1002)=0),"",SUMIF(RelGegevens!$F$3:$M$1002,CONCATENATE("=",Uitwerking!$A192,"-",Uitwerking!Y$9),RelGegevens!$L$3:$L$1002))</f>
        <v/>
      </c>
      <c r="Z192" s="50" t="str">
        <f ca="1">IF(OR($A192="",Z$9="",SUMIF(RelGegevens!$F$3:$M$1002,CONCATENATE("=",Uitwerking!$A192,"-",Uitwerking!Z$9),RelGegevens!$L$3:$L$1002)=0),"",SUMIF(RelGegevens!$F$3:$M$1002,CONCATENATE("=",Uitwerking!$A192,"-",Uitwerking!Z$9),RelGegevens!$L$3:$L$1002))</f>
        <v/>
      </c>
      <c r="AA192" s="51" t="str">
        <f ca="1">IF(OR($A192="",AA$9="",SUMIF(RelGegevens!$F$3:$M$1002,CONCATENATE("=",Uitwerking!$A192,"-",Uitwerking!AA$9),RelGegevens!$L$3:$L$1002)=0),"",SUMIF(RelGegevens!$F$3:$M$1002,CONCATENATE("=",Uitwerking!$A192,"-",Uitwerking!AA$9),RelGegevens!$L$3:$L$1002))</f>
        <v/>
      </c>
      <c r="AB192" s="51" t="str">
        <f ca="1">IF(OR($A192="",AB$9="",SUMIF(RelGegevens!$F$3:$M$1002,CONCATENATE("=",Uitwerking!$A192,"-",Uitwerking!AB$9),RelGegevens!$L$3:$L$1002)=0),"",SUMIF(RelGegevens!$F$3:$M$1002,CONCATENATE("=",Uitwerking!$A192,"-",Uitwerking!AB$9),RelGegevens!$L$3:$L$1002))</f>
        <v/>
      </c>
      <c r="AC192" s="51" t="str">
        <f ca="1">IF(OR($A192="",AC$9="",SUMIF(RelGegevens!$F$3:$M$1002,CONCATENATE("=",Uitwerking!$A192,"-",Uitwerking!AC$9),RelGegevens!$L$3:$L$1002)=0),"",SUMIF(RelGegevens!$F$3:$M$1002,CONCATENATE("=",Uitwerking!$A192,"-",Uitwerking!AC$9),RelGegevens!$L$3:$L$1002))</f>
        <v/>
      </c>
      <c r="AD192" s="51" t="str">
        <f ca="1">IF(OR($A192="",AD$9="",SUMIF(RelGegevens!$F$3:$M$1002,CONCATENATE("=",Uitwerking!$A192,"-",Uitwerking!AD$9),RelGegevens!$L$3:$L$1002)=0),"",SUMIF(RelGegevens!$F$3:$M$1002,CONCATENATE("=",Uitwerking!$A192,"-",Uitwerking!AD$9),RelGegevens!$L$3:$L$1002))</f>
        <v/>
      </c>
      <c r="AE192" s="51" t="str">
        <f ca="1">IF(OR($A192="",AE$9="",SUMIF(RelGegevens!$F$3:$M$1002,CONCATENATE("=",Uitwerking!$A192,"-",Uitwerking!AE$9),RelGegevens!$L$3:$L$1002)=0),"",SUMIF(RelGegevens!$F$3:$M$1002,CONCATENATE("=",Uitwerking!$A192,"-",Uitwerking!AE$9),RelGegevens!$L$3:$L$1002))</f>
        <v/>
      </c>
      <c r="AF192" s="51" t="str">
        <f ca="1">IF(OR($A192="",AF$9="",SUMIF(RelGegevens!$F$3:$M$1002,CONCATENATE("=",Uitwerking!$A192,"-",Uitwerking!AF$9),RelGegevens!$L$3:$L$1002)=0),"",SUMIF(RelGegevens!$F$3:$M$1002,CONCATENATE("=",Uitwerking!$A192,"-",Uitwerking!AF$9),RelGegevens!$L$3:$L$1002))</f>
        <v/>
      </c>
      <c r="AG192" s="51" t="str">
        <f ca="1">IF(OR($A192="",AG$9="",SUMIF(RelGegevens!$F$3:$M$1002,CONCATENATE("=",Uitwerking!$A192,"-",Uitwerking!AG$9),RelGegevens!$L$3:$L$1002)=0),"",SUMIF(RelGegevens!$F$3:$M$1002,CONCATENATE("=",Uitwerking!$A192,"-",Uitwerking!AG$9),RelGegevens!$L$3:$L$1002))</f>
        <v/>
      </c>
      <c r="AH192" s="51" t="str">
        <f ca="1">IF(OR($A192="",AH$9="",SUMIF(RelGegevens!$F$3:$M$1002,CONCATENATE("=",Uitwerking!$A192,"-",Uitwerking!AH$9),RelGegevens!$L$3:$L$1002)=0),"",SUMIF(RelGegevens!$F$3:$M$1002,CONCATENATE("=",Uitwerking!$A192,"-",Uitwerking!AH$9),RelGegevens!$L$3:$L$1002))</f>
        <v/>
      </c>
      <c r="AI192" s="51" t="str">
        <f ca="1">IF(OR($A192="",AI$9="",SUMIF(RelGegevens!$F$3:$M$1002,CONCATENATE("=",Uitwerking!$A192,"-",Uitwerking!AI$9),RelGegevens!$L$3:$L$1002)=0),"",SUMIF(RelGegevens!$F$3:$M$1002,CONCATENATE("=",Uitwerking!$A192,"-",Uitwerking!AI$9),RelGegevens!$L$3:$L$1002))</f>
        <v/>
      </c>
      <c r="AJ192" s="51" t="str">
        <f ca="1">IF(OR($A192="",AJ$9="",SUMIF(RelGegevens!$F$3:$M$1002,CONCATENATE("=",Uitwerking!$A192,"-",Uitwerking!AJ$9),RelGegevens!$L$3:$L$1002)=0),"",SUMIF(RelGegevens!$F$3:$M$1002,CONCATENATE("=",Uitwerking!$A192,"-",Uitwerking!AJ$9),RelGegevens!$L$3:$L$1002))</f>
        <v/>
      </c>
      <c r="AK192" s="51" t="str">
        <f ca="1">IF(OR($A192="",AK$9="",SUMIF(RelGegevens!$F$3:$M$1002,CONCATENATE("=",Uitwerking!$A192,"-",Uitwerking!AK$9),RelGegevens!$L$3:$L$1002)=0),"",SUMIF(RelGegevens!$F$3:$M$1002,CONCATENATE("=",Uitwerking!$A192,"-",Uitwerking!AK$9),RelGegevens!$L$3:$L$1002))</f>
        <v/>
      </c>
      <c r="AL192" s="51" t="str">
        <f ca="1">IF(OR($A192="",AL$9="",SUMIF(RelGegevens!$F$3:$M$1002,CONCATENATE("=",Uitwerking!$A192,"-",Uitwerking!AL$9),RelGegevens!$L$3:$L$1002)=0),"",SUMIF(RelGegevens!$F$3:$M$1002,CONCATENATE("=",Uitwerking!$A192,"-",Uitwerking!AL$9),RelGegevens!$L$3:$L$1002))</f>
        <v/>
      </c>
      <c r="AM192" s="51" t="str">
        <f ca="1">IF(OR($A192="",AM$9="",SUMIF(RelGegevens!$F$3:$M$1002,CONCATENATE("=",Uitwerking!$A192,"-",Uitwerking!AM$9),RelGegevens!$L$3:$L$1002)=0),"",SUMIF(RelGegevens!$F$3:$M$1002,CONCATENATE("=",Uitwerking!$A192,"-",Uitwerking!AM$9),RelGegevens!$L$3:$L$1002))</f>
        <v/>
      </c>
      <c r="AN192" s="51" t="str">
        <f ca="1">IF(OR($A192="",AN$9="",SUMIF(RelGegevens!$F$3:$M$1002,CONCATENATE("=",Uitwerking!$A192,"-",Uitwerking!AN$9),RelGegevens!$L$3:$L$1002)=0),"",SUMIF(RelGegevens!$F$3:$M$1002,CONCATENATE("=",Uitwerking!$A192,"-",Uitwerking!AN$9),RelGegevens!$L$3:$L$1002))</f>
        <v/>
      </c>
      <c r="AO192" s="51" t="str">
        <f ca="1">IF(OR($A192="",AO$9="",SUMIF(RelGegevens!$F$3:$M$1002,CONCATENATE("=",Uitwerking!$A192,"-",Uitwerking!AO$9),RelGegevens!$L$3:$L$1002)=0),"",SUMIF(RelGegevens!$F$3:$M$1002,CONCATENATE("=",Uitwerking!$A192,"-",Uitwerking!AO$9),RelGegevens!$L$3:$L$1002))</f>
        <v/>
      </c>
      <c r="AP192" s="51" t="str">
        <f ca="1">IF(OR($A192="",AP$9="",SUMIF(RelGegevens!$F$3:$M$1002,CONCATENATE("=",Uitwerking!$A192,"-",Uitwerking!AP$9),RelGegevens!$L$3:$L$1002)=0),"",SUMIF(RelGegevens!$F$3:$M$1002,CONCATENATE("=",Uitwerking!$A192,"-",Uitwerking!AP$9),RelGegevens!$L$3:$L$1002))</f>
        <v/>
      </c>
      <c r="AQ192" s="51" t="str">
        <f ca="1">IF(OR($A192="",AQ$9="",SUMIF(RelGegevens!$F$3:$M$1002,CONCATENATE("=",Uitwerking!$A192,"-",Uitwerking!AQ$9),RelGegevens!$L$3:$L$1002)=0),"",SUMIF(RelGegevens!$F$3:$M$1002,CONCATENATE("=",Uitwerking!$A192,"-",Uitwerking!AQ$9),RelGegevens!$L$3:$L$1002))</f>
        <v/>
      </c>
      <c r="AR192" s="51" t="str">
        <f ca="1">IF(OR($A192="",AR$9="",SUMIF(RelGegevens!$F$3:$M$1002,CONCATENATE("=",Uitwerking!$A192,"-",Uitwerking!AR$9),RelGegevens!$L$3:$L$1002)=0),"",SUMIF(RelGegevens!$F$3:$M$1002,CONCATENATE("=",Uitwerking!$A192,"-",Uitwerking!AR$9),RelGegevens!$L$3:$L$1002))</f>
        <v/>
      </c>
      <c r="AS192" s="51" t="str">
        <f ca="1">IF(OR($A192="",AS$9="",SUMIF(RelGegevens!$F$3:$M$1002,CONCATENATE("=",Uitwerking!$A192,"-",Uitwerking!AS$9),RelGegevens!$L$3:$L$1002)=0),"",SUMIF(RelGegevens!$F$3:$M$1002,CONCATENATE("=",Uitwerking!$A192,"-",Uitwerking!AS$9),RelGegevens!$L$3:$L$1002))</f>
        <v/>
      </c>
      <c r="AT192" s="51" t="str">
        <f ca="1">IF(OR($A192="",AT$9="",SUMIF(RelGegevens!$F$3:$M$1002,CONCATENATE("=",Uitwerking!$A192,"-",Uitwerking!AT$9),RelGegevens!$L$3:$L$1002)=0),"",SUMIF(RelGegevens!$F$3:$M$1002,CONCATENATE("=",Uitwerking!$A192,"-",Uitwerking!AT$9),RelGegevens!$L$3:$L$1002))</f>
        <v/>
      </c>
      <c r="AU192" s="51" t="str">
        <f ca="1">IF(OR($A192="",AU$9="",SUMIF(RelGegevens!$F$3:$M$1002,CONCATENATE("=",Uitwerking!$A192,"-",Uitwerking!AU$9),RelGegevens!$L$3:$L$1002)=0),"",SUMIF(RelGegevens!$F$3:$M$1002,CONCATENATE("=",Uitwerking!$A192,"-",Uitwerking!AU$9),RelGegevens!$L$3:$L$1002))</f>
        <v/>
      </c>
      <c r="AV192" s="51" t="str">
        <f ca="1">IF(OR($A192="",AV$9="",SUMIF(RelGegevens!$F$3:$M$1002,CONCATENATE("=",Uitwerking!$A192,"-",Uitwerking!AV$9),RelGegevens!$L$3:$L$1002)=0),"",SUMIF(RelGegevens!$F$3:$M$1002,CONCATENATE("=",Uitwerking!$A192,"-",Uitwerking!AV$9),RelGegevens!$L$3:$L$1002))</f>
        <v/>
      </c>
      <c r="AW192" s="51" t="str">
        <f ca="1">IF(OR($A192="",AW$9="",SUMIF(RelGegevens!$F$3:$M$1002,CONCATENATE("=",Uitwerking!$A192,"-",Uitwerking!AW$9),RelGegevens!$L$3:$L$1002)=0),"",SUMIF(RelGegevens!$F$3:$M$1002,CONCATENATE("=",Uitwerking!$A192,"-",Uitwerking!AW$9),RelGegevens!$L$3:$L$1002))</f>
        <v/>
      </c>
      <c r="AX192" s="51" t="str">
        <f ca="1">IF(OR($A192="",AX$9="",SUMIF(RelGegevens!$F$3:$M$1002,CONCATENATE("=",Uitwerking!$A192,"-",Uitwerking!AX$9),RelGegevens!$L$3:$L$1002)=0),"",SUMIF(RelGegevens!$F$3:$M$1002,CONCATENATE("=",Uitwerking!$A192,"-",Uitwerking!AX$9),RelGegevens!$L$3:$L$1002))</f>
        <v/>
      </c>
      <c r="AY192" s="51" t="str">
        <f ca="1">IF(OR($A192="",AY$9="",SUMIF(RelGegevens!$F$3:$M$1002,CONCATENATE("=",Uitwerking!$A192,"-",Uitwerking!AY$9),RelGegevens!$L$3:$L$1002)=0),"",SUMIF(RelGegevens!$F$3:$M$1002,CONCATENATE("=",Uitwerking!$A192,"-",Uitwerking!AY$9),RelGegevens!$L$3:$L$1002))</f>
        <v/>
      </c>
      <c r="AZ192" s="51" t="str">
        <f ca="1">IF(OR($A192="",AZ$9="",SUMIF(RelGegevens!$F$3:$M$1002,CONCATENATE("=",Uitwerking!$A192,"-",Uitwerking!AZ$9),RelGegevens!$L$3:$L$1002)=0),"",SUMIF(RelGegevens!$F$3:$M$1002,CONCATENATE("=",Uitwerking!$A192,"-",Uitwerking!AZ$9),RelGegevens!$L$3:$L$1002))</f>
        <v/>
      </c>
      <c r="BA192" s="51" t="str">
        <f ca="1">IF(OR($A192="",BA$9="",SUMIF(RelGegevens!$F$3:$M$1002,CONCATENATE("=",Uitwerking!$A192,"-",Uitwerking!BA$9),RelGegevens!$L$3:$L$1002)=0),"",SUMIF(RelGegevens!$F$3:$M$1002,CONCATENATE("=",Uitwerking!$A192,"-",Uitwerking!BA$9),RelGegevens!$L$3:$L$1002))</f>
        <v/>
      </c>
      <c r="BB192" s="51" t="str">
        <f ca="1">IF(OR($A192="",BB$9="",SUMIF(RelGegevens!$F$3:$M$1002,CONCATENATE("=",Uitwerking!$A192,"-",Uitwerking!BB$9),RelGegevens!$L$3:$L$1002)=0),"",SUMIF(RelGegevens!$F$3:$M$1002,CONCATENATE("=",Uitwerking!$A192,"-",Uitwerking!BB$9),RelGegevens!$L$3:$L$1002))</f>
        <v/>
      </c>
      <c r="BC192" s="52" t="str">
        <f ca="1">IF(OR($A192="",BC$9="",SUMIF(RelGegevens!$F$3:$M$1002,CONCATENATE("=",Uitwerking!$A192,"-",Uitwerking!BC$9),RelGegevens!$L$3:$L$1002)=0),"",SUMIF(RelGegevens!$F$3:$M$1002,CONCATENATE("=",Uitwerking!$A192,"-",Uitwerking!BC$9),RelGegevens!$L$3:$L$1002))</f>
        <v/>
      </c>
    </row>
    <row r="193" spans="1:55" ht="10.5" customHeight="1" x14ac:dyDescent="0.25">
      <c r="A193" s="17" t="str">
        <f>'Data LMA'!B201</f>
        <v/>
      </c>
      <c r="B193" s="29" t="str">
        <f t="shared" si="10"/>
        <v/>
      </c>
      <c r="C193" s="22" t="str">
        <f>IF(A193="","",VLOOKUP(A193,Euralcodes!$A$2:$C$840,3))</f>
        <v/>
      </c>
      <c r="D193" s="23" t="str">
        <f>IF(C193="","",VLOOKUP(A193,Euralcodes!$A$2:$C$840,2))</f>
        <v/>
      </c>
      <c r="E193" s="87" t="str">
        <f t="shared" ca="1" si="8"/>
        <v/>
      </c>
      <c r="F193" s="50" t="str">
        <f ca="1">IF(OR($A193="",F$9="",SUMIF(RelGegevens!$F$3:$M$1002,CONCATENATE("=",Uitwerking!$A193,"-",Uitwerking!F$9),RelGegevens!$L$3:$L$1002)=0),"",SUMIF(RelGegevens!$F$3:$M$1002,CONCATENATE("=",Uitwerking!$A193,"-",Uitwerking!F$9),RelGegevens!$L$3:$L$1002))</f>
        <v/>
      </c>
      <c r="G193" s="51" t="str">
        <f ca="1">IF(OR($A193="",G$9="",SUMIF(RelGegevens!$F$3:$M$1002,CONCATENATE("=",Uitwerking!$A193,"-",Uitwerking!G$9),RelGegevens!$L$3:$L$1002)=0),"",SUMIF(RelGegevens!$F$3:$M$1002,CONCATENATE("=",Uitwerking!$A193,"-",Uitwerking!G$9),RelGegevens!$L$3:$L$1002))</f>
        <v/>
      </c>
      <c r="H193" s="51" t="str">
        <f ca="1">IF(OR($A193="",H$9="",SUMIF(RelGegevens!$F$3:$M$1002,CONCATENATE("=",Uitwerking!$A193,"-",Uitwerking!H$9),RelGegevens!$L$3:$L$1002)=0),"",SUMIF(RelGegevens!$F$3:$M$1002,CONCATENATE("=",Uitwerking!$A193,"-",Uitwerking!H$9),RelGegevens!$L$3:$L$1002))</f>
        <v/>
      </c>
      <c r="I193" s="51" t="str">
        <f ca="1">IF(OR($A193="",I$9="",SUMIF(RelGegevens!$F$3:$M$1002,CONCATENATE("=",Uitwerking!$A193,"-",Uitwerking!I$9),RelGegevens!$L$3:$L$1002)=0),"",SUMIF(RelGegevens!$F$3:$M$1002,CONCATENATE("=",Uitwerking!$A193,"-",Uitwerking!I$9),RelGegevens!$L$3:$L$1002))</f>
        <v/>
      </c>
      <c r="J193" s="51" t="str">
        <f ca="1">IF(OR($A193="",J$9="",SUMIF(RelGegevens!$F$3:$M$1002,CONCATENATE("=",Uitwerking!$A193,"-",Uitwerking!J$9),RelGegevens!$L$3:$L$1002)=0),"",SUMIF(RelGegevens!$F$3:$M$1002,CONCATENATE("=",Uitwerking!$A193,"-",Uitwerking!J$9),RelGegevens!$L$3:$L$1002))</f>
        <v/>
      </c>
      <c r="K193" s="51" t="str">
        <f ca="1">IF(OR($A193="",K$9="",SUMIF(RelGegevens!$F$3:$M$1002,CONCATENATE("=",Uitwerking!$A193,"-",Uitwerking!K$9),RelGegevens!$L$3:$L$1002)=0),"",SUMIF(RelGegevens!$F$3:$M$1002,CONCATENATE("=",Uitwerking!$A193,"-",Uitwerking!K$9),RelGegevens!$L$3:$L$1002))</f>
        <v/>
      </c>
      <c r="L193" s="51" t="str">
        <f ca="1">IF(OR($A193="",L$9="",SUMIF(RelGegevens!$F$3:$M$1002,CONCATENATE("=",Uitwerking!$A193,"-",Uitwerking!L$9),RelGegevens!$L$3:$L$1002)=0),"",SUMIF(RelGegevens!$F$3:$M$1002,CONCATENATE("=",Uitwerking!$A193,"-",Uitwerking!L$9),RelGegevens!$L$3:$L$1002))</f>
        <v/>
      </c>
      <c r="M193" s="51" t="str">
        <f ca="1">IF(OR($A193="",M$9="",SUMIF(RelGegevens!$F$3:$M$1002,CONCATENATE("=",Uitwerking!$A193,"-",Uitwerking!M$9),RelGegevens!$L$3:$L$1002)=0),"",SUMIF(RelGegevens!$F$3:$M$1002,CONCATENATE("=",Uitwerking!$A193,"-",Uitwerking!M$9),RelGegevens!$L$3:$L$1002))</f>
        <v/>
      </c>
      <c r="N193" s="51" t="str">
        <f ca="1">IF(OR($A193="",N$9="",SUMIF(RelGegevens!$F$3:$M$1002,CONCATENATE("=",Uitwerking!$A193,"-",Uitwerking!N$9),RelGegevens!$L$3:$L$1002)=0),"",SUMIF(RelGegevens!$F$3:$M$1002,CONCATENATE("=",Uitwerking!$A193,"-",Uitwerking!N$9),RelGegevens!$L$3:$L$1002))</f>
        <v/>
      </c>
      <c r="O193" s="51" t="str">
        <f ca="1">IF(OR($A193="",O$9="",SUMIF(RelGegevens!$F$3:$M$1002,CONCATENATE("=",Uitwerking!$A193,"-",Uitwerking!O$9),RelGegevens!$L$3:$L$1002)=0),"",SUMIF(RelGegevens!$F$3:$M$1002,CONCATENATE("=",Uitwerking!$A193,"-",Uitwerking!O$9),RelGegevens!$L$3:$L$1002))</f>
        <v/>
      </c>
      <c r="P193" s="51" t="str">
        <f ca="1">IF(OR($A193="",P$9="",SUMIF(RelGegevens!$F$3:$M$1002,CONCATENATE("=",Uitwerking!$A193,"-",Uitwerking!P$9),RelGegevens!$L$3:$L$1002)=0),"",SUMIF(RelGegevens!$F$3:$M$1002,CONCATENATE("=",Uitwerking!$A193,"-",Uitwerking!P$9),RelGegevens!$L$3:$L$1002))</f>
        <v/>
      </c>
      <c r="Q193" s="51" t="str">
        <f ca="1">IF(OR($A193="",Q$9="",SUMIF(RelGegevens!$F$3:$M$1002,CONCATENATE("=",Uitwerking!$A193,"-",Uitwerking!Q$9),RelGegevens!$L$3:$L$1002)=0),"",SUMIF(RelGegevens!$F$3:$M$1002,CONCATENATE("=",Uitwerking!$A193,"-",Uitwerking!Q$9),RelGegevens!$L$3:$L$1002))</f>
        <v/>
      </c>
      <c r="R193" s="51" t="str">
        <f ca="1">IF(OR($A193="",R$9="",SUMIF(RelGegevens!$F$3:$M$1002,CONCATENATE("=",Uitwerking!$A193,"-",Uitwerking!R$9),RelGegevens!$L$3:$L$1002)=0),"",SUMIF(RelGegevens!$F$3:$M$1002,CONCATENATE("=",Uitwerking!$A193,"-",Uitwerking!R$9),RelGegevens!$L$3:$L$1002))</f>
        <v/>
      </c>
      <c r="S193" s="51" t="str">
        <f ca="1">IF(OR($A193="",S$9="",SUMIF(RelGegevens!$F$3:$M$1002,CONCATENATE("=",Uitwerking!$A193,"-",Uitwerking!S$9),RelGegevens!$L$3:$L$1002)=0),"",SUMIF(RelGegevens!$F$3:$M$1002,CONCATENATE("=",Uitwerking!$A193,"-",Uitwerking!S$9),RelGegevens!$L$3:$L$1002))</f>
        <v/>
      </c>
      <c r="T193" s="51" t="str">
        <f ca="1">IF(OR($A193="",T$9="",SUMIF(RelGegevens!$F$3:$M$1002,CONCATENATE("=",Uitwerking!$A193,"-",Uitwerking!T$9),RelGegevens!$L$3:$L$1002)=0),"",SUMIF(RelGegevens!$F$3:$M$1002,CONCATENATE("=",Uitwerking!$A193,"-",Uitwerking!T$9),RelGegevens!$L$3:$L$1002))</f>
        <v/>
      </c>
      <c r="U193" s="51" t="str">
        <f ca="1">IF(OR($A193="",U$9="",SUMIF(RelGegevens!$F$3:$M$1002,CONCATENATE("=",Uitwerking!$A193,"-",Uitwerking!U$9),RelGegevens!$L$3:$L$1002)=0),"",SUMIF(RelGegevens!$F$3:$M$1002,CONCATENATE("=",Uitwerking!$A193,"-",Uitwerking!U$9),RelGegevens!$L$3:$L$1002))</f>
        <v/>
      </c>
      <c r="V193" s="51" t="str">
        <f ca="1">IF(OR($A193="",V$9="",SUMIF(RelGegevens!$F$3:$M$1002,CONCATENATE("=",Uitwerking!$A193,"-",Uitwerking!V$9),RelGegevens!$L$3:$L$1002)=0),"",SUMIF(RelGegevens!$F$3:$M$1002,CONCATENATE("=",Uitwerking!$A193,"-",Uitwerking!V$9),RelGegevens!$L$3:$L$1002))</f>
        <v/>
      </c>
      <c r="W193" s="51" t="str">
        <f ca="1">IF(OR($A193="",W$9="",SUMIF(RelGegevens!$F$3:$M$1002,CONCATENATE("=",Uitwerking!$A193,"-",Uitwerking!W$9),RelGegevens!$L$3:$L$1002)=0),"",SUMIF(RelGegevens!$F$3:$M$1002,CONCATENATE("=",Uitwerking!$A193,"-",Uitwerking!W$9),RelGegevens!$L$3:$L$1002))</f>
        <v/>
      </c>
      <c r="X193" s="51" t="str">
        <f ca="1">IF(OR($A193="",X$9="",SUMIF(RelGegevens!$F$3:$M$1002,CONCATENATE("=",Uitwerking!$A193,"-",Uitwerking!X$9),RelGegevens!$L$3:$L$1002)=0),"",SUMIF(RelGegevens!$F$3:$M$1002,CONCATENATE("=",Uitwerking!$A193,"-",Uitwerking!X$9),RelGegevens!$L$3:$L$1002))</f>
        <v/>
      </c>
      <c r="Y193" s="51" t="str">
        <f ca="1">IF(OR($A193="",Y$9="",SUMIF(RelGegevens!$F$3:$M$1002,CONCATENATE("=",Uitwerking!$A193,"-",Uitwerking!Y$9),RelGegevens!$L$3:$L$1002)=0),"",SUMIF(RelGegevens!$F$3:$M$1002,CONCATENATE("=",Uitwerking!$A193,"-",Uitwerking!Y$9),RelGegevens!$L$3:$L$1002))</f>
        <v/>
      </c>
      <c r="Z193" s="50" t="str">
        <f ca="1">IF(OR($A193="",Z$9="",SUMIF(RelGegevens!$F$3:$M$1002,CONCATENATE("=",Uitwerking!$A193,"-",Uitwerking!Z$9),RelGegevens!$L$3:$L$1002)=0),"",SUMIF(RelGegevens!$F$3:$M$1002,CONCATENATE("=",Uitwerking!$A193,"-",Uitwerking!Z$9),RelGegevens!$L$3:$L$1002))</f>
        <v/>
      </c>
      <c r="AA193" s="51" t="str">
        <f ca="1">IF(OR($A193="",AA$9="",SUMIF(RelGegevens!$F$3:$M$1002,CONCATENATE("=",Uitwerking!$A193,"-",Uitwerking!AA$9),RelGegevens!$L$3:$L$1002)=0),"",SUMIF(RelGegevens!$F$3:$M$1002,CONCATENATE("=",Uitwerking!$A193,"-",Uitwerking!AA$9),RelGegevens!$L$3:$L$1002))</f>
        <v/>
      </c>
      <c r="AB193" s="51" t="str">
        <f ca="1">IF(OR($A193="",AB$9="",SUMIF(RelGegevens!$F$3:$M$1002,CONCATENATE("=",Uitwerking!$A193,"-",Uitwerking!AB$9),RelGegevens!$L$3:$L$1002)=0),"",SUMIF(RelGegevens!$F$3:$M$1002,CONCATENATE("=",Uitwerking!$A193,"-",Uitwerking!AB$9),RelGegevens!$L$3:$L$1002))</f>
        <v/>
      </c>
      <c r="AC193" s="51" t="str">
        <f ca="1">IF(OR($A193="",AC$9="",SUMIF(RelGegevens!$F$3:$M$1002,CONCATENATE("=",Uitwerking!$A193,"-",Uitwerking!AC$9),RelGegevens!$L$3:$L$1002)=0),"",SUMIF(RelGegevens!$F$3:$M$1002,CONCATENATE("=",Uitwerking!$A193,"-",Uitwerking!AC$9),RelGegevens!$L$3:$L$1002))</f>
        <v/>
      </c>
      <c r="AD193" s="51" t="str">
        <f ca="1">IF(OR($A193="",AD$9="",SUMIF(RelGegevens!$F$3:$M$1002,CONCATENATE("=",Uitwerking!$A193,"-",Uitwerking!AD$9),RelGegevens!$L$3:$L$1002)=0),"",SUMIF(RelGegevens!$F$3:$M$1002,CONCATENATE("=",Uitwerking!$A193,"-",Uitwerking!AD$9),RelGegevens!$L$3:$L$1002))</f>
        <v/>
      </c>
      <c r="AE193" s="51" t="str">
        <f ca="1">IF(OR($A193="",AE$9="",SUMIF(RelGegevens!$F$3:$M$1002,CONCATENATE("=",Uitwerking!$A193,"-",Uitwerking!AE$9),RelGegevens!$L$3:$L$1002)=0),"",SUMIF(RelGegevens!$F$3:$M$1002,CONCATENATE("=",Uitwerking!$A193,"-",Uitwerking!AE$9),RelGegevens!$L$3:$L$1002))</f>
        <v/>
      </c>
      <c r="AF193" s="51" t="str">
        <f ca="1">IF(OR($A193="",AF$9="",SUMIF(RelGegevens!$F$3:$M$1002,CONCATENATE("=",Uitwerking!$A193,"-",Uitwerking!AF$9),RelGegevens!$L$3:$L$1002)=0),"",SUMIF(RelGegevens!$F$3:$M$1002,CONCATENATE("=",Uitwerking!$A193,"-",Uitwerking!AF$9),RelGegevens!$L$3:$L$1002))</f>
        <v/>
      </c>
      <c r="AG193" s="51" t="str">
        <f ca="1">IF(OR($A193="",AG$9="",SUMIF(RelGegevens!$F$3:$M$1002,CONCATENATE("=",Uitwerking!$A193,"-",Uitwerking!AG$9),RelGegevens!$L$3:$L$1002)=0),"",SUMIF(RelGegevens!$F$3:$M$1002,CONCATENATE("=",Uitwerking!$A193,"-",Uitwerking!AG$9),RelGegevens!$L$3:$L$1002))</f>
        <v/>
      </c>
      <c r="AH193" s="51" t="str">
        <f ca="1">IF(OR($A193="",AH$9="",SUMIF(RelGegevens!$F$3:$M$1002,CONCATENATE("=",Uitwerking!$A193,"-",Uitwerking!AH$9),RelGegevens!$L$3:$L$1002)=0),"",SUMIF(RelGegevens!$F$3:$M$1002,CONCATENATE("=",Uitwerking!$A193,"-",Uitwerking!AH$9),RelGegevens!$L$3:$L$1002))</f>
        <v/>
      </c>
      <c r="AI193" s="51" t="str">
        <f ca="1">IF(OR($A193="",AI$9="",SUMIF(RelGegevens!$F$3:$M$1002,CONCATENATE("=",Uitwerking!$A193,"-",Uitwerking!AI$9),RelGegevens!$L$3:$L$1002)=0),"",SUMIF(RelGegevens!$F$3:$M$1002,CONCATENATE("=",Uitwerking!$A193,"-",Uitwerking!AI$9),RelGegevens!$L$3:$L$1002))</f>
        <v/>
      </c>
      <c r="AJ193" s="51" t="str">
        <f ca="1">IF(OR($A193="",AJ$9="",SUMIF(RelGegevens!$F$3:$M$1002,CONCATENATE("=",Uitwerking!$A193,"-",Uitwerking!AJ$9),RelGegevens!$L$3:$L$1002)=0),"",SUMIF(RelGegevens!$F$3:$M$1002,CONCATENATE("=",Uitwerking!$A193,"-",Uitwerking!AJ$9),RelGegevens!$L$3:$L$1002))</f>
        <v/>
      </c>
      <c r="AK193" s="51" t="str">
        <f ca="1">IF(OR($A193="",AK$9="",SUMIF(RelGegevens!$F$3:$M$1002,CONCATENATE("=",Uitwerking!$A193,"-",Uitwerking!AK$9),RelGegevens!$L$3:$L$1002)=0),"",SUMIF(RelGegevens!$F$3:$M$1002,CONCATENATE("=",Uitwerking!$A193,"-",Uitwerking!AK$9),RelGegevens!$L$3:$L$1002))</f>
        <v/>
      </c>
      <c r="AL193" s="51" t="str">
        <f ca="1">IF(OR($A193="",AL$9="",SUMIF(RelGegevens!$F$3:$M$1002,CONCATENATE("=",Uitwerking!$A193,"-",Uitwerking!AL$9),RelGegevens!$L$3:$L$1002)=0),"",SUMIF(RelGegevens!$F$3:$M$1002,CONCATENATE("=",Uitwerking!$A193,"-",Uitwerking!AL$9),RelGegevens!$L$3:$L$1002))</f>
        <v/>
      </c>
      <c r="AM193" s="51" t="str">
        <f ca="1">IF(OR($A193="",AM$9="",SUMIF(RelGegevens!$F$3:$M$1002,CONCATENATE("=",Uitwerking!$A193,"-",Uitwerking!AM$9),RelGegevens!$L$3:$L$1002)=0),"",SUMIF(RelGegevens!$F$3:$M$1002,CONCATENATE("=",Uitwerking!$A193,"-",Uitwerking!AM$9),RelGegevens!$L$3:$L$1002))</f>
        <v/>
      </c>
      <c r="AN193" s="51" t="str">
        <f ca="1">IF(OR($A193="",AN$9="",SUMIF(RelGegevens!$F$3:$M$1002,CONCATENATE("=",Uitwerking!$A193,"-",Uitwerking!AN$9),RelGegevens!$L$3:$L$1002)=0),"",SUMIF(RelGegevens!$F$3:$M$1002,CONCATENATE("=",Uitwerking!$A193,"-",Uitwerking!AN$9),RelGegevens!$L$3:$L$1002))</f>
        <v/>
      </c>
      <c r="AO193" s="51" t="str">
        <f ca="1">IF(OR($A193="",AO$9="",SUMIF(RelGegevens!$F$3:$M$1002,CONCATENATE("=",Uitwerking!$A193,"-",Uitwerking!AO$9),RelGegevens!$L$3:$L$1002)=0),"",SUMIF(RelGegevens!$F$3:$M$1002,CONCATENATE("=",Uitwerking!$A193,"-",Uitwerking!AO$9),RelGegevens!$L$3:$L$1002))</f>
        <v/>
      </c>
      <c r="AP193" s="51" t="str">
        <f ca="1">IF(OR($A193="",AP$9="",SUMIF(RelGegevens!$F$3:$M$1002,CONCATENATE("=",Uitwerking!$A193,"-",Uitwerking!AP$9),RelGegevens!$L$3:$L$1002)=0),"",SUMIF(RelGegevens!$F$3:$M$1002,CONCATENATE("=",Uitwerking!$A193,"-",Uitwerking!AP$9),RelGegevens!$L$3:$L$1002))</f>
        <v/>
      </c>
      <c r="AQ193" s="51" t="str">
        <f ca="1">IF(OR($A193="",AQ$9="",SUMIF(RelGegevens!$F$3:$M$1002,CONCATENATE("=",Uitwerking!$A193,"-",Uitwerking!AQ$9),RelGegevens!$L$3:$L$1002)=0),"",SUMIF(RelGegevens!$F$3:$M$1002,CONCATENATE("=",Uitwerking!$A193,"-",Uitwerking!AQ$9),RelGegevens!$L$3:$L$1002))</f>
        <v/>
      </c>
      <c r="AR193" s="51" t="str">
        <f ca="1">IF(OR($A193="",AR$9="",SUMIF(RelGegevens!$F$3:$M$1002,CONCATENATE("=",Uitwerking!$A193,"-",Uitwerking!AR$9),RelGegevens!$L$3:$L$1002)=0),"",SUMIF(RelGegevens!$F$3:$M$1002,CONCATENATE("=",Uitwerking!$A193,"-",Uitwerking!AR$9),RelGegevens!$L$3:$L$1002))</f>
        <v/>
      </c>
      <c r="AS193" s="51" t="str">
        <f ca="1">IF(OR($A193="",AS$9="",SUMIF(RelGegevens!$F$3:$M$1002,CONCATENATE("=",Uitwerking!$A193,"-",Uitwerking!AS$9),RelGegevens!$L$3:$L$1002)=0),"",SUMIF(RelGegevens!$F$3:$M$1002,CONCATENATE("=",Uitwerking!$A193,"-",Uitwerking!AS$9),RelGegevens!$L$3:$L$1002))</f>
        <v/>
      </c>
      <c r="AT193" s="51" t="str">
        <f ca="1">IF(OR($A193="",AT$9="",SUMIF(RelGegevens!$F$3:$M$1002,CONCATENATE("=",Uitwerking!$A193,"-",Uitwerking!AT$9),RelGegevens!$L$3:$L$1002)=0),"",SUMIF(RelGegevens!$F$3:$M$1002,CONCATENATE("=",Uitwerking!$A193,"-",Uitwerking!AT$9),RelGegevens!$L$3:$L$1002))</f>
        <v/>
      </c>
      <c r="AU193" s="51" t="str">
        <f ca="1">IF(OR($A193="",AU$9="",SUMIF(RelGegevens!$F$3:$M$1002,CONCATENATE("=",Uitwerking!$A193,"-",Uitwerking!AU$9),RelGegevens!$L$3:$L$1002)=0),"",SUMIF(RelGegevens!$F$3:$M$1002,CONCATENATE("=",Uitwerking!$A193,"-",Uitwerking!AU$9),RelGegevens!$L$3:$L$1002))</f>
        <v/>
      </c>
      <c r="AV193" s="51" t="str">
        <f ca="1">IF(OR($A193="",AV$9="",SUMIF(RelGegevens!$F$3:$M$1002,CONCATENATE("=",Uitwerking!$A193,"-",Uitwerking!AV$9),RelGegevens!$L$3:$L$1002)=0),"",SUMIF(RelGegevens!$F$3:$M$1002,CONCATENATE("=",Uitwerking!$A193,"-",Uitwerking!AV$9),RelGegevens!$L$3:$L$1002))</f>
        <v/>
      </c>
      <c r="AW193" s="51" t="str">
        <f ca="1">IF(OR($A193="",AW$9="",SUMIF(RelGegevens!$F$3:$M$1002,CONCATENATE("=",Uitwerking!$A193,"-",Uitwerking!AW$9),RelGegevens!$L$3:$L$1002)=0),"",SUMIF(RelGegevens!$F$3:$M$1002,CONCATENATE("=",Uitwerking!$A193,"-",Uitwerking!AW$9),RelGegevens!$L$3:$L$1002))</f>
        <v/>
      </c>
      <c r="AX193" s="51" t="str">
        <f ca="1">IF(OR($A193="",AX$9="",SUMIF(RelGegevens!$F$3:$M$1002,CONCATENATE("=",Uitwerking!$A193,"-",Uitwerking!AX$9),RelGegevens!$L$3:$L$1002)=0),"",SUMIF(RelGegevens!$F$3:$M$1002,CONCATENATE("=",Uitwerking!$A193,"-",Uitwerking!AX$9),RelGegevens!$L$3:$L$1002))</f>
        <v/>
      </c>
      <c r="AY193" s="51" t="str">
        <f ca="1">IF(OR($A193="",AY$9="",SUMIF(RelGegevens!$F$3:$M$1002,CONCATENATE("=",Uitwerking!$A193,"-",Uitwerking!AY$9),RelGegevens!$L$3:$L$1002)=0),"",SUMIF(RelGegevens!$F$3:$M$1002,CONCATENATE("=",Uitwerking!$A193,"-",Uitwerking!AY$9),RelGegevens!$L$3:$L$1002))</f>
        <v/>
      </c>
      <c r="AZ193" s="51" t="str">
        <f ca="1">IF(OR($A193="",AZ$9="",SUMIF(RelGegevens!$F$3:$M$1002,CONCATENATE("=",Uitwerking!$A193,"-",Uitwerking!AZ$9),RelGegevens!$L$3:$L$1002)=0),"",SUMIF(RelGegevens!$F$3:$M$1002,CONCATENATE("=",Uitwerking!$A193,"-",Uitwerking!AZ$9),RelGegevens!$L$3:$L$1002))</f>
        <v/>
      </c>
      <c r="BA193" s="51" t="str">
        <f ca="1">IF(OR($A193="",BA$9="",SUMIF(RelGegevens!$F$3:$M$1002,CONCATENATE("=",Uitwerking!$A193,"-",Uitwerking!BA$9),RelGegevens!$L$3:$L$1002)=0),"",SUMIF(RelGegevens!$F$3:$M$1002,CONCATENATE("=",Uitwerking!$A193,"-",Uitwerking!BA$9),RelGegevens!$L$3:$L$1002))</f>
        <v/>
      </c>
      <c r="BB193" s="51" t="str">
        <f ca="1">IF(OR($A193="",BB$9="",SUMIF(RelGegevens!$F$3:$M$1002,CONCATENATE("=",Uitwerking!$A193,"-",Uitwerking!BB$9),RelGegevens!$L$3:$L$1002)=0),"",SUMIF(RelGegevens!$F$3:$M$1002,CONCATENATE("=",Uitwerking!$A193,"-",Uitwerking!BB$9),RelGegevens!$L$3:$L$1002))</f>
        <v/>
      </c>
      <c r="BC193" s="52" t="str">
        <f ca="1">IF(OR($A193="",BC$9="",SUMIF(RelGegevens!$F$3:$M$1002,CONCATENATE("=",Uitwerking!$A193,"-",Uitwerking!BC$9),RelGegevens!$L$3:$L$1002)=0),"",SUMIF(RelGegevens!$F$3:$M$1002,CONCATENATE("=",Uitwerking!$A193,"-",Uitwerking!BC$9),RelGegevens!$L$3:$L$1002))</f>
        <v/>
      </c>
    </row>
    <row r="194" spans="1:55" ht="10.5" customHeight="1" x14ac:dyDescent="0.25">
      <c r="A194" s="17" t="str">
        <f>'Data LMA'!B202</f>
        <v/>
      </c>
      <c r="B194" s="29" t="str">
        <f t="shared" si="10"/>
        <v/>
      </c>
      <c r="C194" s="22" t="str">
        <f>IF(A194="","",VLOOKUP(A194,Euralcodes!$A$2:$C$840,3))</f>
        <v/>
      </c>
      <c r="D194" s="23" t="str">
        <f>IF(C194="","",VLOOKUP(A194,Euralcodes!$A$2:$C$840,2))</f>
        <v/>
      </c>
      <c r="E194" s="87" t="str">
        <f t="shared" ca="1" si="8"/>
        <v/>
      </c>
      <c r="F194" s="50" t="str">
        <f ca="1">IF(OR($A194="",F$9="",SUMIF(RelGegevens!$F$3:$M$1002,CONCATENATE("=",Uitwerking!$A194,"-",Uitwerking!F$9),RelGegevens!$L$3:$L$1002)=0),"",SUMIF(RelGegevens!$F$3:$M$1002,CONCATENATE("=",Uitwerking!$A194,"-",Uitwerking!F$9),RelGegevens!$L$3:$L$1002))</f>
        <v/>
      </c>
      <c r="G194" s="51" t="str">
        <f ca="1">IF(OR($A194="",G$9="",SUMIF(RelGegevens!$F$3:$M$1002,CONCATENATE("=",Uitwerking!$A194,"-",Uitwerking!G$9),RelGegevens!$L$3:$L$1002)=0),"",SUMIF(RelGegevens!$F$3:$M$1002,CONCATENATE("=",Uitwerking!$A194,"-",Uitwerking!G$9),RelGegevens!$L$3:$L$1002))</f>
        <v/>
      </c>
      <c r="H194" s="51" t="str">
        <f ca="1">IF(OR($A194="",H$9="",SUMIF(RelGegevens!$F$3:$M$1002,CONCATENATE("=",Uitwerking!$A194,"-",Uitwerking!H$9),RelGegevens!$L$3:$L$1002)=0),"",SUMIF(RelGegevens!$F$3:$M$1002,CONCATENATE("=",Uitwerking!$A194,"-",Uitwerking!H$9),RelGegevens!$L$3:$L$1002))</f>
        <v/>
      </c>
      <c r="I194" s="51" t="str">
        <f ca="1">IF(OR($A194="",I$9="",SUMIF(RelGegevens!$F$3:$M$1002,CONCATENATE("=",Uitwerking!$A194,"-",Uitwerking!I$9),RelGegevens!$L$3:$L$1002)=0),"",SUMIF(RelGegevens!$F$3:$M$1002,CONCATENATE("=",Uitwerking!$A194,"-",Uitwerking!I$9),RelGegevens!$L$3:$L$1002))</f>
        <v/>
      </c>
      <c r="J194" s="51" t="str">
        <f ca="1">IF(OR($A194="",J$9="",SUMIF(RelGegevens!$F$3:$M$1002,CONCATENATE("=",Uitwerking!$A194,"-",Uitwerking!J$9),RelGegevens!$L$3:$L$1002)=0),"",SUMIF(RelGegevens!$F$3:$M$1002,CONCATENATE("=",Uitwerking!$A194,"-",Uitwerking!J$9),RelGegevens!$L$3:$L$1002))</f>
        <v/>
      </c>
      <c r="K194" s="51" t="str">
        <f ca="1">IF(OR($A194="",K$9="",SUMIF(RelGegevens!$F$3:$M$1002,CONCATENATE("=",Uitwerking!$A194,"-",Uitwerking!K$9),RelGegevens!$L$3:$L$1002)=0),"",SUMIF(RelGegevens!$F$3:$M$1002,CONCATENATE("=",Uitwerking!$A194,"-",Uitwerking!K$9),RelGegevens!$L$3:$L$1002))</f>
        <v/>
      </c>
      <c r="L194" s="51" t="str">
        <f ca="1">IF(OR($A194="",L$9="",SUMIF(RelGegevens!$F$3:$M$1002,CONCATENATE("=",Uitwerking!$A194,"-",Uitwerking!L$9),RelGegevens!$L$3:$L$1002)=0),"",SUMIF(RelGegevens!$F$3:$M$1002,CONCATENATE("=",Uitwerking!$A194,"-",Uitwerking!L$9),RelGegevens!$L$3:$L$1002))</f>
        <v/>
      </c>
      <c r="M194" s="51" t="str">
        <f ca="1">IF(OR($A194="",M$9="",SUMIF(RelGegevens!$F$3:$M$1002,CONCATENATE("=",Uitwerking!$A194,"-",Uitwerking!M$9),RelGegevens!$L$3:$L$1002)=0),"",SUMIF(RelGegevens!$F$3:$M$1002,CONCATENATE("=",Uitwerking!$A194,"-",Uitwerking!M$9),RelGegevens!$L$3:$L$1002))</f>
        <v/>
      </c>
      <c r="N194" s="51" t="str">
        <f ca="1">IF(OR($A194="",N$9="",SUMIF(RelGegevens!$F$3:$M$1002,CONCATENATE("=",Uitwerking!$A194,"-",Uitwerking!N$9),RelGegevens!$L$3:$L$1002)=0),"",SUMIF(RelGegevens!$F$3:$M$1002,CONCATENATE("=",Uitwerking!$A194,"-",Uitwerking!N$9),RelGegevens!$L$3:$L$1002))</f>
        <v/>
      </c>
      <c r="O194" s="51" t="str">
        <f ca="1">IF(OR($A194="",O$9="",SUMIF(RelGegevens!$F$3:$M$1002,CONCATENATE("=",Uitwerking!$A194,"-",Uitwerking!O$9),RelGegevens!$L$3:$L$1002)=0),"",SUMIF(RelGegevens!$F$3:$M$1002,CONCATENATE("=",Uitwerking!$A194,"-",Uitwerking!O$9),RelGegevens!$L$3:$L$1002))</f>
        <v/>
      </c>
      <c r="P194" s="51" t="str">
        <f ca="1">IF(OR($A194="",P$9="",SUMIF(RelGegevens!$F$3:$M$1002,CONCATENATE("=",Uitwerking!$A194,"-",Uitwerking!P$9),RelGegevens!$L$3:$L$1002)=0),"",SUMIF(RelGegevens!$F$3:$M$1002,CONCATENATE("=",Uitwerking!$A194,"-",Uitwerking!P$9),RelGegevens!$L$3:$L$1002))</f>
        <v/>
      </c>
      <c r="Q194" s="51" t="str">
        <f ca="1">IF(OR($A194="",Q$9="",SUMIF(RelGegevens!$F$3:$M$1002,CONCATENATE("=",Uitwerking!$A194,"-",Uitwerking!Q$9),RelGegevens!$L$3:$L$1002)=0),"",SUMIF(RelGegevens!$F$3:$M$1002,CONCATENATE("=",Uitwerking!$A194,"-",Uitwerking!Q$9),RelGegevens!$L$3:$L$1002))</f>
        <v/>
      </c>
      <c r="R194" s="51" t="str">
        <f ca="1">IF(OR($A194="",R$9="",SUMIF(RelGegevens!$F$3:$M$1002,CONCATENATE("=",Uitwerking!$A194,"-",Uitwerking!R$9),RelGegevens!$L$3:$L$1002)=0),"",SUMIF(RelGegevens!$F$3:$M$1002,CONCATENATE("=",Uitwerking!$A194,"-",Uitwerking!R$9),RelGegevens!$L$3:$L$1002))</f>
        <v/>
      </c>
      <c r="S194" s="51" t="str">
        <f ca="1">IF(OR($A194="",S$9="",SUMIF(RelGegevens!$F$3:$M$1002,CONCATENATE("=",Uitwerking!$A194,"-",Uitwerking!S$9),RelGegevens!$L$3:$L$1002)=0),"",SUMIF(RelGegevens!$F$3:$M$1002,CONCATENATE("=",Uitwerking!$A194,"-",Uitwerking!S$9),RelGegevens!$L$3:$L$1002))</f>
        <v/>
      </c>
      <c r="T194" s="51" t="str">
        <f ca="1">IF(OR($A194="",T$9="",SUMIF(RelGegevens!$F$3:$M$1002,CONCATENATE("=",Uitwerking!$A194,"-",Uitwerking!T$9),RelGegevens!$L$3:$L$1002)=0),"",SUMIF(RelGegevens!$F$3:$M$1002,CONCATENATE("=",Uitwerking!$A194,"-",Uitwerking!T$9),RelGegevens!$L$3:$L$1002))</f>
        <v/>
      </c>
      <c r="U194" s="51" t="str">
        <f ca="1">IF(OR($A194="",U$9="",SUMIF(RelGegevens!$F$3:$M$1002,CONCATENATE("=",Uitwerking!$A194,"-",Uitwerking!U$9),RelGegevens!$L$3:$L$1002)=0),"",SUMIF(RelGegevens!$F$3:$M$1002,CONCATENATE("=",Uitwerking!$A194,"-",Uitwerking!U$9),RelGegevens!$L$3:$L$1002))</f>
        <v/>
      </c>
      <c r="V194" s="51" t="str">
        <f ca="1">IF(OR($A194="",V$9="",SUMIF(RelGegevens!$F$3:$M$1002,CONCATENATE("=",Uitwerking!$A194,"-",Uitwerking!V$9),RelGegevens!$L$3:$L$1002)=0),"",SUMIF(RelGegevens!$F$3:$M$1002,CONCATENATE("=",Uitwerking!$A194,"-",Uitwerking!V$9),RelGegevens!$L$3:$L$1002))</f>
        <v/>
      </c>
      <c r="W194" s="51" t="str">
        <f ca="1">IF(OR($A194="",W$9="",SUMIF(RelGegevens!$F$3:$M$1002,CONCATENATE("=",Uitwerking!$A194,"-",Uitwerking!W$9),RelGegevens!$L$3:$L$1002)=0),"",SUMIF(RelGegevens!$F$3:$M$1002,CONCATENATE("=",Uitwerking!$A194,"-",Uitwerking!W$9),RelGegevens!$L$3:$L$1002))</f>
        <v/>
      </c>
      <c r="X194" s="51" t="str">
        <f ca="1">IF(OR($A194="",X$9="",SUMIF(RelGegevens!$F$3:$M$1002,CONCATENATE("=",Uitwerking!$A194,"-",Uitwerking!X$9),RelGegevens!$L$3:$L$1002)=0),"",SUMIF(RelGegevens!$F$3:$M$1002,CONCATENATE("=",Uitwerking!$A194,"-",Uitwerking!X$9),RelGegevens!$L$3:$L$1002))</f>
        <v/>
      </c>
      <c r="Y194" s="51" t="str">
        <f ca="1">IF(OR($A194="",Y$9="",SUMIF(RelGegevens!$F$3:$M$1002,CONCATENATE("=",Uitwerking!$A194,"-",Uitwerking!Y$9),RelGegevens!$L$3:$L$1002)=0),"",SUMIF(RelGegevens!$F$3:$M$1002,CONCATENATE("=",Uitwerking!$A194,"-",Uitwerking!Y$9),RelGegevens!$L$3:$L$1002))</f>
        <v/>
      </c>
      <c r="Z194" s="50" t="str">
        <f ca="1">IF(OR($A194="",Z$9="",SUMIF(RelGegevens!$F$3:$M$1002,CONCATENATE("=",Uitwerking!$A194,"-",Uitwerking!Z$9),RelGegevens!$L$3:$L$1002)=0),"",SUMIF(RelGegevens!$F$3:$M$1002,CONCATENATE("=",Uitwerking!$A194,"-",Uitwerking!Z$9),RelGegevens!$L$3:$L$1002))</f>
        <v/>
      </c>
      <c r="AA194" s="51" t="str">
        <f ca="1">IF(OR($A194="",AA$9="",SUMIF(RelGegevens!$F$3:$M$1002,CONCATENATE("=",Uitwerking!$A194,"-",Uitwerking!AA$9),RelGegevens!$L$3:$L$1002)=0),"",SUMIF(RelGegevens!$F$3:$M$1002,CONCATENATE("=",Uitwerking!$A194,"-",Uitwerking!AA$9),RelGegevens!$L$3:$L$1002))</f>
        <v/>
      </c>
      <c r="AB194" s="51" t="str">
        <f ca="1">IF(OR($A194="",AB$9="",SUMIF(RelGegevens!$F$3:$M$1002,CONCATENATE("=",Uitwerking!$A194,"-",Uitwerking!AB$9),RelGegevens!$L$3:$L$1002)=0),"",SUMIF(RelGegevens!$F$3:$M$1002,CONCATENATE("=",Uitwerking!$A194,"-",Uitwerking!AB$9),RelGegevens!$L$3:$L$1002))</f>
        <v/>
      </c>
      <c r="AC194" s="51" t="str">
        <f ca="1">IF(OR($A194="",AC$9="",SUMIF(RelGegevens!$F$3:$M$1002,CONCATENATE("=",Uitwerking!$A194,"-",Uitwerking!AC$9),RelGegevens!$L$3:$L$1002)=0),"",SUMIF(RelGegevens!$F$3:$M$1002,CONCATENATE("=",Uitwerking!$A194,"-",Uitwerking!AC$9),RelGegevens!$L$3:$L$1002))</f>
        <v/>
      </c>
      <c r="AD194" s="51" t="str">
        <f ca="1">IF(OR($A194="",AD$9="",SUMIF(RelGegevens!$F$3:$M$1002,CONCATENATE("=",Uitwerking!$A194,"-",Uitwerking!AD$9),RelGegevens!$L$3:$L$1002)=0),"",SUMIF(RelGegevens!$F$3:$M$1002,CONCATENATE("=",Uitwerking!$A194,"-",Uitwerking!AD$9),RelGegevens!$L$3:$L$1002))</f>
        <v/>
      </c>
      <c r="AE194" s="51" t="str">
        <f ca="1">IF(OR($A194="",AE$9="",SUMIF(RelGegevens!$F$3:$M$1002,CONCATENATE("=",Uitwerking!$A194,"-",Uitwerking!AE$9),RelGegevens!$L$3:$L$1002)=0),"",SUMIF(RelGegevens!$F$3:$M$1002,CONCATENATE("=",Uitwerking!$A194,"-",Uitwerking!AE$9),RelGegevens!$L$3:$L$1002))</f>
        <v/>
      </c>
      <c r="AF194" s="51" t="str">
        <f ca="1">IF(OR($A194="",AF$9="",SUMIF(RelGegevens!$F$3:$M$1002,CONCATENATE("=",Uitwerking!$A194,"-",Uitwerking!AF$9),RelGegevens!$L$3:$L$1002)=0),"",SUMIF(RelGegevens!$F$3:$M$1002,CONCATENATE("=",Uitwerking!$A194,"-",Uitwerking!AF$9),RelGegevens!$L$3:$L$1002))</f>
        <v/>
      </c>
      <c r="AG194" s="51" t="str">
        <f ca="1">IF(OR($A194="",AG$9="",SUMIF(RelGegevens!$F$3:$M$1002,CONCATENATE("=",Uitwerking!$A194,"-",Uitwerking!AG$9),RelGegevens!$L$3:$L$1002)=0),"",SUMIF(RelGegevens!$F$3:$M$1002,CONCATENATE("=",Uitwerking!$A194,"-",Uitwerking!AG$9),RelGegevens!$L$3:$L$1002))</f>
        <v/>
      </c>
      <c r="AH194" s="51" t="str">
        <f ca="1">IF(OR($A194="",AH$9="",SUMIF(RelGegevens!$F$3:$M$1002,CONCATENATE("=",Uitwerking!$A194,"-",Uitwerking!AH$9),RelGegevens!$L$3:$L$1002)=0),"",SUMIF(RelGegevens!$F$3:$M$1002,CONCATENATE("=",Uitwerking!$A194,"-",Uitwerking!AH$9),RelGegevens!$L$3:$L$1002))</f>
        <v/>
      </c>
      <c r="AI194" s="51" t="str">
        <f ca="1">IF(OR($A194="",AI$9="",SUMIF(RelGegevens!$F$3:$M$1002,CONCATENATE("=",Uitwerking!$A194,"-",Uitwerking!AI$9),RelGegevens!$L$3:$L$1002)=0),"",SUMIF(RelGegevens!$F$3:$M$1002,CONCATENATE("=",Uitwerking!$A194,"-",Uitwerking!AI$9),RelGegevens!$L$3:$L$1002))</f>
        <v/>
      </c>
      <c r="AJ194" s="51" t="str">
        <f ca="1">IF(OR($A194="",AJ$9="",SUMIF(RelGegevens!$F$3:$M$1002,CONCATENATE("=",Uitwerking!$A194,"-",Uitwerking!AJ$9),RelGegevens!$L$3:$L$1002)=0),"",SUMIF(RelGegevens!$F$3:$M$1002,CONCATENATE("=",Uitwerking!$A194,"-",Uitwerking!AJ$9),RelGegevens!$L$3:$L$1002))</f>
        <v/>
      </c>
      <c r="AK194" s="51" t="str">
        <f ca="1">IF(OR($A194="",AK$9="",SUMIF(RelGegevens!$F$3:$M$1002,CONCATENATE("=",Uitwerking!$A194,"-",Uitwerking!AK$9),RelGegevens!$L$3:$L$1002)=0),"",SUMIF(RelGegevens!$F$3:$M$1002,CONCATENATE("=",Uitwerking!$A194,"-",Uitwerking!AK$9),RelGegevens!$L$3:$L$1002))</f>
        <v/>
      </c>
      <c r="AL194" s="51" t="str">
        <f ca="1">IF(OR($A194="",AL$9="",SUMIF(RelGegevens!$F$3:$M$1002,CONCATENATE("=",Uitwerking!$A194,"-",Uitwerking!AL$9),RelGegevens!$L$3:$L$1002)=0),"",SUMIF(RelGegevens!$F$3:$M$1002,CONCATENATE("=",Uitwerking!$A194,"-",Uitwerking!AL$9),RelGegevens!$L$3:$L$1002))</f>
        <v/>
      </c>
      <c r="AM194" s="51" t="str">
        <f ca="1">IF(OR($A194="",AM$9="",SUMIF(RelGegevens!$F$3:$M$1002,CONCATENATE("=",Uitwerking!$A194,"-",Uitwerking!AM$9),RelGegevens!$L$3:$L$1002)=0),"",SUMIF(RelGegevens!$F$3:$M$1002,CONCATENATE("=",Uitwerking!$A194,"-",Uitwerking!AM$9),RelGegevens!$L$3:$L$1002))</f>
        <v/>
      </c>
      <c r="AN194" s="51" t="str">
        <f ca="1">IF(OR($A194="",AN$9="",SUMIF(RelGegevens!$F$3:$M$1002,CONCATENATE("=",Uitwerking!$A194,"-",Uitwerking!AN$9),RelGegevens!$L$3:$L$1002)=0),"",SUMIF(RelGegevens!$F$3:$M$1002,CONCATENATE("=",Uitwerking!$A194,"-",Uitwerking!AN$9),RelGegevens!$L$3:$L$1002))</f>
        <v/>
      </c>
      <c r="AO194" s="51" t="str">
        <f ca="1">IF(OR($A194="",AO$9="",SUMIF(RelGegevens!$F$3:$M$1002,CONCATENATE("=",Uitwerking!$A194,"-",Uitwerking!AO$9),RelGegevens!$L$3:$L$1002)=0),"",SUMIF(RelGegevens!$F$3:$M$1002,CONCATENATE("=",Uitwerking!$A194,"-",Uitwerking!AO$9),RelGegevens!$L$3:$L$1002))</f>
        <v/>
      </c>
      <c r="AP194" s="51" t="str">
        <f ca="1">IF(OR($A194="",AP$9="",SUMIF(RelGegevens!$F$3:$M$1002,CONCATENATE("=",Uitwerking!$A194,"-",Uitwerking!AP$9),RelGegevens!$L$3:$L$1002)=0),"",SUMIF(RelGegevens!$F$3:$M$1002,CONCATENATE("=",Uitwerking!$A194,"-",Uitwerking!AP$9),RelGegevens!$L$3:$L$1002))</f>
        <v/>
      </c>
      <c r="AQ194" s="51" t="str">
        <f ca="1">IF(OR($A194="",AQ$9="",SUMIF(RelGegevens!$F$3:$M$1002,CONCATENATE("=",Uitwerking!$A194,"-",Uitwerking!AQ$9),RelGegevens!$L$3:$L$1002)=0),"",SUMIF(RelGegevens!$F$3:$M$1002,CONCATENATE("=",Uitwerking!$A194,"-",Uitwerking!AQ$9),RelGegevens!$L$3:$L$1002))</f>
        <v/>
      </c>
      <c r="AR194" s="51" t="str">
        <f ca="1">IF(OR($A194="",AR$9="",SUMIF(RelGegevens!$F$3:$M$1002,CONCATENATE("=",Uitwerking!$A194,"-",Uitwerking!AR$9),RelGegevens!$L$3:$L$1002)=0),"",SUMIF(RelGegevens!$F$3:$M$1002,CONCATENATE("=",Uitwerking!$A194,"-",Uitwerking!AR$9),RelGegevens!$L$3:$L$1002))</f>
        <v/>
      </c>
      <c r="AS194" s="51" t="str">
        <f ca="1">IF(OR($A194="",AS$9="",SUMIF(RelGegevens!$F$3:$M$1002,CONCATENATE("=",Uitwerking!$A194,"-",Uitwerking!AS$9),RelGegevens!$L$3:$L$1002)=0),"",SUMIF(RelGegevens!$F$3:$M$1002,CONCATENATE("=",Uitwerking!$A194,"-",Uitwerking!AS$9),RelGegevens!$L$3:$L$1002))</f>
        <v/>
      </c>
      <c r="AT194" s="51" t="str">
        <f ca="1">IF(OR($A194="",AT$9="",SUMIF(RelGegevens!$F$3:$M$1002,CONCATENATE("=",Uitwerking!$A194,"-",Uitwerking!AT$9),RelGegevens!$L$3:$L$1002)=0),"",SUMIF(RelGegevens!$F$3:$M$1002,CONCATENATE("=",Uitwerking!$A194,"-",Uitwerking!AT$9),RelGegevens!$L$3:$L$1002))</f>
        <v/>
      </c>
      <c r="AU194" s="51" t="str">
        <f ca="1">IF(OR($A194="",AU$9="",SUMIF(RelGegevens!$F$3:$M$1002,CONCATENATE("=",Uitwerking!$A194,"-",Uitwerking!AU$9),RelGegevens!$L$3:$L$1002)=0),"",SUMIF(RelGegevens!$F$3:$M$1002,CONCATENATE("=",Uitwerking!$A194,"-",Uitwerking!AU$9),RelGegevens!$L$3:$L$1002))</f>
        <v/>
      </c>
      <c r="AV194" s="51" t="str">
        <f ca="1">IF(OR($A194="",AV$9="",SUMIF(RelGegevens!$F$3:$M$1002,CONCATENATE("=",Uitwerking!$A194,"-",Uitwerking!AV$9),RelGegevens!$L$3:$L$1002)=0),"",SUMIF(RelGegevens!$F$3:$M$1002,CONCATENATE("=",Uitwerking!$A194,"-",Uitwerking!AV$9),RelGegevens!$L$3:$L$1002))</f>
        <v/>
      </c>
      <c r="AW194" s="51" t="str">
        <f ca="1">IF(OR($A194="",AW$9="",SUMIF(RelGegevens!$F$3:$M$1002,CONCATENATE("=",Uitwerking!$A194,"-",Uitwerking!AW$9),RelGegevens!$L$3:$L$1002)=0),"",SUMIF(RelGegevens!$F$3:$M$1002,CONCATENATE("=",Uitwerking!$A194,"-",Uitwerking!AW$9),RelGegevens!$L$3:$L$1002))</f>
        <v/>
      </c>
      <c r="AX194" s="51" t="str">
        <f ca="1">IF(OR($A194="",AX$9="",SUMIF(RelGegevens!$F$3:$M$1002,CONCATENATE("=",Uitwerking!$A194,"-",Uitwerking!AX$9),RelGegevens!$L$3:$L$1002)=0),"",SUMIF(RelGegevens!$F$3:$M$1002,CONCATENATE("=",Uitwerking!$A194,"-",Uitwerking!AX$9),RelGegevens!$L$3:$L$1002))</f>
        <v/>
      </c>
      <c r="AY194" s="51" t="str">
        <f ca="1">IF(OR($A194="",AY$9="",SUMIF(RelGegevens!$F$3:$M$1002,CONCATENATE("=",Uitwerking!$A194,"-",Uitwerking!AY$9),RelGegevens!$L$3:$L$1002)=0),"",SUMIF(RelGegevens!$F$3:$M$1002,CONCATENATE("=",Uitwerking!$A194,"-",Uitwerking!AY$9),RelGegevens!$L$3:$L$1002))</f>
        <v/>
      </c>
      <c r="AZ194" s="51" t="str">
        <f ca="1">IF(OR($A194="",AZ$9="",SUMIF(RelGegevens!$F$3:$M$1002,CONCATENATE("=",Uitwerking!$A194,"-",Uitwerking!AZ$9),RelGegevens!$L$3:$L$1002)=0),"",SUMIF(RelGegevens!$F$3:$M$1002,CONCATENATE("=",Uitwerking!$A194,"-",Uitwerking!AZ$9),RelGegevens!$L$3:$L$1002))</f>
        <v/>
      </c>
      <c r="BA194" s="51" t="str">
        <f ca="1">IF(OR($A194="",BA$9="",SUMIF(RelGegevens!$F$3:$M$1002,CONCATENATE("=",Uitwerking!$A194,"-",Uitwerking!BA$9),RelGegevens!$L$3:$L$1002)=0),"",SUMIF(RelGegevens!$F$3:$M$1002,CONCATENATE("=",Uitwerking!$A194,"-",Uitwerking!BA$9),RelGegevens!$L$3:$L$1002))</f>
        <v/>
      </c>
      <c r="BB194" s="51" t="str">
        <f ca="1">IF(OR($A194="",BB$9="",SUMIF(RelGegevens!$F$3:$M$1002,CONCATENATE("=",Uitwerking!$A194,"-",Uitwerking!BB$9),RelGegevens!$L$3:$L$1002)=0),"",SUMIF(RelGegevens!$F$3:$M$1002,CONCATENATE("=",Uitwerking!$A194,"-",Uitwerking!BB$9),RelGegevens!$L$3:$L$1002))</f>
        <v/>
      </c>
      <c r="BC194" s="52" t="str">
        <f ca="1">IF(OR($A194="",BC$9="",SUMIF(RelGegevens!$F$3:$M$1002,CONCATENATE("=",Uitwerking!$A194,"-",Uitwerking!BC$9),RelGegevens!$L$3:$L$1002)=0),"",SUMIF(RelGegevens!$F$3:$M$1002,CONCATENATE("=",Uitwerking!$A194,"-",Uitwerking!BC$9),RelGegevens!$L$3:$L$1002))</f>
        <v/>
      </c>
    </row>
    <row r="195" spans="1:55" ht="10.5" customHeight="1" x14ac:dyDescent="0.25">
      <c r="A195" s="17" t="str">
        <f>'Data LMA'!B203</f>
        <v/>
      </c>
      <c r="B195" s="29" t="str">
        <f t="shared" si="10"/>
        <v/>
      </c>
      <c r="C195" s="22" t="str">
        <f>IF(A195="","",VLOOKUP(A195,Euralcodes!$A$2:$C$840,3))</f>
        <v/>
      </c>
      <c r="D195" s="23" t="str">
        <f>IF(C195="","",VLOOKUP(A195,Euralcodes!$A$2:$C$840,2))</f>
        <v/>
      </c>
      <c r="E195" s="87" t="str">
        <f t="shared" ca="1" si="8"/>
        <v/>
      </c>
      <c r="F195" s="50" t="str">
        <f ca="1">IF(OR($A195="",F$9="",SUMIF(RelGegevens!$F$3:$M$1002,CONCATENATE("=",Uitwerking!$A195,"-",Uitwerking!F$9),RelGegevens!$L$3:$L$1002)=0),"",SUMIF(RelGegevens!$F$3:$M$1002,CONCATENATE("=",Uitwerking!$A195,"-",Uitwerking!F$9),RelGegevens!$L$3:$L$1002))</f>
        <v/>
      </c>
      <c r="G195" s="51" t="str">
        <f ca="1">IF(OR($A195="",G$9="",SUMIF(RelGegevens!$F$3:$M$1002,CONCATENATE("=",Uitwerking!$A195,"-",Uitwerking!G$9),RelGegevens!$L$3:$L$1002)=0),"",SUMIF(RelGegevens!$F$3:$M$1002,CONCATENATE("=",Uitwerking!$A195,"-",Uitwerking!G$9),RelGegevens!$L$3:$L$1002))</f>
        <v/>
      </c>
      <c r="H195" s="51" t="str">
        <f ca="1">IF(OR($A195="",H$9="",SUMIF(RelGegevens!$F$3:$M$1002,CONCATENATE("=",Uitwerking!$A195,"-",Uitwerking!H$9),RelGegevens!$L$3:$L$1002)=0),"",SUMIF(RelGegevens!$F$3:$M$1002,CONCATENATE("=",Uitwerking!$A195,"-",Uitwerking!H$9),RelGegevens!$L$3:$L$1002))</f>
        <v/>
      </c>
      <c r="I195" s="51" t="str">
        <f ca="1">IF(OR($A195="",I$9="",SUMIF(RelGegevens!$F$3:$M$1002,CONCATENATE("=",Uitwerking!$A195,"-",Uitwerking!I$9),RelGegevens!$L$3:$L$1002)=0),"",SUMIF(RelGegevens!$F$3:$M$1002,CONCATENATE("=",Uitwerking!$A195,"-",Uitwerking!I$9),RelGegevens!$L$3:$L$1002))</f>
        <v/>
      </c>
      <c r="J195" s="51" t="str">
        <f ca="1">IF(OR($A195="",J$9="",SUMIF(RelGegevens!$F$3:$M$1002,CONCATENATE("=",Uitwerking!$A195,"-",Uitwerking!J$9),RelGegevens!$L$3:$L$1002)=0),"",SUMIF(RelGegevens!$F$3:$M$1002,CONCATENATE("=",Uitwerking!$A195,"-",Uitwerking!J$9),RelGegevens!$L$3:$L$1002))</f>
        <v/>
      </c>
      <c r="K195" s="51" t="str">
        <f ca="1">IF(OR($A195="",K$9="",SUMIF(RelGegevens!$F$3:$M$1002,CONCATENATE("=",Uitwerking!$A195,"-",Uitwerking!K$9),RelGegevens!$L$3:$L$1002)=0),"",SUMIF(RelGegevens!$F$3:$M$1002,CONCATENATE("=",Uitwerking!$A195,"-",Uitwerking!K$9),RelGegevens!$L$3:$L$1002))</f>
        <v/>
      </c>
      <c r="L195" s="51" t="str">
        <f ca="1">IF(OR($A195="",L$9="",SUMIF(RelGegevens!$F$3:$M$1002,CONCATENATE("=",Uitwerking!$A195,"-",Uitwerking!L$9),RelGegevens!$L$3:$L$1002)=0),"",SUMIF(RelGegevens!$F$3:$M$1002,CONCATENATE("=",Uitwerking!$A195,"-",Uitwerking!L$9),RelGegevens!$L$3:$L$1002))</f>
        <v/>
      </c>
      <c r="M195" s="51" t="str">
        <f ca="1">IF(OR($A195="",M$9="",SUMIF(RelGegevens!$F$3:$M$1002,CONCATENATE("=",Uitwerking!$A195,"-",Uitwerking!M$9),RelGegevens!$L$3:$L$1002)=0),"",SUMIF(RelGegevens!$F$3:$M$1002,CONCATENATE("=",Uitwerking!$A195,"-",Uitwerking!M$9),RelGegevens!$L$3:$L$1002))</f>
        <v/>
      </c>
      <c r="N195" s="51" t="str">
        <f ca="1">IF(OR($A195="",N$9="",SUMIF(RelGegevens!$F$3:$M$1002,CONCATENATE("=",Uitwerking!$A195,"-",Uitwerking!N$9),RelGegevens!$L$3:$L$1002)=0),"",SUMIF(RelGegevens!$F$3:$M$1002,CONCATENATE("=",Uitwerking!$A195,"-",Uitwerking!N$9),RelGegevens!$L$3:$L$1002))</f>
        <v/>
      </c>
      <c r="O195" s="51" t="str">
        <f ca="1">IF(OR($A195="",O$9="",SUMIF(RelGegevens!$F$3:$M$1002,CONCATENATE("=",Uitwerking!$A195,"-",Uitwerking!O$9),RelGegevens!$L$3:$L$1002)=0),"",SUMIF(RelGegevens!$F$3:$M$1002,CONCATENATE("=",Uitwerking!$A195,"-",Uitwerking!O$9),RelGegevens!$L$3:$L$1002))</f>
        <v/>
      </c>
      <c r="P195" s="51" t="str">
        <f ca="1">IF(OR($A195="",P$9="",SUMIF(RelGegevens!$F$3:$M$1002,CONCATENATE("=",Uitwerking!$A195,"-",Uitwerking!P$9),RelGegevens!$L$3:$L$1002)=0),"",SUMIF(RelGegevens!$F$3:$M$1002,CONCATENATE("=",Uitwerking!$A195,"-",Uitwerking!P$9),RelGegevens!$L$3:$L$1002))</f>
        <v/>
      </c>
      <c r="Q195" s="51" t="str">
        <f ca="1">IF(OR($A195="",Q$9="",SUMIF(RelGegevens!$F$3:$M$1002,CONCATENATE("=",Uitwerking!$A195,"-",Uitwerking!Q$9),RelGegevens!$L$3:$L$1002)=0),"",SUMIF(RelGegevens!$F$3:$M$1002,CONCATENATE("=",Uitwerking!$A195,"-",Uitwerking!Q$9),RelGegevens!$L$3:$L$1002))</f>
        <v/>
      </c>
      <c r="R195" s="51" t="str">
        <f ca="1">IF(OR($A195="",R$9="",SUMIF(RelGegevens!$F$3:$M$1002,CONCATENATE("=",Uitwerking!$A195,"-",Uitwerking!R$9),RelGegevens!$L$3:$L$1002)=0),"",SUMIF(RelGegevens!$F$3:$M$1002,CONCATENATE("=",Uitwerking!$A195,"-",Uitwerking!R$9),RelGegevens!$L$3:$L$1002))</f>
        <v/>
      </c>
      <c r="S195" s="51" t="str">
        <f ca="1">IF(OR($A195="",S$9="",SUMIF(RelGegevens!$F$3:$M$1002,CONCATENATE("=",Uitwerking!$A195,"-",Uitwerking!S$9),RelGegevens!$L$3:$L$1002)=0),"",SUMIF(RelGegevens!$F$3:$M$1002,CONCATENATE("=",Uitwerking!$A195,"-",Uitwerking!S$9),RelGegevens!$L$3:$L$1002))</f>
        <v/>
      </c>
      <c r="T195" s="51" t="str">
        <f ca="1">IF(OR($A195="",T$9="",SUMIF(RelGegevens!$F$3:$M$1002,CONCATENATE("=",Uitwerking!$A195,"-",Uitwerking!T$9),RelGegevens!$L$3:$L$1002)=0),"",SUMIF(RelGegevens!$F$3:$M$1002,CONCATENATE("=",Uitwerking!$A195,"-",Uitwerking!T$9),RelGegevens!$L$3:$L$1002))</f>
        <v/>
      </c>
      <c r="U195" s="51" t="str">
        <f ca="1">IF(OR($A195="",U$9="",SUMIF(RelGegevens!$F$3:$M$1002,CONCATENATE("=",Uitwerking!$A195,"-",Uitwerking!U$9),RelGegevens!$L$3:$L$1002)=0),"",SUMIF(RelGegevens!$F$3:$M$1002,CONCATENATE("=",Uitwerking!$A195,"-",Uitwerking!U$9),RelGegevens!$L$3:$L$1002))</f>
        <v/>
      </c>
      <c r="V195" s="51" t="str">
        <f ca="1">IF(OR($A195="",V$9="",SUMIF(RelGegevens!$F$3:$M$1002,CONCATENATE("=",Uitwerking!$A195,"-",Uitwerking!V$9),RelGegevens!$L$3:$L$1002)=0),"",SUMIF(RelGegevens!$F$3:$M$1002,CONCATENATE("=",Uitwerking!$A195,"-",Uitwerking!V$9),RelGegevens!$L$3:$L$1002))</f>
        <v/>
      </c>
      <c r="W195" s="51" t="str">
        <f ca="1">IF(OR($A195="",W$9="",SUMIF(RelGegevens!$F$3:$M$1002,CONCATENATE("=",Uitwerking!$A195,"-",Uitwerking!W$9),RelGegevens!$L$3:$L$1002)=0),"",SUMIF(RelGegevens!$F$3:$M$1002,CONCATENATE("=",Uitwerking!$A195,"-",Uitwerking!W$9),RelGegevens!$L$3:$L$1002))</f>
        <v/>
      </c>
      <c r="X195" s="51" t="str">
        <f ca="1">IF(OR($A195="",X$9="",SUMIF(RelGegevens!$F$3:$M$1002,CONCATENATE("=",Uitwerking!$A195,"-",Uitwerking!X$9),RelGegevens!$L$3:$L$1002)=0),"",SUMIF(RelGegevens!$F$3:$M$1002,CONCATENATE("=",Uitwerking!$A195,"-",Uitwerking!X$9),RelGegevens!$L$3:$L$1002))</f>
        <v/>
      </c>
      <c r="Y195" s="51" t="str">
        <f ca="1">IF(OR($A195="",Y$9="",SUMIF(RelGegevens!$F$3:$M$1002,CONCATENATE("=",Uitwerking!$A195,"-",Uitwerking!Y$9),RelGegevens!$L$3:$L$1002)=0),"",SUMIF(RelGegevens!$F$3:$M$1002,CONCATENATE("=",Uitwerking!$A195,"-",Uitwerking!Y$9),RelGegevens!$L$3:$L$1002))</f>
        <v/>
      </c>
      <c r="Z195" s="50" t="str">
        <f ca="1">IF(OR($A195="",Z$9="",SUMIF(RelGegevens!$F$3:$M$1002,CONCATENATE("=",Uitwerking!$A195,"-",Uitwerking!Z$9),RelGegevens!$L$3:$L$1002)=0),"",SUMIF(RelGegevens!$F$3:$M$1002,CONCATENATE("=",Uitwerking!$A195,"-",Uitwerking!Z$9),RelGegevens!$L$3:$L$1002))</f>
        <v/>
      </c>
      <c r="AA195" s="51" t="str">
        <f ca="1">IF(OR($A195="",AA$9="",SUMIF(RelGegevens!$F$3:$M$1002,CONCATENATE("=",Uitwerking!$A195,"-",Uitwerking!AA$9),RelGegevens!$L$3:$L$1002)=0),"",SUMIF(RelGegevens!$F$3:$M$1002,CONCATENATE("=",Uitwerking!$A195,"-",Uitwerking!AA$9),RelGegevens!$L$3:$L$1002))</f>
        <v/>
      </c>
      <c r="AB195" s="51" t="str">
        <f ca="1">IF(OR($A195="",AB$9="",SUMIF(RelGegevens!$F$3:$M$1002,CONCATENATE("=",Uitwerking!$A195,"-",Uitwerking!AB$9),RelGegevens!$L$3:$L$1002)=0),"",SUMIF(RelGegevens!$F$3:$M$1002,CONCATENATE("=",Uitwerking!$A195,"-",Uitwerking!AB$9),RelGegevens!$L$3:$L$1002))</f>
        <v/>
      </c>
      <c r="AC195" s="51" t="str">
        <f ca="1">IF(OR($A195="",AC$9="",SUMIF(RelGegevens!$F$3:$M$1002,CONCATENATE("=",Uitwerking!$A195,"-",Uitwerking!AC$9),RelGegevens!$L$3:$L$1002)=0),"",SUMIF(RelGegevens!$F$3:$M$1002,CONCATENATE("=",Uitwerking!$A195,"-",Uitwerking!AC$9),RelGegevens!$L$3:$L$1002))</f>
        <v/>
      </c>
      <c r="AD195" s="51" t="str">
        <f ca="1">IF(OR($A195="",AD$9="",SUMIF(RelGegevens!$F$3:$M$1002,CONCATENATE("=",Uitwerking!$A195,"-",Uitwerking!AD$9),RelGegevens!$L$3:$L$1002)=0),"",SUMIF(RelGegevens!$F$3:$M$1002,CONCATENATE("=",Uitwerking!$A195,"-",Uitwerking!AD$9),RelGegevens!$L$3:$L$1002))</f>
        <v/>
      </c>
      <c r="AE195" s="51" t="str">
        <f ca="1">IF(OR($A195="",AE$9="",SUMIF(RelGegevens!$F$3:$M$1002,CONCATENATE("=",Uitwerking!$A195,"-",Uitwerking!AE$9),RelGegevens!$L$3:$L$1002)=0),"",SUMIF(RelGegevens!$F$3:$M$1002,CONCATENATE("=",Uitwerking!$A195,"-",Uitwerking!AE$9),RelGegevens!$L$3:$L$1002))</f>
        <v/>
      </c>
      <c r="AF195" s="51" t="str">
        <f ca="1">IF(OR($A195="",AF$9="",SUMIF(RelGegevens!$F$3:$M$1002,CONCATENATE("=",Uitwerking!$A195,"-",Uitwerking!AF$9),RelGegevens!$L$3:$L$1002)=0),"",SUMIF(RelGegevens!$F$3:$M$1002,CONCATENATE("=",Uitwerking!$A195,"-",Uitwerking!AF$9),RelGegevens!$L$3:$L$1002))</f>
        <v/>
      </c>
      <c r="AG195" s="51" t="str">
        <f ca="1">IF(OR($A195="",AG$9="",SUMIF(RelGegevens!$F$3:$M$1002,CONCATENATE("=",Uitwerking!$A195,"-",Uitwerking!AG$9),RelGegevens!$L$3:$L$1002)=0),"",SUMIF(RelGegevens!$F$3:$M$1002,CONCATENATE("=",Uitwerking!$A195,"-",Uitwerking!AG$9),RelGegevens!$L$3:$L$1002))</f>
        <v/>
      </c>
      <c r="AH195" s="51" t="str">
        <f ca="1">IF(OR($A195="",AH$9="",SUMIF(RelGegevens!$F$3:$M$1002,CONCATENATE("=",Uitwerking!$A195,"-",Uitwerking!AH$9),RelGegevens!$L$3:$L$1002)=0),"",SUMIF(RelGegevens!$F$3:$M$1002,CONCATENATE("=",Uitwerking!$A195,"-",Uitwerking!AH$9),RelGegevens!$L$3:$L$1002))</f>
        <v/>
      </c>
      <c r="AI195" s="51" t="str">
        <f ca="1">IF(OR($A195="",AI$9="",SUMIF(RelGegevens!$F$3:$M$1002,CONCATENATE("=",Uitwerking!$A195,"-",Uitwerking!AI$9),RelGegevens!$L$3:$L$1002)=0),"",SUMIF(RelGegevens!$F$3:$M$1002,CONCATENATE("=",Uitwerking!$A195,"-",Uitwerking!AI$9),RelGegevens!$L$3:$L$1002))</f>
        <v/>
      </c>
      <c r="AJ195" s="51" t="str">
        <f ca="1">IF(OR($A195="",AJ$9="",SUMIF(RelGegevens!$F$3:$M$1002,CONCATENATE("=",Uitwerking!$A195,"-",Uitwerking!AJ$9),RelGegevens!$L$3:$L$1002)=0),"",SUMIF(RelGegevens!$F$3:$M$1002,CONCATENATE("=",Uitwerking!$A195,"-",Uitwerking!AJ$9),RelGegevens!$L$3:$L$1002))</f>
        <v/>
      </c>
      <c r="AK195" s="51" t="str">
        <f ca="1">IF(OR($A195="",AK$9="",SUMIF(RelGegevens!$F$3:$M$1002,CONCATENATE("=",Uitwerking!$A195,"-",Uitwerking!AK$9),RelGegevens!$L$3:$L$1002)=0),"",SUMIF(RelGegevens!$F$3:$M$1002,CONCATENATE("=",Uitwerking!$A195,"-",Uitwerking!AK$9),RelGegevens!$L$3:$L$1002))</f>
        <v/>
      </c>
      <c r="AL195" s="51" t="str">
        <f ca="1">IF(OR($A195="",AL$9="",SUMIF(RelGegevens!$F$3:$M$1002,CONCATENATE("=",Uitwerking!$A195,"-",Uitwerking!AL$9),RelGegevens!$L$3:$L$1002)=0),"",SUMIF(RelGegevens!$F$3:$M$1002,CONCATENATE("=",Uitwerking!$A195,"-",Uitwerking!AL$9),RelGegevens!$L$3:$L$1002))</f>
        <v/>
      </c>
      <c r="AM195" s="51" t="str">
        <f ca="1">IF(OR($A195="",AM$9="",SUMIF(RelGegevens!$F$3:$M$1002,CONCATENATE("=",Uitwerking!$A195,"-",Uitwerking!AM$9),RelGegevens!$L$3:$L$1002)=0),"",SUMIF(RelGegevens!$F$3:$M$1002,CONCATENATE("=",Uitwerking!$A195,"-",Uitwerking!AM$9),RelGegevens!$L$3:$L$1002))</f>
        <v/>
      </c>
      <c r="AN195" s="51" t="str">
        <f ca="1">IF(OR($A195="",AN$9="",SUMIF(RelGegevens!$F$3:$M$1002,CONCATENATE("=",Uitwerking!$A195,"-",Uitwerking!AN$9),RelGegevens!$L$3:$L$1002)=0),"",SUMIF(RelGegevens!$F$3:$M$1002,CONCATENATE("=",Uitwerking!$A195,"-",Uitwerking!AN$9),RelGegevens!$L$3:$L$1002))</f>
        <v/>
      </c>
      <c r="AO195" s="51" t="str">
        <f ca="1">IF(OR($A195="",AO$9="",SUMIF(RelGegevens!$F$3:$M$1002,CONCATENATE("=",Uitwerking!$A195,"-",Uitwerking!AO$9),RelGegevens!$L$3:$L$1002)=0),"",SUMIF(RelGegevens!$F$3:$M$1002,CONCATENATE("=",Uitwerking!$A195,"-",Uitwerking!AO$9),RelGegevens!$L$3:$L$1002))</f>
        <v/>
      </c>
      <c r="AP195" s="51" t="str">
        <f ca="1">IF(OR($A195="",AP$9="",SUMIF(RelGegevens!$F$3:$M$1002,CONCATENATE("=",Uitwerking!$A195,"-",Uitwerking!AP$9),RelGegevens!$L$3:$L$1002)=0),"",SUMIF(RelGegevens!$F$3:$M$1002,CONCATENATE("=",Uitwerking!$A195,"-",Uitwerking!AP$9),RelGegevens!$L$3:$L$1002))</f>
        <v/>
      </c>
      <c r="AQ195" s="51" t="str">
        <f ca="1">IF(OR($A195="",AQ$9="",SUMIF(RelGegevens!$F$3:$M$1002,CONCATENATE("=",Uitwerking!$A195,"-",Uitwerking!AQ$9),RelGegevens!$L$3:$L$1002)=0),"",SUMIF(RelGegevens!$F$3:$M$1002,CONCATENATE("=",Uitwerking!$A195,"-",Uitwerking!AQ$9),RelGegevens!$L$3:$L$1002))</f>
        <v/>
      </c>
      <c r="AR195" s="51" t="str">
        <f ca="1">IF(OR($A195="",AR$9="",SUMIF(RelGegevens!$F$3:$M$1002,CONCATENATE("=",Uitwerking!$A195,"-",Uitwerking!AR$9),RelGegevens!$L$3:$L$1002)=0),"",SUMIF(RelGegevens!$F$3:$M$1002,CONCATENATE("=",Uitwerking!$A195,"-",Uitwerking!AR$9),RelGegevens!$L$3:$L$1002))</f>
        <v/>
      </c>
      <c r="AS195" s="51" t="str">
        <f ca="1">IF(OR($A195="",AS$9="",SUMIF(RelGegevens!$F$3:$M$1002,CONCATENATE("=",Uitwerking!$A195,"-",Uitwerking!AS$9),RelGegevens!$L$3:$L$1002)=0),"",SUMIF(RelGegevens!$F$3:$M$1002,CONCATENATE("=",Uitwerking!$A195,"-",Uitwerking!AS$9),RelGegevens!$L$3:$L$1002))</f>
        <v/>
      </c>
      <c r="AT195" s="51" t="str">
        <f ca="1">IF(OR($A195="",AT$9="",SUMIF(RelGegevens!$F$3:$M$1002,CONCATENATE("=",Uitwerking!$A195,"-",Uitwerking!AT$9),RelGegevens!$L$3:$L$1002)=0),"",SUMIF(RelGegevens!$F$3:$M$1002,CONCATENATE("=",Uitwerking!$A195,"-",Uitwerking!AT$9),RelGegevens!$L$3:$L$1002))</f>
        <v/>
      </c>
      <c r="AU195" s="51" t="str">
        <f ca="1">IF(OR($A195="",AU$9="",SUMIF(RelGegevens!$F$3:$M$1002,CONCATENATE("=",Uitwerking!$A195,"-",Uitwerking!AU$9),RelGegevens!$L$3:$L$1002)=0),"",SUMIF(RelGegevens!$F$3:$M$1002,CONCATENATE("=",Uitwerking!$A195,"-",Uitwerking!AU$9),RelGegevens!$L$3:$L$1002))</f>
        <v/>
      </c>
      <c r="AV195" s="51" t="str">
        <f ca="1">IF(OR($A195="",AV$9="",SUMIF(RelGegevens!$F$3:$M$1002,CONCATENATE("=",Uitwerking!$A195,"-",Uitwerking!AV$9),RelGegevens!$L$3:$L$1002)=0),"",SUMIF(RelGegevens!$F$3:$M$1002,CONCATENATE("=",Uitwerking!$A195,"-",Uitwerking!AV$9),RelGegevens!$L$3:$L$1002))</f>
        <v/>
      </c>
      <c r="AW195" s="51" t="str">
        <f ca="1">IF(OR($A195="",AW$9="",SUMIF(RelGegevens!$F$3:$M$1002,CONCATENATE("=",Uitwerking!$A195,"-",Uitwerking!AW$9),RelGegevens!$L$3:$L$1002)=0),"",SUMIF(RelGegevens!$F$3:$M$1002,CONCATENATE("=",Uitwerking!$A195,"-",Uitwerking!AW$9),RelGegevens!$L$3:$L$1002))</f>
        <v/>
      </c>
      <c r="AX195" s="51" t="str">
        <f ca="1">IF(OR($A195="",AX$9="",SUMIF(RelGegevens!$F$3:$M$1002,CONCATENATE("=",Uitwerking!$A195,"-",Uitwerking!AX$9),RelGegevens!$L$3:$L$1002)=0),"",SUMIF(RelGegevens!$F$3:$M$1002,CONCATENATE("=",Uitwerking!$A195,"-",Uitwerking!AX$9),RelGegevens!$L$3:$L$1002))</f>
        <v/>
      </c>
      <c r="AY195" s="51" t="str">
        <f ca="1">IF(OR($A195="",AY$9="",SUMIF(RelGegevens!$F$3:$M$1002,CONCATENATE("=",Uitwerking!$A195,"-",Uitwerking!AY$9),RelGegevens!$L$3:$L$1002)=0),"",SUMIF(RelGegevens!$F$3:$M$1002,CONCATENATE("=",Uitwerking!$A195,"-",Uitwerking!AY$9),RelGegevens!$L$3:$L$1002))</f>
        <v/>
      </c>
      <c r="AZ195" s="51" t="str">
        <f ca="1">IF(OR($A195="",AZ$9="",SUMIF(RelGegevens!$F$3:$M$1002,CONCATENATE("=",Uitwerking!$A195,"-",Uitwerking!AZ$9),RelGegevens!$L$3:$L$1002)=0),"",SUMIF(RelGegevens!$F$3:$M$1002,CONCATENATE("=",Uitwerking!$A195,"-",Uitwerking!AZ$9),RelGegevens!$L$3:$L$1002))</f>
        <v/>
      </c>
      <c r="BA195" s="51" t="str">
        <f ca="1">IF(OR($A195="",BA$9="",SUMIF(RelGegevens!$F$3:$M$1002,CONCATENATE("=",Uitwerking!$A195,"-",Uitwerking!BA$9),RelGegevens!$L$3:$L$1002)=0),"",SUMIF(RelGegevens!$F$3:$M$1002,CONCATENATE("=",Uitwerking!$A195,"-",Uitwerking!BA$9),RelGegevens!$L$3:$L$1002))</f>
        <v/>
      </c>
      <c r="BB195" s="51" t="str">
        <f ca="1">IF(OR($A195="",BB$9="",SUMIF(RelGegevens!$F$3:$M$1002,CONCATENATE("=",Uitwerking!$A195,"-",Uitwerking!BB$9),RelGegevens!$L$3:$L$1002)=0),"",SUMIF(RelGegevens!$F$3:$M$1002,CONCATENATE("=",Uitwerking!$A195,"-",Uitwerking!BB$9),RelGegevens!$L$3:$L$1002))</f>
        <v/>
      </c>
      <c r="BC195" s="52" t="str">
        <f ca="1">IF(OR($A195="",BC$9="",SUMIF(RelGegevens!$F$3:$M$1002,CONCATENATE("=",Uitwerking!$A195,"-",Uitwerking!BC$9),RelGegevens!$L$3:$L$1002)=0),"",SUMIF(RelGegevens!$F$3:$M$1002,CONCATENATE("=",Uitwerking!$A195,"-",Uitwerking!BC$9),RelGegevens!$L$3:$L$1002))</f>
        <v/>
      </c>
    </row>
    <row r="196" spans="1:55" ht="10.5" customHeight="1" x14ac:dyDescent="0.25">
      <c r="A196" s="17" t="str">
        <f>'Data LMA'!B204</f>
        <v/>
      </c>
      <c r="B196" s="29" t="str">
        <f t="shared" si="10"/>
        <v/>
      </c>
      <c r="C196" s="22" t="str">
        <f>IF(A196="","",VLOOKUP(A196,Euralcodes!$A$2:$C$840,3))</f>
        <v/>
      </c>
      <c r="D196" s="23" t="str">
        <f>IF(C196="","",VLOOKUP(A196,Euralcodes!$A$2:$C$840,2))</f>
        <v/>
      </c>
      <c r="E196" s="87" t="str">
        <f t="shared" ca="1" si="8"/>
        <v/>
      </c>
      <c r="F196" s="50" t="str">
        <f ca="1">IF(OR($A196="",F$9="",SUMIF(RelGegevens!$F$3:$M$1002,CONCATENATE("=",Uitwerking!$A196,"-",Uitwerking!F$9),RelGegevens!$L$3:$L$1002)=0),"",SUMIF(RelGegevens!$F$3:$M$1002,CONCATENATE("=",Uitwerking!$A196,"-",Uitwerking!F$9),RelGegevens!$L$3:$L$1002))</f>
        <v/>
      </c>
      <c r="G196" s="51" t="str">
        <f ca="1">IF(OR($A196="",G$9="",SUMIF(RelGegevens!$F$3:$M$1002,CONCATENATE("=",Uitwerking!$A196,"-",Uitwerking!G$9),RelGegevens!$L$3:$L$1002)=0),"",SUMIF(RelGegevens!$F$3:$M$1002,CONCATENATE("=",Uitwerking!$A196,"-",Uitwerking!G$9),RelGegevens!$L$3:$L$1002))</f>
        <v/>
      </c>
      <c r="H196" s="51" t="str">
        <f ca="1">IF(OR($A196="",H$9="",SUMIF(RelGegevens!$F$3:$M$1002,CONCATENATE("=",Uitwerking!$A196,"-",Uitwerking!H$9),RelGegevens!$L$3:$L$1002)=0),"",SUMIF(RelGegevens!$F$3:$M$1002,CONCATENATE("=",Uitwerking!$A196,"-",Uitwerking!H$9),RelGegevens!$L$3:$L$1002))</f>
        <v/>
      </c>
      <c r="I196" s="51" t="str">
        <f ca="1">IF(OR($A196="",I$9="",SUMIF(RelGegevens!$F$3:$M$1002,CONCATENATE("=",Uitwerking!$A196,"-",Uitwerking!I$9),RelGegevens!$L$3:$L$1002)=0),"",SUMIF(RelGegevens!$F$3:$M$1002,CONCATENATE("=",Uitwerking!$A196,"-",Uitwerking!I$9),RelGegevens!$L$3:$L$1002))</f>
        <v/>
      </c>
      <c r="J196" s="51" t="str">
        <f ca="1">IF(OR($A196="",J$9="",SUMIF(RelGegevens!$F$3:$M$1002,CONCATENATE("=",Uitwerking!$A196,"-",Uitwerking!J$9),RelGegevens!$L$3:$L$1002)=0),"",SUMIF(RelGegevens!$F$3:$M$1002,CONCATENATE("=",Uitwerking!$A196,"-",Uitwerking!J$9),RelGegevens!$L$3:$L$1002))</f>
        <v/>
      </c>
      <c r="K196" s="51" t="str">
        <f ca="1">IF(OR($A196="",K$9="",SUMIF(RelGegevens!$F$3:$M$1002,CONCATENATE("=",Uitwerking!$A196,"-",Uitwerking!K$9),RelGegevens!$L$3:$L$1002)=0),"",SUMIF(RelGegevens!$F$3:$M$1002,CONCATENATE("=",Uitwerking!$A196,"-",Uitwerking!K$9),RelGegevens!$L$3:$L$1002))</f>
        <v/>
      </c>
      <c r="L196" s="51" t="str">
        <f ca="1">IF(OR($A196="",L$9="",SUMIF(RelGegevens!$F$3:$M$1002,CONCATENATE("=",Uitwerking!$A196,"-",Uitwerking!L$9),RelGegevens!$L$3:$L$1002)=0),"",SUMIF(RelGegevens!$F$3:$M$1002,CONCATENATE("=",Uitwerking!$A196,"-",Uitwerking!L$9),RelGegevens!$L$3:$L$1002))</f>
        <v/>
      </c>
      <c r="M196" s="51" t="str">
        <f ca="1">IF(OR($A196="",M$9="",SUMIF(RelGegevens!$F$3:$M$1002,CONCATENATE("=",Uitwerking!$A196,"-",Uitwerking!M$9),RelGegevens!$L$3:$L$1002)=0),"",SUMIF(RelGegevens!$F$3:$M$1002,CONCATENATE("=",Uitwerking!$A196,"-",Uitwerking!M$9),RelGegevens!$L$3:$L$1002))</f>
        <v/>
      </c>
      <c r="N196" s="51" t="str">
        <f ca="1">IF(OR($A196="",N$9="",SUMIF(RelGegevens!$F$3:$M$1002,CONCATENATE("=",Uitwerking!$A196,"-",Uitwerking!N$9),RelGegevens!$L$3:$L$1002)=0),"",SUMIF(RelGegevens!$F$3:$M$1002,CONCATENATE("=",Uitwerking!$A196,"-",Uitwerking!N$9),RelGegevens!$L$3:$L$1002))</f>
        <v/>
      </c>
      <c r="O196" s="51" t="str">
        <f ca="1">IF(OR($A196="",O$9="",SUMIF(RelGegevens!$F$3:$M$1002,CONCATENATE("=",Uitwerking!$A196,"-",Uitwerking!O$9),RelGegevens!$L$3:$L$1002)=0),"",SUMIF(RelGegevens!$F$3:$M$1002,CONCATENATE("=",Uitwerking!$A196,"-",Uitwerking!O$9),RelGegevens!$L$3:$L$1002))</f>
        <v/>
      </c>
      <c r="P196" s="51" t="str">
        <f ca="1">IF(OR($A196="",P$9="",SUMIF(RelGegevens!$F$3:$M$1002,CONCATENATE("=",Uitwerking!$A196,"-",Uitwerking!P$9),RelGegevens!$L$3:$L$1002)=0),"",SUMIF(RelGegevens!$F$3:$M$1002,CONCATENATE("=",Uitwerking!$A196,"-",Uitwerking!P$9),RelGegevens!$L$3:$L$1002))</f>
        <v/>
      </c>
      <c r="Q196" s="51" t="str">
        <f ca="1">IF(OR($A196="",Q$9="",SUMIF(RelGegevens!$F$3:$M$1002,CONCATENATE("=",Uitwerking!$A196,"-",Uitwerking!Q$9),RelGegevens!$L$3:$L$1002)=0),"",SUMIF(RelGegevens!$F$3:$M$1002,CONCATENATE("=",Uitwerking!$A196,"-",Uitwerking!Q$9),RelGegevens!$L$3:$L$1002))</f>
        <v/>
      </c>
      <c r="R196" s="51" t="str">
        <f ca="1">IF(OR($A196="",R$9="",SUMIF(RelGegevens!$F$3:$M$1002,CONCATENATE("=",Uitwerking!$A196,"-",Uitwerking!R$9),RelGegevens!$L$3:$L$1002)=0),"",SUMIF(RelGegevens!$F$3:$M$1002,CONCATENATE("=",Uitwerking!$A196,"-",Uitwerking!R$9),RelGegevens!$L$3:$L$1002))</f>
        <v/>
      </c>
      <c r="S196" s="51" t="str">
        <f ca="1">IF(OR($A196="",S$9="",SUMIF(RelGegevens!$F$3:$M$1002,CONCATENATE("=",Uitwerking!$A196,"-",Uitwerking!S$9),RelGegevens!$L$3:$L$1002)=0),"",SUMIF(RelGegevens!$F$3:$M$1002,CONCATENATE("=",Uitwerking!$A196,"-",Uitwerking!S$9),RelGegevens!$L$3:$L$1002))</f>
        <v/>
      </c>
      <c r="T196" s="51" t="str">
        <f ca="1">IF(OR($A196="",T$9="",SUMIF(RelGegevens!$F$3:$M$1002,CONCATENATE("=",Uitwerking!$A196,"-",Uitwerking!T$9),RelGegevens!$L$3:$L$1002)=0),"",SUMIF(RelGegevens!$F$3:$M$1002,CONCATENATE("=",Uitwerking!$A196,"-",Uitwerking!T$9),RelGegevens!$L$3:$L$1002))</f>
        <v/>
      </c>
      <c r="U196" s="51" t="str">
        <f ca="1">IF(OR($A196="",U$9="",SUMIF(RelGegevens!$F$3:$M$1002,CONCATENATE("=",Uitwerking!$A196,"-",Uitwerking!U$9),RelGegevens!$L$3:$L$1002)=0),"",SUMIF(RelGegevens!$F$3:$M$1002,CONCATENATE("=",Uitwerking!$A196,"-",Uitwerking!U$9),RelGegevens!$L$3:$L$1002))</f>
        <v/>
      </c>
      <c r="V196" s="51" t="str">
        <f ca="1">IF(OR($A196="",V$9="",SUMIF(RelGegevens!$F$3:$M$1002,CONCATENATE("=",Uitwerking!$A196,"-",Uitwerking!V$9),RelGegevens!$L$3:$L$1002)=0),"",SUMIF(RelGegevens!$F$3:$M$1002,CONCATENATE("=",Uitwerking!$A196,"-",Uitwerking!V$9),RelGegevens!$L$3:$L$1002))</f>
        <v/>
      </c>
      <c r="W196" s="51" t="str">
        <f ca="1">IF(OR($A196="",W$9="",SUMIF(RelGegevens!$F$3:$M$1002,CONCATENATE("=",Uitwerking!$A196,"-",Uitwerking!W$9),RelGegevens!$L$3:$L$1002)=0),"",SUMIF(RelGegevens!$F$3:$M$1002,CONCATENATE("=",Uitwerking!$A196,"-",Uitwerking!W$9),RelGegevens!$L$3:$L$1002))</f>
        <v/>
      </c>
      <c r="X196" s="51" t="str">
        <f ca="1">IF(OR($A196="",X$9="",SUMIF(RelGegevens!$F$3:$M$1002,CONCATENATE("=",Uitwerking!$A196,"-",Uitwerking!X$9),RelGegevens!$L$3:$L$1002)=0),"",SUMIF(RelGegevens!$F$3:$M$1002,CONCATENATE("=",Uitwerking!$A196,"-",Uitwerking!X$9),RelGegevens!$L$3:$L$1002))</f>
        <v/>
      </c>
      <c r="Y196" s="51" t="str">
        <f ca="1">IF(OR($A196="",Y$9="",SUMIF(RelGegevens!$F$3:$M$1002,CONCATENATE("=",Uitwerking!$A196,"-",Uitwerking!Y$9),RelGegevens!$L$3:$L$1002)=0),"",SUMIF(RelGegevens!$F$3:$M$1002,CONCATENATE("=",Uitwerking!$A196,"-",Uitwerking!Y$9),RelGegevens!$L$3:$L$1002))</f>
        <v/>
      </c>
      <c r="Z196" s="50" t="str">
        <f ca="1">IF(OR($A196="",Z$9="",SUMIF(RelGegevens!$F$3:$M$1002,CONCATENATE("=",Uitwerking!$A196,"-",Uitwerking!Z$9),RelGegevens!$L$3:$L$1002)=0),"",SUMIF(RelGegevens!$F$3:$M$1002,CONCATENATE("=",Uitwerking!$A196,"-",Uitwerking!Z$9),RelGegevens!$L$3:$L$1002))</f>
        <v/>
      </c>
      <c r="AA196" s="51" t="str">
        <f ca="1">IF(OR($A196="",AA$9="",SUMIF(RelGegevens!$F$3:$M$1002,CONCATENATE("=",Uitwerking!$A196,"-",Uitwerking!AA$9),RelGegevens!$L$3:$L$1002)=0),"",SUMIF(RelGegevens!$F$3:$M$1002,CONCATENATE("=",Uitwerking!$A196,"-",Uitwerking!AA$9),RelGegevens!$L$3:$L$1002))</f>
        <v/>
      </c>
      <c r="AB196" s="51" t="str">
        <f ca="1">IF(OR($A196="",AB$9="",SUMIF(RelGegevens!$F$3:$M$1002,CONCATENATE("=",Uitwerking!$A196,"-",Uitwerking!AB$9),RelGegevens!$L$3:$L$1002)=0),"",SUMIF(RelGegevens!$F$3:$M$1002,CONCATENATE("=",Uitwerking!$A196,"-",Uitwerking!AB$9),RelGegevens!$L$3:$L$1002))</f>
        <v/>
      </c>
      <c r="AC196" s="51" t="str">
        <f ca="1">IF(OR($A196="",AC$9="",SUMIF(RelGegevens!$F$3:$M$1002,CONCATENATE("=",Uitwerking!$A196,"-",Uitwerking!AC$9),RelGegevens!$L$3:$L$1002)=0),"",SUMIF(RelGegevens!$F$3:$M$1002,CONCATENATE("=",Uitwerking!$A196,"-",Uitwerking!AC$9),RelGegevens!$L$3:$L$1002))</f>
        <v/>
      </c>
      <c r="AD196" s="51" t="str">
        <f ca="1">IF(OR($A196="",AD$9="",SUMIF(RelGegevens!$F$3:$M$1002,CONCATENATE("=",Uitwerking!$A196,"-",Uitwerking!AD$9),RelGegevens!$L$3:$L$1002)=0),"",SUMIF(RelGegevens!$F$3:$M$1002,CONCATENATE("=",Uitwerking!$A196,"-",Uitwerking!AD$9),RelGegevens!$L$3:$L$1002))</f>
        <v/>
      </c>
      <c r="AE196" s="51" t="str">
        <f ca="1">IF(OR($A196="",AE$9="",SUMIF(RelGegevens!$F$3:$M$1002,CONCATENATE("=",Uitwerking!$A196,"-",Uitwerking!AE$9),RelGegevens!$L$3:$L$1002)=0),"",SUMIF(RelGegevens!$F$3:$M$1002,CONCATENATE("=",Uitwerking!$A196,"-",Uitwerking!AE$9),RelGegevens!$L$3:$L$1002))</f>
        <v/>
      </c>
      <c r="AF196" s="51" t="str">
        <f ca="1">IF(OR($A196="",AF$9="",SUMIF(RelGegevens!$F$3:$M$1002,CONCATENATE("=",Uitwerking!$A196,"-",Uitwerking!AF$9),RelGegevens!$L$3:$L$1002)=0),"",SUMIF(RelGegevens!$F$3:$M$1002,CONCATENATE("=",Uitwerking!$A196,"-",Uitwerking!AF$9),RelGegevens!$L$3:$L$1002))</f>
        <v/>
      </c>
      <c r="AG196" s="51" t="str">
        <f ca="1">IF(OR($A196="",AG$9="",SUMIF(RelGegevens!$F$3:$M$1002,CONCATENATE("=",Uitwerking!$A196,"-",Uitwerking!AG$9),RelGegevens!$L$3:$L$1002)=0),"",SUMIF(RelGegevens!$F$3:$M$1002,CONCATENATE("=",Uitwerking!$A196,"-",Uitwerking!AG$9),RelGegevens!$L$3:$L$1002))</f>
        <v/>
      </c>
      <c r="AH196" s="51" t="str">
        <f ca="1">IF(OR($A196="",AH$9="",SUMIF(RelGegevens!$F$3:$M$1002,CONCATENATE("=",Uitwerking!$A196,"-",Uitwerking!AH$9),RelGegevens!$L$3:$L$1002)=0),"",SUMIF(RelGegevens!$F$3:$M$1002,CONCATENATE("=",Uitwerking!$A196,"-",Uitwerking!AH$9),RelGegevens!$L$3:$L$1002))</f>
        <v/>
      </c>
      <c r="AI196" s="51" t="str">
        <f ca="1">IF(OR($A196="",AI$9="",SUMIF(RelGegevens!$F$3:$M$1002,CONCATENATE("=",Uitwerking!$A196,"-",Uitwerking!AI$9),RelGegevens!$L$3:$L$1002)=0),"",SUMIF(RelGegevens!$F$3:$M$1002,CONCATENATE("=",Uitwerking!$A196,"-",Uitwerking!AI$9),RelGegevens!$L$3:$L$1002))</f>
        <v/>
      </c>
      <c r="AJ196" s="51" t="str">
        <f ca="1">IF(OR($A196="",AJ$9="",SUMIF(RelGegevens!$F$3:$M$1002,CONCATENATE("=",Uitwerking!$A196,"-",Uitwerking!AJ$9),RelGegevens!$L$3:$L$1002)=0),"",SUMIF(RelGegevens!$F$3:$M$1002,CONCATENATE("=",Uitwerking!$A196,"-",Uitwerking!AJ$9),RelGegevens!$L$3:$L$1002))</f>
        <v/>
      </c>
      <c r="AK196" s="51" t="str">
        <f ca="1">IF(OR($A196="",AK$9="",SUMIF(RelGegevens!$F$3:$M$1002,CONCATENATE("=",Uitwerking!$A196,"-",Uitwerking!AK$9),RelGegevens!$L$3:$L$1002)=0),"",SUMIF(RelGegevens!$F$3:$M$1002,CONCATENATE("=",Uitwerking!$A196,"-",Uitwerking!AK$9),RelGegevens!$L$3:$L$1002))</f>
        <v/>
      </c>
      <c r="AL196" s="51" t="str">
        <f ca="1">IF(OR($A196="",AL$9="",SUMIF(RelGegevens!$F$3:$M$1002,CONCATENATE("=",Uitwerking!$A196,"-",Uitwerking!AL$9),RelGegevens!$L$3:$L$1002)=0),"",SUMIF(RelGegevens!$F$3:$M$1002,CONCATENATE("=",Uitwerking!$A196,"-",Uitwerking!AL$9),RelGegevens!$L$3:$L$1002))</f>
        <v/>
      </c>
      <c r="AM196" s="51" t="str">
        <f ca="1">IF(OR($A196="",AM$9="",SUMIF(RelGegevens!$F$3:$M$1002,CONCATENATE("=",Uitwerking!$A196,"-",Uitwerking!AM$9),RelGegevens!$L$3:$L$1002)=0),"",SUMIF(RelGegevens!$F$3:$M$1002,CONCATENATE("=",Uitwerking!$A196,"-",Uitwerking!AM$9),RelGegevens!$L$3:$L$1002))</f>
        <v/>
      </c>
      <c r="AN196" s="51" t="str">
        <f ca="1">IF(OR($A196="",AN$9="",SUMIF(RelGegevens!$F$3:$M$1002,CONCATENATE("=",Uitwerking!$A196,"-",Uitwerking!AN$9),RelGegevens!$L$3:$L$1002)=0),"",SUMIF(RelGegevens!$F$3:$M$1002,CONCATENATE("=",Uitwerking!$A196,"-",Uitwerking!AN$9),RelGegevens!$L$3:$L$1002))</f>
        <v/>
      </c>
      <c r="AO196" s="51" t="str">
        <f ca="1">IF(OR($A196="",AO$9="",SUMIF(RelGegevens!$F$3:$M$1002,CONCATENATE("=",Uitwerking!$A196,"-",Uitwerking!AO$9),RelGegevens!$L$3:$L$1002)=0),"",SUMIF(RelGegevens!$F$3:$M$1002,CONCATENATE("=",Uitwerking!$A196,"-",Uitwerking!AO$9),RelGegevens!$L$3:$L$1002))</f>
        <v/>
      </c>
      <c r="AP196" s="51" t="str">
        <f ca="1">IF(OR($A196="",AP$9="",SUMIF(RelGegevens!$F$3:$M$1002,CONCATENATE("=",Uitwerking!$A196,"-",Uitwerking!AP$9),RelGegevens!$L$3:$L$1002)=0),"",SUMIF(RelGegevens!$F$3:$M$1002,CONCATENATE("=",Uitwerking!$A196,"-",Uitwerking!AP$9),RelGegevens!$L$3:$L$1002))</f>
        <v/>
      </c>
      <c r="AQ196" s="51" t="str">
        <f ca="1">IF(OR($A196="",AQ$9="",SUMIF(RelGegevens!$F$3:$M$1002,CONCATENATE("=",Uitwerking!$A196,"-",Uitwerking!AQ$9),RelGegevens!$L$3:$L$1002)=0),"",SUMIF(RelGegevens!$F$3:$M$1002,CONCATENATE("=",Uitwerking!$A196,"-",Uitwerking!AQ$9),RelGegevens!$L$3:$L$1002))</f>
        <v/>
      </c>
      <c r="AR196" s="51" t="str">
        <f ca="1">IF(OR($A196="",AR$9="",SUMIF(RelGegevens!$F$3:$M$1002,CONCATENATE("=",Uitwerking!$A196,"-",Uitwerking!AR$9),RelGegevens!$L$3:$L$1002)=0),"",SUMIF(RelGegevens!$F$3:$M$1002,CONCATENATE("=",Uitwerking!$A196,"-",Uitwerking!AR$9),RelGegevens!$L$3:$L$1002))</f>
        <v/>
      </c>
      <c r="AS196" s="51" t="str">
        <f ca="1">IF(OR($A196="",AS$9="",SUMIF(RelGegevens!$F$3:$M$1002,CONCATENATE("=",Uitwerking!$A196,"-",Uitwerking!AS$9),RelGegevens!$L$3:$L$1002)=0),"",SUMIF(RelGegevens!$F$3:$M$1002,CONCATENATE("=",Uitwerking!$A196,"-",Uitwerking!AS$9),RelGegevens!$L$3:$L$1002))</f>
        <v/>
      </c>
      <c r="AT196" s="51" t="str">
        <f ca="1">IF(OR($A196="",AT$9="",SUMIF(RelGegevens!$F$3:$M$1002,CONCATENATE("=",Uitwerking!$A196,"-",Uitwerking!AT$9),RelGegevens!$L$3:$L$1002)=0),"",SUMIF(RelGegevens!$F$3:$M$1002,CONCATENATE("=",Uitwerking!$A196,"-",Uitwerking!AT$9),RelGegevens!$L$3:$L$1002))</f>
        <v/>
      </c>
      <c r="AU196" s="51" t="str">
        <f ca="1">IF(OR($A196="",AU$9="",SUMIF(RelGegevens!$F$3:$M$1002,CONCATENATE("=",Uitwerking!$A196,"-",Uitwerking!AU$9),RelGegevens!$L$3:$L$1002)=0),"",SUMIF(RelGegevens!$F$3:$M$1002,CONCATENATE("=",Uitwerking!$A196,"-",Uitwerking!AU$9),RelGegevens!$L$3:$L$1002))</f>
        <v/>
      </c>
      <c r="AV196" s="51" t="str">
        <f ca="1">IF(OR($A196="",AV$9="",SUMIF(RelGegevens!$F$3:$M$1002,CONCATENATE("=",Uitwerking!$A196,"-",Uitwerking!AV$9),RelGegevens!$L$3:$L$1002)=0),"",SUMIF(RelGegevens!$F$3:$M$1002,CONCATENATE("=",Uitwerking!$A196,"-",Uitwerking!AV$9),RelGegevens!$L$3:$L$1002))</f>
        <v/>
      </c>
      <c r="AW196" s="51" t="str">
        <f ca="1">IF(OR($A196="",AW$9="",SUMIF(RelGegevens!$F$3:$M$1002,CONCATENATE("=",Uitwerking!$A196,"-",Uitwerking!AW$9),RelGegevens!$L$3:$L$1002)=0),"",SUMIF(RelGegevens!$F$3:$M$1002,CONCATENATE("=",Uitwerking!$A196,"-",Uitwerking!AW$9),RelGegevens!$L$3:$L$1002))</f>
        <v/>
      </c>
      <c r="AX196" s="51" t="str">
        <f ca="1">IF(OR($A196="",AX$9="",SUMIF(RelGegevens!$F$3:$M$1002,CONCATENATE("=",Uitwerking!$A196,"-",Uitwerking!AX$9),RelGegevens!$L$3:$L$1002)=0),"",SUMIF(RelGegevens!$F$3:$M$1002,CONCATENATE("=",Uitwerking!$A196,"-",Uitwerking!AX$9),RelGegevens!$L$3:$L$1002))</f>
        <v/>
      </c>
      <c r="AY196" s="51" t="str">
        <f ca="1">IF(OR($A196="",AY$9="",SUMIF(RelGegevens!$F$3:$M$1002,CONCATENATE("=",Uitwerking!$A196,"-",Uitwerking!AY$9),RelGegevens!$L$3:$L$1002)=0),"",SUMIF(RelGegevens!$F$3:$M$1002,CONCATENATE("=",Uitwerking!$A196,"-",Uitwerking!AY$9),RelGegevens!$L$3:$L$1002))</f>
        <v/>
      </c>
      <c r="AZ196" s="51" t="str">
        <f ca="1">IF(OR($A196="",AZ$9="",SUMIF(RelGegevens!$F$3:$M$1002,CONCATENATE("=",Uitwerking!$A196,"-",Uitwerking!AZ$9),RelGegevens!$L$3:$L$1002)=0),"",SUMIF(RelGegevens!$F$3:$M$1002,CONCATENATE("=",Uitwerking!$A196,"-",Uitwerking!AZ$9),RelGegevens!$L$3:$L$1002))</f>
        <v/>
      </c>
      <c r="BA196" s="51" t="str">
        <f ca="1">IF(OR($A196="",BA$9="",SUMIF(RelGegevens!$F$3:$M$1002,CONCATENATE("=",Uitwerking!$A196,"-",Uitwerking!BA$9),RelGegevens!$L$3:$L$1002)=0),"",SUMIF(RelGegevens!$F$3:$M$1002,CONCATENATE("=",Uitwerking!$A196,"-",Uitwerking!BA$9),RelGegevens!$L$3:$L$1002))</f>
        <v/>
      </c>
      <c r="BB196" s="51" t="str">
        <f ca="1">IF(OR($A196="",BB$9="",SUMIF(RelGegevens!$F$3:$M$1002,CONCATENATE("=",Uitwerking!$A196,"-",Uitwerking!BB$9),RelGegevens!$L$3:$L$1002)=0),"",SUMIF(RelGegevens!$F$3:$M$1002,CONCATENATE("=",Uitwerking!$A196,"-",Uitwerking!BB$9),RelGegevens!$L$3:$L$1002))</f>
        <v/>
      </c>
      <c r="BC196" s="52" t="str">
        <f ca="1">IF(OR($A196="",BC$9="",SUMIF(RelGegevens!$F$3:$M$1002,CONCATENATE("=",Uitwerking!$A196,"-",Uitwerking!BC$9),RelGegevens!$L$3:$L$1002)=0),"",SUMIF(RelGegevens!$F$3:$M$1002,CONCATENATE("=",Uitwerking!$A196,"-",Uitwerking!BC$9),RelGegevens!$L$3:$L$1002))</f>
        <v/>
      </c>
    </row>
    <row r="197" spans="1:55" ht="10.5" customHeight="1" x14ac:dyDescent="0.25">
      <c r="A197" s="17" t="str">
        <f>'Data LMA'!B205</f>
        <v/>
      </c>
      <c r="B197" s="29" t="str">
        <f t="shared" si="10"/>
        <v/>
      </c>
      <c r="C197" s="22" t="str">
        <f>IF(A197="","",VLOOKUP(A197,Euralcodes!$A$2:$C$840,3))</f>
        <v/>
      </c>
      <c r="D197" s="23" t="str">
        <f>IF(C197="","",VLOOKUP(A197,Euralcodes!$A$2:$C$840,2))</f>
        <v/>
      </c>
      <c r="E197" s="87" t="str">
        <f t="shared" ca="1" si="8"/>
        <v/>
      </c>
      <c r="F197" s="50" t="str">
        <f ca="1">IF(OR($A197="",F$9="",SUMIF(RelGegevens!$F$3:$M$1002,CONCATENATE("=",Uitwerking!$A197,"-",Uitwerking!F$9),RelGegevens!$L$3:$L$1002)=0),"",SUMIF(RelGegevens!$F$3:$M$1002,CONCATENATE("=",Uitwerking!$A197,"-",Uitwerking!F$9),RelGegevens!$L$3:$L$1002))</f>
        <v/>
      </c>
      <c r="G197" s="51" t="str">
        <f ca="1">IF(OR($A197="",G$9="",SUMIF(RelGegevens!$F$3:$M$1002,CONCATENATE("=",Uitwerking!$A197,"-",Uitwerking!G$9),RelGegevens!$L$3:$L$1002)=0),"",SUMIF(RelGegevens!$F$3:$M$1002,CONCATENATE("=",Uitwerking!$A197,"-",Uitwerking!G$9),RelGegevens!$L$3:$L$1002))</f>
        <v/>
      </c>
      <c r="H197" s="51" t="str">
        <f ca="1">IF(OR($A197="",H$9="",SUMIF(RelGegevens!$F$3:$M$1002,CONCATENATE("=",Uitwerking!$A197,"-",Uitwerking!H$9),RelGegevens!$L$3:$L$1002)=0),"",SUMIF(RelGegevens!$F$3:$M$1002,CONCATENATE("=",Uitwerking!$A197,"-",Uitwerking!H$9),RelGegevens!$L$3:$L$1002))</f>
        <v/>
      </c>
      <c r="I197" s="51" t="str">
        <f ca="1">IF(OR($A197="",I$9="",SUMIF(RelGegevens!$F$3:$M$1002,CONCATENATE("=",Uitwerking!$A197,"-",Uitwerking!I$9),RelGegevens!$L$3:$L$1002)=0),"",SUMIF(RelGegevens!$F$3:$M$1002,CONCATENATE("=",Uitwerking!$A197,"-",Uitwerking!I$9),RelGegevens!$L$3:$L$1002))</f>
        <v/>
      </c>
      <c r="J197" s="51" t="str">
        <f ca="1">IF(OR($A197="",J$9="",SUMIF(RelGegevens!$F$3:$M$1002,CONCATENATE("=",Uitwerking!$A197,"-",Uitwerking!J$9),RelGegevens!$L$3:$L$1002)=0),"",SUMIF(RelGegevens!$F$3:$M$1002,CONCATENATE("=",Uitwerking!$A197,"-",Uitwerking!J$9),RelGegevens!$L$3:$L$1002))</f>
        <v/>
      </c>
      <c r="K197" s="51" t="str">
        <f ca="1">IF(OR($A197="",K$9="",SUMIF(RelGegevens!$F$3:$M$1002,CONCATENATE("=",Uitwerking!$A197,"-",Uitwerking!K$9),RelGegevens!$L$3:$L$1002)=0),"",SUMIF(RelGegevens!$F$3:$M$1002,CONCATENATE("=",Uitwerking!$A197,"-",Uitwerking!K$9),RelGegevens!$L$3:$L$1002))</f>
        <v/>
      </c>
      <c r="L197" s="51" t="str">
        <f ca="1">IF(OR($A197="",L$9="",SUMIF(RelGegevens!$F$3:$M$1002,CONCATENATE("=",Uitwerking!$A197,"-",Uitwerking!L$9),RelGegevens!$L$3:$L$1002)=0),"",SUMIF(RelGegevens!$F$3:$M$1002,CONCATENATE("=",Uitwerking!$A197,"-",Uitwerking!L$9),RelGegevens!$L$3:$L$1002))</f>
        <v/>
      </c>
      <c r="M197" s="51" t="str">
        <f ca="1">IF(OR($A197="",M$9="",SUMIF(RelGegevens!$F$3:$M$1002,CONCATENATE("=",Uitwerking!$A197,"-",Uitwerking!M$9),RelGegevens!$L$3:$L$1002)=0),"",SUMIF(RelGegevens!$F$3:$M$1002,CONCATENATE("=",Uitwerking!$A197,"-",Uitwerking!M$9),RelGegevens!$L$3:$L$1002))</f>
        <v/>
      </c>
      <c r="N197" s="51" t="str">
        <f ca="1">IF(OR($A197="",N$9="",SUMIF(RelGegevens!$F$3:$M$1002,CONCATENATE("=",Uitwerking!$A197,"-",Uitwerking!N$9),RelGegevens!$L$3:$L$1002)=0),"",SUMIF(RelGegevens!$F$3:$M$1002,CONCATENATE("=",Uitwerking!$A197,"-",Uitwerking!N$9),RelGegevens!$L$3:$L$1002))</f>
        <v/>
      </c>
      <c r="O197" s="51" t="str">
        <f ca="1">IF(OR($A197="",O$9="",SUMIF(RelGegevens!$F$3:$M$1002,CONCATENATE("=",Uitwerking!$A197,"-",Uitwerking!O$9),RelGegevens!$L$3:$L$1002)=0),"",SUMIF(RelGegevens!$F$3:$M$1002,CONCATENATE("=",Uitwerking!$A197,"-",Uitwerking!O$9),RelGegevens!$L$3:$L$1002))</f>
        <v/>
      </c>
      <c r="P197" s="51" t="str">
        <f ca="1">IF(OR($A197="",P$9="",SUMIF(RelGegevens!$F$3:$M$1002,CONCATENATE("=",Uitwerking!$A197,"-",Uitwerking!P$9),RelGegevens!$L$3:$L$1002)=0),"",SUMIF(RelGegevens!$F$3:$M$1002,CONCATENATE("=",Uitwerking!$A197,"-",Uitwerking!P$9),RelGegevens!$L$3:$L$1002))</f>
        <v/>
      </c>
      <c r="Q197" s="51" t="str">
        <f ca="1">IF(OR($A197="",Q$9="",SUMIF(RelGegevens!$F$3:$M$1002,CONCATENATE("=",Uitwerking!$A197,"-",Uitwerking!Q$9),RelGegevens!$L$3:$L$1002)=0),"",SUMIF(RelGegevens!$F$3:$M$1002,CONCATENATE("=",Uitwerking!$A197,"-",Uitwerking!Q$9),RelGegevens!$L$3:$L$1002))</f>
        <v/>
      </c>
      <c r="R197" s="51" t="str">
        <f ca="1">IF(OR($A197="",R$9="",SUMIF(RelGegevens!$F$3:$M$1002,CONCATENATE("=",Uitwerking!$A197,"-",Uitwerking!R$9),RelGegevens!$L$3:$L$1002)=0),"",SUMIF(RelGegevens!$F$3:$M$1002,CONCATENATE("=",Uitwerking!$A197,"-",Uitwerking!R$9),RelGegevens!$L$3:$L$1002))</f>
        <v/>
      </c>
      <c r="S197" s="51" t="str">
        <f ca="1">IF(OR($A197="",S$9="",SUMIF(RelGegevens!$F$3:$M$1002,CONCATENATE("=",Uitwerking!$A197,"-",Uitwerking!S$9),RelGegevens!$L$3:$L$1002)=0),"",SUMIF(RelGegevens!$F$3:$M$1002,CONCATENATE("=",Uitwerking!$A197,"-",Uitwerking!S$9),RelGegevens!$L$3:$L$1002))</f>
        <v/>
      </c>
      <c r="T197" s="51" t="str">
        <f ca="1">IF(OR($A197="",T$9="",SUMIF(RelGegevens!$F$3:$M$1002,CONCATENATE("=",Uitwerking!$A197,"-",Uitwerking!T$9),RelGegevens!$L$3:$L$1002)=0),"",SUMIF(RelGegevens!$F$3:$M$1002,CONCATENATE("=",Uitwerking!$A197,"-",Uitwerking!T$9),RelGegevens!$L$3:$L$1002))</f>
        <v/>
      </c>
      <c r="U197" s="51" t="str">
        <f ca="1">IF(OR($A197="",U$9="",SUMIF(RelGegevens!$F$3:$M$1002,CONCATENATE("=",Uitwerking!$A197,"-",Uitwerking!U$9),RelGegevens!$L$3:$L$1002)=0),"",SUMIF(RelGegevens!$F$3:$M$1002,CONCATENATE("=",Uitwerking!$A197,"-",Uitwerking!U$9),RelGegevens!$L$3:$L$1002))</f>
        <v/>
      </c>
      <c r="V197" s="51" t="str">
        <f ca="1">IF(OR($A197="",V$9="",SUMIF(RelGegevens!$F$3:$M$1002,CONCATENATE("=",Uitwerking!$A197,"-",Uitwerking!V$9),RelGegevens!$L$3:$L$1002)=0),"",SUMIF(RelGegevens!$F$3:$M$1002,CONCATENATE("=",Uitwerking!$A197,"-",Uitwerking!V$9),RelGegevens!$L$3:$L$1002))</f>
        <v/>
      </c>
      <c r="W197" s="51" t="str">
        <f ca="1">IF(OR($A197="",W$9="",SUMIF(RelGegevens!$F$3:$M$1002,CONCATENATE("=",Uitwerking!$A197,"-",Uitwerking!W$9),RelGegevens!$L$3:$L$1002)=0),"",SUMIF(RelGegevens!$F$3:$M$1002,CONCATENATE("=",Uitwerking!$A197,"-",Uitwerking!W$9),RelGegevens!$L$3:$L$1002))</f>
        <v/>
      </c>
      <c r="X197" s="51" t="str">
        <f ca="1">IF(OR($A197="",X$9="",SUMIF(RelGegevens!$F$3:$M$1002,CONCATENATE("=",Uitwerking!$A197,"-",Uitwerking!X$9),RelGegevens!$L$3:$L$1002)=0),"",SUMIF(RelGegevens!$F$3:$M$1002,CONCATENATE("=",Uitwerking!$A197,"-",Uitwerking!X$9),RelGegevens!$L$3:$L$1002))</f>
        <v/>
      </c>
      <c r="Y197" s="51" t="str">
        <f ca="1">IF(OR($A197="",Y$9="",SUMIF(RelGegevens!$F$3:$M$1002,CONCATENATE("=",Uitwerking!$A197,"-",Uitwerking!Y$9),RelGegevens!$L$3:$L$1002)=0),"",SUMIF(RelGegevens!$F$3:$M$1002,CONCATENATE("=",Uitwerking!$A197,"-",Uitwerking!Y$9),RelGegevens!$L$3:$L$1002))</f>
        <v/>
      </c>
      <c r="Z197" s="50" t="str">
        <f ca="1">IF(OR($A197="",Z$9="",SUMIF(RelGegevens!$F$3:$M$1002,CONCATENATE("=",Uitwerking!$A197,"-",Uitwerking!Z$9),RelGegevens!$L$3:$L$1002)=0),"",SUMIF(RelGegevens!$F$3:$M$1002,CONCATENATE("=",Uitwerking!$A197,"-",Uitwerking!Z$9),RelGegevens!$L$3:$L$1002))</f>
        <v/>
      </c>
      <c r="AA197" s="51" t="str">
        <f ca="1">IF(OR($A197="",AA$9="",SUMIF(RelGegevens!$F$3:$M$1002,CONCATENATE("=",Uitwerking!$A197,"-",Uitwerking!AA$9),RelGegevens!$L$3:$L$1002)=0),"",SUMIF(RelGegevens!$F$3:$M$1002,CONCATENATE("=",Uitwerking!$A197,"-",Uitwerking!AA$9),RelGegevens!$L$3:$L$1002))</f>
        <v/>
      </c>
      <c r="AB197" s="51" t="str">
        <f ca="1">IF(OR($A197="",AB$9="",SUMIF(RelGegevens!$F$3:$M$1002,CONCATENATE("=",Uitwerking!$A197,"-",Uitwerking!AB$9),RelGegevens!$L$3:$L$1002)=0),"",SUMIF(RelGegevens!$F$3:$M$1002,CONCATENATE("=",Uitwerking!$A197,"-",Uitwerking!AB$9),RelGegevens!$L$3:$L$1002))</f>
        <v/>
      </c>
      <c r="AC197" s="51" t="str">
        <f ca="1">IF(OR($A197="",AC$9="",SUMIF(RelGegevens!$F$3:$M$1002,CONCATENATE("=",Uitwerking!$A197,"-",Uitwerking!AC$9),RelGegevens!$L$3:$L$1002)=0),"",SUMIF(RelGegevens!$F$3:$M$1002,CONCATENATE("=",Uitwerking!$A197,"-",Uitwerking!AC$9),RelGegevens!$L$3:$L$1002))</f>
        <v/>
      </c>
      <c r="AD197" s="51" t="str">
        <f ca="1">IF(OR($A197="",AD$9="",SUMIF(RelGegevens!$F$3:$M$1002,CONCATENATE("=",Uitwerking!$A197,"-",Uitwerking!AD$9),RelGegevens!$L$3:$L$1002)=0),"",SUMIF(RelGegevens!$F$3:$M$1002,CONCATENATE("=",Uitwerking!$A197,"-",Uitwerking!AD$9),RelGegevens!$L$3:$L$1002))</f>
        <v/>
      </c>
      <c r="AE197" s="51" t="str">
        <f ca="1">IF(OR($A197="",AE$9="",SUMIF(RelGegevens!$F$3:$M$1002,CONCATENATE("=",Uitwerking!$A197,"-",Uitwerking!AE$9),RelGegevens!$L$3:$L$1002)=0),"",SUMIF(RelGegevens!$F$3:$M$1002,CONCATENATE("=",Uitwerking!$A197,"-",Uitwerking!AE$9),RelGegevens!$L$3:$L$1002))</f>
        <v/>
      </c>
      <c r="AF197" s="51" t="str">
        <f ca="1">IF(OR($A197="",AF$9="",SUMIF(RelGegevens!$F$3:$M$1002,CONCATENATE("=",Uitwerking!$A197,"-",Uitwerking!AF$9),RelGegevens!$L$3:$L$1002)=0),"",SUMIF(RelGegevens!$F$3:$M$1002,CONCATENATE("=",Uitwerking!$A197,"-",Uitwerking!AF$9),RelGegevens!$L$3:$L$1002))</f>
        <v/>
      </c>
      <c r="AG197" s="51" t="str">
        <f ca="1">IF(OR($A197="",AG$9="",SUMIF(RelGegevens!$F$3:$M$1002,CONCATENATE("=",Uitwerking!$A197,"-",Uitwerking!AG$9),RelGegevens!$L$3:$L$1002)=0),"",SUMIF(RelGegevens!$F$3:$M$1002,CONCATENATE("=",Uitwerking!$A197,"-",Uitwerking!AG$9),RelGegevens!$L$3:$L$1002))</f>
        <v/>
      </c>
      <c r="AH197" s="51" t="str">
        <f ca="1">IF(OR($A197="",AH$9="",SUMIF(RelGegevens!$F$3:$M$1002,CONCATENATE("=",Uitwerking!$A197,"-",Uitwerking!AH$9),RelGegevens!$L$3:$L$1002)=0),"",SUMIF(RelGegevens!$F$3:$M$1002,CONCATENATE("=",Uitwerking!$A197,"-",Uitwerking!AH$9),RelGegevens!$L$3:$L$1002))</f>
        <v/>
      </c>
      <c r="AI197" s="51" t="str">
        <f ca="1">IF(OR($A197="",AI$9="",SUMIF(RelGegevens!$F$3:$M$1002,CONCATENATE("=",Uitwerking!$A197,"-",Uitwerking!AI$9),RelGegevens!$L$3:$L$1002)=0),"",SUMIF(RelGegevens!$F$3:$M$1002,CONCATENATE("=",Uitwerking!$A197,"-",Uitwerking!AI$9),RelGegevens!$L$3:$L$1002))</f>
        <v/>
      </c>
      <c r="AJ197" s="51" t="str">
        <f ca="1">IF(OR($A197="",AJ$9="",SUMIF(RelGegevens!$F$3:$M$1002,CONCATENATE("=",Uitwerking!$A197,"-",Uitwerking!AJ$9),RelGegevens!$L$3:$L$1002)=0),"",SUMIF(RelGegevens!$F$3:$M$1002,CONCATENATE("=",Uitwerking!$A197,"-",Uitwerking!AJ$9),RelGegevens!$L$3:$L$1002))</f>
        <v/>
      </c>
      <c r="AK197" s="51" t="str">
        <f ca="1">IF(OR($A197="",AK$9="",SUMIF(RelGegevens!$F$3:$M$1002,CONCATENATE("=",Uitwerking!$A197,"-",Uitwerking!AK$9),RelGegevens!$L$3:$L$1002)=0),"",SUMIF(RelGegevens!$F$3:$M$1002,CONCATENATE("=",Uitwerking!$A197,"-",Uitwerking!AK$9),RelGegevens!$L$3:$L$1002))</f>
        <v/>
      </c>
      <c r="AL197" s="51" t="str">
        <f ca="1">IF(OR($A197="",AL$9="",SUMIF(RelGegevens!$F$3:$M$1002,CONCATENATE("=",Uitwerking!$A197,"-",Uitwerking!AL$9),RelGegevens!$L$3:$L$1002)=0),"",SUMIF(RelGegevens!$F$3:$M$1002,CONCATENATE("=",Uitwerking!$A197,"-",Uitwerking!AL$9),RelGegevens!$L$3:$L$1002))</f>
        <v/>
      </c>
      <c r="AM197" s="51" t="str">
        <f ca="1">IF(OR($A197="",AM$9="",SUMIF(RelGegevens!$F$3:$M$1002,CONCATENATE("=",Uitwerking!$A197,"-",Uitwerking!AM$9),RelGegevens!$L$3:$L$1002)=0),"",SUMIF(RelGegevens!$F$3:$M$1002,CONCATENATE("=",Uitwerking!$A197,"-",Uitwerking!AM$9),RelGegevens!$L$3:$L$1002))</f>
        <v/>
      </c>
      <c r="AN197" s="51" t="str">
        <f ca="1">IF(OR($A197="",AN$9="",SUMIF(RelGegevens!$F$3:$M$1002,CONCATENATE("=",Uitwerking!$A197,"-",Uitwerking!AN$9),RelGegevens!$L$3:$L$1002)=0),"",SUMIF(RelGegevens!$F$3:$M$1002,CONCATENATE("=",Uitwerking!$A197,"-",Uitwerking!AN$9),RelGegevens!$L$3:$L$1002))</f>
        <v/>
      </c>
      <c r="AO197" s="51" t="str">
        <f ca="1">IF(OR($A197="",AO$9="",SUMIF(RelGegevens!$F$3:$M$1002,CONCATENATE("=",Uitwerking!$A197,"-",Uitwerking!AO$9),RelGegevens!$L$3:$L$1002)=0),"",SUMIF(RelGegevens!$F$3:$M$1002,CONCATENATE("=",Uitwerking!$A197,"-",Uitwerking!AO$9),RelGegevens!$L$3:$L$1002))</f>
        <v/>
      </c>
      <c r="AP197" s="51" t="str">
        <f ca="1">IF(OR($A197="",AP$9="",SUMIF(RelGegevens!$F$3:$M$1002,CONCATENATE("=",Uitwerking!$A197,"-",Uitwerking!AP$9),RelGegevens!$L$3:$L$1002)=0),"",SUMIF(RelGegevens!$F$3:$M$1002,CONCATENATE("=",Uitwerking!$A197,"-",Uitwerking!AP$9),RelGegevens!$L$3:$L$1002))</f>
        <v/>
      </c>
      <c r="AQ197" s="51" t="str">
        <f ca="1">IF(OR($A197="",AQ$9="",SUMIF(RelGegevens!$F$3:$M$1002,CONCATENATE("=",Uitwerking!$A197,"-",Uitwerking!AQ$9),RelGegevens!$L$3:$L$1002)=0),"",SUMIF(RelGegevens!$F$3:$M$1002,CONCATENATE("=",Uitwerking!$A197,"-",Uitwerking!AQ$9),RelGegevens!$L$3:$L$1002))</f>
        <v/>
      </c>
      <c r="AR197" s="51" t="str">
        <f ca="1">IF(OR($A197="",AR$9="",SUMIF(RelGegevens!$F$3:$M$1002,CONCATENATE("=",Uitwerking!$A197,"-",Uitwerking!AR$9),RelGegevens!$L$3:$L$1002)=0),"",SUMIF(RelGegevens!$F$3:$M$1002,CONCATENATE("=",Uitwerking!$A197,"-",Uitwerking!AR$9),RelGegevens!$L$3:$L$1002))</f>
        <v/>
      </c>
      <c r="AS197" s="51" t="str">
        <f ca="1">IF(OR($A197="",AS$9="",SUMIF(RelGegevens!$F$3:$M$1002,CONCATENATE("=",Uitwerking!$A197,"-",Uitwerking!AS$9),RelGegevens!$L$3:$L$1002)=0),"",SUMIF(RelGegevens!$F$3:$M$1002,CONCATENATE("=",Uitwerking!$A197,"-",Uitwerking!AS$9),RelGegevens!$L$3:$L$1002))</f>
        <v/>
      </c>
      <c r="AT197" s="51" t="str">
        <f ca="1">IF(OR($A197="",AT$9="",SUMIF(RelGegevens!$F$3:$M$1002,CONCATENATE("=",Uitwerking!$A197,"-",Uitwerking!AT$9),RelGegevens!$L$3:$L$1002)=0),"",SUMIF(RelGegevens!$F$3:$M$1002,CONCATENATE("=",Uitwerking!$A197,"-",Uitwerking!AT$9),RelGegevens!$L$3:$L$1002))</f>
        <v/>
      </c>
      <c r="AU197" s="51" t="str">
        <f ca="1">IF(OR($A197="",AU$9="",SUMIF(RelGegevens!$F$3:$M$1002,CONCATENATE("=",Uitwerking!$A197,"-",Uitwerking!AU$9),RelGegevens!$L$3:$L$1002)=0),"",SUMIF(RelGegevens!$F$3:$M$1002,CONCATENATE("=",Uitwerking!$A197,"-",Uitwerking!AU$9),RelGegevens!$L$3:$L$1002))</f>
        <v/>
      </c>
      <c r="AV197" s="51" t="str">
        <f ca="1">IF(OR($A197="",AV$9="",SUMIF(RelGegevens!$F$3:$M$1002,CONCATENATE("=",Uitwerking!$A197,"-",Uitwerking!AV$9),RelGegevens!$L$3:$L$1002)=0),"",SUMIF(RelGegevens!$F$3:$M$1002,CONCATENATE("=",Uitwerking!$A197,"-",Uitwerking!AV$9),RelGegevens!$L$3:$L$1002))</f>
        <v/>
      </c>
      <c r="AW197" s="51" t="str">
        <f ca="1">IF(OR($A197="",AW$9="",SUMIF(RelGegevens!$F$3:$M$1002,CONCATENATE("=",Uitwerking!$A197,"-",Uitwerking!AW$9),RelGegevens!$L$3:$L$1002)=0),"",SUMIF(RelGegevens!$F$3:$M$1002,CONCATENATE("=",Uitwerking!$A197,"-",Uitwerking!AW$9),RelGegevens!$L$3:$L$1002))</f>
        <v/>
      </c>
      <c r="AX197" s="51" t="str">
        <f ca="1">IF(OR($A197="",AX$9="",SUMIF(RelGegevens!$F$3:$M$1002,CONCATENATE("=",Uitwerking!$A197,"-",Uitwerking!AX$9),RelGegevens!$L$3:$L$1002)=0),"",SUMIF(RelGegevens!$F$3:$M$1002,CONCATENATE("=",Uitwerking!$A197,"-",Uitwerking!AX$9),RelGegevens!$L$3:$L$1002))</f>
        <v/>
      </c>
      <c r="AY197" s="51" t="str">
        <f ca="1">IF(OR($A197="",AY$9="",SUMIF(RelGegevens!$F$3:$M$1002,CONCATENATE("=",Uitwerking!$A197,"-",Uitwerking!AY$9),RelGegevens!$L$3:$L$1002)=0),"",SUMIF(RelGegevens!$F$3:$M$1002,CONCATENATE("=",Uitwerking!$A197,"-",Uitwerking!AY$9),RelGegevens!$L$3:$L$1002))</f>
        <v/>
      </c>
      <c r="AZ197" s="51" t="str">
        <f ca="1">IF(OR($A197="",AZ$9="",SUMIF(RelGegevens!$F$3:$M$1002,CONCATENATE("=",Uitwerking!$A197,"-",Uitwerking!AZ$9),RelGegevens!$L$3:$L$1002)=0),"",SUMIF(RelGegevens!$F$3:$M$1002,CONCATENATE("=",Uitwerking!$A197,"-",Uitwerking!AZ$9),RelGegevens!$L$3:$L$1002))</f>
        <v/>
      </c>
      <c r="BA197" s="51" t="str">
        <f ca="1">IF(OR($A197="",BA$9="",SUMIF(RelGegevens!$F$3:$M$1002,CONCATENATE("=",Uitwerking!$A197,"-",Uitwerking!BA$9),RelGegevens!$L$3:$L$1002)=0),"",SUMIF(RelGegevens!$F$3:$M$1002,CONCATENATE("=",Uitwerking!$A197,"-",Uitwerking!BA$9),RelGegevens!$L$3:$L$1002))</f>
        <v/>
      </c>
      <c r="BB197" s="51" t="str">
        <f ca="1">IF(OR($A197="",BB$9="",SUMIF(RelGegevens!$F$3:$M$1002,CONCATENATE("=",Uitwerking!$A197,"-",Uitwerking!BB$9),RelGegevens!$L$3:$L$1002)=0),"",SUMIF(RelGegevens!$F$3:$M$1002,CONCATENATE("=",Uitwerking!$A197,"-",Uitwerking!BB$9),RelGegevens!$L$3:$L$1002))</f>
        <v/>
      </c>
      <c r="BC197" s="52" t="str">
        <f ca="1">IF(OR($A197="",BC$9="",SUMIF(RelGegevens!$F$3:$M$1002,CONCATENATE("=",Uitwerking!$A197,"-",Uitwerking!BC$9),RelGegevens!$L$3:$L$1002)=0),"",SUMIF(RelGegevens!$F$3:$M$1002,CONCATENATE("=",Uitwerking!$A197,"-",Uitwerking!BC$9),RelGegevens!$L$3:$L$1002))</f>
        <v/>
      </c>
    </row>
    <row r="198" spans="1:55" ht="10.5" customHeight="1" x14ac:dyDescent="0.25">
      <c r="A198" s="17" t="str">
        <f>'Data LMA'!B206</f>
        <v/>
      </c>
      <c r="B198" s="29" t="str">
        <f t="shared" si="10"/>
        <v/>
      </c>
      <c r="C198" s="22" t="str">
        <f>IF(A198="","",VLOOKUP(A198,Euralcodes!$A$2:$C$840,3))</f>
        <v/>
      </c>
      <c r="D198" s="23" t="str">
        <f>IF(C198="","",VLOOKUP(A198,Euralcodes!$A$2:$C$840,2))</f>
        <v/>
      </c>
      <c r="E198" s="87" t="str">
        <f t="shared" ca="1" si="8"/>
        <v/>
      </c>
      <c r="F198" s="50" t="str">
        <f ca="1">IF(OR($A198="",F$9="",SUMIF(RelGegevens!$F$3:$M$1002,CONCATENATE("=",Uitwerking!$A198,"-",Uitwerking!F$9),RelGegevens!$L$3:$L$1002)=0),"",SUMIF(RelGegevens!$F$3:$M$1002,CONCATENATE("=",Uitwerking!$A198,"-",Uitwerking!F$9),RelGegevens!$L$3:$L$1002))</f>
        <v/>
      </c>
      <c r="G198" s="51" t="str">
        <f ca="1">IF(OR($A198="",G$9="",SUMIF(RelGegevens!$F$3:$M$1002,CONCATENATE("=",Uitwerking!$A198,"-",Uitwerking!G$9),RelGegevens!$L$3:$L$1002)=0),"",SUMIF(RelGegevens!$F$3:$M$1002,CONCATENATE("=",Uitwerking!$A198,"-",Uitwerking!G$9),RelGegevens!$L$3:$L$1002))</f>
        <v/>
      </c>
      <c r="H198" s="51" t="str">
        <f ca="1">IF(OR($A198="",H$9="",SUMIF(RelGegevens!$F$3:$M$1002,CONCATENATE("=",Uitwerking!$A198,"-",Uitwerking!H$9),RelGegevens!$L$3:$L$1002)=0),"",SUMIF(RelGegevens!$F$3:$M$1002,CONCATENATE("=",Uitwerking!$A198,"-",Uitwerking!H$9),RelGegevens!$L$3:$L$1002))</f>
        <v/>
      </c>
      <c r="I198" s="51" t="str">
        <f ca="1">IF(OR($A198="",I$9="",SUMIF(RelGegevens!$F$3:$M$1002,CONCATENATE("=",Uitwerking!$A198,"-",Uitwerking!I$9),RelGegevens!$L$3:$L$1002)=0),"",SUMIF(RelGegevens!$F$3:$M$1002,CONCATENATE("=",Uitwerking!$A198,"-",Uitwerking!I$9),RelGegevens!$L$3:$L$1002))</f>
        <v/>
      </c>
      <c r="J198" s="51" t="str">
        <f ca="1">IF(OR($A198="",J$9="",SUMIF(RelGegevens!$F$3:$M$1002,CONCATENATE("=",Uitwerking!$A198,"-",Uitwerking!J$9),RelGegevens!$L$3:$L$1002)=0),"",SUMIF(RelGegevens!$F$3:$M$1002,CONCATENATE("=",Uitwerking!$A198,"-",Uitwerking!J$9),RelGegevens!$L$3:$L$1002))</f>
        <v/>
      </c>
      <c r="K198" s="51" t="str">
        <f ca="1">IF(OR($A198="",K$9="",SUMIF(RelGegevens!$F$3:$M$1002,CONCATENATE("=",Uitwerking!$A198,"-",Uitwerking!K$9),RelGegevens!$L$3:$L$1002)=0),"",SUMIF(RelGegevens!$F$3:$M$1002,CONCATENATE("=",Uitwerking!$A198,"-",Uitwerking!K$9),RelGegevens!$L$3:$L$1002))</f>
        <v/>
      </c>
      <c r="L198" s="51" t="str">
        <f ca="1">IF(OR($A198="",L$9="",SUMIF(RelGegevens!$F$3:$M$1002,CONCATENATE("=",Uitwerking!$A198,"-",Uitwerking!L$9),RelGegevens!$L$3:$L$1002)=0),"",SUMIF(RelGegevens!$F$3:$M$1002,CONCATENATE("=",Uitwerking!$A198,"-",Uitwerking!L$9),RelGegevens!$L$3:$L$1002))</f>
        <v/>
      </c>
      <c r="M198" s="51" t="str">
        <f ca="1">IF(OR($A198="",M$9="",SUMIF(RelGegevens!$F$3:$M$1002,CONCATENATE("=",Uitwerking!$A198,"-",Uitwerking!M$9),RelGegevens!$L$3:$L$1002)=0),"",SUMIF(RelGegevens!$F$3:$M$1002,CONCATENATE("=",Uitwerking!$A198,"-",Uitwerking!M$9),RelGegevens!$L$3:$L$1002))</f>
        <v/>
      </c>
      <c r="N198" s="51" t="str">
        <f ca="1">IF(OR($A198="",N$9="",SUMIF(RelGegevens!$F$3:$M$1002,CONCATENATE("=",Uitwerking!$A198,"-",Uitwerking!N$9),RelGegevens!$L$3:$L$1002)=0),"",SUMIF(RelGegevens!$F$3:$M$1002,CONCATENATE("=",Uitwerking!$A198,"-",Uitwerking!N$9),RelGegevens!$L$3:$L$1002))</f>
        <v/>
      </c>
      <c r="O198" s="51" t="str">
        <f ca="1">IF(OR($A198="",O$9="",SUMIF(RelGegevens!$F$3:$M$1002,CONCATENATE("=",Uitwerking!$A198,"-",Uitwerking!O$9),RelGegevens!$L$3:$L$1002)=0),"",SUMIF(RelGegevens!$F$3:$M$1002,CONCATENATE("=",Uitwerking!$A198,"-",Uitwerking!O$9),RelGegevens!$L$3:$L$1002))</f>
        <v/>
      </c>
      <c r="P198" s="51" t="str">
        <f ca="1">IF(OR($A198="",P$9="",SUMIF(RelGegevens!$F$3:$M$1002,CONCATENATE("=",Uitwerking!$A198,"-",Uitwerking!P$9),RelGegevens!$L$3:$L$1002)=0),"",SUMIF(RelGegevens!$F$3:$M$1002,CONCATENATE("=",Uitwerking!$A198,"-",Uitwerking!P$9),RelGegevens!$L$3:$L$1002))</f>
        <v/>
      </c>
      <c r="Q198" s="51" t="str">
        <f ca="1">IF(OR($A198="",Q$9="",SUMIF(RelGegevens!$F$3:$M$1002,CONCATENATE("=",Uitwerking!$A198,"-",Uitwerking!Q$9),RelGegevens!$L$3:$L$1002)=0),"",SUMIF(RelGegevens!$F$3:$M$1002,CONCATENATE("=",Uitwerking!$A198,"-",Uitwerking!Q$9),RelGegevens!$L$3:$L$1002))</f>
        <v/>
      </c>
      <c r="R198" s="51" t="str">
        <f ca="1">IF(OR($A198="",R$9="",SUMIF(RelGegevens!$F$3:$M$1002,CONCATENATE("=",Uitwerking!$A198,"-",Uitwerking!R$9),RelGegevens!$L$3:$L$1002)=0),"",SUMIF(RelGegevens!$F$3:$M$1002,CONCATENATE("=",Uitwerking!$A198,"-",Uitwerking!R$9),RelGegevens!$L$3:$L$1002))</f>
        <v/>
      </c>
      <c r="S198" s="51" t="str">
        <f ca="1">IF(OR($A198="",S$9="",SUMIF(RelGegevens!$F$3:$M$1002,CONCATENATE("=",Uitwerking!$A198,"-",Uitwerking!S$9),RelGegevens!$L$3:$L$1002)=0),"",SUMIF(RelGegevens!$F$3:$M$1002,CONCATENATE("=",Uitwerking!$A198,"-",Uitwerking!S$9),RelGegevens!$L$3:$L$1002))</f>
        <v/>
      </c>
      <c r="T198" s="51" t="str">
        <f ca="1">IF(OR($A198="",T$9="",SUMIF(RelGegevens!$F$3:$M$1002,CONCATENATE("=",Uitwerking!$A198,"-",Uitwerking!T$9),RelGegevens!$L$3:$L$1002)=0),"",SUMIF(RelGegevens!$F$3:$M$1002,CONCATENATE("=",Uitwerking!$A198,"-",Uitwerking!T$9),RelGegevens!$L$3:$L$1002))</f>
        <v/>
      </c>
      <c r="U198" s="51" t="str">
        <f ca="1">IF(OR($A198="",U$9="",SUMIF(RelGegevens!$F$3:$M$1002,CONCATENATE("=",Uitwerking!$A198,"-",Uitwerking!U$9),RelGegevens!$L$3:$L$1002)=0),"",SUMIF(RelGegevens!$F$3:$M$1002,CONCATENATE("=",Uitwerking!$A198,"-",Uitwerking!U$9),RelGegevens!$L$3:$L$1002))</f>
        <v/>
      </c>
      <c r="V198" s="51" t="str">
        <f ca="1">IF(OR($A198="",V$9="",SUMIF(RelGegevens!$F$3:$M$1002,CONCATENATE("=",Uitwerking!$A198,"-",Uitwerking!V$9),RelGegevens!$L$3:$L$1002)=0),"",SUMIF(RelGegevens!$F$3:$M$1002,CONCATENATE("=",Uitwerking!$A198,"-",Uitwerking!V$9),RelGegevens!$L$3:$L$1002))</f>
        <v/>
      </c>
      <c r="W198" s="51" t="str">
        <f ca="1">IF(OR($A198="",W$9="",SUMIF(RelGegevens!$F$3:$M$1002,CONCATENATE("=",Uitwerking!$A198,"-",Uitwerking!W$9),RelGegevens!$L$3:$L$1002)=0),"",SUMIF(RelGegevens!$F$3:$M$1002,CONCATENATE("=",Uitwerking!$A198,"-",Uitwerking!W$9),RelGegevens!$L$3:$L$1002))</f>
        <v/>
      </c>
      <c r="X198" s="51" t="str">
        <f ca="1">IF(OR($A198="",X$9="",SUMIF(RelGegevens!$F$3:$M$1002,CONCATENATE("=",Uitwerking!$A198,"-",Uitwerking!X$9),RelGegevens!$L$3:$L$1002)=0),"",SUMIF(RelGegevens!$F$3:$M$1002,CONCATENATE("=",Uitwerking!$A198,"-",Uitwerking!X$9),RelGegevens!$L$3:$L$1002))</f>
        <v/>
      </c>
      <c r="Y198" s="51" t="str">
        <f ca="1">IF(OR($A198="",Y$9="",SUMIF(RelGegevens!$F$3:$M$1002,CONCATENATE("=",Uitwerking!$A198,"-",Uitwerking!Y$9),RelGegevens!$L$3:$L$1002)=0),"",SUMIF(RelGegevens!$F$3:$M$1002,CONCATENATE("=",Uitwerking!$A198,"-",Uitwerking!Y$9),RelGegevens!$L$3:$L$1002))</f>
        <v/>
      </c>
      <c r="Z198" s="50" t="str">
        <f ca="1">IF(OR($A198="",Z$9="",SUMIF(RelGegevens!$F$3:$M$1002,CONCATENATE("=",Uitwerking!$A198,"-",Uitwerking!Z$9),RelGegevens!$L$3:$L$1002)=0),"",SUMIF(RelGegevens!$F$3:$M$1002,CONCATENATE("=",Uitwerking!$A198,"-",Uitwerking!Z$9),RelGegevens!$L$3:$L$1002))</f>
        <v/>
      </c>
      <c r="AA198" s="51" t="str">
        <f ca="1">IF(OR($A198="",AA$9="",SUMIF(RelGegevens!$F$3:$M$1002,CONCATENATE("=",Uitwerking!$A198,"-",Uitwerking!AA$9),RelGegevens!$L$3:$L$1002)=0),"",SUMIF(RelGegevens!$F$3:$M$1002,CONCATENATE("=",Uitwerking!$A198,"-",Uitwerking!AA$9),RelGegevens!$L$3:$L$1002))</f>
        <v/>
      </c>
      <c r="AB198" s="51" t="str">
        <f ca="1">IF(OR($A198="",AB$9="",SUMIF(RelGegevens!$F$3:$M$1002,CONCATENATE("=",Uitwerking!$A198,"-",Uitwerking!AB$9),RelGegevens!$L$3:$L$1002)=0),"",SUMIF(RelGegevens!$F$3:$M$1002,CONCATENATE("=",Uitwerking!$A198,"-",Uitwerking!AB$9),RelGegevens!$L$3:$L$1002))</f>
        <v/>
      </c>
      <c r="AC198" s="51" t="str">
        <f ca="1">IF(OR($A198="",AC$9="",SUMIF(RelGegevens!$F$3:$M$1002,CONCATENATE("=",Uitwerking!$A198,"-",Uitwerking!AC$9),RelGegevens!$L$3:$L$1002)=0),"",SUMIF(RelGegevens!$F$3:$M$1002,CONCATENATE("=",Uitwerking!$A198,"-",Uitwerking!AC$9),RelGegevens!$L$3:$L$1002))</f>
        <v/>
      </c>
      <c r="AD198" s="51" t="str">
        <f ca="1">IF(OR($A198="",AD$9="",SUMIF(RelGegevens!$F$3:$M$1002,CONCATENATE("=",Uitwerking!$A198,"-",Uitwerking!AD$9),RelGegevens!$L$3:$L$1002)=0),"",SUMIF(RelGegevens!$F$3:$M$1002,CONCATENATE("=",Uitwerking!$A198,"-",Uitwerking!AD$9),RelGegevens!$L$3:$L$1002))</f>
        <v/>
      </c>
      <c r="AE198" s="51" t="str">
        <f ca="1">IF(OR($A198="",AE$9="",SUMIF(RelGegevens!$F$3:$M$1002,CONCATENATE("=",Uitwerking!$A198,"-",Uitwerking!AE$9),RelGegevens!$L$3:$L$1002)=0),"",SUMIF(RelGegevens!$F$3:$M$1002,CONCATENATE("=",Uitwerking!$A198,"-",Uitwerking!AE$9),RelGegevens!$L$3:$L$1002))</f>
        <v/>
      </c>
      <c r="AF198" s="51" t="str">
        <f ca="1">IF(OR($A198="",AF$9="",SUMIF(RelGegevens!$F$3:$M$1002,CONCATENATE("=",Uitwerking!$A198,"-",Uitwerking!AF$9),RelGegevens!$L$3:$L$1002)=0),"",SUMIF(RelGegevens!$F$3:$M$1002,CONCATENATE("=",Uitwerking!$A198,"-",Uitwerking!AF$9),RelGegevens!$L$3:$L$1002))</f>
        <v/>
      </c>
      <c r="AG198" s="51" t="str">
        <f ca="1">IF(OR($A198="",AG$9="",SUMIF(RelGegevens!$F$3:$M$1002,CONCATENATE("=",Uitwerking!$A198,"-",Uitwerking!AG$9),RelGegevens!$L$3:$L$1002)=0),"",SUMIF(RelGegevens!$F$3:$M$1002,CONCATENATE("=",Uitwerking!$A198,"-",Uitwerking!AG$9),RelGegevens!$L$3:$L$1002))</f>
        <v/>
      </c>
      <c r="AH198" s="51" t="str">
        <f ca="1">IF(OR($A198="",AH$9="",SUMIF(RelGegevens!$F$3:$M$1002,CONCATENATE("=",Uitwerking!$A198,"-",Uitwerking!AH$9),RelGegevens!$L$3:$L$1002)=0),"",SUMIF(RelGegevens!$F$3:$M$1002,CONCATENATE("=",Uitwerking!$A198,"-",Uitwerking!AH$9),RelGegevens!$L$3:$L$1002))</f>
        <v/>
      </c>
      <c r="AI198" s="51" t="str">
        <f ca="1">IF(OR($A198="",AI$9="",SUMIF(RelGegevens!$F$3:$M$1002,CONCATENATE("=",Uitwerking!$A198,"-",Uitwerking!AI$9),RelGegevens!$L$3:$L$1002)=0),"",SUMIF(RelGegevens!$F$3:$M$1002,CONCATENATE("=",Uitwerking!$A198,"-",Uitwerking!AI$9),RelGegevens!$L$3:$L$1002))</f>
        <v/>
      </c>
      <c r="AJ198" s="51" t="str">
        <f ca="1">IF(OR($A198="",AJ$9="",SUMIF(RelGegevens!$F$3:$M$1002,CONCATENATE("=",Uitwerking!$A198,"-",Uitwerking!AJ$9),RelGegevens!$L$3:$L$1002)=0),"",SUMIF(RelGegevens!$F$3:$M$1002,CONCATENATE("=",Uitwerking!$A198,"-",Uitwerking!AJ$9),RelGegevens!$L$3:$L$1002))</f>
        <v/>
      </c>
      <c r="AK198" s="51" t="str">
        <f ca="1">IF(OR($A198="",AK$9="",SUMIF(RelGegevens!$F$3:$M$1002,CONCATENATE("=",Uitwerking!$A198,"-",Uitwerking!AK$9),RelGegevens!$L$3:$L$1002)=0),"",SUMIF(RelGegevens!$F$3:$M$1002,CONCATENATE("=",Uitwerking!$A198,"-",Uitwerking!AK$9),RelGegevens!$L$3:$L$1002))</f>
        <v/>
      </c>
      <c r="AL198" s="51" t="str">
        <f ca="1">IF(OR($A198="",AL$9="",SUMIF(RelGegevens!$F$3:$M$1002,CONCATENATE("=",Uitwerking!$A198,"-",Uitwerking!AL$9),RelGegevens!$L$3:$L$1002)=0),"",SUMIF(RelGegevens!$F$3:$M$1002,CONCATENATE("=",Uitwerking!$A198,"-",Uitwerking!AL$9),RelGegevens!$L$3:$L$1002))</f>
        <v/>
      </c>
      <c r="AM198" s="51" t="str">
        <f ca="1">IF(OR($A198="",AM$9="",SUMIF(RelGegevens!$F$3:$M$1002,CONCATENATE("=",Uitwerking!$A198,"-",Uitwerking!AM$9),RelGegevens!$L$3:$L$1002)=0),"",SUMIF(RelGegevens!$F$3:$M$1002,CONCATENATE("=",Uitwerking!$A198,"-",Uitwerking!AM$9),RelGegevens!$L$3:$L$1002))</f>
        <v/>
      </c>
      <c r="AN198" s="51" t="str">
        <f ca="1">IF(OR($A198="",AN$9="",SUMIF(RelGegevens!$F$3:$M$1002,CONCATENATE("=",Uitwerking!$A198,"-",Uitwerking!AN$9),RelGegevens!$L$3:$L$1002)=0),"",SUMIF(RelGegevens!$F$3:$M$1002,CONCATENATE("=",Uitwerking!$A198,"-",Uitwerking!AN$9),RelGegevens!$L$3:$L$1002))</f>
        <v/>
      </c>
      <c r="AO198" s="51" t="str">
        <f ca="1">IF(OR($A198="",AO$9="",SUMIF(RelGegevens!$F$3:$M$1002,CONCATENATE("=",Uitwerking!$A198,"-",Uitwerking!AO$9),RelGegevens!$L$3:$L$1002)=0),"",SUMIF(RelGegevens!$F$3:$M$1002,CONCATENATE("=",Uitwerking!$A198,"-",Uitwerking!AO$9),RelGegevens!$L$3:$L$1002))</f>
        <v/>
      </c>
      <c r="AP198" s="51" t="str">
        <f ca="1">IF(OR($A198="",AP$9="",SUMIF(RelGegevens!$F$3:$M$1002,CONCATENATE("=",Uitwerking!$A198,"-",Uitwerking!AP$9),RelGegevens!$L$3:$L$1002)=0),"",SUMIF(RelGegevens!$F$3:$M$1002,CONCATENATE("=",Uitwerking!$A198,"-",Uitwerking!AP$9),RelGegevens!$L$3:$L$1002))</f>
        <v/>
      </c>
      <c r="AQ198" s="51" t="str">
        <f ca="1">IF(OR($A198="",AQ$9="",SUMIF(RelGegevens!$F$3:$M$1002,CONCATENATE("=",Uitwerking!$A198,"-",Uitwerking!AQ$9),RelGegevens!$L$3:$L$1002)=0),"",SUMIF(RelGegevens!$F$3:$M$1002,CONCATENATE("=",Uitwerking!$A198,"-",Uitwerking!AQ$9),RelGegevens!$L$3:$L$1002))</f>
        <v/>
      </c>
      <c r="AR198" s="51" t="str">
        <f ca="1">IF(OR($A198="",AR$9="",SUMIF(RelGegevens!$F$3:$M$1002,CONCATENATE("=",Uitwerking!$A198,"-",Uitwerking!AR$9),RelGegevens!$L$3:$L$1002)=0),"",SUMIF(RelGegevens!$F$3:$M$1002,CONCATENATE("=",Uitwerking!$A198,"-",Uitwerking!AR$9),RelGegevens!$L$3:$L$1002))</f>
        <v/>
      </c>
      <c r="AS198" s="51" t="str">
        <f ca="1">IF(OR($A198="",AS$9="",SUMIF(RelGegevens!$F$3:$M$1002,CONCATENATE("=",Uitwerking!$A198,"-",Uitwerking!AS$9),RelGegevens!$L$3:$L$1002)=0),"",SUMIF(RelGegevens!$F$3:$M$1002,CONCATENATE("=",Uitwerking!$A198,"-",Uitwerking!AS$9),RelGegevens!$L$3:$L$1002))</f>
        <v/>
      </c>
      <c r="AT198" s="51" t="str">
        <f ca="1">IF(OR($A198="",AT$9="",SUMIF(RelGegevens!$F$3:$M$1002,CONCATENATE("=",Uitwerking!$A198,"-",Uitwerking!AT$9),RelGegevens!$L$3:$L$1002)=0),"",SUMIF(RelGegevens!$F$3:$M$1002,CONCATENATE("=",Uitwerking!$A198,"-",Uitwerking!AT$9),RelGegevens!$L$3:$L$1002))</f>
        <v/>
      </c>
      <c r="AU198" s="51" t="str">
        <f ca="1">IF(OR($A198="",AU$9="",SUMIF(RelGegevens!$F$3:$M$1002,CONCATENATE("=",Uitwerking!$A198,"-",Uitwerking!AU$9),RelGegevens!$L$3:$L$1002)=0),"",SUMIF(RelGegevens!$F$3:$M$1002,CONCATENATE("=",Uitwerking!$A198,"-",Uitwerking!AU$9),RelGegevens!$L$3:$L$1002))</f>
        <v/>
      </c>
      <c r="AV198" s="51" t="str">
        <f ca="1">IF(OR($A198="",AV$9="",SUMIF(RelGegevens!$F$3:$M$1002,CONCATENATE("=",Uitwerking!$A198,"-",Uitwerking!AV$9),RelGegevens!$L$3:$L$1002)=0),"",SUMIF(RelGegevens!$F$3:$M$1002,CONCATENATE("=",Uitwerking!$A198,"-",Uitwerking!AV$9),RelGegevens!$L$3:$L$1002))</f>
        <v/>
      </c>
      <c r="AW198" s="51" t="str">
        <f ca="1">IF(OR($A198="",AW$9="",SUMIF(RelGegevens!$F$3:$M$1002,CONCATENATE("=",Uitwerking!$A198,"-",Uitwerking!AW$9),RelGegevens!$L$3:$L$1002)=0),"",SUMIF(RelGegevens!$F$3:$M$1002,CONCATENATE("=",Uitwerking!$A198,"-",Uitwerking!AW$9),RelGegevens!$L$3:$L$1002))</f>
        <v/>
      </c>
      <c r="AX198" s="51" t="str">
        <f ca="1">IF(OR($A198="",AX$9="",SUMIF(RelGegevens!$F$3:$M$1002,CONCATENATE("=",Uitwerking!$A198,"-",Uitwerking!AX$9),RelGegevens!$L$3:$L$1002)=0),"",SUMIF(RelGegevens!$F$3:$M$1002,CONCATENATE("=",Uitwerking!$A198,"-",Uitwerking!AX$9),RelGegevens!$L$3:$L$1002))</f>
        <v/>
      </c>
      <c r="AY198" s="51" t="str">
        <f ca="1">IF(OR($A198="",AY$9="",SUMIF(RelGegevens!$F$3:$M$1002,CONCATENATE("=",Uitwerking!$A198,"-",Uitwerking!AY$9),RelGegevens!$L$3:$L$1002)=0),"",SUMIF(RelGegevens!$F$3:$M$1002,CONCATENATE("=",Uitwerking!$A198,"-",Uitwerking!AY$9),RelGegevens!$L$3:$L$1002))</f>
        <v/>
      </c>
      <c r="AZ198" s="51" t="str">
        <f ca="1">IF(OR($A198="",AZ$9="",SUMIF(RelGegevens!$F$3:$M$1002,CONCATENATE("=",Uitwerking!$A198,"-",Uitwerking!AZ$9),RelGegevens!$L$3:$L$1002)=0),"",SUMIF(RelGegevens!$F$3:$M$1002,CONCATENATE("=",Uitwerking!$A198,"-",Uitwerking!AZ$9),RelGegevens!$L$3:$L$1002))</f>
        <v/>
      </c>
      <c r="BA198" s="51" t="str">
        <f ca="1">IF(OR($A198="",BA$9="",SUMIF(RelGegevens!$F$3:$M$1002,CONCATENATE("=",Uitwerking!$A198,"-",Uitwerking!BA$9),RelGegevens!$L$3:$L$1002)=0),"",SUMIF(RelGegevens!$F$3:$M$1002,CONCATENATE("=",Uitwerking!$A198,"-",Uitwerking!BA$9),RelGegevens!$L$3:$L$1002))</f>
        <v/>
      </c>
      <c r="BB198" s="51" t="str">
        <f ca="1">IF(OR($A198="",BB$9="",SUMIF(RelGegevens!$F$3:$M$1002,CONCATENATE("=",Uitwerking!$A198,"-",Uitwerking!BB$9),RelGegevens!$L$3:$L$1002)=0),"",SUMIF(RelGegevens!$F$3:$M$1002,CONCATENATE("=",Uitwerking!$A198,"-",Uitwerking!BB$9),RelGegevens!$L$3:$L$1002))</f>
        <v/>
      </c>
      <c r="BC198" s="52" t="str">
        <f ca="1">IF(OR($A198="",BC$9="",SUMIF(RelGegevens!$F$3:$M$1002,CONCATENATE("=",Uitwerking!$A198,"-",Uitwerking!BC$9),RelGegevens!$L$3:$L$1002)=0),"",SUMIF(RelGegevens!$F$3:$M$1002,CONCATENATE("=",Uitwerking!$A198,"-",Uitwerking!BC$9),RelGegevens!$L$3:$L$1002))</f>
        <v/>
      </c>
    </row>
    <row r="199" spans="1:55" ht="10.5" customHeight="1" x14ac:dyDescent="0.25">
      <c r="A199" s="17" t="str">
        <f>'Data LMA'!B207</f>
        <v/>
      </c>
      <c r="B199" s="29" t="str">
        <f t="shared" si="10"/>
        <v/>
      </c>
      <c r="C199" s="22" t="str">
        <f>IF(A199="","",VLOOKUP(A199,Euralcodes!$A$2:$C$840,3))</f>
        <v/>
      </c>
      <c r="D199" s="23" t="str">
        <f>IF(C199="","",VLOOKUP(A199,Euralcodes!$A$2:$C$840,2))</f>
        <v/>
      </c>
      <c r="E199" s="87" t="str">
        <f t="shared" ca="1" si="8"/>
        <v/>
      </c>
      <c r="F199" s="50" t="str">
        <f ca="1">IF(OR($A199="",F$9="",SUMIF(RelGegevens!$F$3:$M$1002,CONCATENATE("=",Uitwerking!$A199,"-",Uitwerking!F$9),RelGegevens!$L$3:$L$1002)=0),"",SUMIF(RelGegevens!$F$3:$M$1002,CONCATENATE("=",Uitwerking!$A199,"-",Uitwerking!F$9),RelGegevens!$L$3:$L$1002))</f>
        <v/>
      </c>
      <c r="G199" s="51" t="str">
        <f ca="1">IF(OR($A199="",G$9="",SUMIF(RelGegevens!$F$3:$M$1002,CONCATENATE("=",Uitwerking!$A199,"-",Uitwerking!G$9),RelGegevens!$L$3:$L$1002)=0),"",SUMIF(RelGegevens!$F$3:$M$1002,CONCATENATE("=",Uitwerking!$A199,"-",Uitwerking!G$9),RelGegevens!$L$3:$L$1002))</f>
        <v/>
      </c>
      <c r="H199" s="51" t="str">
        <f ca="1">IF(OR($A199="",H$9="",SUMIF(RelGegevens!$F$3:$M$1002,CONCATENATE("=",Uitwerking!$A199,"-",Uitwerking!H$9),RelGegevens!$L$3:$L$1002)=0),"",SUMIF(RelGegevens!$F$3:$M$1002,CONCATENATE("=",Uitwerking!$A199,"-",Uitwerking!H$9),RelGegevens!$L$3:$L$1002))</f>
        <v/>
      </c>
      <c r="I199" s="51" t="str">
        <f ca="1">IF(OR($A199="",I$9="",SUMIF(RelGegevens!$F$3:$M$1002,CONCATENATE("=",Uitwerking!$A199,"-",Uitwerking!I$9),RelGegevens!$L$3:$L$1002)=0),"",SUMIF(RelGegevens!$F$3:$M$1002,CONCATENATE("=",Uitwerking!$A199,"-",Uitwerking!I$9),RelGegevens!$L$3:$L$1002))</f>
        <v/>
      </c>
      <c r="J199" s="51" t="str">
        <f ca="1">IF(OR($A199="",J$9="",SUMIF(RelGegevens!$F$3:$M$1002,CONCATENATE("=",Uitwerking!$A199,"-",Uitwerking!J$9),RelGegevens!$L$3:$L$1002)=0),"",SUMIF(RelGegevens!$F$3:$M$1002,CONCATENATE("=",Uitwerking!$A199,"-",Uitwerking!J$9),RelGegevens!$L$3:$L$1002))</f>
        <v/>
      </c>
      <c r="K199" s="51" t="str">
        <f ca="1">IF(OR($A199="",K$9="",SUMIF(RelGegevens!$F$3:$M$1002,CONCATENATE("=",Uitwerking!$A199,"-",Uitwerking!K$9),RelGegevens!$L$3:$L$1002)=0),"",SUMIF(RelGegevens!$F$3:$M$1002,CONCATENATE("=",Uitwerking!$A199,"-",Uitwerking!K$9),RelGegevens!$L$3:$L$1002))</f>
        <v/>
      </c>
      <c r="L199" s="51" t="str">
        <f ca="1">IF(OR($A199="",L$9="",SUMIF(RelGegevens!$F$3:$M$1002,CONCATENATE("=",Uitwerking!$A199,"-",Uitwerking!L$9),RelGegevens!$L$3:$L$1002)=0),"",SUMIF(RelGegevens!$F$3:$M$1002,CONCATENATE("=",Uitwerking!$A199,"-",Uitwerking!L$9),RelGegevens!$L$3:$L$1002))</f>
        <v/>
      </c>
      <c r="M199" s="51" t="str">
        <f ca="1">IF(OR($A199="",M$9="",SUMIF(RelGegevens!$F$3:$M$1002,CONCATENATE("=",Uitwerking!$A199,"-",Uitwerking!M$9),RelGegevens!$L$3:$L$1002)=0),"",SUMIF(RelGegevens!$F$3:$M$1002,CONCATENATE("=",Uitwerking!$A199,"-",Uitwerking!M$9),RelGegevens!$L$3:$L$1002))</f>
        <v/>
      </c>
      <c r="N199" s="51" t="str">
        <f ca="1">IF(OR($A199="",N$9="",SUMIF(RelGegevens!$F$3:$M$1002,CONCATENATE("=",Uitwerking!$A199,"-",Uitwerking!N$9),RelGegevens!$L$3:$L$1002)=0),"",SUMIF(RelGegevens!$F$3:$M$1002,CONCATENATE("=",Uitwerking!$A199,"-",Uitwerking!N$9),RelGegevens!$L$3:$L$1002))</f>
        <v/>
      </c>
      <c r="O199" s="51" t="str">
        <f ca="1">IF(OR($A199="",O$9="",SUMIF(RelGegevens!$F$3:$M$1002,CONCATENATE("=",Uitwerking!$A199,"-",Uitwerking!O$9),RelGegevens!$L$3:$L$1002)=0),"",SUMIF(RelGegevens!$F$3:$M$1002,CONCATENATE("=",Uitwerking!$A199,"-",Uitwerking!O$9),RelGegevens!$L$3:$L$1002))</f>
        <v/>
      </c>
      <c r="P199" s="51" t="str">
        <f ca="1">IF(OR($A199="",P$9="",SUMIF(RelGegevens!$F$3:$M$1002,CONCATENATE("=",Uitwerking!$A199,"-",Uitwerking!P$9),RelGegevens!$L$3:$L$1002)=0),"",SUMIF(RelGegevens!$F$3:$M$1002,CONCATENATE("=",Uitwerking!$A199,"-",Uitwerking!P$9),RelGegevens!$L$3:$L$1002))</f>
        <v/>
      </c>
      <c r="Q199" s="51" t="str">
        <f ca="1">IF(OR($A199="",Q$9="",SUMIF(RelGegevens!$F$3:$M$1002,CONCATENATE("=",Uitwerking!$A199,"-",Uitwerking!Q$9),RelGegevens!$L$3:$L$1002)=0),"",SUMIF(RelGegevens!$F$3:$M$1002,CONCATENATE("=",Uitwerking!$A199,"-",Uitwerking!Q$9),RelGegevens!$L$3:$L$1002))</f>
        <v/>
      </c>
      <c r="R199" s="51" t="str">
        <f ca="1">IF(OR($A199="",R$9="",SUMIF(RelGegevens!$F$3:$M$1002,CONCATENATE("=",Uitwerking!$A199,"-",Uitwerking!R$9),RelGegevens!$L$3:$L$1002)=0),"",SUMIF(RelGegevens!$F$3:$M$1002,CONCATENATE("=",Uitwerking!$A199,"-",Uitwerking!R$9),RelGegevens!$L$3:$L$1002))</f>
        <v/>
      </c>
      <c r="S199" s="51" t="str">
        <f ca="1">IF(OR($A199="",S$9="",SUMIF(RelGegevens!$F$3:$M$1002,CONCATENATE("=",Uitwerking!$A199,"-",Uitwerking!S$9),RelGegevens!$L$3:$L$1002)=0),"",SUMIF(RelGegevens!$F$3:$M$1002,CONCATENATE("=",Uitwerking!$A199,"-",Uitwerking!S$9),RelGegevens!$L$3:$L$1002))</f>
        <v/>
      </c>
      <c r="T199" s="51" t="str">
        <f ca="1">IF(OR($A199="",T$9="",SUMIF(RelGegevens!$F$3:$M$1002,CONCATENATE("=",Uitwerking!$A199,"-",Uitwerking!T$9),RelGegevens!$L$3:$L$1002)=0),"",SUMIF(RelGegevens!$F$3:$M$1002,CONCATENATE("=",Uitwerking!$A199,"-",Uitwerking!T$9),RelGegevens!$L$3:$L$1002))</f>
        <v/>
      </c>
      <c r="U199" s="51" t="str">
        <f ca="1">IF(OR($A199="",U$9="",SUMIF(RelGegevens!$F$3:$M$1002,CONCATENATE("=",Uitwerking!$A199,"-",Uitwerking!U$9),RelGegevens!$L$3:$L$1002)=0),"",SUMIF(RelGegevens!$F$3:$M$1002,CONCATENATE("=",Uitwerking!$A199,"-",Uitwerking!U$9),RelGegevens!$L$3:$L$1002))</f>
        <v/>
      </c>
      <c r="V199" s="51" t="str">
        <f ca="1">IF(OR($A199="",V$9="",SUMIF(RelGegevens!$F$3:$M$1002,CONCATENATE("=",Uitwerking!$A199,"-",Uitwerking!V$9),RelGegevens!$L$3:$L$1002)=0),"",SUMIF(RelGegevens!$F$3:$M$1002,CONCATENATE("=",Uitwerking!$A199,"-",Uitwerking!V$9),RelGegevens!$L$3:$L$1002))</f>
        <v/>
      </c>
      <c r="W199" s="51" t="str">
        <f ca="1">IF(OR($A199="",W$9="",SUMIF(RelGegevens!$F$3:$M$1002,CONCATENATE("=",Uitwerking!$A199,"-",Uitwerking!W$9),RelGegevens!$L$3:$L$1002)=0),"",SUMIF(RelGegevens!$F$3:$M$1002,CONCATENATE("=",Uitwerking!$A199,"-",Uitwerking!W$9),RelGegevens!$L$3:$L$1002))</f>
        <v/>
      </c>
      <c r="X199" s="51" t="str">
        <f ca="1">IF(OR($A199="",X$9="",SUMIF(RelGegevens!$F$3:$M$1002,CONCATENATE("=",Uitwerking!$A199,"-",Uitwerking!X$9),RelGegevens!$L$3:$L$1002)=0),"",SUMIF(RelGegevens!$F$3:$M$1002,CONCATENATE("=",Uitwerking!$A199,"-",Uitwerking!X$9),RelGegevens!$L$3:$L$1002))</f>
        <v/>
      </c>
      <c r="Y199" s="51" t="str">
        <f ca="1">IF(OR($A199="",Y$9="",SUMIF(RelGegevens!$F$3:$M$1002,CONCATENATE("=",Uitwerking!$A199,"-",Uitwerking!Y$9),RelGegevens!$L$3:$L$1002)=0),"",SUMIF(RelGegevens!$F$3:$M$1002,CONCATENATE("=",Uitwerking!$A199,"-",Uitwerking!Y$9),RelGegevens!$L$3:$L$1002))</f>
        <v/>
      </c>
      <c r="Z199" s="50" t="str">
        <f ca="1">IF(OR($A199="",Z$9="",SUMIF(RelGegevens!$F$3:$M$1002,CONCATENATE("=",Uitwerking!$A199,"-",Uitwerking!Z$9),RelGegevens!$L$3:$L$1002)=0),"",SUMIF(RelGegevens!$F$3:$M$1002,CONCATENATE("=",Uitwerking!$A199,"-",Uitwerking!Z$9),RelGegevens!$L$3:$L$1002))</f>
        <v/>
      </c>
      <c r="AA199" s="51" t="str">
        <f ca="1">IF(OR($A199="",AA$9="",SUMIF(RelGegevens!$F$3:$M$1002,CONCATENATE("=",Uitwerking!$A199,"-",Uitwerking!AA$9),RelGegevens!$L$3:$L$1002)=0),"",SUMIF(RelGegevens!$F$3:$M$1002,CONCATENATE("=",Uitwerking!$A199,"-",Uitwerking!AA$9),RelGegevens!$L$3:$L$1002))</f>
        <v/>
      </c>
      <c r="AB199" s="51" t="str">
        <f ca="1">IF(OR($A199="",AB$9="",SUMIF(RelGegevens!$F$3:$M$1002,CONCATENATE("=",Uitwerking!$A199,"-",Uitwerking!AB$9),RelGegevens!$L$3:$L$1002)=0),"",SUMIF(RelGegevens!$F$3:$M$1002,CONCATENATE("=",Uitwerking!$A199,"-",Uitwerking!AB$9),RelGegevens!$L$3:$L$1002))</f>
        <v/>
      </c>
      <c r="AC199" s="51" t="str">
        <f ca="1">IF(OR($A199="",AC$9="",SUMIF(RelGegevens!$F$3:$M$1002,CONCATENATE("=",Uitwerking!$A199,"-",Uitwerking!AC$9),RelGegevens!$L$3:$L$1002)=0),"",SUMIF(RelGegevens!$F$3:$M$1002,CONCATENATE("=",Uitwerking!$A199,"-",Uitwerking!AC$9),RelGegevens!$L$3:$L$1002))</f>
        <v/>
      </c>
      <c r="AD199" s="51" t="str">
        <f ca="1">IF(OR($A199="",AD$9="",SUMIF(RelGegevens!$F$3:$M$1002,CONCATENATE("=",Uitwerking!$A199,"-",Uitwerking!AD$9),RelGegevens!$L$3:$L$1002)=0),"",SUMIF(RelGegevens!$F$3:$M$1002,CONCATENATE("=",Uitwerking!$A199,"-",Uitwerking!AD$9),RelGegevens!$L$3:$L$1002))</f>
        <v/>
      </c>
      <c r="AE199" s="51" t="str">
        <f ca="1">IF(OR($A199="",AE$9="",SUMIF(RelGegevens!$F$3:$M$1002,CONCATENATE("=",Uitwerking!$A199,"-",Uitwerking!AE$9),RelGegevens!$L$3:$L$1002)=0),"",SUMIF(RelGegevens!$F$3:$M$1002,CONCATENATE("=",Uitwerking!$A199,"-",Uitwerking!AE$9),RelGegevens!$L$3:$L$1002))</f>
        <v/>
      </c>
      <c r="AF199" s="51" t="str">
        <f ca="1">IF(OR($A199="",AF$9="",SUMIF(RelGegevens!$F$3:$M$1002,CONCATENATE("=",Uitwerking!$A199,"-",Uitwerking!AF$9),RelGegevens!$L$3:$L$1002)=0),"",SUMIF(RelGegevens!$F$3:$M$1002,CONCATENATE("=",Uitwerking!$A199,"-",Uitwerking!AF$9),RelGegevens!$L$3:$L$1002))</f>
        <v/>
      </c>
      <c r="AG199" s="51" t="str">
        <f ca="1">IF(OR($A199="",AG$9="",SUMIF(RelGegevens!$F$3:$M$1002,CONCATENATE("=",Uitwerking!$A199,"-",Uitwerking!AG$9),RelGegevens!$L$3:$L$1002)=0),"",SUMIF(RelGegevens!$F$3:$M$1002,CONCATENATE("=",Uitwerking!$A199,"-",Uitwerking!AG$9),RelGegevens!$L$3:$L$1002))</f>
        <v/>
      </c>
      <c r="AH199" s="51" t="str">
        <f ca="1">IF(OR($A199="",AH$9="",SUMIF(RelGegevens!$F$3:$M$1002,CONCATENATE("=",Uitwerking!$A199,"-",Uitwerking!AH$9),RelGegevens!$L$3:$L$1002)=0),"",SUMIF(RelGegevens!$F$3:$M$1002,CONCATENATE("=",Uitwerking!$A199,"-",Uitwerking!AH$9),RelGegevens!$L$3:$L$1002))</f>
        <v/>
      </c>
      <c r="AI199" s="51" t="str">
        <f ca="1">IF(OR($A199="",AI$9="",SUMIF(RelGegevens!$F$3:$M$1002,CONCATENATE("=",Uitwerking!$A199,"-",Uitwerking!AI$9),RelGegevens!$L$3:$L$1002)=0),"",SUMIF(RelGegevens!$F$3:$M$1002,CONCATENATE("=",Uitwerking!$A199,"-",Uitwerking!AI$9),RelGegevens!$L$3:$L$1002))</f>
        <v/>
      </c>
      <c r="AJ199" s="51" t="str">
        <f ca="1">IF(OR($A199="",AJ$9="",SUMIF(RelGegevens!$F$3:$M$1002,CONCATENATE("=",Uitwerking!$A199,"-",Uitwerking!AJ$9),RelGegevens!$L$3:$L$1002)=0),"",SUMIF(RelGegevens!$F$3:$M$1002,CONCATENATE("=",Uitwerking!$A199,"-",Uitwerking!AJ$9),RelGegevens!$L$3:$L$1002))</f>
        <v/>
      </c>
      <c r="AK199" s="51" t="str">
        <f ca="1">IF(OR($A199="",AK$9="",SUMIF(RelGegevens!$F$3:$M$1002,CONCATENATE("=",Uitwerking!$A199,"-",Uitwerking!AK$9),RelGegevens!$L$3:$L$1002)=0),"",SUMIF(RelGegevens!$F$3:$M$1002,CONCATENATE("=",Uitwerking!$A199,"-",Uitwerking!AK$9),RelGegevens!$L$3:$L$1002))</f>
        <v/>
      </c>
      <c r="AL199" s="51" t="str">
        <f ca="1">IF(OR($A199="",AL$9="",SUMIF(RelGegevens!$F$3:$M$1002,CONCATENATE("=",Uitwerking!$A199,"-",Uitwerking!AL$9),RelGegevens!$L$3:$L$1002)=0),"",SUMIF(RelGegevens!$F$3:$M$1002,CONCATENATE("=",Uitwerking!$A199,"-",Uitwerking!AL$9),RelGegevens!$L$3:$L$1002))</f>
        <v/>
      </c>
      <c r="AM199" s="51" t="str">
        <f ca="1">IF(OR($A199="",AM$9="",SUMIF(RelGegevens!$F$3:$M$1002,CONCATENATE("=",Uitwerking!$A199,"-",Uitwerking!AM$9),RelGegevens!$L$3:$L$1002)=0),"",SUMIF(RelGegevens!$F$3:$M$1002,CONCATENATE("=",Uitwerking!$A199,"-",Uitwerking!AM$9),RelGegevens!$L$3:$L$1002))</f>
        <v/>
      </c>
      <c r="AN199" s="51" t="str">
        <f ca="1">IF(OR($A199="",AN$9="",SUMIF(RelGegevens!$F$3:$M$1002,CONCATENATE("=",Uitwerking!$A199,"-",Uitwerking!AN$9),RelGegevens!$L$3:$L$1002)=0),"",SUMIF(RelGegevens!$F$3:$M$1002,CONCATENATE("=",Uitwerking!$A199,"-",Uitwerking!AN$9),RelGegevens!$L$3:$L$1002))</f>
        <v/>
      </c>
      <c r="AO199" s="51" t="str">
        <f ca="1">IF(OR($A199="",AO$9="",SUMIF(RelGegevens!$F$3:$M$1002,CONCATENATE("=",Uitwerking!$A199,"-",Uitwerking!AO$9),RelGegevens!$L$3:$L$1002)=0),"",SUMIF(RelGegevens!$F$3:$M$1002,CONCATENATE("=",Uitwerking!$A199,"-",Uitwerking!AO$9),RelGegevens!$L$3:$L$1002))</f>
        <v/>
      </c>
      <c r="AP199" s="51" t="str">
        <f ca="1">IF(OR($A199="",AP$9="",SUMIF(RelGegevens!$F$3:$M$1002,CONCATENATE("=",Uitwerking!$A199,"-",Uitwerking!AP$9),RelGegevens!$L$3:$L$1002)=0),"",SUMIF(RelGegevens!$F$3:$M$1002,CONCATENATE("=",Uitwerking!$A199,"-",Uitwerking!AP$9),RelGegevens!$L$3:$L$1002))</f>
        <v/>
      </c>
      <c r="AQ199" s="51" t="str">
        <f ca="1">IF(OR($A199="",AQ$9="",SUMIF(RelGegevens!$F$3:$M$1002,CONCATENATE("=",Uitwerking!$A199,"-",Uitwerking!AQ$9),RelGegevens!$L$3:$L$1002)=0),"",SUMIF(RelGegevens!$F$3:$M$1002,CONCATENATE("=",Uitwerking!$A199,"-",Uitwerking!AQ$9),RelGegevens!$L$3:$L$1002))</f>
        <v/>
      </c>
      <c r="AR199" s="51" t="str">
        <f ca="1">IF(OR($A199="",AR$9="",SUMIF(RelGegevens!$F$3:$M$1002,CONCATENATE("=",Uitwerking!$A199,"-",Uitwerking!AR$9),RelGegevens!$L$3:$L$1002)=0),"",SUMIF(RelGegevens!$F$3:$M$1002,CONCATENATE("=",Uitwerking!$A199,"-",Uitwerking!AR$9),RelGegevens!$L$3:$L$1002))</f>
        <v/>
      </c>
      <c r="AS199" s="51" t="str">
        <f ca="1">IF(OR($A199="",AS$9="",SUMIF(RelGegevens!$F$3:$M$1002,CONCATENATE("=",Uitwerking!$A199,"-",Uitwerking!AS$9),RelGegevens!$L$3:$L$1002)=0),"",SUMIF(RelGegevens!$F$3:$M$1002,CONCATENATE("=",Uitwerking!$A199,"-",Uitwerking!AS$9),RelGegevens!$L$3:$L$1002))</f>
        <v/>
      </c>
      <c r="AT199" s="51" t="str">
        <f ca="1">IF(OR($A199="",AT$9="",SUMIF(RelGegevens!$F$3:$M$1002,CONCATENATE("=",Uitwerking!$A199,"-",Uitwerking!AT$9),RelGegevens!$L$3:$L$1002)=0),"",SUMIF(RelGegevens!$F$3:$M$1002,CONCATENATE("=",Uitwerking!$A199,"-",Uitwerking!AT$9),RelGegevens!$L$3:$L$1002))</f>
        <v/>
      </c>
      <c r="AU199" s="51" t="str">
        <f ca="1">IF(OR($A199="",AU$9="",SUMIF(RelGegevens!$F$3:$M$1002,CONCATENATE("=",Uitwerking!$A199,"-",Uitwerking!AU$9),RelGegevens!$L$3:$L$1002)=0),"",SUMIF(RelGegevens!$F$3:$M$1002,CONCATENATE("=",Uitwerking!$A199,"-",Uitwerking!AU$9),RelGegevens!$L$3:$L$1002))</f>
        <v/>
      </c>
      <c r="AV199" s="51" t="str">
        <f ca="1">IF(OR($A199="",AV$9="",SUMIF(RelGegevens!$F$3:$M$1002,CONCATENATE("=",Uitwerking!$A199,"-",Uitwerking!AV$9),RelGegevens!$L$3:$L$1002)=0),"",SUMIF(RelGegevens!$F$3:$M$1002,CONCATENATE("=",Uitwerking!$A199,"-",Uitwerking!AV$9),RelGegevens!$L$3:$L$1002))</f>
        <v/>
      </c>
      <c r="AW199" s="51" t="str">
        <f ca="1">IF(OR($A199="",AW$9="",SUMIF(RelGegevens!$F$3:$M$1002,CONCATENATE("=",Uitwerking!$A199,"-",Uitwerking!AW$9),RelGegevens!$L$3:$L$1002)=0),"",SUMIF(RelGegevens!$F$3:$M$1002,CONCATENATE("=",Uitwerking!$A199,"-",Uitwerking!AW$9),RelGegevens!$L$3:$L$1002))</f>
        <v/>
      </c>
      <c r="AX199" s="51" t="str">
        <f ca="1">IF(OR($A199="",AX$9="",SUMIF(RelGegevens!$F$3:$M$1002,CONCATENATE("=",Uitwerking!$A199,"-",Uitwerking!AX$9),RelGegevens!$L$3:$L$1002)=0),"",SUMIF(RelGegevens!$F$3:$M$1002,CONCATENATE("=",Uitwerking!$A199,"-",Uitwerking!AX$9),RelGegevens!$L$3:$L$1002))</f>
        <v/>
      </c>
      <c r="AY199" s="51" t="str">
        <f ca="1">IF(OR($A199="",AY$9="",SUMIF(RelGegevens!$F$3:$M$1002,CONCATENATE("=",Uitwerking!$A199,"-",Uitwerking!AY$9),RelGegevens!$L$3:$L$1002)=0),"",SUMIF(RelGegevens!$F$3:$M$1002,CONCATENATE("=",Uitwerking!$A199,"-",Uitwerking!AY$9),RelGegevens!$L$3:$L$1002))</f>
        <v/>
      </c>
      <c r="AZ199" s="51" t="str">
        <f ca="1">IF(OR($A199="",AZ$9="",SUMIF(RelGegevens!$F$3:$M$1002,CONCATENATE("=",Uitwerking!$A199,"-",Uitwerking!AZ$9),RelGegevens!$L$3:$L$1002)=0),"",SUMIF(RelGegevens!$F$3:$M$1002,CONCATENATE("=",Uitwerking!$A199,"-",Uitwerking!AZ$9),RelGegevens!$L$3:$L$1002))</f>
        <v/>
      </c>
      <c r="BA199" s="51" t="str">
        <f ca="1">IF(OR($A199="",BA$9="",SUMIF(RelGegevens!$F$3:$M$1002,CONCATENATE("=",Uitwerking!$A199,"-",Uitwerking!BA$9),RelGegevens!$L$3:$L$1002)=0),"",SUMIF(RelGegevens!$F$3:$M$1002,CONCATENATE("=",Uitwerking!$A199,"-",Uitwerking!BA$9),RelGegevens!$L$3:$L$1002))</f>
        <v/>
      </c>
      <c r="BB199" s="51" t="str">
        <f ca="1">IF(OR($A199="",BB$9="",SUMIF(RelGegevens!$F$3:$M$1002,CONCATENATE("=",Uitwerking!$A199,"-",Uitwerking!BB$9),RelGegevens!$L$3:$L$1002)=0),"",SUMIF(RelGegevens!$F$3:$M$1002,CONCATENATE("=",Uitwerking!$A199,"-",Uitwerking!BB$9),RelGegevens!$L$3:$L$1002))</f>
        <v/>
      </c>
      <c r="BC199" s="52" t="str">
        <f ca="1">IF(OR($A199="",BC$9="",SUMIF(RelGegevens!$F$3:$M$1002,CONCATENATE("=",Uitwerking!$A199,"-",Uitwerking!BC$9),RelGegevens!$L$3:$L$1002)=0),"",SUMIF(RelGegevens!$F$3:$M$1002,CONCATENATE("=",Uitwerking!$A199,"-",Uitwerking!BC$9),RelGegevens!$L$3:$L$1002))</f>
        <v/>
      </c>
    </row>
    <row r="200" spans="1:55" ht="10.5" customHeight="1" x14ac:dyDescent="0.25">
      <c r="A200" s="17" t="str">
        <f>'Data LMA'!B208</f>
        <v/>
      </c>
      <c r="B200" s="29" t="str">
        <f t="shared" si="10"/>
        <v/>
      </c>
      <c r="C200" s="22" t="str">
        <f>IF(A200="","",VLOOKUP(A200,Euralcodes!$A$2:$C$840,3))</f>
        <v/>
      </c>
      <c r="D200" s="23" t="str">
        <f>IF(C200="","",VLOOKUP(A200,Euralcodes!$A$2:$C$840,2))</f>
        <v/>
      </c>
      <c r="E200" s="87" t="str">
        <f t="shared" ca="1" si="8"/>
        <v/>
      </c>
      <c r="F200" s="50" t="str">
        <f ca="1">IF(OR($A200="",F$9="",SUMIF(RelGegevens!$F$3:$M$1002,CONCATENATE("=",Uitwerking!$A200,"-",Uitwerking!F$9),RelGegevens!$L$3:$L$1002)=0),"",SUMIF(RelGegevens!$F$3:$M$1002,CONCATENATE("=",Uitwerking!$A200,"-",Uitwerking!F$9),RelGegevens!$L$3:$L$1002))</f>
        <v/>
      </c>
      <c r="G200" s="51" t="str">
        <f ca="1">IF(OR($A200="",G$9="",SUMIF(RelGegevens!$F$3:$M$1002,CONCATENATE("=",Uitwerking!$A200,"-",Uitwerking!G$9),RelGegevens!$L$3:$L$1002)=0),"",SUMIF(RelGegevens!$F$3:$M$1002,CONCATENATE("=",Uitwerking!$A200,"-",Uitwerking!G$9),RelGegevens!$L$3:$L$1002))</f>
        <v/>
      </c>
      <c r="H200" s="51" t="str">
        <f ca="1">IF(OR($A200="",H$9="",SUMIF(RelGegevens!$F$3:$M$1002,CONCATENATE("=",Uitwerking!$A200,"-",Uitwerking!H$9),RelGegevens!$L$3:$L$1002)=0),"",SUMIF(RelGegevens!$F$3:$M$1002,CONCATENATE("=",Uitwerking!$A200,"-",Uitwerking!H$9),RelGegevens!$L$3:$L$1002))</f>
        <v/>
      </c>
      <c r="I200" s="51" t="str">
        <f ca="1">IF(OR($A200="",I$9="",SUMIF(RelGegevens!$F$3:$M$1002,CONCATENATE("=",Uitwerking!$A200,"-",Uitwerking!I$9),RelGegevens!$L$3:$L$1002)=0),"",SUMIF(RelGegevens!$F$3:$M$1002,CONCATENATE("=",Uitwerking!$A200,"-",Uitwerking!I$9),RelGegevens!$L$3:$L$1002))</f>
        <v/>
      </c>
      <c r="J200" s="51" t="str">
        <f ca="1">IF(OR($A200="",J$9="",SUMIF(RelGegevens!$F$3:$M$1002,CONCATENATE("=",Uitwerking!$A200,"-",Uitwerking!J$9),RelGegevens!$L$3:$L$1002)=0),"",SUMIF(RelGegevens!$F$3:$M$1002,CONCATENATE("=",Uitwerking!$A200,"-",Uitwerking!J$9),RelGegevens!$L$3:$L$1002))</f>
        <v/>
      </c>
      <c r="K200" s="51" t="str">
        <f ca="1">IF(OR($A200="",K$9="",SUMIF(RelGegevens!$F$3:$M$1002,CONCATENATE("=",Uitwerking!$A200,"-",Uitwerking!K$9),RelGegevens!$L$3:$L$1002)=0),"",SUMIF(RelGegevens!$F$3:$M$1002,CONCATENATE("=",Uitwerking!$A200,"-",Uitwerking!K$9),RelGegevens!$L$3:$L$1002))</f>
        <v/>
      </c>
      <c r="L200" s="51" t="str">
        <f ca="1">IF(OR($A200="",L$9="",SUMIF(RelGegevens!$F$3:$M$1002,CONCATENATE("=",Uitwerking!$A200,"-",Uitwerking!L$9),RelGegevens!$L$3:$L$1002)=0),"",SUMIF(RelGegevens!$F$3:$M$1002,CONCATENATE("=",Uitwerking!$A200,"-",Uitwerking!L$9),RelGegevens!$L$3:$L$1002))</f>
        <v/>
      </c>
      <c r="M200" s="51" t="str">
        <f ca="1">IF(OR($A200="",M$9="",SUMIF(RelGegevens!$F$3:$M$1002,CONCATENATE("=",Uitwerking!$A200,"-",Uitwerking!M$9),RelGegevens!$L$3:$L$1002)=0),"",SUMIF(RelGegevens!$F$3:$M$1002,CONCATENATE("=",Uitwerking!$A200,"-",Uitwerking!M$9),RelGegevens!$L$3:$L$1002))</f>
        <v/>
      </c>
      <c r="N200" s="51" t="str">
        <f ca="1">IF(OR($A200="",N$9="",SUMIF(RelGegevens!$F$3:$M$1002,CONCATENATE("=",Uitwerking!$A200,"-",Uitwerking!N$9),RelGegevens!$L$3:$L$1002)=0),"",SUMIF(RelGegevens!$F$3:$M$1002,CONCATENATE("=",Uitwerking!$A200,"-",Uitwerking!N$9),RelGegevens!$L$3:$L$1002))</f>
        <v/>
      </c>
      <c r="O200" s="51" t="str">
        <f ca="1">IF(OR($A200="",O$9="",SUMIF(RelGegevens!$F$3:$M$1002,CONCATENATE("=",Uitwerking!$A200,"-",Uitwerking!O$9),RelGegevens!$L$3:$L$1002)=0),"",SUMIF(RelGegevens!$F$3:$M$1002,CONCATENATE("=",Uitwerking!$A200,"-",Uitwerking!O$9),RelGegevens!$L$3:$L$1002))</f>
        <v/>
      </c>
      <c r="P200" s="51" t="str">
        <f ca="1">IF(OR($A200="",P$9="",SUMIF(RelGegevens!$F$3:$M$1002,CONCATENATE("=",Uitwerking!$A200,"-",Uitwerking!P$9),RelGegevens!$L$3:$L$1002)=0),"",SUMIF(RelGegevens!$F$3:$M$1002,CONCATENATE("=",Uitwerking!$A200,"-",Uitwerking!P$9),RelGegevens!$L$3:$L$1002))</f>
        <v/>
      </c>
      <c r="Q200" s="51" t="str">
        <f ca="1">IF(OR($A200="",Q$9="",SUMIF(RelGegevens!$F$3:$M$1002,CONCATENATE("=",Uitwerking!$A200,"-",Uitwerking!Q$9),RelGegevens!$L$3:$L$1002)=0),"",SUMIF(RelGegevens!$F$3:$M$1002,CONCATENATE("=",Uitwerking!$A200,"-",Uitwerking!Q$9),RelGegevens!$L$3:$L$1002))</f>
        <v/>
      </c>
      <c r="R200" s="51" t="str">
        <f ca="1">IF(OR($A200="",R$9="",SUMIF(RelGegevens!$F$3:$M$1002,CONCATENATE("=",Uitwerking!$A200,"-",Uitwerking!R$9),RelGegevens!$L$3:$L$1002)=0),"",SUMIF(RelGegevens!$F$3:$M$1002,CONCATENATE("=",Uitwerking!$A200,"-",Uitwerking!R$9),RelGegevens!$L$3:$L$1002))</f>
        <v/>
      </c>
      <c r="S200" s="51" t="str">
        <f ca="1">IF(OR($A200="",S$9="",SUMIF(RelGegevens!$F$3:$M$1002,CONCATENATE("=",Uitwerking!$A200,"-",Uitwerking!S$9),RelGegevens!$L$3:$L$1002)=0),"",SUMIF(RelGegevens!$F$3:$M$1002,CONCATENATE("=",Uitwerking!$A200,"-",Uitwerking!S$9),RelGegevens!$L$3:$L$1002))</f>
        <v/>
      </c>
      <c r="T200" s="51" t="str">
        <f ca="1">IF(OR($A200="",T$9="",SUMIF(RelGegevens!$F$3:$M$1002,CONCATENATE("=",Uitwerking!$A200,"-",Uitwerking!T$9),RelGegevens!$L$3:$L$1002)=0),"",SUMIF(RelGegevens!$F$3:$M$1002,CONCATENATE("=",Uitwerking!$A200,"-",Uitwerking!T$9),RelGegevens!$L$3:$L$1002))</f>
        <v/>
      </c>
      <c r="U200" s="51" t="str">
        <f ca="1">IF(OR($A200="",U$9="",SUMIF(RelGegevens!$F$3:$M$1002,CONCATENATE("=",Uitwerking!$A200,"-",Uitwerking!U$9),RelGegevens!$L$3:$L$1002)=0),"",SUMIF(RelGegevens!$F$3:$M$1002,CONCATENATE("=",Uitwerking!$A200,"-",Uitwerking!U$9),RelGegevens!$L$3:$L$1002))</f>
        <v/>
      </c>
      <c r="V200" s="51" t="str">
        <f ca="1">IF(OR($A200="",V$9="",SUMIF(RelGegevens!$F$3:$M$1002,CONCATENATE("=",Uitwerking!$A200,"-",Uitwerking!V$9),RelGegevens!$L$3:$L$1002)=0),"",SUMIF(RelGegevens!$F$3:$M$1002,CONCATENATE("=",Uitwerking!$A200,"-",Uitwerking!V$9),RelGegevens!$L$3:$L$1002))</f>
        <v/>
      </c>
      <c r="W200" s="51" t="str">
        <f ca="1">IF(OR($A200="",W$9="",SUMIF(RelGegevens!$F$3:$M$1002,CONCATENATE("=",Uitwerking!$A200,"-",Uitwerking!W$9),RelGegevens!$L$3:$L$1002)=0),"",SUMIF(RelGegevens!$F$3:$M$1002,CONCATENATE("=",Uitwerking!$A200,"-",Uitwerking!W$9),RelGegevens!$L$3:$L$1002))</f>
        <v/>
      </c>
      <c r="X200" s="51" t="str">
        <f ca="1">IF(OR($A200="",X$9="",SUMIF(RelGegevens!$F$3:$M$1002,CONCATENATE("=",Uitwerking!$A200,"-",Uitwerking!X$9),RelGegevens!$L$3:$L$1002)=0),"",SUMIF(RelGegevens!$F$3:$M$1002,CONCATENATE("=",Uitwerking!$A200,"-",Uitwerking!X$9),RelGegevens!$L$3:$L$1002))</f>
        <v/>
      </c>
      <c r="Y200" s="51" t="str">
        <f ca="1">IF(OR($A200="",Y$9="",SUMIF(RelGegevens!$F$3:$M$1002,CONCATENATE("=",Uitwerking!$A200,"-",Uitwerking!Y$9),RelGegevens!$L$3:$L$1002)=0),"",SUMIF(RelGegevens!$F$3:$M$1002,CONCATENATE("=",Uitwerking!$A200,"-",Uitwerking!Y$9),RelGegevens!$L$3:$L$1002))</f>
        <v/>
      </c>
      <c r="Z200" s="50" t="str">
        <f ca="1">IF(OR($A200="",Z$9="",SUMIF(RelGegevens!$F$3:$M$1002,CONCATENATE("=",Uitwerking!$A200,"-",Uitwerking!Z$9),RelGegevens!$L$3:$L$1002)=0),"",SUMIF(RelGegevens!$F$3:$M$1002,CONCATENATE("=",Uitwerking!$A200,"-",Uitwerking!Z$9),RelGegevens!$L$3:$L$1002))</f>
        <v/>
      </c>
      <c r="AA200" s="51" t="str">
        <f ca="1">IF(OR($A200="",AA$9="",SUMIF(RelGegevens!$F$3:$M$1002,CONCATENATE("=",Uitwerking!$A200,"-",Uitwerking!AA$9),RelGegevens!$L$3:$L$1002)=0),"",SUMIF(RelGegevens!$F$3:$M$1002,CONCATENATE("=",Uitwerking!$A200,"-",Uitwerking!AA$9),RelGegevens!$L$3:$L$1002))</f>
        <v/>
      </c>
      <c r="AB200" s="51" t="str">
        <f ca="1">IF(OR($A200="",AB$9="",SUMIF(RelGegevens!$F$3:$M$1002,CONCATENATE("=",Uitwerking!$A200,"-",Uitwerking!AB$9),RelGegevens!$L$3:$L$1002)=0),"",SUMIF(RelGegevens!$F$3:$M$1002,CONCATENATE("=",Uitwerking!$A200,"-",Uitwerking!AB$9),RelGegevens!$L$3:$L$1002))</f>
        <v/>
      </c>
      <c r="AC200" s="51" t="str">
        <f ca="1">IF(OR($A200="",AC$9="",SUMIF(RelGegevens!$F$3:$M$1002,CONCATENATE("=",Uitwerking!$A200,"-",Uitwerking!AC$9),RelGegevens!$L$3:$L$1002)=0),"",SUMIF(RelGegevens!$F$3:$M$1002,CONCATENATE("=",Uitwerking!$A200,"-",Uitwerking!AC$9),RelGegevens!$L$3:$L$1002))</f>
        <v/>
      </c>
      <c r="AD200" s="51" t="str">
        <f ca="1">IF(OR($A200="",AD$9="",SUMIF(RelGegevens!$F$3:$M$1002,CONCATENATE("=",Uitwerking!$A200,"-",Uitwerking!AD$9),RelGegevens!$L$3:$L$1002)=0),"",SUMIF(RelGegevens!$F$3:$M$1002,CONCATENATE("=",Uitwerking!$A200,"-",Uitwerking!AD$9),RelGegevens!$L$3:$L$1002))</f>
        <v/>
      </c>
      <c r="AE200" s="51" t="str">
        <f ca="1">IF(OR($A200="",AE$9="",SUMIF(RelGegevens!$F$3:$M$1002,CONCATENATE("=",Uitwerking!$A200,"-",Uitwerking!AE$9),RelGegevens!$L$3:$L$1002)=0),"",SUMIF(RelGegevens!$F$3:$M$1002,CONCATENATE("=",Uitwerking!$A200,"-",Uitwerking!AE$9),RelGegevens!$L$3:$L$1002))</f>
        <v/>
      </c>
      <c r="AF200" s="51" t="str">
        <f ca="1">IF(OR($A200="",AF$9="",SUMIF(RelGegevens!$F$3:$M$1002,CONCATENATE("=",Uitwerking!$A200,"-",Uitwerking!AF$9),RelGegevens!$L$3:$L$1002)=0),"",SUMIF(RelGegevens!$F$3:$M$1002,CONCATENATE("=",Uitwerking!$A200,"-",Uitwerking!AF$9),RelGegevens!$L$3:$L$1002))</f>
        <v/>
      </c>
      <c r="AG200" s="51" t="str">
        <f ca="1">IF(OR($A200="",AG$9="",SUMIF(RelGegevens!$F$3:$M$1002,CONCATENATE("=",Uitwerking!$A200,"-",Uitwerking!AG$9),RelGegevens!$L$3:$L$1002)=0),"",SUMIF(RelGegevens!$F$3:$M$1002,CONCATENATE("=",Uitwerking!$A200,"-",Uitwerking!AG$9),RelGegevens!$L$3:$L$1002))</f>
        <v/>
      </c>
      <c r="AH200" s="51" t="str">
        <f ca="1">IF(OR($A200="",AH$9="",SUMIF(RelGegevens!$F$3:$M$1002,CONCATENATE("=",Uitwerking!$A200,"-",Uitwerking!AH$9),RelGegevens!$L$3:$L$1002)=0),"",SUMIF(RelGegevens!$F$3:$M$1002,CONCATENATE("=",Uitwerking!$A200,"-",Uitwerking!AH$9),RelGegevens!$L$3:$L$1002))</f>
        <v/>
      </c>
      <c r="AI200" s="51" t="str">
        <f ca="1">IF(OR($A200="",AI$9="",SUMIF(RelGegevens!$F$3:$M$1002,CONCATENATE("=",Uitwerking!$A200,"-",Uitwerking!AI$9),RelGegevens!$L$3:$L$1002)=0),"",SUMIF(RelGegevens!$F$3:$M$1002,CONCATENATE("=",Uitwerking!$A200,"-",Uitwerking!AI$9),RelGegevens!$L$3:$L$1002))</f>
        <v/>
      </c>
      <c r="AJ200" s="51" t="str">
        <f ca="1">IF(OR($A200="",AJ$9="",SUMIF(RelGegevens!$F$3:$M$1002,CONCATENATE("=",Uitwerking!$A200,"-",Uitwerking!AJ$9),RelGegevens!$L$3:$L$1002)=0),"",SUMIF(RelGegevens!$F$3:$M$1002,CONCATENATE("=",Uitwerking!$A200,"-",Uitwerking!AJ$9),RelGegevens!$L$3:$L$1002))</f>
        <v/>
      </c>
      <c r="AK200" s="51" t="str">
        <f ca="1">IF(OR($A200="",AK$9="",SUMIF(RelGegevens!$F$3:$M$1002,CONCATENATE("=",Uitwerking!$A200,"-",Uitwerking!AK$9),RelGegevens!$L$3:$L$1002)=0),"",SUMIF(RelGegevens!$F$3:$M$1002,CONCATENATE("=",Uitwerking!$A200,"-",Uitwerking!AK$9),RelGegevens!$L$3:$L$1002))</f>
        <v/>
      </c>
      <c r="AL200" s="51" t="str">
        <f ca="1">IF(OR($A200="",AL$9="",SUMIF(RelGegevens!$F$3:$M$1002,CONCATENATE("=",Uitwerking!$A200,"-",Uitwerking!AL$9),RelGegevens!$L$3:$L$1002)=0),"",SUMIF(RelGegevens!$F$3:$M$1002,CONCATENATE("=",Uitwerking!$A200,"-",Uitwerking!AL$9),RelGegevens!$L$3:$L$1002))</f>
        <v/>
      </c>
      <c r="AM200" s="51" t="str">
        <f ca="1">IF(OR($A200="",AM$9="",SUMIF(RelGegevens!$F$3:$M$1002,CONCATENATE("=",Uitwerking!$A200,"-",Uitwerking!AM$9),RelGegevens!$L$3:$L$1002)=0),"",SUMIF(RelGegevens!$F$3:$M$1002,CONCATENATE("=",Uitwerking!$A200,"-",Uitwerking!AM$9),RelGegevens!$L$3:$L$1002))</f>
        <v/>
      </c>
      <c r="AN200" s="51" t="str">
        <f ca="1">IF(OR($A200="",AN$9="",SUMIF(RelGegevens!$F$3:$M$1002,CONCATENATE("=",Uitwerking!$A200,"-",Uitwerking!AN$9),RelGegevens!$L$3:$L$1002)=0),"",SUMIF(RelGegevens!$F$3:$M$1002,CONCATENATE("=",Uitwerking!$A200,"-",Uitwerking!AN$9),RelGegevens!$L$3:$L$1002))</f>
        <v/>
      </c>
      <c r="AO200" s="51" t="str">
        <f ca="1">IF(OR($A200="",AO$9="",SUMIF(RelGegevens!$F$3:$M$1002,CONCATENATE("=",Uitwerking!$A200,"-",Uitwerking!AO$9),RelGegevens!$L$3:$L$1002)=0),"",SUMIF(RelGegevens!$F$3:$M$1002,CONCATENATE("=",Uitwerking!$A200,"-",Uitwerking!AO$9),RelGegevens!$L$3:$L$1002))</f>
        <v/>
      </c>
      <c r="AP200" s="51" t="str">
        <f ca="1">IF(OR($A200="",AP$9="",SUMIF(RelGegevens!$F$3:$M$1002,CONCATENATE("=",Uitwerking!$A200,"-",Uitwerking!AP$9),RelGegevens!$L$3:$L$1002)=0),"",SUMIF(RelGegevens!$F$3:$M$1002,CONCATENATE("=",Uitwerking!$A200,"-",Uitwerking!AP$9),RelGegevens!$L$3:$L$1002))</f>
        <v/>
      </c>
      <c r="AQ200" s="51" t="str">
        <f ca="1">IF(OR($A200="",AQ$9="",SUMIF(RelGegevens!$F$3:$M$1002,CONCATENATE("=",Uitwerking!$A200,"-",Uitwerking!AQ$9),RelGegevens!$L$3:$L$1002)=0),"",SUMIF(RelGegevens!$F$3:$M$1002,CONCATENATE("=",Uitwerking!$A200,"-",Uitwerking!AQ$9),RelGegevens!$L$3:$L$1002))</f>
        <v/>
      </c>
      <c r="AR200" s="51" t="str">
        <f ca="1">IF(OR($A200="",AR$9="",SUMIF(RelGegevens!$F$3:$M$1002,CONCATENATE("=",Uitwerking!$A200,"-",Uitwerking!AR$9),RelGegevens!$L$3:$L$1002)=0),"",SUMIF(RelGegevens!$F$3:$M$1002,CONCATENATE("=",Uitwerking!$A200,"-",Uitwerking!AR$9),RelGegevens!$L$3:$L$1002))</f>
        <v/>
      </c>
      <c r="AS200" s="51" t="str">
        <f ca="1">IF(OR($A200="",AS$9="",SUMIF(RelGegevens!$F$3:$M$1002,CONCATENATE("=",Uitwerking!$A200,"-",Uitwerking!AS$9),RelGegevens!$L$3:$L$1002)=0),"",SUMIF(RelGegevens!$F$3:$M$1002,CONCATENATE("=",Uitwerking!$A200,"-",Uitwerking!AS$9),RelGegevens!$L$3:$L$1002))</f>
        <v/>
      </c>
      <c r="AT200" s="51" t="str">
        <f ca="1">IF(OR($A200="",AT$9="",SUMIF(RelGegevens!$F$3:$M$1002,CONCATENATE("=",Uitwerking!$A200,"-",Uitwerking!AT$9),RelGegevens!$L$3:$L$1002)=0),"",SUMIF(RelGegevens!$F$3:$M$1002,CONCATENATE("=",Uitwerking!$A200,"-",Uitwerking!AT$9),RelGegevens!$L$3:$L$1002))</f>
        <v/>
      </c>
      <c r="AU200" s="51" t="str">
        <f ca="1">IF(OR($A200="",AU$9="",SUMIF(RelGegevens!$F$3:$M$1002,CONCATENATE("=",Uitwerking!$A200,"-",Uitwerking!AU$9),RelGegevens!$L$3:$L$1002)=0),"",SUMIF(RelGegevens!$F$3:$M$1002,CONCATENATE("=",Uitwerking!$A200,"-",Uitwerking!AU$9),RelGegevens!$L$3:$L$1002))</f>
        <v/>
      </c>
      <c r="AV200" s="51" t="str">
        <f ca="1">IF(OR($A200="",AV$9="",SUMIF(RelGegevens!$F$3:$M$1002,CONCATENATE("=",Uitwerking!$A200,"-",Uitwerking!AV$9),RelGegevens!$L$3:$L$1002)=0),"",SUMIF(RelGegevens!$F$3:$M$1002,CONCATENATE("=",Uitwerking!$A200,"-",Uitwerking!AV$9),RelGegevens!$L$3:$L$1002))</f>
        <v/>
      </c>
      <c r="AW200" s="51" t="str">
        <f ca="1">IF(OR($A200="",AW$9="",SUMIF(RelGegevens!$F$3:$M$1002,CONCATENATE("=",Uitwerking!$A200,"-",Uitwerking!AW$9),RelGegevens!$L$3:$L$1002)=0),"",SUMIF(RelGegevens!$F$3:$M$1002,CONCATENATE("=",Uitwerking!$A200,"-",Uitwerking!AW$9),RelGegevens!$L$3:$L$1002))</f>
        <v/>
      </c>
      <c r="AX200" s="51" t="str">
        <f ca="1">IF(OR($A200="",AX$9="",SUMIF(RelGegevens!$F$3:$M$1002,CONCATENATE("=",Uitwerking!$A200,"-",Uitwerking!AX$9),RelGegevens!$L$3:$L$1002)=0),"",SUMIF(RelGegevens!$F$3:$M$1002,CONCATENATE("=",Uitwerking!$A200,"-",Uitwerking!AX$9),RelGegevens!$L$3:$L$1002))</f>
        <v/>
      </c>
      <c r="AY200" s="51" t="str">
        <f ca="1">IF(OR($A200="",AY$9="",SUMIF(RelGegevens!$F$3:$M$1002,CONCATENATE("=",Uitwerking!$A200,"-",Uitwerking!AY$9),RelGegevens!$L$3:$L$1002)=0),"",SUMIF(RelGegevens!$F$3:$M$1002,CONCATENATE("=",Uitwerking!$A200,"-",Uitwerking!AY$9),RelGegevens!$L$3:$L$1002))</f>
        <v/>
      </c>
      <c r="AZ200" s="51" t="str">
        <f ca="1">IF(OR($A200="",AZ$9="",SUMIF(RelGegevens!$F$3:$M$1002,CONCATENATE("=",Uitwerking!$A200,"-",Uitwerking!AZ$9),RelGegevens!$L$3:$L$1002)=0),"",SUMIF(RelGegevens!$F$3:$M$1002,CONCATENATE("=",Uitwerking!$A200,"-",Uitwerking!AZ$9),RelGegevens!$L$3:$L$1002))</f>
        <v/>
      </c>
      <c r="BA200" s="51" t="str">
        <f ca="1">IF(OR($A200="",BA$9="",SUMIF(RelGegevens!$F$3:$M$1002,CONCATENATE("=",Uitwerking!$A200,"-",Uitwerking!BA$9),RelGegevens!$L$3:$L$1002)=0),"",SUMIF(RelGegevens!$F$3:$M$1002,CONCATENATE("=",Uitwerking!$A200,"-",Uitwerking!BA$9),RelGegevens!$L$3:$L$1002))</f>
        <v/>
      </c>
      <c r="BB200" s="51" t="str">
        <f ca="1">IF(OR($A200="",BB$9="",SUMIF(RelGegevens!$F$3:$M$1002,CONCATENATE("=",Uitwerking!$A200,"-",Uitwerking!BB$9),RelGegevens!$L$3:$L$1002)=0),"",SUMIF(RelGegevens!$F$3:$M$1002,CONCATENATE("=",Uitwerking!$A200,"-",Uitwerking!BB$9),RelGegevens!$L$3:$L$1002))</f>
        <v/>
      </c>
      <c r="BC200" s="52" t="str">
        <f ca="1">IF(OR($A200="",BC$9="",SUMIF(RelGegevens!$F$3:$M$1002,CONCATENATE("=",Uitwerking!$A200,"-",Uitwerking!BC$9),RelGegevens!$L$3:$L$1002)=0),"",SUMIF(RelGegevens!$F$3:$M$1002,CONCATENATE("=",Uitwerking!$A200,"-",Uitwerking!BC$9),RelGegevens!$L$3:$L$1002))</f>
        <v/>
      </c>
    </row>
    <row r="201" spans="1:55" ht="10.5" customHeight="1" x14ac:dyDescent="0.25">
      <c r="A201" s="17" t="str">
        <f>'Data LMA'!B209</f>
        <v/>
      </c>
      <c r="B201" s="29" t="str">
        <f t="shared" si="10"/>
        <v/>
      </c>
      <c r="C201" s="22" t="str">
        <f>IF(A201="","",VLOOKUP(A201,Euralcodes!$A$2:$C$840,3))</f>
        <v/>
      </c>
      <c r="D201" s="23" t="str">
        <f>IF(C201="","",VLOOKUP(A201,Euralcodes!$A$2:$C$840,2))</f>
        <v/>
      </c>
      <c r="E201" s="87" t="str">
        <f t="shared" ca="1" si="8"/>
        <v/>
      </c>
      <c r="F201" s="50" t="str">
        <f ca="1">IF(OR($A201="",F$9="",SUMIF(RelGegevens!$F$3:$M$1002,CONCATENATE("=",Uitwerking!$A201,"-",Uitwerking!F$9),RelGegevens!$L$3:$L$1002)=0),"",SUMIF(RelGegevens!$F$3:$M$1002,CONCATENATE("=",Uitwerking!$A201,"-",Uitwerking!F$9),RelGegevens!$L$3:$L$1002))</f>
        <v/>
      </c>
      <c r="G201" s="51" t="str">
        <f ca="1">IF(OR($A201="",G$9="",SUMIF(RelGegevens!$F$3:$M$1002,CONCATENATE("=",Uitwerking!$A201,"-",Uitwerking!G$9),RelGegevens!$L$3:$L$1002)=0),"",SUMIF(RelGegevens!$F$3:$M$1002,CONCATENATE("=",Uitwerking!$A201,"-",Uitwerking!G$9),RelGegevens!$L$3:$L$1002))</f>
        <v/>
      </c>
      <c r="H201" s="51" t="str">
        <f ca="1">IF(OR($A201="",H$9="",SUMIF(RelGegevens!$F$3:$M$1002,CONCATENATE("=",Uitwerking!$A201,"-",Uitwerking!H$9),RelGegevens!$L$3:$L$1002)=0),"",SUMIF(RelGegevens!$F$3:$M$1002,CONCATENATE("=",Uitwerking!$A201,"-",Uitwerking!H$9),RelGegevens!$L$3:$L$1002))</f>
        <v/>
      </c>
      <c r="I201" s="51" t="str">
        <f ca="1">IF(OR($A201="",I$9="",SUMIF(RelGegevens!$F$3:$M$1002,CONCATENATE("=",Uitwerking!$A201,"-",Uitwerking!I$9),RelGegevens!$L$3:$L$1002)=0),"",SUMIF(RelGegevens!$F$3:$M$1002,CONCATENATE("=",Uitwerking!$A201,"-",Uitwerking!I$9),RelGegevens!$L$3:$L$1002))</f>
        <v/>
      </c>
      <c r="J201" s="51" t="str">
        <f ca="1">IF(OR($A201="",J$9="",SUMIF(RelGegevens!$F$3:$M$1002,CONCATENATE("=",Uitwerking!$A201,"-",Uitwerking!J$9),RelGegevens!$L$3:$L$1002)=0),"",SUMIF(RelGegevens!$F$3:$M$1002,CONCATENATE("=",Uitwerking!$A201,"-",Uitwerking!J$9),RelGegevens!$L$3:$L$1002))</f>
        <v/>
      </c>
      <c r="K201" s="51" t="str">
        <f ca="1">IF(OR($A201="",K$9="",SUMIF(RelGegevens!$F$3:$M$1002,CONCATENATE("=",Uitwerking!$A201,"-",Uitwerking!K$9),RelGegevens!$L$3:$L$1002)=0),"",SUMIF(RelGegevens!$F$3:$M$1002,CONCATENATE("=",Uitwerking!$A201,"-",Uitwerking!K$9),RelGegevens!$L$3:$L$1002))</f>
        <v/>
      </c>
      <c r="L201" s="51" t="str">
        <f ca="1">IF(OR($A201="",L$9="",SUMIF(RelGegevens!$F$3:$M$1002,CONCATENATE("=",Uitwerking!$A201,"-",Uitwerking!L$9),RelGegevens!$L$3:$L$1002)=0),"",SUMIF(RelGegevens!$F$3:$M$1002,CONCATENATE("=",Uitwerking!$A201,"-",Uitwerking!L$9),RelGegevens!$L$3:$L$1002))</f>
        <v/>
      </c>
      <c r="M201" s="51" t="str">
        <f ca="1">IF(OR($A201="",M$9="",SUMIF(RelGegevens!$F$3:$M$1002,CONCATENATE("=",Uitwerking!$A201,"-",Uitwerking!M$9),RelGegevens!$L$3:$L$1002)=0),"",SUMIF(RelGegevens!$F$3:$M$1002,CONCATENATE("=",Uitwerking!$A201,"-",Uitwerking!M$9),RelGegevens!$L$3:$L$1002))</f>
        <v/>
      </c>
      <c r="N201" s="51" t="str">
        <f ca="1">IF(OR($A201="",N$9="",SUMIF(RelGegevens!$F$3:$M$1002,CONCATENATE("=",Uitwerking!$A201,"-",Uitwerking!N$9),RelGegevens!$L$3:$L$1002)=0),"",SUMIF(RelGegevens!$F$3:$M$1002,CONCATENATE("=",Uitwerking!$A201,"-",Uitwerking!N$9),RelGegevens!$L$3:$L$1002))</f>
        <v/>
      </c>
      <c r="O201" s="51" t="str">
        <f ca="1">IF(OR($A201="",O$9="",SUMIF(RelGegevens!$F$3:$M$1002,CONCATENATE("=",Uitwerking!$A201,"-",Uitwerking!O$9),RelGegevens!$L$3:$L$1002)=0),"",SUMIF(RelGegevens!$F$3:$M$1002,CONCATENATE("=",Uitwerking!$A201,"-",Uitwerking!O$9),RelGegevens!$L$3:$L$1002))</f>
        <v/>
      </c>
      <c r="P201" s="51" t="str">
        <f ca="1">IF(OR($A201="",P$9="",SUMIF(RelGegevens!$F$3:$M$1002,CONCATENATE("=",Uitwerking!$A201,"-",Uitwerking!P$9),RelGegevens!$L$3:$L$1002)=0),"",SUMIF(RelGegevens!$F$3:$M$1002,CONCATENATE("=",Uitwerking!$A201,"-",Uitwerking!P$9),RelGegevens!$L$3:$L$1002))</f>
        <v/>
      </c>
      <c r="Q201" s="51" t="str">
        <f ca="1">IF(OR($A201="",Q$9="",SUMIF(RelGegevens!$F$3:$M$1002,CONCATENATE("=",Uitwerking!$A201,"-",Uitwerking!Q$9),RelGegevens!$L$3:$L$1002)=0),"",SUMIF(RelGegevens!$F$3:$M$1002,CONCATENATE("=",Uitwerking!$A201,"-",Uitwerking!Q$9),RelGegevens!$L$3:$L$1002))</f>
        <v/>
      </c>
      <c r="R201" s="51" t="str">
        <f ca="1">IF(OR($A201="",R$9="",SUMIF(RelGegevens!$F$3:$M$1002,CONCATENATE("=",Uitwerking!$A201,"-",Uitwerking!R$9),RelGegevens!$L$3:$L$1002)=0),"",SUMIF(RelGegevens!$F$3:$M$1002,CONCATENATE("=",Uitwerking!$A201,"-",Uitwerking!R$9),RelGegevens!$L$3:$L$1002))</f>
        <v/>
      </c>
      <c r="S201" s="51" t="str">
        <f ca="1">IF(OR($A201="",S$9="",SUMIF(RelGegevens!$F$3:$M$1002,CONCATENATE("=",Uitwerking!$A201,"-",Uitwerking!S$9),RelGegevens!$L$3:$L$1002)=0),"",SUMIF(RelGegevens!$F$3:$M$1002,CONCATENATE("=",Uitwerking!$A201,"-",Uitwerking!S$9),RelGegevens!$L$3:$L$1002))</f>
        <v/>
      </c>
      <c r="T201" s="51" t="str">
        <f ca="1">IF(OR($A201="",T$9="",SUMIF(RelGegevens!$F$3:$M$1002,CONCATENATE("=",Uitwerking!$A201,"-",Uitwerking!T$9),RelGegevens!$L$3:$L$1002)=0),"",SUMIF(RelGegevens!$F$3:$M$1002,CONCATENATE("=",Uitwerking!$A201,"-",Uitwerking!T$9),RelGegevens!$L$3:$L$1002))</f>
        <v/>
      </c>
      <c r="U201" s="51" t="str">
        <f ca="1">IF(OR($A201="",U$9="",SUMIF(RelGegevens!$F$3:$M$1002,CONCATENATE("=",Uitwerking!$A201,"-",Uitwerking!U$9),RelGegevens!$L$3:$L$1002)=0),"",SUMIF(RelGegevens!$F$3:$M$1002,CONCATENATE("=",Uitwerking!$A201,"-",Uitwerking!U$9),RelGegevens!$L$3:$L$1002))</f>
        <v/>
      </c>
      <c r="V201" s="51" t="str">
        <f ca="1">IF(OR($A201="",V$9="",SUMIF(RelGegevens!$F$3:$M$1002,CONCATENATE("=",Uitwerking!$A201,"-",Uitwerking!V$9),RelGegevens!$L$3:$L$1002)=0),"",SUMIF(RelGegevens!$F$3:$M$1002,CONCATENATE("=",Uitwerking!$A201,"-",Uitwerking!V$9),RelGegevens!$L$3:$L$1002))</f>
        <v/>
      </c>
      <c r="W201" s="51" t="str">
        <f ca="1">IF(OR($A201="",W$9="",SUMIF(RelGegevens!$F$3:$M$1002,CONCATENATE("=",Uitwerking!$A201,"-",Uitwerking!W$9),RelGegevens!$L$3:$L$1002)=0),"",SUMIF(RelGegevens!$F$3:$M$1002,CONCATENATE("=",Uitwerking!$A201,"-",Uitwerking!W$9),RelGegevens!$L$3:$L$1002))</f>
        <v/>
      </c>
      <c r="X201" s="51" t="str">
        <f ca="1">IF(OR($A201="",X$9="",SUMIF(RelGegevens!$F$3:$M$1002,CONCATENATE("=",Uitwerking!$A201,"-",Uitwerking!X$9),RelGegevens!$L$3:$L$1002)=0),"",SUMIF(RelGegevens!$F$3:$M$1002,CONCATENATE("=",Uitwerking!$A201,"-",Uitwerking!X$9),RelGegevens!$L$3:$L$1002))</f>
        <v/>
      </c>
      <c r="Y201" s="51" t="str">
        <f ca="1">IF(OR($A201="",Y$9="",SUMIF(RelGegevens!$F$3:$M$1002,CONCATENATE("=",Uitwerking!$A201,"-",Uitwerking!Y$9),RelGegevens!$L$3:$L$1002)=0),"",SUMIF(RelGegevens!$F$3:$M$1002,CONCATENATE("=",Uitwerking!$A201,"-",Uitwerking!Y$9),RelGegevens!$L$3:$L$1002))</f>
        <v/>
      </c>
      <c r="Z201" s="50" t="str">
        <f ca="1">IF(OR($A201="",Z$9="",SUMIF(RelGegevens!$F$3:$M$1002,CONCATENATE("=",Uitwerking!$A201,"-",Uitwerking!Z$9),RelGegevens!$L$3:$L$1002)=0),"",SUMIF(RelGegevens!$F$3:$M$1002,CONCATENATE("=",Uitwerking!$A201,"-",Uitwerking!Z$9),RelGegevens!$L$3:$L$1002))</f>
        <v/>
      </c>
      <c r="AA201" s="51" t="str">
        <f ca="1">IF(OR($A201="",AA$9="",SUMIF(RelGegevens!$F$3:$M$1002,CONCATENATE("=",Uitwerking!$A201,"-",Uitwerking!AA$9),RelGegevens!$L$3:$L$1002)=0),"",SUMIF(RelGegevens!$F$3:$M$1002,CONCATENATE("=",Uitwerking!$A201,"-",Uitwerking!AA$9),RelGegevens!$L$3:$L$1002))</f>
        <v/>
      </c>
      <c r="AB201" s="51" t="str">
        <f ca="1">IF(OR($A201="",AB$9="",SUMIF(RelGegevens!$F$3:$M$1002,CONCATENATE("=",Uitwerking!$A201,"-",Uitwerking!AB$9),RelGegevens!$L$3:$L$1002)=0),"",SUMIF(RelGegevens!$F$3:$M$1002,CONCATENATE("=",Uitwerking!$A201,"-",Uitwerking!AB$9),RelGegevens!$L$3:$L$1002))</f>
        <v/>
      </c>
      <c r="AC201" s="51" t="str">
        <f ca="1">IF(OR($A201="",AC$9="",SUMIF(RelGegevens!$F$3:$M$1002,CONCATENATE("=",Uitwerking!$A201,"-",Uitwerking!AC$9),RelGegevens!$L$3:$L$1002)=0),"",SUMIF(RelGegevens!$F$3:$M$1002,CONCATENATE("=",Uitwerking!$A201,"-",Uitwerking!AC$9),RelGegevens!$L$3:$L$1002))</f>
        <v/>
      </c>
      <c r="AD201" s="51" t="str">
        <f ca="1">IF(OR($A201="",AD$9="",SUMIF(RelGegevens!$F$3:$M$1002,CONCATENATE("=",Uitwerking!$A201,"-",Uitwerking!AD$9),RelGegevens!$L$3:$L$1002)=0),"",SUMIF(RelGegevens!$F$3:$M$1002,CONCATENATE("=",Uitwerking!$A201,"-",Uitwerking!AD$9),RelGegevens!$L$3:$L$1002))</f>
        <v/>
      </c>
      <c r="AE201" s="51" t="str">
        <f ca="1">IF(OR($A201="",AE$9="",SUMIF(RelGegevens!$F$3:$M$1002,CONCATENATE("=",Uitwerking!$A201,"-",Uitwerking!AE$9),RelGegevens!$L$3:$L$1002)=0),"",SUMIF(RelGegevens!$F$3:$M$1002,CONCATENATE("=",Uitwerking!$A201,"-",Uitwerking!AE$9),RelGegevens!$L$3:$L$1002))</f>
        <v/>
      </c>
      <c r="AF201" s="51" t="str">
        <f ca="1">IF(OR($A201="",AF$9="",SUMIF(RelGegevens!$F$3:$M$1002,CONCATENATE("=",Uitwerking!$A201,"-",Uitwerking!AF$9),RelGegevens!$L$3:$L$1002)=0),"",SUMIF(RelGegevens!$F$3:$M$1002,CONCATENATE("=",Uitwerking!$A201,"-",Uitwerking!AF$9),RelGegevens!$L$3:$L$1002))</f>
        <v/>
      </c>
      <c r="AG201" s="51" t="str">
        <f ca="1">IF(OR($A201="",AG$9="",SUMIF(RelGegevens!$F$3:$M$1002,CONCATENATE("=",Uitwerking!$A201,"-",Uitwerking!AG$9),RelGegevens!$L$3:$L$1002)=0),"",SUMIF(RelGegevens!$F$3:$M$1002,CONCATENATE("=",Uitwerking!$A201,"-",Uitwerking!AG$9),RelGegevens!$L$3:$L$1002))</f>
        <v/>
      </c>
      <c r="AH201" s="51" t="str">
        <f ca="1">IF(OR($A201="",AH$9="",SUMIF(RelGegevens!$F$3:$M$1002,CONCATENATE("=",Uitwerking!$A201,"-",Uitwerking!AH$9),RelGegevens!$L$3:$L$1002)=0),"",SUMIF(RelGegevens!$F$3:$M$1002,CONCATENATE("=",Uitwerking!$A201,"-",Uitwerking!AH$9),RelGegevens!$L$3:$L$1002))</f>
        <v/>
      </c>
      <c r="AI201" s="51" t="str">
        <f ca="1">IF(OR($A201="",AI$9="",SUMIF(RelGegevens!$F$3:$M$1002,CONCATENATE("=",Uitwerking!$A201,"-",Uitwerking!AI$9),RelGegevens!$L$3:$L$1002)=0),"",SUMIF(RelGegevens!$F$3:$M$1002,CONCATENATE("=",Uitwerking!$A201,"-",Uitwerking!AI$9),RelGegevens!$L$3:$L$1002))</f>
        <v/>
      </c>
      <c r="AJ201" s="51" t="str">
        <f ca="1">IF(OR($A201="",AJ$9="",SUMIF(RelGegevens!$F$3:$M$1002,CONCATENATE("=",Uitwerking!$A201,"-",Uitwerking!AJ$9),RelGegevens!$L$3:$L$1002)=0),"",SUMIF(RelGegevens!$F$3:$M$1002,CONCATENATE("=",Uitwerking!$A201,"-",Uitwerking!AJ$9),RelGegevens!$L$3:$L$1002))</f>
        <v/>
      </c>
      <c r="AK201" s="51" t="str">
        <f ca="1">IF(OR($A201="",AK$9="",SUMIF(RelGegevens!$F$3:$M$1002,CONCATENATE("=",Uitwerking!$A201,"-",Uitwerking!AK$9),RelGegevens!$L$3:$L$1002)=0),"",SUMIF(RelGegevens!$F$3:$M$1002,CONCATENATE("=",Uitwerking!$A201,"-",Uitwerking!AK$9),RelGegevens!$L$3:$L$1002))</f>
        <v/>
      </c>
      <c r="AL201" s="51" t="str">
        <f ca="1">IF(OR($A201="",AL$9="",SUMIF(RelGegevens!$F$3:$M$1002,CONCATENATE("=",Uitwerking!$A201,"-",Uitwerking!AL$9),RelGegevens!$L$3:$L$1002)=0),"",SUMIF(RelGegevens!$F$3:$M$1002,CONCATENATE("=",Uitwerking!$A201,"-",Uitwerking!AL$9),RelGegevens!$L$3:$L$1002))</f>
        <v/>
      </c>
      <c r="AM201" s="51" t="str">
        <f ca="1">IF(OR($A201="",AM$9="",SUMIF(RelGegevens!$F$3:$M$1002,CONCATENATE("=",Uitwerking!$A201,"-",Uitwerking!AM$9),RelGegevens!$L$3:$L$1002)=0),"",SUMIF(RelGegevens!$F$3:$M$1002,CONCATENATE("=",Uitwerking!$A201,"-",Uitwerking!AM$9),RelGegevens!$L$3:$L$1002))</f>
        <v/>
      </c>
      <c r="AN201" s="51" t="str">
        <f ca="1">IF(OR($A201="",AN$9="",SUMIF(RelGegevens!$F$3:$M$1002,CONCATENATE("=",Uitwerking!$A201,"-",Uitwerking!AN$9),RelGegevens!$L$3:$L$1002)=0),"",SUMIF(RelGegevens!$F$3:$M$1002,CONCATENATE("=",Uitwerking!$A201,"-",Uitwerking!AN$9),RelGegevens!$L$3:$L$1002))</f>
        <v/>
      </c>
      <c r="AO201" s="51" t="str">
        <f ca="1">IF(OR($A201="",AO$9="",SUMIF(RelGegevens!$F$3:$M$1002,CONCATENATE("=",Uitwerking!$A201,"-",Uitwerking!AO$9),RelGegevens!$L$3:$L$1002)=0),"",SUMIF(RelGegevens!$F$3:$M$1002,CONCATENATE("=",Uitwerking!$A201,"-",Uitwerking!AO$9),RelGegevens!$L$3:$L$1002))</f>
        <v/>
      </c>
      <c r="AP201" s="51" t="str">
        <f ca="1">IF(OR($A201="",AP$9="",SUMIF(RelGegevens!$F$3:$M$1002,CONCATENATE("=",Uitwerking!$A201,"-",Uitwerking!AP$9),RelGegevens!$L$3:$L$1002)=0),"",SUMIF(RelGegevens!$F$3:$M$1002,CONCATENATE("=",Uitwerking!$A201,"-",Uitwerking!AP$9),RelGegevens!$L$3:$L$1002))</f>
        <v/>
      </c>
      <c r="AQ201" s="51" t="str">
        <f ca="1">IF(OR($A201="",AQ$9="",SUMIF(RelGegevens!$F$3:$M$1002,CONCATENATE("=",Uitwerking!$A201,"-",Uitwerking!AQ$9),RelGegevens!$L$3:$L$1002)=0),"",SUMIF(RelGegevens!$F$3:$M$1002,CONCATENATE("=",Uitwerking!$A201,"-",Uitwerking!AQ$9),RelGegevens!$L$3:$L$1002))</f>
        <v/>
      </c>
      <c r="AR201" s="51" t="str">
        <f ca="1">IF(OR($A201="",AR$9="",SUMIF(RelGegevens!$F$3:$M$1002,CONCATENATE("=",Uitwerking!$A201,"-",Uitwerking!AR$9),RelGegevens!$L$3:$L$1002)=0),"",SUMIF(RelGegevens!$F$3:$M$1002,CONCATENATE("=",Uitwerking!$A201,"-",Uitwerking!AR$9),RelGegevens!$L$3:$L$1002))</f>
        <v/>
      </c>
      <c r="AS201" s="51" t="str">
        <f ca="1">IF(OR($A201="",AS$9="",SUMIF(RelGegevens!$F$3:$M$1002,CONCATENATE("=",Uitwerking!$A201,"-",Uitwerking!AS$9),RelGegevens!$L$3:$L$1002)=0),"",SUMIF(RelGegevens!$F$3:$M$1002,CONCATENATE("=",Uitwerking!$A201,"-",Uitwerking!AS$9),RelGegevens!$L$3:$L$1002))</f>
        <v/>
      </c>
      <c r="AT201" s="51" t="str">
        <f ca="1">IF(OR($A201="",AT$9="",SUMIF(RelGegevens!$F$3:$M$1002,CONCATENATE("=",Uitwerking!$A201,"-",Uitwerking!AT$9),RelGegevens!$L$3:$L$1002)=0),"",SUMIF(RelGegevens!$F$3:$M$1002,CONCATENATE("=",Uitwerking!$A201,"-",Uitwerking!AT$9),RelGegevens!$L$3:$L$1002))</f>
        <v/>
      </c>
      <c r="AU201" s="51" t="str">
        <f ca="1">IF(OR($A201="",AU$9="",SUMIF(RelGegevens!$F$3:$M$1002,CONCATENATE("=",Uitwerking!$A201,"-",Uitwerking!AU$9),RelGegevens!$L$3:$L$1002)=0),"",SUMIF(RelGegevens!$F$3:$M$1002,CONCATENATE("=",Uitwerking!$A201,"-",Uitwerking!AU$9),RelGegevens!$L$3:$L$1002))</f>
        <v/>
      </c>
      <c r="AV201" s="51" t="str">
        <f ca="1">IF(OR($A201="",AV$9="",SUMIF(RelGegevens!$F$3:$M$1002,CONCATENATE("=",Uitwerking!$A201,"-",Uitwerking!AV$9),RelGegevens!$L$3:$L$1002)=0),"",SUMIF(RelGegevens!$F$3:$M$1002,CONCATENATE("=",Uitwerking!$A201,"-",Uitwerking!AV$9),RelGegevens!$L$3:$L$1002))</f>
        <v/>
      </c>
      <c r="AW201" s="51" t="str">
        <f ca="1">IF(OR($A201="",AW$9="",SUMIF(RelGegevens!$F$3:$M$1002,CONCATENATE("=",Uitwerking!$A201,"-",Uitwerking!AW$9),RelGegevens!$L$3:$L$1002)=0),"",SUMIF(RelGegevens!$F$3:$M$1002,CONCATENATE("=",Uitwerking!$A201,"-",Uitwerking!AW$9),RelGegevens!$L$3:$L$1002))</f>
        <v/>
      </c>
      <c r="AX201" s="51" t="str">
        <f ca="1">IF(OR($A201="",AX$9="",SUMIF(RelGegevens!$F$3:$M$1002,CONCATENATE("=",Uitwerking!$A201,"-",Uitwerking!AX$9),RelGegevens!$L$3:$L$1002)=0),"",SUMIF(RelGegevens!$F$3:$M$1002,CONCATENATE("=",Uitwerking!$A201,"-",Uitwerking!AX$9),RelGegevens!$L$3:$L$1002))</f>
        <v/>
      </c>
      <c r="AY201" s="51" t="str">
        <f ca="1">IF(OR($A201="",AY$9="",SUMIF(RelGegevens!$F$3:$M$1002,CONCATENATE("=",Uitwerking!$A201,"-",Uitwerking!AY$9),RelGegevens!$L$3:$L$1002)=0),"",SUMIF(RelGegevens!$F$3:$M$1002,CONCATENATE("=",Uitwerking!$A201,"-",Uitwerking!AY$9),RelGegevens!$L$3:$L$1002))</f>
        <v/>
      </c>
      <c r="AZ201" s="51" t="str">
        <f ca="1">IF(OR($A201="",AZ$9="",SUMIF(RelGegevens!$F$3:$M$1002,CONCATENATE("=",Uitwerking!$A201,"-",Uitwerking!AZ$9),RelGegevens!$L$3:$L$1002)=0),"",SUMIF(RelGegevens!$F$3:$M$1002,CONCATENATE("=",Uitwerking!$A201,"-",Uitwerking!AZ$9),RelGegevens!$L$3:$L$1002))</f>
        <v/>
      </c>
      <c r="BA201" s="51" t="str">
        <f ca="1">IF(OR($A201="",BA$9="",SUMIF(RelGegevens!$F$3:$M$1002,CONCATENATE("=",Uitwerking!$A201,"-",Uitwerking!BA$9),RelGegevens!$L$3:$L$1002)=0),"",SUMIF(RelGegevens!$F$3:$M$1002,CONCATENATE("=",Uitwerking!$A201,"-",Uitwerking!BA$9),RelGegevens!$L$3:$L$1002))</f>
        <v/>
      </c>
      <c r="BB201" s="51" t="str">
        <f ca="1">IF(OR($A201="",BB$9="",SUMIF(RelGegevens!$F$3:$M$1002,CONCATENATE("=",Uitwerking!$A201,"-",Uitwerking!BB$9),RelGegevens!$L$3:$L$1002)=0),"",SUMIF(RelGegevens!$F$3:$M$1002,CONCATENATE("=",Uitwerking!$A201,"-",Uitwerking!BB$9),RelGegevens!$L$3:$L$1002))</f>
        <v/>
      </c>
      <c r="BC201" s="52" t="str">
        <f ca="1">IF(OR($A201="",BC$9="",SUMIF(RelGegevens!$F$3:$M$1002,CONCATENATE("=",Uitwerking!$A201,"-",Uitwerking!BC$9),RelGegevens!$L$3:$L$1002)=0),"",SUMIF(RelGegevens!$F$3:$M$1002,CONCATENATE("=",Uitwerking!$A201,"-",Uitwerking!BC$9),RelGegevens!$L$3:$L$1002))</f>
        <v/>
      </c>
    </row>
    <row r="202" spans="1:55" ht="10.5" customHeight="1" x14ac:dyDescent="0.25">
      <c r="A202" s="17" t="str">
        <f>'Data LMA'!B210</f>
        <v/>
      </c>
      <c r="B202" s="29" t="str">
        <f t="shared" si="10"/>
        <v/>
      </c>
      <c r="C202" s="22" t="str">
        <f>IF(A202="","",VLOOKUP(A202,Euralcodes!$A$2:$C$840,3))</f>
        <v/>
      </c>
      <c r="D202" s="23" t="str">
        <f>IF(C202="","",VLOOKUP(A202,Euralcodes!$A$2:$C$840,2))</f>
        <v/>
      </c>
      <c r="E202" s="87" t="str">
        <f t="shared" ca="1" si="8"/>
        <v/>
      </c>
      <c r="F202" s="50" t="str">
        <f ca="1">IF(OR($A202="",F$9="",SUMIF(RelGegevens!$F$3:$M$1002,CONCATENATE("=",Uitwerking!$A202,"-",Uitwerking!F$9),RelGegevens!$L$3:$L$1002)=0),"",SUMIF(RelGegevens!$F$3:$M$1002,CONCATENATE("=",Uitwerking!$A202,"-",Uitwerking!F$9),RelGegevens!$L$3:$L$1002))</f>
        <v/>
      </c>
      <c r="G202" s="51" t="str">
        <f ca="1">IF(OR($A202="",G$9="",SUMIF(RelGegevens!$F$3:$M$1002,CONCATENATE("=",Uitwerking!$A202,"-",Uitwerking!G$9),RelGegevens!$L$3:$L$1002)=0),"",SUMIF(RelGegevens!$F$3:$M$1002,CONCATENATE("=",Uitwerking!$A202,"-",Uitwerking!G$9),RelGegevens!$L$3:$L$1002))</f>
        <v/>
      </c>
      <c r="H202" s="51" t="str">
        <f ca="1">IF(OR($A202="",H$9="",SUMIF(RelGegevens!$F$3:$M$1002,CONCATENATE("=",Uitwerking!$A202,"-",Uitwerking!H$9),RelGegevens!$L$3:$L$1002)=0),"",SUMIF(RelGegevens!$F$3:$M$1002,CONCATENATE("=",Uitwerking!$A202,"-",Uitwerking!H$9),RelGegevens!$L$3:$L$1002))</f>
        <v/>
      </c>
      <c r="I202" s="51" t="str">
        <f ca="1">IF(OR($A202="",I$9="",SUMIF(RelGegevens!$F$3:$M$1002,CONCATENATE("=",Uitwerking!$A202,"-",Uitwerking!I$9),RelGegevens!$L$3:$L$1002)=0),"",SUMIF(RelGegevens!$F$3:$M$1002,CONCATENATE("=",Uitwerking!$A202,"-",Uitwerking!I$9),RelGegevens!$L$3:$L$1002))</f>
        <v/>
      </c>
      <c r="J202" s="51" t="str">
        <f ca="1">IF(OR($A202="",J$9="",SUMIF(RelGegevens!$F$3:$M$1002,CONCATENATE("=",Uitwerking!$A202,"-",Uitwerking!J$9),RelGegevens!$L$3:$L$1002)=0),"",SUMIF(RelGegevens!$F$3:$M$1002,CONCATENATE("=",Uitwerking!$A202,"-",Uitwerking!J$9),RelGegevens!$L$3:$L$1002))</f>
        <v/>
      </c>
      <c r="K202" s="51" t="str">
        <f ca="1">IF(OR($A202="",K$9="",SUMIF(RelGegevens!$F$3:$M$1002,CONCATENATE("=",Uitwerking!$A202,"-",Uitwerking!K$9),RelGegevens!$L$3:$L$1002)=0),"",SUMIF(RelGegevens!$F$3:$M$1002,CONCATENATE("=",Uitwerking!$A202,"-",Uitwerking!K$9),RelGegevens!$L$3:$L$1002))</f>
        <v/>
      </c>
      <c r="L202" s="51" t="str">
        <f ca="1">IF(OR($A202="",L$9="",SUMIF(RelGegevens!$F$3:$M$1002,CONCATENATE("=",Uitwerking!$A202,"-",Uitwerking!L$9),RelGegevens!$L$3:$L$1002)=0),"",SUMIF(RelGegevens!$F$3:$M$1002,CONCATENATE("=",Uitwerking!$A202,"-",Uitwerking!L$9),RelGegevens!$L$3:$L$1002))</f>
        <v/>
      </c>
      <c r="M202" s="51" t="str">
        <f ca="1">IF(OR($A202="",M$9="",SUMIF(RelGegevens!$F$3:$M$1002,CONCATENATE("=",Uitwerking!$A202,"-",Uitwerking!M$9),RelGegevens!$L$3:$L$1002)=0),"",SUMIF(RelGegevens!$F$3:$M$1002,CONCATENATE("=",Uitwerking!$A202,"-",Uitwerking!M$9),RelGegevens!$L$3:$L$1002))</f>
        <v/>
      </c>
      <c r="N202" s="51" t="str">
        <f ca="1">IF(OR($A202="",N$9="",SUMIF(RelGegevens!$F$3:$M$1002,CONCATENATE("=",Uitwerking!$A202,"-",Uitwerking!N$9),RelGegevens!$L$3:$L$1002)=0),"",SUMIF(RelGegevens!$F$3:$M$1002,CONCATENATE("=",Uitwerking!$A202,"-",Uitwerking!N$9),RelGegevens!$L$3:$L$1002))</f>
        <v/>
      </c>
      <c r="O202" s="51" t="str">
        <f ca="1">IF(OR($A202="",O$9="",SUMIF(RelGegevens!$F$3:$M$1002,CONCATENATE("=",Uitwerking!$A202,"-",Uitwerking!O$9),RelGegevens!$L$3:$L$1002)=0),"",SUMIF(RelGegevens!$F$3:$M$1002,CONCATENATE("=",Uitwerking!$A202,"-",Uitwerking!O$9),RelGegevens!$L$3:$L$1002))</f>
        <v/>
      </c>
      <c r="P202" s="51" t="str">
        <f ca="1">IF(OR($A202="",P$9="",SUMIF(RelGegevens!$F$3:$M$1002,CONCATENATE("=",Uitwerking!$A202,"-",Uitwerking!P$9),RelGegevens!$L$3:$L$1002)=0),"",SUMIF(RelGegevens!$F$3:$M$1002,CONCATENATE("=",Uitwerking!$A202,"-",Uitwerking!P$9),RelGegevens!$L$3:$L$1002))</f>
        <v/>
      </c>
      <c r="Q202" s="51" t="str">
        <f ca="1">IF(OR($A202="",Q$9="",SUMIF(RelGegevens!$F$3:$M$1002,CONCATENATE("=",Uitwerking!$A202,"-",Uitwerking!Q$9),RelGegevens!$L$3:$L$1002)=0),"",SUMIF(RelGegevens!$F$3:$M$1002,CONCATENATE("=",Uitwerking!$A202,"-",Uitwerking!Q$9),RelGegevens!$L$3:$L$1002))</f>
        <v/>
      </c>
      <c r="R202" s="51" t="str">
        <f ca="1">IF(OR($A202="",R$9="",SUMIF(RelGegevens!$F$3:$M$1002,CONCATENATE("=",Uitwerking!$A202,"-",Uitwerking!R$9),RelGegevens!$L$3:$L$1002)=0),"",SUMIF(RelGegevens!$F$3:$M$1002,CONCATENATE("=",Uitwerking!$A202,"-",Uitwerking!R$9),RelGegevens!$L$3:$L$1002))</f>
        <v/>
      </c>
      <c r="S202" s="51" t="str">
        <f ca="1">IF(OR($A202="",S$9="",SUMIF(RelGegevens!$F$3:$M$1002,CONCATENATE("=",Uitwerking!$A202,"-",Uitwerking!S$9),RelGegevens!$L$3:$L$1002)=0),"",SUMIF(RelGegevens!$F$3:$M$1002,CONCATENATE("=",Uitwerking!$A202,"-",Uitwerking!S$9),RelGegevens!$L$3:$L$1002))</f>
        <v/>
      </c>
      <c r="T202" s="51" t="str">
        <f ca="1">IF(OR($A202="",T$9="",SUMIF(RelGegevens!$F$3:$M$1002,CONCATENATE("=",Uitwerking!$A202,"-",Uitwerking!T$9),RelGegevens!$L$3:$L$1002)=0),"",SUMIF(RelGegevens!$F$3:$M$1002,CONCATENATE("=",Uitwerking!$A202,"-",Uitwerking!T$9),RelGegevens!$L$3:$L$1002))</f>
        <v/>
      </c>
      <c r="U202" s="51" t="str">
        <f ca="1">IF(OR($A202="",U$9="",SUMIF(RelGegevens!$F$3:$M$1002,CONCATENATE("=",Uitwerking!$A202,"-",Uitwerking!U$9),RelGegevens!$L$3:$L$1002)=0),"",SUMIF(RelGegevens!$F$3:$M$1002,CONCATENATE("=",Uitwerking!$A202,"-",Uitwerking!U$9),RelGegevens!$L$3:$L$1002))</f>
        <v/>
      </c>
      <c r="V202" s="51" t="str">
        <f ca="1">IF(OR($A202="",V$9="",SUMIF(RelGegevens!$F$3:$M$1002,CONCATENATE("=",Uitwerking!$A202,"-",Uitwerking!V$9),RelGegevens!$L$3:$L$1002)=0),"",SUMIF(RelGegevens!$F$3:$M$1002,CONCATENATE("=",Uitwerking!$A202,"-",Uitwerking!V$9),RelGegevens!$L$3:$L$1002))</f>
        <v/>
      </c>
      <c r="W202" s="51" t="str">
        <f ca="1">IF(OR($A202="",W$9="",SUMIF(RelGegevens!$F$3:$M$1002,CONCATENATE("=",Uitwerking!$A202,"-",Uitwerking!W$9),RelGegevens!$L$3:$L$1002)=0),"",SUMIF(RelGegevens!$F$3:$M$1002,CONCATENATE("=",Uitwerking!$A202,"-",Uitwerking!W$9),RelGegevens!$L$3:$L$1002))</f>
        <v/>
      </c>
      <c r="X202" s="51" t="str">
        <f ca="1">IF(OR($A202="",X$9="",SUMIF(RelGegevens!$F$3:$M$1002,CONCATENATE("=",Uitwerking!$A202,"-",Uitwerking!X$9),RelGegevens!$L$3:$L$1002)=0),"",SUMIF(RelGegevens!$F$3:$M$1002,CONCATENATE("=",Uitwerking!$A202,"-",Uitwerking!X$9),RelGegevens!$L$3:$L$1002))</f>
        <v/>
      </c>
      <c r="Y202" s="51" t="str">
        <f ca="1">IF(OR($A202="",Y$9="",SUMIF(RelGegevens!$F$3:$M$1002,CONCATENATE("=",Uitwerking!$A202,"-",Uitwerking!Y$9),RelGegevens!$L$3:$L$1002)=0),"",SUMIF(RelGegevens!$F$3:$M$1002,CONCATENATE("=",Uitwerking!$A202,"-",Uitwerking!Y$9),RelGegevens!$L$3:$L$1002))</f>
        <v/>
      </c>
      <c r="Z202" s="50" t="str">
        <f ca="1">IF(OR($A202="",Z$9="",SUMIF(RelGegevens!$F$3:$M$1002,CONCATENATE("=",Uitwerking!$A202,"-",Uitwerking!Z$9),RelGegevens!$L$3:$L$1002)=0),"",SUMIF(RelGegevens!$F$3:$M$1002,CONCATENATE("=",Uitwerking!$A202,"-",Uitwerking!Z$9),RelGegevens!$L$3:$L$1002))</f>
        <v/>
      </c>
      <c r="AA202" s="51" t="str">
        <f ca="1">IF(OR($A202="",AA$9="",SUMIF(RelGegevens!$F$3:$M$1002,CONCATENATE("=",Uitwerking!$A202,"-",Uitwerking!AA$9),RelGegevens!$L$3:$L$1002)=0),"",SUMIF(RelGegevens!$F$3:$M$1002,CONCATENATE("=",Uitwerking!$A202,"-",Uitwerking!AA$9),RelGegevens!$L$3:$L$1002))</f>
        <v/>
      </c>
      <c r="AB202" s="51" t="str">
        <f ca="1">IF(OR($A202="",AB$9="",SUMIF(RelGegevens!$F$3:$M$1002,CONCATENATE("=",Uitwerking!$A202,"-",Uitwerking!AB$9),RelGegevens!$L$3:$L$1002)=0),"",SUMIF(RelGegevens!$F$3:$M$1002,CONCATENATE("=",Uitwerking!$A202,"-",Uitwerking!AB$9),RelGegevens!$L$3:$L$1002))</f>
        <v/>
      </c>
      <c r="AC202" s="51" t="str">
        <f ca="1">IF(OR($A202="",AC$9="",SUMIF(RelGegevens!$F$3:$M$1002,CONCATENATE("=",Uitwerking!$A202,"-",Uitwerking!AC$9),RelGegevens!$L$3:$L$1002)=0),"",SUMIF(RelGegevens!$F$3:$M$1002,CONCATENATE("=",Uitwerking!$A202,"-",Uitwerking!AC$9),RelGegevens!$L$3:$L$1002))</f>
        <v/>
      </c>
      <c r="AD202" s="51" t="str">
        <f ca="1">IF(OR($A202="",AD$9="",SUMIF(RelGegevens!$F$3:$M$1002,CONCATENATE("=",Uitwerking!$A202,"-",Uitwerking!AD$9),RelGegevens!$L$3:$L$1002)=0),"",SUMIF(RelGegevens!$F$3:$M$1002,CONCATENATE("=",Uitwerking!$A202,"-",Uitwerking!AD$9),RelGegevens!$L$3:$L$1002))</f>
        <v/>
      </c>
      <c r="AE202" s="51" t="str">
        <f ca="1">IF(OR($A202="",AE$9="",SUMIF(RelGegevens!$F$3:$M$1002,CONCATENATE("=",Uitwerking!$A202,"-",Uitwerking!AE$9),RelGegevens!$L$3:$L$1002)=0),"",SUMIF(RelGegevens!$F$3:$M$1002,CONCATENATE("=",Uitwerking!$A202,"-",Uitwerking!AE$9),RelGegevens!$L$3:$L$1002))</f>
        <v/>
      </c>
      <c r="AF202" s="51" t="str">
        <f ca="1">IF(OR($A202="",AF$9="",SUMIF(RelGegevens!$F$3:$M$1002,CONCATENATE("=",Uitwerking!$A202,"-",Uitwerking!AF$9),RelGegevens!$L$3:$L$1002)=0),"",SUMIF(RelGegevens!$F$3:$M$1002,CONCATENATE("=",Uitwerking!$A202,"-",Uitwerking!AF$9),RelGegevens!$L$3:$L$1002))</f>
        <v/>
      </c>
      <c r="AG202" s="51" t="str">
        <f ca="1">IF(OR($A202="",AG$9="",SUMIF(RelGegevens!$F$3:$M$1002,CONCATENATE("=",Uitwerking!$A202,"-",Uitwerking!AG$9),RelGegevens!$L$3:$L$1002)=0),"",SUMIF(RelGegevens!$F$3:$M$1002,CONCATENATE("=",Uitwerking!$A202,"-",Uitwerking!AG$9),RelGegevens!$L$3:$L$1002))</f>
        <v/>
      </c>
      <c r="AH202" s="51" t="str">
        <f ca="1">IF(OR($A202="",AH$9="",SUMIF(RelGegevens!$F$3:$M$1002,CONCATENATE("=",Uitwerking!$A202,"-",Uitwerking!AH$9),RelGegevens!$L$3:$L$1002)=0),"",SUMIF(RelGegevens!$F$3:$M$1002,CONCATENATE("=",Uitwerking!$A202,"-",Uitwerking!AH$9),RelGegevens!$L$3:$L$1002))</f>
        <v/>
      </c>
      <c r="AI202" s="51" t="str">
        <f ca="1">IF(OR($A202="",AI$9="",SUMIF(RelGegevens!$F$3:$M$1002,CONCATENATE("=",Uitwerking!$A202,"-",Uitwerking!AI$9),RelGegevens!$L$3:$L$1002)=0),"",SUMIF(RelGegevens!$F$3:$M$1002,CONCATENATE("=",Uitwerking!$A202,"-",Uitwerking!AI$9),RelGegevens!$L$3:$L$1002))</f>
        <v/>
      </c>
      <c r="AJ202" s="51" t="str">
        <f ca="1">IF(OR($A202="",AJ$9="",SUMIF(RelGegevens!$F$3:$M$1002,CONCATENATE("=",Uitwerking!$A202,"-",Uitwerking!AJ$9),RelGegevens!$L$3:$L$1002)=0),"",SUMIF(RelGegevens!$F$3:$M$1002,CONCATENATE("=",Uitwerking!$A202,"-",Uitwerking!AJ$9),RelGegevens!$L$3:$L$1002))</f>
        <v/>
      </c>
      <c r="AK202" s="51" t="str">
        <f ca="1">IF(OR($A202="",AK$9="",SUMIF(RelGegevens!$F$3:$M$1002,CONCATENATE("=",Uitwerking!$A202,"-",Uitwerking!AK$9),RelGegevens!$L$3:$L$1002)=0),"",SUMIF(RelGegevens!$F$3:$M$1002,CONCATENATE("=",Uitwerking!$A202,"-",Uitwerking!AK$9),RelGegevens!$L$3:$L$1002))</f>
        <v/>
      </c>
      <c r="AL202" s="51" t="str">
        <f ca="1">IF(OR($A202="",AL$9="",SUMIF(RelGegevens!$F$3:$M$1002,CONCATENATE("=",Uitwerking!$A202,"-",Uitwerking!AL$9),RelGegevens!$L$3:$L$1002)=0),"",SUMIF(RelGegevens!$F$3:$M$1002,CONCATENATE("=",Uitwerking!$A202,"-",Uitwerking!AL$9),RelGegevens!$L$3:$L$1002))</f>
        <v/>
      </c>
      <c r="AM202" s="51" t="str">
        <f ca="1">IF(OR($A202="",AM$9="",SUMIF(RelGegevens!$F$3:$M$1002,CONCATENATE("=",Uitwerking!$A202,"-",Uitwerking!AM$9),RelGegevens!$L$3:$L$1002)=0),"",SUMIF(RelGegevens!$F$3:$M$1002,CONCATENATE("=",Uitwerking!$A202,"-",Uitwerking!AM$9),RelGegevens!$L$3:$L$1002))</f>
        <v/>
      </c>
      <c r="AN202" s="51" t="str">
        <f ca="1">IF(OR($A202="",AN$9="",SUMIF(RelGegevens!$F$3:$M$1002,CONCATENATE("=",Uitwerking!$A202,"-",Uitwerking!AN$9),RelGegevens!$L$3:$L$1002)=0),"",SUMIF(RelGegevens!$F$3:$M$1002,CONCATENATE("=",Uitwerking!$A202,"-",Uitwerking!AN$9),RelGegevens!$L$3:$L$1002))</f>
        <v/>
      </c>
      <c r="AO202" s="51" t="str">
        <f ca="1">IF(OR($A202="",AO$9="",SUMIF(RelGegevens!$F$3:$M$1002,CONCATENATE("=",Uitwerking!$A202,"-",Uitwerking!AO$9),RelGegevens!$L$3:$L$1002)=0),"",SUMIF(RelGegevens!$F$3:$M$1002,CONCATENATE("=",Uitwerking!$A202,"-",Uitwerking!AO$9),RelGegevens!$L$3:$L$1002))</f>
        <v/>
      </c>
      <c r="AP202" s="51" t="str">
        <f ca="1">IF(OR($A202="",AP$9="",SUMIF(RelGegevens!$F$3:$M$1002,CONCATENATE("=",Uitwerking!$A202,"-",Uitwerking!AP$9),RelGegevens!$L$3:$L$1002)=0),"",SUMIF(RelGegevens!$F$3:$M$1002,CONCATENATE("=",Uitwerking!$A202,"-",Uitwerking!AP$9),RelGegevens!$L$3:$L$1002))</f>
        <v/>
      </c>
      <c r="AQ202" s="51" t="str">
        <f ca="1">IF(OR($A202="",AQ$9="",SUMIF(RelGegevens!$F$3:$M$1002,CONCATENATE("=",Uitwerking!$A202,"-",Uitwerking!AQ$9),RelGegevens!$L$3:$L$1002)=0),"",SUMIF(RelGegevens!$F$3:$M$1002,CONCATENATE("=",Uitwerking!$A202,"-",Uitwerking!AQ$9),RelGegevens!$L$3:$L$1002))</f>
        <v/>
      </c>
      <c r="AR202" s="51" t="str">
        <f ca="1">IF(OR($A202="",AR$9="",SUMIF(RelGegevens!$F$3:$M$1002,CONCATENATE("=",Uitwerking!$A202,"-",Uitwerking!AR$9),RelGegevens!$L$3:$L$1002)=0),"",SUMIF(RelGegevens!$F$3:$M$1002,CONCATENATE("=",Uitwerking!$A202,"-",Uitwerking!AR$9),RelGegevens!$L$3:$L$1002))</f>
        <v/>
      </c>
      <c r="AS202" s="51" t="str">
        <f ca="1">IF(OR($A202="",AS$9="",SUMIF(RelGegevens!$F$3:$M$1002,CONCATENATE("=",Uitwerking!$A202,"-",Uitwerking!AS$9),RelGegevens!$L$3:$L$1002)=0),"",SUMIF(RelGegevens!$F$3:$M$1002,CONCATENATE("=",Uitwerking!$A202,"-",Uitwerking!AS$9),RelGegevens!$L$3:$L$1002))</f>
        <v/>
      </c>
      <c r="AT202" s="51" t="str">
        <f ca="1">IF(OR($A202="",AT$9="",SUMIF(RelGegevens!$F$3:$M$1002,CONCATENATE("=",Uitwerking!$A202,"-",Uitwerking!AT$9),RelGegevens!$L$3:$L$1002)=0),"",SUMIF(RelGegevens!$F$3:$M$1002,CONCATENATE("=",Uitwerking!$A202,"-",Uitwerking!AT$9),RelGegevens!$L$3:$L$1002))</f>
        <v/>
      </c>
      <c r="AU202" s="51" t="str">
        <f ca="1">IF(OR($A202="",AU$9="",SUMIF(RelGegevens!$F$3:$M$1002,CONCATENATE("=",Uitwerking!$A202,"-",Uitwerking!AU$9),RelGegevens!$L$3:$L$1002)=0),"",SUMIF(RelGegevens!$F$3:$M$1002,CONCATENATE("=",Uitwerking!$A202,"-",Uitwerking!AU$9),RelGegevens!$L$3:$L$1002))</f>
        <v/>
      </c>
      <c r="AV202" s="51" t="str">
        <f ca="1">IF(OR($A202="",AV$9="",SUMIF(RelGegevens!$F$3:$M$1002,CONCATENATE("=",Uitwerking!$A202,"-",Uitwerking!AV$9),RelGegevens!$L$3:$L$1002)=0),"",SUMIF(RelGegevens!$F$3:$M$1002,CONCATENATE("=",Uitwerking!$A202,"-",Uitwerking!AV$9),RelGegevens!$L$3:$L$1002))</f>
        <v/>
      </c>
      <c r="AW202" s="51" t="str">
        <f ca="1">IF(OR($A202="",AW$9="",SUMIF(RelGegevens!$F$3:$M$1002,CONCATENATE("=",Uitwerking!$A202,"-",Uitwerking!AW$9),RelGegevens!$L$3:$L$1002)=0),"",SUMIF(RelGegevens!$F$3:$M$1002,CONCATENATE("=",Uitwerking!$A202,"-",Uitwerking!AW$9),RelGegevens!$L$3:$L$1002))</f>
        <v/>
      </c>
      <c r="AX202" s="51" t="str">
        <f ca="1">IF(OR($A202="",AX$9="",SUMIF(RelGegevens!$F$3:$M$1002,CONCATENATE("=",Uitwerking!$A202,"-",Uitwerking!AX$9),RelGegevens!$L$3:$L$1002)=0),"",SUMIF(RelGegevens!$F$3:$M$1002,CONCATENATE("=",Uitwerking!$A202,"-",Uitwerking!AX$9),RelGegevens!$L$3:$L$1002))</f>
        <v/>
      </c>
      <c r="AY202" s="51" t="str">
        <f ca="1">IF(OR($A202="",AY$9="",SUMIF(RelGegevens!$F$3:$M$1002,CONCATENATE("=",Uitwerking!$A202,"-",Uitwerking!AY$9),RelGegevens!$L$3:$L$1002)=0),"",SUMIF(RelGegevens!$F$3:$M$1002,CONCATENATE("=",Uitwerking!$A202,"-",Uitwerking!AY$9),RelGegevens!$L$3:$L$1002))</f>
        <v/>
      </c>
      <c r="AZ202" s="51" t="str">
        <f ca="1">IF(OR($A202="",AZ$9="",SUMIF(RelGegevens!$F$3:$M$1002,CONCATENATE("=",Uitwerking!$A202,"-",Uitwerking!AZ$9),RelGegevens!$L$3:$L$1002)=0),"",SUMIF(RelGegevens!$F$3:$M$1002,CONCATENATE("=",Uitwerking!$A202,"-",Uitwerking!AZ$9),RelGegevens!$L$3:$L$1002))</f>
        <v/>
      </c>
      <c r="BA202" s="51" t="str">
        <f ca="1">IF(OR($A202="",BA$9="",SUMIF(RelGegevens!$F$3:$M$1002,CONCATENATE("=",Uitwerking!$A202,"-",Uitwerking!BA$9),RelGegevens!$L$3:$L$1002)=0),"",SUMIF(RelGegevens!$F$3:$M$1002,CONCATENATE("=",Uitwerking!$A202,"-",Uitwerking!BA$9),RelGegevens!$L$3:$L$1002))</f>
        <v/>
      </c>
      <c r="BB202" s="51" t="str">
        <f ca="1">IF(OR($A202="",BB$9="",SUMIF(RelGegevens!$F$3:$M$1002,CONCATENATE("=",Uitwerking!$A202,"-",Uitwerking!BB$9),RelGegevens!$L$3:$L$1002)=0),"",SUMIF(RelGegevens!$F$3:$M$1002,CONCATENATE("=",Uitwerking!$A202,"-",Uitwerking!BB$9),RelGegevens!$L$3:$L$1002))</f>
        <v/>
      </c>
      <c r="BC202" s="52" t="str">
        <f ca="1">IF(OR($A202="",BC$9="",SUMIF(RelGegevens!$F$3:$M$1002,CONCATENATE("=",Uitwerking!$A202,"-",Uitwerking!BC$9),RelGegevens!$L$3:$L$1002)=0),"",SUMIF(RelGegevens!$F$3:$M$1002,CONCATENATE("=",Uitwerking!$A202,"-",Uitwerking!BC$9),RelGegevens!$L$3:$L$1002))</f>
        <v/>
      </c>
    </row>
    <row r="203" spans="1:55" ht="10.5" customHeight="1" x14ac:dyDescent="0.25">
      <c r="A203" s="17" t="str">
        <f>'Data LMA'!B211</f>
        <v/>
      </c>
      <c r="B203" s="29" t="str">
        <f t="shared" si="10"/>
        <v/>
      </c>
      <c r="C203" s="22" t="str">
        <f>IF(A203="","",VLOOKUP(A203,Euralcodes!$A$2:$C$840,3))</f>
        <v/>
      </c>
      <c r="D203" s="23" t="str">
        <f>IF(C203="","",VLOOKUP(A203,Euralcodes!$A$2:$C$840,2))</f>
        <v/>
      </c>
      <c r="E203" s="87" t="str">
        <f t="shared" ca="1" si="8"/>
        <v/>
      </c>
      <c r="F203" s="50" t="str">
        <f ca="1">IF(OR($A203="",F$9="",SUMIF(RelGegevens!$F$3:$M$1002,CONCATENATE("=",Uitwerking!$A203,"-",Uitwerking!F$9),RelGegevens!$L$3:$L$1002)=0),"",SUMIF(RelGegevens!$F$3:$M$1002,CONCATENATE("=",Uitwerking!$A203,"-",Uitwerking!F$9),RelGegevens!$L$3:$L$1002))</f>
        <v/>
      </c>
      <c r="G203" s="51" t="str">
        <f ca="1">IF(OR($A203="",G$9="",SUMIF(RelGegevens!$F$3:$M$1002,CONCATENATE("=",Uitwerking!$A203,"-",Uitwerking!G$9),RelGegevens!$L$3:$L$1002)=0),"",SUMIF(RelGegevens!$F$3:$M$1002,CONCATENATE("=",Uitwerking!$A203,"-",Uitwerking!G$9),RelGegevens!$L$3:$L$1002))</f>
        <v/>
      </c>
      <c r="H203" s="51" t="str">
        <f ca="1">IF(OR($A203="",H$9="",SUMIF(RelGegevens!$F$3:$M$1002,CONCATENATE("=",Uitwerking!$A203,"-",Uitwerking!H$9),RelGegevens!$L$3:$L$1002)=0),"",SUMIF(RelGegevens!$F$3:$M$1002,CONCATENATE("=",Uitwerking!$A203,"-",Uitwerking!H$9),RelGegevens!$L$3:$L$1002))</f>
        <v/>
      </c>
      <c r="I203" s="51" t="str">
        <f ca="1">IF(OR($A203="",I$9="",SUMIF(RelGegevens!$F$3:$M$1002,CONCATENATE("=",Uitwerking!$A203,"-",Uitwerking!I$9),RelGegevens!$L$3:$L$1002)=0),"",SUMIF(RelGegevens!$F$3:$M$1002,CONCATENATE("=",Uitwerking!$A203,"-",Uitwerking!I$9),RelGegevens!$L$3:$L$1002))</f>
        <v/>
      </c>
      <c r="J203" s="51" t="str">
        <f ca="1">IF(OR($A203="",J$9="",SUMIF(RelGegevens!$F$3:$M$1002,CONCATENATE("=",Uitwerking!$A203,"-",Uitwerking!J$9),RelGegevens!$L$3:$L$1002)=0),"",SUMIF(RelGegevens!$F$3:$M$1002,CONCATENATE("=",Uitwerking!$A203,"-",Uitwerking!J$9),RelGegevens!$L$3:$L$1002))</f>
        <v/>
      </c>
      <c r="K203" s="51" t="str">
        <f ca="1">IF(OR($A203="",K$9="",SUMIF(RelGegevens!$F$3:$M$1002,CONCATENATE("=",Uitwerking!$A203,"-",Uitwerking!K$9),RelGegevens!$L$3:$L$1002)=0),"",SUMIF(RelGegevens!$F$3:$M$1002,CONCATENATE("=",Uitwerking!$A203,"-",Uitwerking!K$9),RelGegevens!$L$3:$L$1002))</f>
        <v/>
      </c>
      <c r="L203" s="51" t="str">
        <f ca="1">IF(OR($A203="",L$9="",SUMIF(RelGegevens!$F$3:$M$1002,CONCATENATE("=",Uitwerking!$A203,"-",Uitwerking!L$9),RelGegevens!$L$3:$L$1002)=0),"",SUMIF(RelGegevens!$F$3:$M$1002,CONCATENATE("=",Uitwerking!$A203,"-",Uitwerking!L$9),RelGegevens!$L$3:$L$1002))</f>
        <v/>
      </c>
      <c r="M203" s="51" t="str">
        <f ca="1">IF(OR($A203="",M$9="",SUMIF(RelGegevens!$F$3:$M$1002,CONCATENATE("=",Uitwerking!$A203,"-",Uitwerking!M$9),RelGegevens!$L$3:$L$1002)=0),"",SUMIF(RelGegevens!$F$3:$M$1002,CONCATENATE("=",Uitwerking!$A203,"-",Uitwerking!M$9),RelGegevens!$L$3:$L$1002))</f>
        <v/>
      </c>
      <c r="N203" s="51" t="str">
        <f ca="1">IF(OR($A203="",N$9="",SUMIF(RelGegevens!$F$3:$M$1002,CONCATENATE("=",Uitwerking!$A203,"-",Uitwerking!N$9),RelGegevens!$L$3:$L$1002)=0),"",SUMIF(RelGegevens!$F$3:$M$1002,CONCATENATE("=",Uitwerking!$A203,"-",Uitwerking!N$9),RelGegevens!$L$3:$L$1002))</f>
        <v/>
      </c>
      <c r="O203" s="51" t="str">
        <f ca="1">IF(OR($A203="",O$9="",SUMIF(RelGegevens!$F$3:$M$1002,CONCATENATE("=",Uitwerking!$A203,"-",Uitwerking!O$9),RelGegevens!$L$3:$L$1002)=0),"",SUMIF(RelGegevens!$F$3:$M$1002,CONCATENATE("=",Uitwerking!$A203,"-",Uitwerking!O$9),RelGegevens!$L$3:$L$1002))</f>
        <v/>
      </c>
      <c r="P203" s="51" t="str">
        <f ca="1">IF(OR($A203="",P$9="",SUMIF(RelGegevens!$F$3:$M$1002,CONCATENATE("=",Uitwerking!$A203,"-",Uitwerking!P$9),RelGegevens!$L$3:$L$1002)=0),"",SUMIF(RelGegevens!$F$3:$M$1002,CONCATENATE("=",Uitwerking!$A203,"-",Uitwerking!P$9),RelGegevens!$L$3:$L$1002))</f>
        <v/>
      </c>
      <c r="Q203" s="51" t="str">
        <f ca="1">IF(OR($A203="",Q$9="",SUMIF(RelGegevens!$F$3:$M$1002,CONCATENATE("=",Uitwerking!$A203,"-",Uitwerking!Q$9),RelGegevens!$L$3:$L$1002)=0),"",SUMIF(RelGegevens!$F$3:$M$1002,CONCATENATE("=",Uitwerking!$A203,"-",Uitwerking!Q$9),RelGegevens!$L$3:$L$1002))</f>
        <v/>
      </c>
      <c r="R203" s="51" t="str">
        <f ca="1">IF(OR($A203="",R$9="",SUMIF(RelGegevens!$F$3:$M$1002,CONCATENATE("=",Uitwerking!$A203,"-",Uitwerking!R$9),RelGegevens!$L$3:$L$1002)=0),"",SUMIF(RelGegevens!$F$3:$M$1002,CONCATENATE("=",Uitwerking!$A203,"-",Uitwerking!R$9),RelGegevens!$L$3:$L$1002))</f>
        <v/>
      </c>
      <c r="S203" s="51" t="str">
        <f ca="1">IF(OR($A203="",S$9="",SUMIF(RelGegevens!$F$3:$M$1002,CONCATENATE("=",Uitwerking!$A203,"-",Uitwerking!S$9),RelGegevens!$L$3:$L$1002)=0),"",SUMIF(RelGegevens!$F$3:$M$1002,CONCATENATE("=",Uitwerking!$A203,"-",Uitwerking!S$9),RelGegevens!$L$3:$L$1002))</f>
        <v/>
      </c>
      <c r="T203" s="51" t="str">
        <f ca="1">IF(OR($A203="",T$9="",SUMIF(RelGegevens!$F$3:$M$1002,CONCATENATE("=",Uitwerking!$A203,"-",Uitwerking!T$9),RelGegevens!$L$3:$L$1002)=0),"",SUMIF(RelGegevens!$F$3:$M$1002,CONCATENATE("=",Uitwerking!$A203,"-",Uitwerking!T$9),RelGegevens!$L$3:$L$1002))</f>
        <v/>
      </c>
      <c r="U203" s="51" t="str">
        <f ca="1">IF(OR($A203="",U$9="",SUMIF(RelGegevens!$F$3:$M$1002,CONCATENATE("=",Uitwerking!$A203,"-",Uitwerking!U$9),RelGegevens!$L$3:$L$1002)=0),"",SUMIF(RelGegevens!$F$3:$M$1002,CONCATENATE("=",Uitwerking!$A203,"-",Uitwerking!U$9),RelGegevens!$L$3:$L$1002))</f>
        <v/>
      </c>
      <c r="V203" s="51" t="str">
        <f ca="1">IF(OR($A203="",V$9="",SUMIF(RelGegevens!$F$3:$M$1002,CONCATENATE("=",Uitwerking!$A203,"-",Uitwerking!V$9),RelGegevens!$L$3:$L$1002)=0),"",SUMIF(RelGegevens!$F$3:$M$1002,CONCATENATE("=",Uitwerking!$A203,"-",Uitwerking!V$9),RelGegevens!$L$3:$L$1002))</f>
        <v/>
      </c>
      <c r="W203" s="51" t="str">
        <f ca="1">IF(OR($A203="",W$9="",SUMIF(RelGegevens!$F$3:$M$1002,CONCATENATE("=",Uitwerking!$A203,"-",Uitwerking!W$9),RelGegevens!$L$3:$L$1002)=0),"",SUMIF(RelGegevens!$F$3:$M$1002,CONCATENATE("=",Uitwerking!$A203,"-",Uitwerking!W$9),RelGegevens!$L$3:$L$1002))</f>
        <v/>
      </c>
      <c r="X203" s="51" t="str">
        <f ca="1">IF(OR($A203="",X$9="",SUMIF(RelGegevens!$F$3:$M$1002,CONCATENATE("=",Uitwerking!$A203,"-",Uitwerking!X$9),RelGegevens!$L$3:$L$1002)=0),"",SUMIF(RelGegevens!$F$3:$M$1002,CONCATENATE("=",Uitwerking!$A203,"-",Uitwerking!X$9),RelGegevens!$L$3:$L$1002))</f>
        <v/>
      </c>
      <c r="Y203" s="51" t="str">
        <f ca="1">IF(OR($A203="",Y$9="",SUMIF(RelGegevens!$F$3:$M$1002,CONCATENATE("=",Uitwerking!$A203,"-",Uitwerking!Y$9),RelGegevens!$L$3:$L$1002)=0),"",SUMIF(RelGegevens!$F$3:$M$1002,CONCATENATE("=",Uitwerking!$A203,"-",Uitwerking!Y$9),RelGegevens!$L$3:$L$1002))</f>
        <v/>
      </c>
      <c r="Z203" s="50" t="str">
        <f ca="1">IF(OR($A203="",Z$9="",SUMIF(RelGegevens!$F$3:$M$1002,CONCATENATE("=",Uitwerking!$A203,"-",Uitwerking!Z$9),RelGegevens!$L$3:$L$1002)=0),"",SUMIF(RelGegevens!$F$3:$M$1002,CONCATENATE("=",Uitwerking!$A203,"-",Uitwerking!Z$9),RelGegevens!$L$3:$L$1002))</f>
        <v/>
      </c>
      <c r="AA203" s="51" t="str">
        <f ca="1">IF(OR($A203="",AA$9="",SUMIF(RelGegevens!$F$3:$M$1002,CONCATENATE("=",Uitwerking!$A203,"-",Uitwerking!AA$9),RelGegevens!$L$3:$L$1002)=0),"",SUMIF(RelGegevens!$F$3:$M$1002,CONCATENATE("=",Uitwerking!$A203,"-",Uitwerking!AA$9),RelGegevens!$L$3:$L$1002))</f>
        <v/>
      </c>
      <c r="AB203" s="51" t="str">
        <f ca="1">IF(OR($A203="",AB$9="",SUMIF(RelGegevens!$F$3:$M$1002,CONCATENATE("=",Uitwerking!$A203,"-",Uitwerking!AB$9),RelGegevens!$L$3:$L$1002)=0),"",SUMIF(RelGegevens!$F$3:$M$1002,CONCATENATE("=",Uitwerking!$A203,"-",Uitwerking!AB$9),RelGegevens!$L$3:$L$1002))</f>
        <v/>
      </c>
      <c r="AC203" s="51" t="str">
        <f ca="1">IF(OR($A203="",AC$9="",SUMIF(RelGegevens!$F$3:$M$1002,CONCATENATE("=",Uitwerking!$A203,"-",Uitwerking!AC$9),RelGegevens!$L$3:$L$1002)=0),"",SUMIF(RelGegevens!$F$3:$M$1002,CONCATENATE("=",Uitwerking!$A203,"-",Uitwerking!AC$9),RelGegevens!$L$3:$L$1002))</f>
        <v/>
      </c>
      <c r="AD203" s="51" t="str">
        <f ca="1">IF(OR($A203="",AD$9="",SUMIF(RelGegevens!$F$3:$M$1002,CONCATENATE("=",Uitwerking!$A203,"-",Uitwerking!AD$9),RelGegevens!$L$3:$L$1002)=0),"",SUMIF(RelGegevens!$F$3:$M$1002,CONCATENATE("=",Uitwerking!$A203,"-",Uitwerking!AD$9),RelGegevens!$L$3:$L$1002))</f>
        <v/>
      </c>
      <c r="AE203" s="51" t="str">
        <f ca="1">IF(OR($A203="",AE$9="",SUMIF(RelGegevens!$F$3:$M$1002,CONCATENATE("=",Uitwerking!$A203,"-",Uitwerking!AE$9),RelGegevens!$L$3:$L$1002)=0),"",SUMIF(RelGegevens!$F$3:$M$1002,CONCATENATE("=",Uitwerking!$A203,"-",Uitwerking!AE$9),RelGegevens!$L$3:$L$1002))</f>
        <v/>
      </c>
      <c r="AF203" s="51" t="str">
        <f ca="1">IF(OR($A203="",AF$9="",SUMIF(RelGegevens!$F$3:$M$1002,CONCATENATE("=",Uitwerking!$A203,"-",Uitwerking!AF$9),RelGegevens!$L$3:$L$1002)=0),"",SUMIF(RelGegevens!$F$3:$M$1002,CONCATENATE("=",Uitwerking!$A203,"-",Uitwerking!AF$9),RelGegevens!$L$3:$L$1002))</f>
        <v/>
      </c>
      <c r="AG203" s="51" t="str">
        <f ca="1">IF(OR($A203="",AG$9="",SUMIF(RelGegevens!$F$3:$M$1002,CONCATENATE("=",Uitwerking!$A203,"-",Uitwerking!AG$9),RelGegevens!$L$3:$L$1002)=0),"",SUMIF(RelGegevens!$F$3:$M$1002,CONCATENATE("=",Uitwerking!$A203,"-",Uitwerking!AG$9),RelGegevens!$L$3:$L$1002))</f>
        <v/>
      </c>
      <c r="AH203" s="51" t="str">
        <f ca="1">IF(OR($A203="",AH$9="",SUMIF(RelGegevens!$F$3:$M$1002,CONCATENATE("=",Uitwerking!$A203,"-",Uitwerking!AH$9),RelGegevens!$L$3:$L$1002)=0),"",SUMIF(RelGegevens!$F$3:$M$1002,CONCATENATE("=",Uitwerking!$A203,"-",Uitwerking!AH$9),RelGegevens!$L$3:$L$1002))</f>
        <v/>
      </c>
      <c r="AI203" s="51" t="str">
        <f ca="1">IF(OR($A203="",AI$9="",SUMIF(RelGegevens!$F$3:$M$1002,CONCATENATE("=",Uitwerking!$A203,"-",Uitwerking!AI$9),RelGegevens!$L$3:$L$1002)=0),"",SUMIF(RelGegevens!$F$3:$M$1002,CONCATENATE("=",Uitwerking!$A203,"-",Uitwerking!AI$9),RelGegevens!$L$3:$L$1002))</f>
        <v/>
      </c>
      <c r="AJ203" s="51" t="str">
        <f ca="1">IF(OR($A203="",AJ$9="",SUMIF(RelGegevens!$F$3:$M$1002,CONCATENATE("=",Uitwerking!$A203,"-",Uitwerking!AJ$9),RelGegevens!$L$3:$L$1002)=0),"",SUMIF(RelGegevens!$F$3:$M$1002,CONCATENATE("=",Uitwerking!$A203,"-",Uitwerking!AJ$9),RelGegevens!$L$3:$L$1002))</f>
        <v/>
      </c>
      <c r="AK203" s="51" t="str">
        <f ca="1">IF(OR($A203="",AK$9="",SUMIF(RelGegevens!$F$3:$M$1002,CONCATENATE("=",Uitwerking!$A203,"-",Uitwerking!AK$9),RelGegevens!$L$3:$L$1002)=0),"",SUMIF(RelGegevens!$F$3:$M$1002,CONCATENATE("=",Uitwerking!$A203,"-",Uitwerking!AK$9),RelGegevens!$L$3:$L$1002))</f>
        <v/>
      </c>
      <c r="AL203" s="51" t="str">
        <f ca="1">IF(OR($A203="",AL$9="",SUMIF(RelGegevens!$F$3:$M$1002,CONCATENATE("=",Uitwerking!$A203,"-",Uitwerking!AL$9),RelGegevens!$L$3:$L$1002)=0),"",SUMIF(RelGegevens!$F$3:$M$1002,CONCATENATE("=",Uitwerking!$A203,"-",Uitwerking!AL$9),RelGegevens!$L$3:$L$1002))</f>
        <v/>
      </c>
      <c r="AM203" s="51" t="str">
        <f ca="1">IF(OR($A203="",AM$9="",SUMIF(RelGegevens!$F$3:$M$1002,CONCATENATE("=",Uitwerking!$A203,"-",Uitwerking!AM$9),RelGegevens!$L$3:$L$1002)=0),"",SUMIF(RelGegevens!$F$3:$M$1002,CONCATENATE("=",Uitwerking!$A203,"-",Uitwerking!AM$9),RelGegevens!$L$3:$L$1002))</f>
        <v/>
      </c>
      <c r="AN203" s="51" t="str">
        <f ca="1">IF(OR($A203="",AN$9="",SUMIF(RelGegevens!$F$3:$M$1002,CONCATENATE("=",Uitwerking!$A203,"-",Uitwerking!AN$9),RelGegevens!$L$3:$L$1002)=0),"",SUMIF(RelGegevens!$F$3:$M$1002,CONCATENATE("=",Uitwerking!$A203,"-",Uitwerking!AN$9),RelGegevens!$L$3:$L$1002))</f>
        <v/>
      </c>
      <c r="AO203" s="51" t="str">
        <f ca="1">IF(OR($A203="",AO$9="",SUMIF(RelGegevens!$F$3:$M$1002,CONCATENATE("=",Uitwerking!$A203,"-",Uitwerking!AO$9),RelGegevens!$L$3:$L$1002)=0),"",SUMIF(RelGegevens!$F$3:$M$1002,CONCATENATE("=",Uitwerking!$A203,"-",Uitwerking!AO$9),RelGegevens!$L$3:$L$1002))</f>
        <v/>
      </c>
      <c r="AP203" s="51" t="str">
        <f ca="1">IF(OR($A203="",AP$9="",SUMIF(RelGegevens!$F$3:$M$1002,CONCATENATE("=",Uitwerking!$A203,"-",Uitwerking!AP$9),RelGegevens!$L$3:$L$1002)=0),"",SUMIF(RelGegevens!$F$3:$M$1002,CONCATENATE("=",Uitwerking!$A203,"-",Uitwerking!AP$9),RelGegevens!$L$3:$L$1002))</f>
        <v/>
      </c>
      <c r="AQ203" s="51" t="str">
        <f ca="1">IF(OR($A203="",AQ$9="",SUMIF(RelGegevens!$F$3:$M$1002,CONCATENATE("=",Uitwerking!$A203,"-",Uitwerking!AQ$9),RelGegevens!$L$3:$L$1002)=0),"",SUMIF(RelGegevens!$F$3:$M$1002,CONCATENATE("=",Uitwerking!$A203,"-",Uitwerking!AQ$9),RelGegevens!$L$3:$L$1002))</f>
        <v/>
      </c>
      <c r="AR203" s="51" t="str">
        <f ca="1">IF(OR($A203="",AR$9="",SUMIF(RelGegevens!$F$3:$M$1002,CONCATENATE("=",Uitwerking!$A203,"-",Uitwerking!AR$9),RelGegevens!$L$3:$L$1002)=0),"",SUMIF(RelGegevens!$F$3:$M$1002,CONCATENATE("=",Uitwerking!$A203,"-",Uitwerking!AR$9),RelGegevens!$L$3:$L$1002))</f>
        <v/>
      </c>
      <c r="AS203" s="51" t="str">
        <f ca="1">IF(OR($A203="",AS$9="",SUMIF(RelGegevens!$F$3:$M$1002,CONCATENATE("=",Uitwerking!$A203,"-",Uitwerking!AS$9),RelGegevens!$L$3:$L$1002)=0),"",SUMIF(RelGegevens!$F$3:$M$1002,CONCATENATE("=",Uitwerking!$A203,"-",Uitwerking!AS$9),RelGegevens!$L$3:$L$1002))</f>
        <v/>
      </c>
      <c r="AT203" s="51" t="str">
        <f ca="1">IF(OR($A203="",AT$9="",SUMIF(RelGegevens!$F$3:$M$1002,CONCATENATE("=",Uitwerking!$A203,"-",Uitwerking!AT$9),RelGegevens!$L$3:$L$1002)=0),"",SUMIF(RelGegevens!$F$3:$M$1002,CONCATENATE("=",Uitwerking!$A203,"-",Uitwerking!AT$9),RelGegevens!$L$3:$L$1002))</f>
        <v/>
      </c>
      <c r="AU203" s="51" t="str">
        <f ca="1">IF(OR($A203="",AU$9="",SUMIF(RelGegevens!$F$3:$M$1002,CONCATENATE("=",Uitwerking!$A203,"-",Uitwerking!AU$9),RelGegevens!$L$3:$L$1002)=0),"",SUMIF(RelGegevens!$F$3:$M$1002,CONCATENATE("=",Uitwerking!$A203,"-",Uitwerking!AU$9),RelGegevens!$L$3:$L$1002))</f>
        <v/>
      </c>
      <c r="AV203" s="51" t="str">
        <f ca="1">IF(OR($A203="",AV$9="",SUMIF(RelGegevens!$F$3:$M$1002,CONCATENATE("=",Uitwerking!$A203,"-",Uitwerking!AV$9),RelGegevens!$L$3:$L$1002)=0),"",SUMIF(RelGegevens!$F$3:$M$1002,CONCATENATE("=",Uitwerking!$A203,"-",Uitwerking!AV$9),RelGegevens!$L$3:$L$1002))</f>
        <v/>
      </c>
      <c r="AW203" s="51" t="str">
        <f ca="1">IF(OR($A203="",AW$9="",SUMIF(RelGegevens!$F$3:$M$1002,CONCATENATE("=",Uitwerking!$A203,"-",Uitwerking!AW$9),RelGegevens!$L$3:$L$1002)=0),"",SUMIF(RelGegevens!$F$3:$M$1002,CONCATENATE("=",Uitwerking!$A203,"-",Uitwerking!AW$9),RelGegevens!$L$3:$L$1002))</f>
        <v/>
      </c>
      <c r="AX203" s="51" t="str">
        <f ca="1">IF(OR($A203="",AX$9="",SUMIF(RelGegevens!$F$3:$M$1002,CONCATENATE("=",Uitwerking!$A203,"-",Uitwerking!AX$9),RelGegevens!$L$3:$L$1002)=0),"",SUMIF(RelGegevens!$F$3:$M$1002,CONCATENATE("=",Uitwerking!$A203,"-",Uitwerking!AX$9),RelGegevens!$L$3:$L$1002))</f>
        <v/>
      </c>
      <c r="AY203" s="51" t="str">
        <f ca="1">IF(OR($A203="",AY$9="",SUMIF(RelGegevens!$F$3:$M$1002,CONCATENATE("=",Uitwerking!$A203,"-",Uitwerking!AY$9),RelGegevens!$L$3:$L$1002)=0),"",SUMIF(RelGegevens!$F$3:$M$1002,CONCATENATE("=",Uitwerking!$A203,"-",Uitwerking!AY$9),RelGegevens!$L$3:$L$1002))</f>
        <v/>
      </c>
      <c r="AZ203" s="51" t="str">
        <f ca="1">IF(OR($A203="",AZ$9="",SUMIF(RelGegevens!$F$3:$M$1002,CONCATENATE("=",Uitwerking!$A203,"-",Uitwerking!AZ$9),RelGegevens!$L$3:$L$1002)=0),"",SUMIF(RelGegevens!$F$3:$M$1002,CONCATENATE("=",Uitwerking!$A203,"-",Uitwerking!AZ$9),RelGegevens!$L$3:$L$1002))</f>
        <v/>
      </c>
      <c r="BA203" s="51" t="str">
        <f ca="1">IF(OR($A203="",BA$9="",SUMIF(RelGegevens!$F$3:$M$1002,CONCATENATE("=",Uitwerking!$A203,"-",Uitwerking!BA$9),RelGegevens!$L$3:$L$1002)=0),"",SUMIF(RelGegevens!$F$3:$M$1002,CONCATENATE("=",Uitwerking!$A203,"-",Uitwerking!BA$9),RelGegevens!$L$3:$L$1002))</f>
        <v/>
      </c>
      <c r="BB203" s="51" t="str">
        <f ca="1">IF(OR($A203="",BB$9="",SUMIF(RelGegevens!$F$3:$M$1002,CONCATENATE("=",Uitwerking!$A203,"-",Uitwerking!BB$9),RelGegevens!$L$3:$L$1002)=0),"",SUMIF(RelGegevens!$F$3:$M$1002,CONCATENATE("=",Uitwerking!$A203,"-",Uitwerking!BB$9),RelGegevens!$L$3:$L$1002))</f>
        <v/>
      </c>
      <c r="BC203" s="52" t="str">
        <f ca="1">IF(OR($A203="",BC$9="",SUMIF(RelGegevens!$F$3:$M$1002,CONCATENATE("=",Uitwerking!$A203,"-",Uitwerking!BC$9),RelGegevens!$L$3:$L$1002)=0),"",SUMIF(RelGegevens!$F$3:$M$1002,CONCATENATE("=",Uitwerking!$A203,"-",Uitwerking!BC$9),RelGegevens!$L$3:$L$1002))</f>
        <v/>
      </c>
    </row>
    <row r="204" spans="1:55" ht="10.5" customHeight="1" x14ac:dyDescent="0.25">
      <c r="A204" s="17" t="str">
        <f>'Data LMA'!B212</f>
        <v/>
      </c>
      <c r="B204" s="29" t="str">
        <f t="shared" si="10"/>
        <v/>
      </c>
      <c r="C204" s="22" t="str">
        <f>IF(A204="","",VLOOKUP(A204,Euralcodes!$A$2:$C$840,3))</f>
        <v/>
      </c>
      <c r="D204" s="23" t="str">
        <f>IF(C204="","",VLOOKUP(A204,Euralcodes!$A$2:$C$840,2))</f>
        <v/>
      </c>
      <c r="E204" s="87" t="str">
        <f t="shared" ref="E204:E210" ca="1" si="11">CONCATENATE(IF(F204&lt;&gt;"",CONCATENATE(F$2,": ",F204/1000," t",CHAR(10)),""),IF(G204&lt;&gt;"",CONCATENATE(G$2,": ",G204/1000," t",CHAR(10)),""),IF(H204&lt;&gt;"",CONCATENATE(H$2,": ",H204/1000," t",CHAR(10)),""),IF(I204&lt;&gt;"",CONCATENATE(I$2,": ",I204/1000," t",CHAR(10)),""),IF(J204&lt;&gt;"",CONCATENATE(J$2,": ",J204/1000," t",CHAR(10)),""),IF(K204&lt;&gt;"",CONCATENATE(K$2,": ",K204/1000," t",CHAR(10)),""),IF(L204&lt;&gt;"",CONCATENATE(L$2,": ",L204/1000," t",CHAR(10)),""),IF(M204&lt;&gt;"",CONCATENATE(M$2,": ",M204/1000," t",CHAR(10)),""),IF(N204&lt;&gt;"",CONCATENATE(N$2,": ",N204/1000," t",CHAR(10)),""),IF(O204&lt;&gt;"",CONCATENATE(O$2,": ",O204/1000," t",CHAR(10)),""),IF(P204&lt;&gt;"",CONCATENATE(P$2,": ",P204/1000," t",CHAR(10)),""),IF(Q204&lt;&gt;"",CONCATENATE(Q$2,": ",Q204/1000," t",CHAR(10)),""),IF(R204&lt;&gt;"",CONCATENATE(R$2,": ",R204/1000," t",CHAR(10)),""),IF(S204&lt;&gt;"",CONCATENATE(S$2,": ",S204/1000," t",CHAR(10)),""),IF(T204&lt;&gt;"",CONCATENATE(T$2,": ",T204/1000," t",CHAR(10)),""),IF(U204&lt;&gt;"",CONCATENATE(U$2,": ",U204/1000," t",CHAR(10)),""),IF(V204&lt;&gt;"",CONCATENATE(V$2,": ",V204/1000," t",CHAR(10)),""),IF(W204&lt;&gt;"",CONCATENATE(W$2,": ",W204/1000," t",CHAR(10)),""),IF(X204&lt;&gt;"",CONCATENATE(X$2,": ",X204/1000," t",CHAR(10)),""),IF(Y204&lt;&gt;"",CONCATENATE(Y$2,": ",Y204/1000," t",CHAR(10)),""))</f>
        <v/>
      </c>
      <c r="F204" s="50" t="str">
        <f ca="1">IF(OR($A204="",F$9="",SUMIF(RelGegevens!$F$3:$M$1002,CONCATENATE("=",Uitwerking!$A204,"-",Uitwerking!F$9),RelGegevens!$L$3:$L$1002)=0),"",SUMIF(RelGegevens!$F$3:$M$1002,CONCATENATE("=",Uitwerking!$A204,"-",Uitwerking!F$9),RelGegevens!$L$3:$L$1002))</f>
        <v/>
      </c>
      <c r="G204" s="51" t="str">
        <f ca="1">IF(OR($A204="",G$9="",SUMIF(RelGegevens!$F$3:$M$1002,CONCATENATE("=",Uitwerking!$A204,"-",Uitwerking!G$9),RelGegevens!$L$3:$L$1002)=0),"",SUMIF(RelGegevens!$F$3:$M$1002,CONCATENATE("=",Uitwerking!$A204,"-",Uitwerking!G$9),RelGegevens!$L$3:$L$1002))</f>
        <v/>
      </c>
      <c r="H204" s="51" t="str">
        <f ca="1">IF(OR($A204="",H$9="",SUMIF(RelGegevens!$F$3:$M$1002,CONCATENATE("=",Uitwerking!$A204,"-",Uitwerking!H$9),RelGegevens!$L$3:$L$1002)=0),"",SUMIF(RelGegevens!$F$3:$M$1002,CONCATENATE("=",Uitwerking!$A204,"-",Uitwerking!H$9),RelGegevens!$L$3:$L$1002))</f>
        <v/>
      </c>
      <c r="I204" s="51" t="str">
        <f ca="1">IF(OR($A204="",I$9="",SUMIF(RelGegevens!$F$3:$M$1002,CONCATENATE("=",Uitwerking!$A204,"-",Uitwerking!I$9),RelGegevens!$L$3:$L$1002)=0),"",SUMIF(RelGegevens!$F$3:$M$1002,CONCATENATE("=",Uitwerking!$A204,"-",Uitwerking!I$9),RelGegevens!$L$3:$L$1002))</f>
        <v/>
      </c>
      <c r="J204" s="51" t="str">
        <f ca="1">IF(OR($A204="",J$9="",SUMIF(RelGegevens!$F$3:$M$1002,CONCATENATE("=",Uitwerking!$A204,"-",Uitwerking!J$9),RelGegevens!$L$3:$L$1002)=0),"",SUMIF(RelGegevens!$F$3:$M$1002,CONCATENATE("=",Uitwerking!$A204,"-",Uitwerking!J$9),RelGegevens!$L$3:$L$1002))</f>
        <v/>
      </c>
      <c r="K204" s="51" t="str">
        <f ca="1">IF(OR($A204="",K$9="",SUMIF(RelGegevens!$F$3:$M$1002,CONCATENATE("=",Uitwerking!$A204,"-",Uitwerking!K$9),RelGegevens!$L$3:$L$1002)=0),"",SUMIF(RelGegevens!$F$3:$M$1002,CONCATENATE("=",Uitwerking!$A204,"-",Uitwerking!K$9),RelGegevens!$L$3:$L$1002))</f>
        <v/>
      </c>
      <c r="L204" s="51" t="str">
        <f ca="1">IF(OR($A204="",L$9="",SUMIF(RelGegevens!$F$3:$M$1002,CONCATENATE("=",Uitwerking!$A204,"-",Uitwerking!L$9),RelGegevens!$L$3:$L$1002)=0),"",SUMIF(RelGegevens!$F$3:$M$1002,CONCATENATE("=",Uitwerking!$A204,"-",Uitwerking!L$9),RelGegevens!$L$3:$L$1002))</f>
        <v/>
      </c>
      <c r="M204" s="51" t="str">
        <f ca="1">IF(OR($A204="",M$9="",SUMIF(RelGegevens!$F$3:$M$1002,CONCATENATE("=",Uitwerking!$A204,"-",Uitwerking!M$9),RelGegevens!$L$3:$L$1002)=0),"",SUMIF(RelGegevens!$F$3:$M$1002,CONCATENATE("=",Uitwerking!$A204,"-",Uitwerking!M$9),RelGegevens!$L$3:$L$1002))</f>
        <v/>
      </c>
      <c r="N204" s="51" t="str">
        <f ca="1">IF(OR($A204="",N$9="",SUMIF(RelGegevens!$F$3:$M$1002,CONCATENATE("=",Uitwerking!$A204,"-",Uitwerking!N$9),RelGegevens!$L$3:$L$1002)=0),"",SUMIF(RelGegevens!$F$3:$M$1002,CONCATENATE("=",Uitwerking!$A204,"-",Uitwerking!N$9),RelGegevens!$L$3:$L$1002))</f>
        <v/>
      </c>
      <c r="O204" s="51" t="str">
        <f ca="1">IF(OR($A204="",O$9="",SUMIF(RelGegevens!$F$3:$M$1002,CONCATENATE("=",Uitwerking!$A204,"-",Uitwerking!O$9),RelGegevens!$L$3:$L$1002)=0),"",SUMIF(RelGegevens!$F$3:$M$1002,CONCATENATE("=",Uitwerking!$A204,"-",Uitwerking!O$9),RelGegevens!$L$3:$L$1002))</f>
        <v/>
      </c>
      <c r="P204" s="51" t="str">
        <f ca="1">IF(OR($A204="",P$9="",SUMIF(RelGegevens!$F$3:$M$1002,CONCATENATE("=",Uitwerking!$A204,"-",Uitwerking!P$9),RelGegevens!$L$3:$L$1002)=0),"",SUMIF(RelGegevens!$F$3:$M$1002,CONCATENATE("=",Uitwerking!$A204,"-",Uitwerking!P$9),RelGegevens!$L$3:$L$1002))</f>
        <v/>
      </c>
      <c r="Q204" s="51" t="str">
        <f ca="1">IF(OR($A204="",Q$9="",SUMIF(RelGegevens!$F$3:$M$1002,CONCATENATE("=",Uitwerking!$A204,"-",Uitwerking!Q$9),RelGegevens!$L$3:$L$1002)=0),"",SUMIF(RelGegevens!$F$3:$M$1002,CONCATENATE("=",Uitwerking!$A204,"-",Uitwerking!Q$9),RelGegevens!$L$3:$L$1002))</f>
        <v/>
      </c>
      <c r="R204" s="51" t="str">
        <f ca="1">IF(OR($A204="",R$9="",SUMIF(RelGegevens!$F$3:$M$1002,CONCATENATE("=",Uitwerking!$A204,"-",Uitwerking!R$9),RelGegevens!$L$3:$L$1002)=0),"",SUMIF(RelGegevens!$F$3:$M$1002,CONCATENATE("=",Uitwerking!$A204,"-",Uitwerking!R$9),RelGegevens!$L$3:$L$1002))</f>
        <v/>
      </c>
      <c r="S204" s="51" t="str">
        <f ca="1">IF(OR($A204="",S$9="",SUMIF(RelGegevens!$F$3:$M$1002,CONCATENATE("=",Uitwerking!$A204,"-",Uitwerking!S$9),RelGegevens!$L$3:$L$1002)=0),"",SUMIF(RelGegevens!$F$3:$M$1002,CONCATENATE("=",Uitwerking!$A204,"-",Uitwerking!S$9),RelGegevens!$L$3:$L$1002))</f>
        <v/>
      </c>
      <c r="T204" s="51" t="str">
        <f ca="1">IF(OR($A204="",T$9="",SUMIF(RelGegevens!$F$3:$M$1002,CONCATENATE("=",Uitwerking!$A204,"-",Uitwerking!T$9),RelGegevens!$L$3:$L$1002)=0),"",SUMIF(RelGegevens!$F$3:$M$1002,CONCATENATE("=",Uitwerking!$A204,"-",Uitwerking!T$9),RelGegevens!$L$3:$L$1002))</f>
        <v/>
      </c>
      <c r="U204" s="51" t="str">
        <f ca="1">IF(OR($A204="",U$9="",SUMIF(RelGegevens!$F$3:$M$1002,CONCATENATE("=",Uitwerking!$A204,"-",Uitwerking!U$9),RelGegevens!$L$3:$L$1002)=0),"",SUMIF(RelGegevens!$F$3:$M$1002,CONCATENATE("=",Uitwerking!$A204,"-",Uitwerking!U$9),RelGegevens!$L$3:$L$1002))</f>
        <v/>
      </c>
      <c r="V204" s="51" t="str">
        <f ca="1">IF(OR($A204="",V$9="",SUMIF(RelGegevens!$F$3:$M$1002,CONCATENATE("=",Uitwerking!$A204,"-",Uitwerking!V$9),RelGegevens!$L$3:$L$1002)=0),"",SUMIF(RelGegevens!$F$3:$M$1002,CONCATENATE("=",Uitwerking!$A204,"-",Uitwerking!V$9),RelGegevens!$L$3:$L$1002))</f>
        <v/>
      </c>
      <c r="W204" s="51" t="str">
        <f ca="1">IF(OR($A204="",W$9="",SUMIF(RelGegevens!$F$3:$M$1002,CONCATENATE("=",Uitwerking!$A204,"-",Uitwerking!W$9),RelGegevens!$L$3:$L$1002)=0),"",SUMIF(RelGegevens!$F$3:$M$1002,CONCATENATE("=",Uitwerking!$A204,"-",Uitwerking!W$9),RelGegevens!$L$3:$L$1002))</f>
        <v/>
      </c>
      <c r="X204" s="51" t="str">
        <f ca="1">IF(OR($A204="",X$9="",SUMIF(RelGegevens!$F$3:$M$1002,CONCATENATE("=",Uitwerking!$A204,"-",Uitwerking!X$9),RelGegevens!$L$3:$L$1002)=0),"",SUMIF(RelGegevens!$F$3:$M$1002,CONCATENATE("=",Uitwerking!$A204,"-",Uitwerking!X$9),RelGegevens!$L$3:$L$1002))</f>
        <v/>
      </c>
      <c r="Y204" s="51" t="str">
        <f ca="1">IF(OR($A204="",Y$9="",SUMIF(RelGegevens!$F$3:$M$1002,CONCATENATE("=",Uitwerking!$A204,"-",Uitwerking!Y$9),RelGegevens!$L$3:$L$1002)=0),"",SUMIF(RelGegevens!$F$3:$M$1002,CONCATENATE("=",Uitwerking!$A204,"-",Uitwerking!Y$9),RelGegevens!$L$3:$L$1002))</f>
        <v/>
      </c>
      <c r="Z204" s="50" t="str">
        <f ca="1">IF(OR($A204="",Z$9="",SUMIF(RelGegevens!$F$3:$M$1002,CONCATENATE("=",Uitwerking!$A204,"-",Uitwerking!Z$9),RelGegevens!$L$3:$L$1002)=0),"",SUMIF(RelGegevens!$F$3:$M$1002,CONCATENATE("=",Uitwerking!$A204,"-",Uitwerking!Z$9),RelGegevens!$L$3:$L$1002))</f>
        <v/>
      </c>
      <c r="AA204" s="51" t="str">
        <f ca="1">IF(OR($A204="",AA$9="",SUMIF(RelGegevens!$F$3:$M$1002,CONCATENATE("=",Uitwerking!$A204,"-",Uitwerking!AA$9),RelGegevens!$L$3:$L$1002)=0),"",SUMIF(RelGegevens!$F$3:$M$1002,CONCATENATE("=",Uitwerking!$A204,"-",Uitwerking!AA$9),RelGegevens!$L$3:$L$1002))</f>
        <v/>
      </c>
      <c r="AB204" s="51" t="str">
        <f ca="1">IF(OR($A204="",AB$9="",SUMIF(RelGegevens!$F$3:$M$1002,CONCATENATE("=",Uitwerking!$A204,"-",Uitwerking!AB$9),RelGegevens!$L$3:$L$1002)=0),"",SUMIF(RelGegevens!$F$3:$M$1002,CONCATENATE("=",Uitwerking!$A204,"-",Uitwerking!AB$9),RelGegevens!$L$3:$L$1002))</f>
        <v/>
      </c>
      <c r="AC204" s="51" t="str">
        <f ca="1">IF(OR($A204="",AC$9="",SUMIF(RelGegevens!$F$3:$M$1002,CONCATENATE("=",Uitwerking!$A204,"-",Uitwerking!AC$9),RelGegevens!$L$3:$L$1002)=0),"",SUMIF(RelGegevens!$F$3:$M$1002,CONCATENATE("=",Uitwerking!$A204,"-",Uitwerking!AC$9),RelGegevens!$L$3:$L$1002))</f>
        <v/>
      </c>
      <c r="AD204" s="51" t="str">
        <f ca="1">IF(OR($A204="",AD$9="",SUMIF(RelGegevens!$F$3:$M$1002,CONCATENATE("=",Uitwerking!$A204,"-",Uitwerking!AD$9),RelGegevens!$L$3:$L$1002)=0),"",SUMIF(RelGegevens!$F$3:$M$1002,CONCATENATE("=",Uitwerking!$A204,"-",Uitwerking!AD$9),RelGegevens!$L$3:$L$1002))</f>
        <v/>
      </c>
      <c r="AE204" s="51" t="str">
        <f ca="1">IF(OR($A204="",AE$9="",SUMIF(RelGegevens!$F$3:$M$1002,CONCATENATE("=",Uitwerking!$A204,"-",Uitwerking!AE$9),RelGegevens!$L$3:$L$1002)=0),"",SUMIF(RelGegevens!$F$3:$M$1002,CONCATENATE("=",Uitwerking!$A204,"-",Uitwerking!AE$9),RelGegevens!$L$3:$L$1002))</f>
        <v/>
      </c>
      <c r="AF204" s="51" t="str">
        <f ca="1">IF(OR($A204="",AF$9="",SUMIF(RelGegevens!$F$3:$M$1002,CONCATENATE("=",Uitwerking!$A204,"-",Uitwerking!AF$9),RelGegevens!$L$3:$L$1002)=0),"",SUMIF(RelGegevens!$F$3:$M$1002,CONCATENATE("=",Uitwerking!$A204,"-",Uitwerking!AF$9),RelGegevens!$L$3:$L$1002))</f>
        <v/>
      </c>
      <c r="AG204" s="51" t="str">
        <f ca="1">IF(OR($A204="",AG$9="",SUMIF(RelGegevens!$F$3:$M$1002,CONCATENATE("=",Uitwerking!$A204,"-",Uitwerking!AG$9),RelGegevens!$L$3:$L$1002)=0),"",SUMIF(RelGegevens!$F$3:$M$1002,CONCATENATE("=",Uitwerking!$A204,"-",Uitwerking!AG$9),RelGegevens!$L$3:$L$1002))</f>
        <v/>
      </c>
      <c r="AH204" s="51" t="str">
        <f ca="1">IF(OR($A204="",AH$9="",SUMIF(RelGegevens!$F$3:$M$1002,CONCATENATE("=",Uitwerking!$A204,"-",Uitwerking!AH$9),RelGegevens!$L$3:$L$1002)=0),"",SUMIF(RelGegevens!$F$3:$M$1002,CONCATENATE("=",Uitwerking!$A204,"-",Uitwerking!AH$9),RelGegevens!$L$3:$L$1002))</f>
        <v/>
      </c>
      <c r="AI204" s="51" t="str">
        <f ca="1">IF(OR($A204="",AI$9="",SUMIF(RelGegevens!$F$3:$M$1002,CONCATENATE("=",Uitwerking!$A204,"-",Uitwerking!AI$9),RelGegevens!$L$3:$L$1002)=0),"",SUMIF(RelGegevens!$F$3:$M$1002,CONCATENATE("=",Uitwerking!$A204,"-",Uitwerking!AI$9),RelGegevens!$L$3:$L$1002))</f>
        <v/>
      </c>
      <c r="AJ204" s="51" t="str">
        <f ca="1">IF(OR($A204="",AJ$9="",SUMIF(RelGegevens!$F$3:$M$1002,CONCATENATE("=",Uitwerking!$A204,"-",Uitwerking!AJ$9),RelGegevens!$L$3:$L$1002)=0),"",SUMIF(RelGegevens!$F$3:$M$1002,CONCATENATE("=",Uitwerking!$A204,"-",Uitwerking!AJ$9),RelGegevens!$L$3:$L$1002))</f>
        <v/>
      </c>
      <c r="AK204" s="51" t="str">
        <f ca="1">IF(OR($A204="",AK$9="",SUMIF(RelGegevens!$F$3:$M$1002,CONCATENATE("=",Uitwerking!$A204,"-",Uitwerking!AK$9),RelGegevens!$L$3:$L$1002)=0),"",SUMIF(RelGegevens!$F$3:$M$1002,CONCATENATE("=",Uitwerking!$A204,"-",Uitwerking!AK$9),RelGegevens!$L$3:$L$1002))</f>
        <v/>
      </c>
      <c r="AL204" s="51" t="str">
        <f ca="1">IF(OR($A204="",AL$9="",SUMIF(RelGegevens!$F$3:$M$1002,CONCATENATE("=",Uitwerking!$A204,"-",Uitwerking!AL$9),RelGegevens!$L$3:$L$1002)=0),"",SUMIF(RelGegevens!$F$3:$M$1002,CONCATENATE("=",Uitwerking!$A204,"-",Uitwerking!AL$9),RelGegevens!$L$3:$L$1002))</f>
        <v/>
      </c>
      <c r="AM204" s="51" t="str">
        <f ca="1">IF(OR($A204="",AM$9="",SUMIF(RelGegevens!$F$3:$M$1002,CONCATENATE("=",Uitwerking!$A204,"-",Uitwerking!AM$9),RelGegevens!$L$3:$L$1002)=0),"",SUMIF(RelGegevens!$F$3:$M$1002,CONCATENATE("=",Uitwerking!$A204,"-",Uitwerking!AM$9),RelGegevens!$L$3:$L$1002))</f>
        <v/>
      </c>
      <c r="AN204" s="51" t="str">
        <f ca="1">IF(OR($A204="",AN$9="",SUMIF(RelGegevens!$F$3:$M$1002,CONCATENATE("=",Uitwerking!$A204,"-",Uitwerking!AN$9),RelGegevens!$L$3:$L$1002)=0),"",SUMIF(RelGegevens!$F$3:$M$1002,CONCATENATE("=",Uitwerking!$A204,"-",Uitwerking!AN$9),RelGegevens!$L$3:$L$1002))</f>
        <v/>
      </c>
      <c r="AO204" s="51" t="str">
        <f ca="1">IF(OR($A204="",AO$9="",SUMIF(RelGegevens!$F$3:$M$1002,CONCATENATE("=",Uitwerking!$A204,"-",Uitwerking!AO$9),RelGegevens!$L$3:$L$1002)=0),"",SUMIF(RelGegevens!$F$3:$M$1002,CONCATENATE("=",Uitwerking!$A204,"-",Uitwerking!AO$9),RelGegevens!$L$3:$L$1002))</f>
        <v/>
      </c>
      <c r="AP204" s="51" t="str">
        <f ca="1">IF(OR($A204="",AP$9="",SUMIF(RelGegevens!$F$3:$M$1002,CONCATENATE("=",Uitwerking!$A204,"-",Uitwerking!AP$9),RelGegevens!$L$3:$L$1002)=0),"",SUMIF(RelGegevens!$F$3:$M$1002,CONCATENATE("=",Uitwerking!$A204,"-",Uitwerking!AP$9),RelGegevens!$L$3:$L$1002))</f>
        <v/>
      </c>
      <c r="AQ204" s="51" t="str">
        <f ca="1">IF(OR($A204="",AQ$9="",SUMIF(RelGegevens!$F$3:$M$1002,CONCATENATE("=",Uitwerking!$A204,"-",Uitwerking!AQ$9),RelGegevens!$L$3:$L$1002)=0),"",SUMIF(RelGegevens!$F$3:$M$1002,CONCATENATE("=",Uitwerking!$A204,"-",Uitwerking!AQ$9),RelGegevens!$L$3:$L$1002))</f>
        <v/>
      </c>
      <c r="AR204" s="51" t="str">
        <f ca="1">IF(OR($A204="",AR$9="",SUMIF(RelGegevens!$F$3:$M$1002,CONCATENATE("=",Uitwerking!$A204,"-",Uitwerking!AR$9),RelGegevens!$L$3:$L$1002)=0),"",SUMIF(RelGegevens!$F$3:$M$1002,CONCATENATE("=",Uitwerking!$A204,"-",Uitwerking!AR$9),RelGegevens!$L$3:$L$1002))</f>
        <v/>
      </c>
      <c r="AS204" s="51" t="str">
        <f ca="1">IF(OR($A204="",AS$9="",SUMIF(RelGegevens!$F$3:$M$1002,CONCATENATE("=",Uitwerking!$A204,"-",Uitwerking!AS$9),RelGegevens!$L$3:$L$1002)=0),"",SUMIF(RelGegevens!$F$3:$M$1002,CONCATENATE("=",Uitwerking!$A204,"-",Uitwerking!AS$9),RelGegevens!$L$3:$L$1002))</f>
        <v/>
      </c>
      <c r="AT204" s="51" t="str">
        <f ca="1">IF(OR($A204="",AT$9="",SUMIF(RelGegevens!$F$3:$M$1002,CONCATENATE("=",Uitwerking!$A204,"-",Uitwerking!AT$9),RelGegevens!$L$3:$L$1002)=0),"",SUMIF(RelGegevens!$F$3:$M$1002,CONCATENATE("=",Uitwerking!$A204,"-",Uitwerking!AT$9),RelGegevens!$L$3:$L$1002))</f>
        <v/>
      </c>
      <c r="AU204" s="51" t="str">
        <f ca="1">IF(OR($A204="",AU$9="",SUMIF(RelGegevens!$F$3:$M$1002,CONCATENATE("=",Uitwerking!$A204,"-",Uitwerking!AU$9),RelGegevens!$L$3:$L$1002)=0),"",SUMIF(RelGegevens!$F$3:$M$1002,CONCATENATE("=",Uitwerking!$A204,"-",Uitwerking!AU$9),RelGegevens!$L$3:$L$1002))</f>
        <v/>
      </c>
      <c r="AV204" s="51" t="str">
        <f ca="1">IF(OR($A204="",AV$9="",SUMIF(RelGegevens!$F$3:$M$1002,CONCATENATE("=",Uitwerking!$A204,"-",Uitwerking!AV$9),RelGegevens!$L$3:$L$1002)=0),"",SUMIF(RelGegevens!$F$3:$M$1002,CONCATENATE("=",Uitwerking!$A204,"-",Uitwerking!AV$9),RelGegevens!$L$3:$L$1002))</f>
        <v/>
      </c>
      <c r="AW204" s="51" t="str">
        <f ca="1">IF(OR($A204="",AW$9="",SUMIF(RelGegevens!$F$3:$M$1002,CONCATENATE("=",Uitwerking!$A204,"-",Uitwerking!AW$9),RelGegevens!$L$3:$L$1002)=0),"",SUMIF(RelGegevens!$F$3:$M$1002,CONCATENATE("=",Uitwerking!$A204,"-",Uitwerking!AW$9),RelGegevens!$L$3:$L$1002))</f>
        <v/>
      </c>
      <c r="AX204" s="51" t="str">
        <f ca="1">IF(OR($A204="",AX$9="",SUMIF(RelGegevens!$F$3:$M$1002,CONCATENATE("=",Uitwerking!$A204,"-",Uitwerking!AX$9),RelGegevens!$L$3:$L$1002)=0),"",SUMIF(RelGegevens!$F$3:$M$1002,CONCATENATE("=",Uitwerking!$A204,"-",Uitwerking!AX$9),RelGegevens!$L$3:$L$1002))</f>
        <v/>
      </c>
      <c r="AY204" s="51" t="str">
        <f ca="1">IF(OR($A204="",AY$9="",SUMIF(RelGegevens!$F$3:$M$1002,CONCATENATE("=",Uitwerking!$A204,"-",Uitwerking!AY$9),RelGegevens!$L$3:$L$1002)=0),"",SUMIF(RelGegevens!$F$3:$M$1002,CONCATENATE("=",Uitwerking!$A204,"-",Uitwerking!AY$9),RelGegevens!$L$3:$L$1002))</f>
        <v/>
      </c>
      <c r="AZ204" s="51" t="str">
        <f ca="1">IF(OR($A204="",AZ$9="",SUMIF(RelGegevens!$F$3:$M$1002,CONCATENATE("=",Uitwerking!$A204,"-",Uitwerking!AZ$9),RelGegevens!$L$3:$L$1002)=0),"",SUMIF(RelGegevens!$F$3:$M$1002,CONCATENATE("=",Uitwerking!$A204,"-",Uitwerking!AZ$9),RelGegevens!$L$3:$L$1002))</f>
        <v/>
      </c>
      <c r="BA204" s="51" t="str">
        <f ca="1">IF(OR($A204="",BA$9="",SUMIF(RelGegevens!$F$3:$M$1002,CONCATENATE("=",Uitwerking!$A204,"-",Uitwerking!BA$9),RelGegevens!$L$3:$L$1002)=0),"",SUMIF(RelGegevens!$F$3:$M$1002,CONCATENATE("=",Uitwerking!$A204,"-",Uitwerking!BA$9),RelGegevens!$L$3:$L$1002))</f>
        <v/>
      </c>
      <c r="BB204" s="51" t="str">
        <f ca="1">IF(OR($A204="",BB$9="",SUMIF(RelGegevens!$F$3:$M$1002,CONCATENATE("=",Uitwerking!$A204,"-",Uitwerking!BB$9),RelGegevens!$L$3:$L$1002)=0),"",SUMIF(RelGegevens!$F$3:$M$1002,CONCATENATE("=",Uitwerking!$A204,"-",Uitwerking!BB$9),RelGegevens!$L$3:$L$1002))</f>
        <v/>
      </c>
      <c r="BC204" s="52" t="str">
        <f ca="1">IF(OR($A204="",BC$9="",SUMIF(RelGegevens!$F$3:$M$1002,CONCATENATE("=",Uitwerking!$A204,"-",Uitwerking!BC$9),RelGegevens!$L$3:$L$1002)=0),"",SUMIF(RelGegevens!$F$3:$M$1002,CONCATENATE("=",Uitwerking!$A204,"-",Uitwerking!BC$9),RelGegevens!$L$3:$L$1002))</f>
        <v/>
      </c>
    </row>
    <row r="205" spans="1:55" ht="10.5" customHeight="1" x14ac:dyDescent="0.25">
      <c r="A205" s="17" t="str">
        <f>'Data LMA'!B213</f>
        <v/>
      </c>
      <c r="B205" s="29" t="str">
        <f t="shared" si="10"/>
        <v/>
      </c>
      <c r="C205" s="22" t="str">
        <f>IF(A205="","",VLOOKUP(A205,Euralcodes!$A$2:$C$840,3))</f>
        <v/>
      </c>
      <c r="D205" s="23" t="str">
        <f>IF(C205="","",VLOOKUP(A205,Euralcodes!$A$2:$C$840,2))</f>
        <v/>
      </c>
      <c r="E205" s="87" t="str">
        <f t="shared" ca="1" si="11"/>
        <v/>
      </c>
      <c r="F205" s="50" t="str">
        <f ca="1">IF(OR($A205="",F$9="",SUMIF(RelGegevens!$F$3:$M$1002,CONCATENATE("=",Uitwerking!$A205,"-",Uitwerking!F$9),RelGegevens!$L$3:$L$1002)=0),"",SUMIF(RelGegevens!$F$3:$M$1002,CONCATENATE("=",Uitwerking!$A205,"-",Uitwerking!F$9),RelGegevens!$L$3:$L$1002))</f>
        <v/>
      </c>
      <c r="G205" s="51" t="str">
        <f ca="1">IF(OR($A205="",G$9="",SUMIF(RelGegevens!$F$3:$M$1002,CONCATENATE("=",Uitwerking!$A205,"-",Uitwerking!G$9),RelGegevens!$L$3:$L$1002)=0),"",SUMIF(RelGegevens!$F$3:$M$1002,CONCATENATE("=",Uitwerking!$A205,"-",Uitwerking!G$9),RelGegevens!$L$3:$L$1002))</f>
        <v/>
      </c>
      <c r="H205" s="51" t="str">
        <f ca="1">IF(OR($A205="",H$9="",SUMIF(RelGegevens!$F$3:$M$1002,CONCATENATE("=",Uitwerking!$A205,"-",Uitwerking!H$9),RelGegevens!$L$3:$L$1002)=0),"",SUMIF(RelGegevens!$F$3:$M$1002,CONCATENATE("=",Uitwerking!$A205,"-",Uitwerking!H$9),RelGegevens!$L$3:$L$1002))</f>
        <v/>
      </c>
      <c r="I205" s="51" t="str">
        <f ca="1">IF(OR($A205="",I$9="",SUMIF(RelGegevens!$F$3:$M$1002,CONCATENATE("=",Uitwerking!$A205,"-",Uitwerking!I$9),RelGegevens!$L$3:$L$1002)=0),"",SUMIF(RelGegevens!$F$3:$M$1002,CONCATENATE("=",Uitwerking!$A205,"-",Uitwerking!I$9),RelGegevens!$L$3:$L$1002))</f>
        <v/>
      </c>
      <c r="J205" s="51" t="str">
        <f ca="1">IF(OR($A205="",J$9="",SUMIF(RelGegevens!$F$3:$M$1002,CONCATENATE("=",Uitwerking!$A205,"-",Uitwerking!J$9),RelGegevens!$L$3:$L$1002)=0),"",SUMIF(RelGegevens!$F$3:$M$1002,CONCATENATE("=",Uitwerking!$A205,"-",Uitwerking!J$9),RelGegevens!$L$3:$L$1002))</f>
        <v/>
      </c>
      <c r="K205" s="51" t="str">
        <f ca="1">IF(OR($A205="",K$9="",SUMIF(RelGegevens!$F$3:$M$1002,CONCATENATE("=",Uitwerking!$A205,"-",Uitwerking!K$9),RelGegevens!$L$3:$L$1002)=0),"",SUMIF(RelGegevens!$F$3:$M$1002,CONCATENATE("=",Uitwerking!$A205,"-",Uitwerking!K$9),RelGegevens!$L$3:$L$1002))</f>
        <v/>
      </c>
      <c r="L205" s="51" t="str">
        <f ca="1">IF(OR($A205="",L$9="",SUMIF(RelGegevens!$F$3:$M$1002,CONCATENATE("=",Uitwerking!$A205,"-",Uitwerking!L$9),RelGegevens!$L$3:$L$1002)=0),"",SUMIF(RelGegevens!$F$3:$M$1002,CONCATENATE("=",Uitwerking!$A205,"-",Uitwerking!L$9),RelGegevens!$L$3:$L$1002))</f>
        <v/>
      </c>
      <c r="M205" s="51" t="str">
        <f ca="1">IF(OR($A205="",M$9="",SUMIF(RelGegevens!$F$3:$M$1002,CONCATENATE("=",Uitwerking!$A205,"-",Uitwerking!M$9),RelGegevens!$L$3:$L$1002)=0),"",SUMIF(RelGegevens!$F$3:$M$1002,CONCATENATE("=",Uitwerking!$A205,"-",Uitwerking!M$9),RelGegevens!$L$3:$L$1002))</f>
        <v/>
      </c>
      <c r="N205" s="51" t="str">
        <f ca="1">IF(OR($A205="",N$9="",SUMIF(RelGegevens!$F$3:$M$1002,CONCATENATE("=",Uitwerking!$A205,"-",Uitwerking!N$9),RelGegevens!$L$3:$L$1002)=0),"",SUMIF(RelGegevens!$F$3:$M$1002,CONCATENATE("=",Uitwerking!$A205,"-",Uitwerking!N$9),RelGegevens!$L$3:$L$1002))</f>
        <v/>
      </c>
      <c r="O205" s="51" t="str">
        <f ca="1">IF(OR($A205="",O$9="",SUMIF(RelGegevens!$F$3:$M$1002,CONCATENATE("=",Uitwerking!$A205,"-",Uitwerking!O$9),RelGegevens!$L$3:$L$1002)=0),"",SUMIF(RelGegevens!$F$3:$M$1002,CONCATENATE("=",Uitwerking!$A205,"-",Uitwerking!O$9),RelGegevens!$L$3:$L$1002))</f>
        <v/>
      </c>
      <c r="P205" s="51" t="str">
        <f ca="1">IF(OR($A205="",P$9="",SUMIF(RelGegevens!$F$3:$M$1002,CONCATENATE("=",Uitwerking!$A205,"-",Uitwerking!P$9),RelGegevens!$L$3:$L$1002)=0),"",SUMIF(RelGegevens!$F$3:$M$1002,CONCATENATE("=",Uitwerking!$A205,"-",Uitwerking!P$9),RelGegevens!$L$3:$L$1002))</f>
        <v/>
      </c>
      <c r="Q205" s="51" t="str">
        <f ca="1">IF(OR($A205="",Q$9="",SUMIF(RelGegevens!$F$3:$M$1002,CONCATENATE("=",Uitwerking!$A205,"-",Uitwerking!Q$9),RelGegevens!$L$3:$L$1002)=0),"",SUMIF(RelGegevens!$F$3:$M$1002,CONCATENATE("=",Uitwerking!$A205,"-",Uitwerking!Q$9),RelGegevens!$L$3:$L$1002))</f>
        <v/>
      </c>
      <c r="R205" s="51" t="str">
        <f ca="1">IF(OR($A205="",R$9="",SUMIF(RelGegevens!$F$3:$M$1002,CONCATENATE("=",Uitwerking!$A205,"-",Uitwerking!R$9),RelGegevens!$L$3:$L$1002)=0),"",SUMIF(RelGegevens!$F$3:$M$1002,CONCATENATE("=",Uitwerking!$A205,"-",Uitwerking!R$9),RelGegevens!$L$3:$L$1002))</f>
        <v/>
      </c>
      <c r="S205" s="51" t="str">
        <f ca="1">IF(OR($A205="",S$9="",SUMIF(RelGegevens!$F$3:$M$1002,CONCATENATE("=",Uitwerking!$A205,"-",Uitwerking!S$9),RelGegevens!$L$3:$L$1002)=0),"",SUMIF(RelGegevens!$F$3:$M$1002,CONCATENATE("=",Uitwerking!$A205,"-",Uitwerking!S$9),RelGegevens!$L$3:$L$1002))</f>
        <v/>
      </c>
      <c r="T205" s="51" t="str">
        <f ca="1">IF(OR($A205="",T$9="",SUMIF(RelGegevens!$F$3:$M$1002,CONCATENATE("=",Uitwerking!$A205,"-",Uitwerking!T$9),RelGegevens!$L$3:$L$1002)=0),"",SUMIF(RelGegevens!$F$3:$M$1002,CONCATENATE("=",Uitwerking!$A205,"-",Uitwerking!T$9),RelGegevens!$L$3:$L$1002))</f>
        <v/>
      </c>
      <c r="U205" s="51" t="str">
        <f ca="1">IF(OR($A205="",U$9="",SUMIF(RelGegevens!$F$3:$M$1002,CONCATENATE("=",Uitwerking!$A205,"-",Uitwerking!U$9),RelGegevens!$L$3:$L$1002)=0),"",SUMIF(RelGegevens!$F$3:$M$1002,CONCATENATE("=",Uitwerking!$A205,"-",Uitwerking!U$9),RelGegevens!$L$3:$L$1002))</f>
        <v/>
      </c>
      <c r="V205" s="51" t="str">
        <f ca="1">IF(OR($A205="",V$9="",SUMIF(RelGegevens!$F$3:$M$1002,CONCATENATE("=",Uitwerking!$A205,"-",Uitwerking!V$9),RelGegevens!$L$3:$L$1002)=0),"",SUMIF(RelGegevens!$F$3:$M$1002,CONCATENATE("=",Uitwerking!$A205,"-",Uitwerking!V$9),RelGegevens!$L$3:$L$1002))</f>
        <v/>
      </c>
      <c r="W205" s="51" t="str">
        <f ca="1">IF(OR($A205="",W$9="",SUMIF(RelGegevens!$F$3:$M$1002,CONCATENATE("=",Uitwerking!$A205,"-",Uitwerking!W$9),RelGegevens!$L$3:$L$1002)=0),"",SUMIF(RelGegevens!$F$3:$M$1002,CONCATENATE("=",Uitwerking!$A205,"-",Uitwerking!W$9),RelGegevens!$L$3:$L$1002))</f>
        <v/>
      </c>
      <c r="X205" s="51" t="str">
        <f ca="1">IF(OR($A205="",X$9="",SUMIF(RelGegevens!$F$3:$M$1002,CONCATENATE("=",Uitwerking!$A205,"-",Uitwerking!X$9),RelGegevens!$L$3:$L$1002)=0),"",SUMIF(RelGegevens!$F$3:$M$1002,CONCATENATE("=",Uitwerking!$A205,"-",Uitwerking!X$9),RelGegevens!$L$3:$L$1002))</f>
        <v/>
      </c>
      <c r="Y205" s="51" t="str">
        <f ca="1">IF(OR($A205="",Y$9="",SUMIF(RelGegevens!$F$3:$M$1002,CONCATENATE("=",Uitwerking!$A205,"-",Uitwerking!Y$9),RelGegevens!$L$3:$L$1002)=0),"",SUMIF(RelGegevens!$F$3:$M$1002,CONCATENATE("=",Uitwerking!$A205,"-",Uitwerking!Y$9),RelGegevens!$L$3:$L$1002))</f>
        <v/>
      </c>
      <c r="Z205" s="50" t="str">
        <f ca="1">IF(OR($A205="",Z$9="",SUMIF(RelGegevens!$F$3:$M$1002,CONCATENATE("=",Uitwerking!$A205,"-",Uitwerking!Z$9),RelGegevens!$L$3:$L$1002)=0),"",SUMIF(RelGegevens!$F$3:$M$1002,CONCATENATE("=",Uitwerking!$A205,"-",Uitwerking!Z$9),RelGegevens!$L$3:$L$1002))</f>
        <v/>
      </c>
      <c r="AA205" s="51" t="str">
        <f ca="1">IF(OR($A205="",AA$9="",SUMIF(RelGegevens!$F$3:$M$1002,CONCATENATE("=",Uitwerking!$A205,"-",Uitwerking!AA$9),RelGegevens!$L$3:$L$1002)=0),"",SUMIF(RelGegevens!$F$3:$M$1002,CONCATENATE("=",Uitwerking!$A205,"-",Uitwerking!AA$9),RelGegevens!$L$3:$L$1002))</f>
        <v/>
      </c>
      <c r="AB205" s="51" t="str">
        <f ca="1">IF(OR($A205="",AB$9="",SUMIF(RelGegevens!$F$3:$M$1002,CONCATENATE("=",Uitwerking!$A205,"-",Uitwerking!AB$9),RelGegevens!$L$3:$L$1002)=0),"",SUMIF(RelGegevens!$F$3:$M$1002,CONCATENATE("=",Uitwerking!$A205,"-",Uitwerking!AB$9),RelGegevens!$L$3:$L$1002))</f>
        <v/>
      </c>
      <c r="AC205" s="51" t="str">
        <f ca="1">IF(OR($A205="",AC$9="",SUMIF(RelGegevens!$F$3:$M$1002,CONCATENATE("=",Uitwerking!$A205,"-",Uitwerking!AC$9),RelGegevens!$L$3:$L$1002)=0),"",SUMIF(RelGegevens!$F$3:$M$1002,CONCATENATE("=",Uitwerking!$A205,"-",Uitwerking!AC$9),RelGegevens!$L$3:$L$1002))</f>
        <v/>
      </c>
      <c r="AD205" s="51" t="str">
        <f ca="1">IF(OR($A205="",AD$9="",SUMIF(RelGegevens!$F$3:$M$1002,CONCATENATE("=",Uitwerking!$A205,"-",Uitwerking!AD$9),RelGegevens!$L$3:$L$1002)=0),"",SUMIF(RelGegevens!$F$3:$M$1002,CONCATENATE("=",Uitwerking!$A205,"-",Uitwerking!AD$9),RelGegevens!$L$3:$L$1002))</f>
        <v/>
      </c>
      <c r="AE205" s="51" t="str">
        <f ca="1">IF(OR($A205="",AE$9="",SUMIF(RelGegevens!$F$3:$M$1002,CONCATENATE("=",Uitwerking!$A205,"-",Uitwerking!AE$9),RelGegevens!$L$3:$L$1002)=0),"",SUMIF(RelGegevens!$F$3:$M$1002,CONCATENATE("=",Uitwerking!$A205,"-",Uitwerking!AE$9),RelGegevens!$L$3:$L$1002))</f>
        <v/>
      </c>
      <c r="AF205" s="51" t="str">
        <f ca="1">IF(OR($A205="",AF$9="",SUMIF(RelGegevens!$F$3:$M$1002,CONCATENATE("=",Uitwerking!$A205,"-",Uitwerking!AF$9),RelGegevens!$L$3:$L$1002)=0),"",SUMIF(RelGegevens!$F$3:$M$1002,CONCATENATE("=",Uitwerking!$A205,"-",Uitwerking!AF$9),RelGegevens!$L$3:$L$1002))</f>
        <v/>
      </c>
      <c r="AG205" s="51" t="str">
        <f ca="1">IF(OR($A205="",AG$9="",SUMIF(RelGegevens!$F$3:$M$1002,CONCATENATE("=",Uitwerking!$A205,"-",Uitwerking!AG$9),RelGegevens!$L$3:$L$1002)=0),"",SUMIF(RelGegevens!$F$3:$M$1002,CONCATENATE("=",Uitwerking!$A205,"-",Uitwerking!AG$9),RelGegevens!$L$3:$L$1002))</f>
        <v/>
      </c>
      <c r="AH205" s="51" t="str">
        <f ca="1">IF(OR($A205="",AH$9="",SUMIF(RelGegevens!$F$3:$M$1002,CONCATENATE("=",Uitwerking!$A205,"-",Uitwerking!AH$9),RelGegevens!$L$3:$L$1002)=0),"",SUMIF(RelGegevens!$F$3:$M$1002,CONCATENATE("=",Uitwerking!$A205,"-",Uitwerking!AH$9),RelGegevens!$L$3:$L$1002))</f>
        <v/>
      </c>
      <c r="AI205" s="51" t="str">
        <f ca="1">IF(OR($A205="",AI$9="",SUMIF(RelGegevens!$F$3:$M$1002,CONCATENATE("=",Uitwerking!$A205,"-",Uitwerking!AI$9),RelGegevens!$L$3:$L$1002)=0),"",SUMIF(RelGegevens!$F$3:$M$1002,CONCATENATE("=",Uitwerking!$A205,"-",Uitwerking!AI$9),RelGegevens!$L$3:$L$1002))</f>
        <v/>
      </c>
      <c r="AJ205" s="51" t="str">
        <f ca="1">IF(OR($A205="",AJ$9="",SUMIF(RelGegevens!$F$3:$M$1002,CONCATENATE("=",Uitwerking!$A205,"-",Uitwerking!AJ$9),RelGegevens!$L$3:$L$1002)=0),"",SUMIF(RelGegevens!$F$3:$M$1002,CONCATENATE("=",Uitwerking!$A205,"-",Uitwerking!AJ$9),RelGegevens!$L$3:$L$1002))</f>
        <v/>
      </c>
      <c r="AK205" s="51" t="str">
        <f ca="1">IF(OR($A205="",AK$9="",SUMIF(RelGegevens!$F$3:$M$1002,CONCATENATE("=",Uitwerking!$A205,"-",Uitwerking!AK$9),RelGegevens!$L$3:$L$1002)=0),"",SUMIF(RelGegevens!$F$3:$M$1002,CONCATENATE("=",Uitwerking!$A205,"-",Uitwerking!AK$9),RelGegevens!$L$3:$L$1002))</f>
        <v/>
      </c>
      <c r="AL205" s="51" t="str">
        <f ca="1">IF(OR($A205="",AL$9="",SUMIF(RelGegevens!$F$3:$M$1002,CONCATENATE("=",Uitwerking!$A205,"-",Uitwerking!AL$9),RelGegevens!$L$3:$L$1002)=0),"",SUMIF(RelGegevens!$F$3:$M$1002,CONCATENATE("=",Uitwerking!$A205,"-",Uitwerking!AL$9),RelGegevens!$L$3:$L$1002))</f>
        <v/>
      </c>
      <c r="AM205" s="51" t="str">
        <f ca="1">IF(OR($A205="",AM$9="",SUMIF(RelGegevens!$F$3:$M$1002,CONCATENATE("=",Uitwerking!$A205,"-",Uitwerking!AM$9),RelGegevens!$L$3:$L$1002)=0),"",SUMIF(RelGegevens!$F$3:$M$1002,CONCATENATE("=",Uitwerking!$A205,"-",Uitwerking!AM$9),RelGegevens!$L$3:$L$1002))</f>
        <v/>
      </c>
      <c r="AN205" s="51" t="str">
        <f ca="1">IF(OR($A205="",AN$9="",SUMIF(RelGegevens!$F$3:$M$1002,CONCATENATE("=",Uitwerking!$A205,"-",Uitwerking!AN$9),RelGegevens!$L$3:$L$1002)=0),"",SUMIF(RelGegevens!$F$3:$M$1002,CONCATENATE("=",Uitwerking!$A205,"-",Uitwerking!AN$9),RelGegevens!$L$3:$L$1002))</f>
        <v/>
      </c>
      <c r="AO205" s="51" t="str">
        <f ca="1">IF(OR($A205="",AO$9="",SUMIF(RelGegevens!$F$3:$M$1002,CONCATENATE("=",Uitwerking!$A205,"-",Uitwerking!AO$9),RelGegevens!$L$3:$L$1002)=0),"",SUMIF(RelGegevens!$F$3:$M$1002,CONCATENATE("=",Uitwerking!$A205,"-",Uitwerking!AO$9),RelGegevens!$L$3:$L$1002))</f>
        <v/>
      </c>
      <c r="AP205" s="51" t="str">
        <f ca="1">IF(OR($A205="",AP$9="",SUMIF(RelGegevens!$F$3:$M$1002,CONCATENATE("=",Uitwerking!$A205,"-",Uitwerking!AP$9),RelGegevens!$L$3:$L$1002)=0),"",SUMIF(RelGegevens!$F$3:$M$1002,CONCATENATE("=",Uitwerking!$A205,"-",Uitwerking!AP$9),RelGegevens!$L$3:$L$1002))</f>
        <v/>
      </c>
      <c r="AQ205" s="51" t="str">
        <f ca="1">IF(OR($A205="",AQ$9="",SUMIF(RelGegevens!$F$3:$M$1002,CONCATENATE("=",Uitwerking!$A205,"-",Uitwerking!AQ$9),RelGegevens!$L$3:$L$1002)=0),"",SUMIF(RelGegevens!$F$3:$M$1002,CONCATENATE("=",Uitwerking!$A205,"-",Uitwerking!AQ$9),RelGegevens!$L$3:$L$1002))</f>
        <v/>
      </c>
      <c r="AR205" s="51" t="str">
        <f ca="1">IF(OR($A205="",AR$9="",SUMIF(RelGegevens!$F$3:$M$1002,CONCATENATE("=",Uitwerking!$A205,"-",Uitwerking!AR$9),RelGegevens!$L$3:$L$1002)=0),"",SUMIF(RelGegevens!$F$3:$M$1002,CONCATENATE("=",Uitwerking!$A205,"-",Uitwerking!AR$9),RelGegevens!$L$3:$L$1002))</f>
        <v/>
      </c>
      <c r="AS205" s="51" t="str">
        <f ca="1">IF(OR($A205="",AS$9="",SUMIF(RelGegevens!$F$3:$M$1002,CONCATENATE("=",Uitwerking!$A205,"-",Uitwerking!AS$9),RelGegevens!$L$3:$L$1002)=0),"",SUMIF(RelGegevens!$F$3:$M$1002,CONCATENATE("=",Uitwerking!$A205,"-",Uitwerking!AS$9),RelGegevens!$L$3:$L$1002))</f>
        <v/>
      </c>
      <c r="AT205" s="51" t="str">
        <f ca="1">IF(OR($A205="",AT$9="",SUMIF(RelGegevens!$F$3:$M$1002,CONCATENATE("=",Uitwerking!$A205,"-",Uitwerking!AT$9),RelGegevens!$L$3:$L$1002)=0),"",SUMIF(RelGegevens!$F$3:$M$1002,CONCATENATE("=",Uitwerking!$A205,"-",Uitwerking!AT$9),RelGegevens!$L$3:$L$1002))</f>
        <v/>
      </c>
      <c r="AU205" s="51" t="str">
        <f ca="1">IF(OR($A205="",AU$9="",SUMIF(RelGegevens!$F$3:$M$1002,CONCATENATE("=",Uitwerking!$A205,"-",Uitwerking!AU$9),RelGegevens!$L$3:$L$1002)=0),"",SUMIF(RelGegevens!$F$3:$M$1002,CONCATENATE("=",Uitwerking!$A205,"-",Uitwerking!AU$9),RelGegevens!$L$3:$L$1002))</f>
        <v/>
      </c>
      <c r="AV205" s="51" t="str">
        <f ca="1">IF(OR($A205="",AV$9="",SUMIF(RelGegevens!$F$3:$M$1002,CONCATENATE("=",Uitwerking!$A205,"-",Uitwerking!AV$9),RelGegevens!$L$3:$L$1002)=0),"",SUMIF(RelGegevens!$F$3:$M$1002,CONCATENATE("=",Uitwerking!$A205,"-",Uitwerking!AV$9),RelGegevens!$L$3:$L$1002))</f>
        <v/>
      </c>
      <c r="AW205" s="51" t="str">
        <f ca="1">IF(OR($A205="",AW$9="",SUMIF(RelGegevens!$F$3:$M$1002,CONCATENATE("=",Uitwerking!$A205,"-",Uitwerking!AW$9),RelGegevens!$L$3:$L$1002)=0),"",SUMIF(RelGegevens!$F$3:$M$1002,CONCATENATE("=",Uitwerking!$A205,"-",Uitwerking!AW$9),RelGegevens!$L$3:$L$1002))</f>
        <v/>
      </c>
      <c r="AX205" s="51" t="str">
        <f ca="1">IF(OR($A205="",AX$9="",SUMIF(RelGegevens!$F$3:$M$1002,CONCATENATE("=",Uitwerking!$A205,"-",Uitwerking!AX$9),RelGegevens!$L$3:$L$1002)=0),"",SUMIF(RelGegevens!$F$3:$M$1002,CONCATENATE("=",Uitwerking!$A205,"-",Uitwerking!AX$9),RelGegevens!$L$3:$L$1002))</f>
        <v/>
      </c>
      <c r="AY205" s="51" t="str">
        <f ca="1">IF(OR($A205="",AY$9="",SUMIF(RelGegevens!$F$3:$M$1002,CONCATENATE("=",Uitwerking!$A205,"-",Uitwerking!AY$9),RelGegevens!$L$3:$L$1002)=0),"",SUMIF(RelGegevens!$F$3:$M$1002,CONCATENATE("=",Uitwerking!$A205,"-",Uitwerking!AY$9),RelGegevens!$L$3:$L$1002))</f>
        <v/>
      </c>
      <c r="AZ205" s="51" t="str">
        <f ca="1">IF(OR($A205="",AZ$9="",SUMIF(RelGegevens!$F$3:$M$1002,CONCATENATE("=",Uitwerking!$A205,"-",Uitwerking!AZ$9),RelGegevens!$L$3:$L$1002)=0),"",SUMIF(RelGegevens!$F$3:$M$1002,CONCATENATE("=",Uitwerking!$A205,"-",Uitwerking!AZ$9),RelGegevens!$L$3:$L$1002))</f>
        <v/>
      </c>
      <c r="BA205" s="51" t="str">
        <f ca="1">IF(OR($A205="",BA$9="",SUMIF(RelGegevens!$F$3:$M$1002,CONCATENATE("=",Uitwerking!$A205,"-",Uitwerking!BA$9),RelGegevens!$L$3:$L$1002)=0),"",SUMIF(RelGegevens!$F$3:$M$1002,CONCATENATE("=",Uitwerking!$A205,"-",Uitwerking!BA$9),RelGegevens!$L$3:$L$1002))</f>
        <v/>
      </c>
      <c r="BB205" s="51" t="str">
        <f ca="1">IF(OR($A205="",BB$9="",SUMIF(RelGegevens!$F$3:$M$1002,CONCATENATE("=",Uitwerking!$A205,"-",Uitwerking!BB$9),RelGegevens!$L$3:$L$1002)=0),"",SUMIF(RelGegevens!$F$3:$M$1002,CONCATENATE("=",Uitwerking!$A205,"-",Uitwerking!BB$9),RelGegevens!$L$3:$L$1002))</f>
        <v/>
      </c>
      <c r="BC205" s="52" t="str">
        <f ca="1">IF(OR($A205="",BC$9="",SUMIF(RelGegevens!$F$3:$M$1002,CONCATENATE("=",Uitwerking!$A205,"-",Uitwerking!BC$9),RelGegevens!$L$3:$L$1002)=0),"",SUMIF(RelGegevens!$F$3:$M$1002,CONCATENATE("=",Uitwerking!$A205,"-",Uitwerking!BC$9),RelGegevens!$L$3:$L$1002))</f>
        <v/>
      </c>
    </row>
    <row r="206" spans="1:55" ht="10.5" customHeight="1" x14ac:dyDescent="0.25">
      <c r="A206" s="17" t="str">
        <f>'Data LMA'!B214</f>
        <v/>
      </c>
      <c r="B206" s="29" t="str">
        <f t="shared" si="10"/>
        <v/>
      </c>
      <c r="C206" s="22" t="str">
        <f>IF(A206="","",VLOOKUP(A206,Euralcodes!$A$2:$C$840,3))</f>
        <v/>
      </c>
      <c r="D206" s="23" t="str">
        <f>IF(C206="","",VLOOKUP(A206,Euralcodes!$A$2:$C$840,2))</f>
        <v/>
      </c>
      <c r="E206" s="87" t="str">
        <f t="shared" ca="1" si="11"/>
        <v/>
      </c>
      <c r="F206" s="50" t="str">
        <f ca="1">IF(OR($A206="",F$9="",SUMIF(RelGegevens!$F$3:$M$1002,CONCATENATE("=",Uitwerking!$A206,"-",Uitwerking!F$9),RelGegevens!$L$3:$L$1002)=0),"",SUMIF(RelGegevens!$F$3:$M$1002,CONCATENATE("=",Uitwerking!$A206,"-",Uitwerking!F$9),RelGegevens!$L$3:$L$1002))</f>
        <v/>
      </c>
      <c r="G206" s="51" t="str">
        <f ca="1">IF(OR($A206="",G$9="",SUMIF(RelGegevens!$F$3:$M$1002,CONCATENATE("=",Uitwerking!$A206,"-",Uitwerking!G$9),RelGegevens!$L$3:$L$1002)=0),"",SUMIF(RelGegevens!$F$3:$M$1002,CONCATENATE("=",Uitwerking!$A206,"-",Uitwerking!G$9),RelGegevens!$L$3:$L$1002))</f>
        <v/>
      </c>
      <c r="H206" s="51" t="str">
        <f ca="1">IF(OR($A206="",H$9="",SUMIF(RelGegevens!$F$3:$M$1002,CONCATENATE("=",Uitwerking!$A206,"-",Uitwerking!H$9),RelGegevens!$L$3:$L$1002)=0),"",SUMIF(RelGegevens!$F$3:$M$1002,CONCATENATE("=",Uitwerking!$A206,"-",Uitwerking!H$9),RelGegevens!$L$3:$L$1002))</f>
        <v/>
      </c>
      <c r="I206" s="51" t="str">
        <f ca="1">IF(OR($A206="",I$9="",SUMIF(RelGegevens!$F$3:$M$1002,CONCATENATE("=",Uitwerking!$A206,"-",Uitwerking!I$9),RelGegevens!$L$3:$L$1002)=0),"",SUMIF(RelGegevens!$F$3:$M$1002,CONCATENATE("=",Uitwerking!$A206,"-",Uitwerking!I$9),RelGegevens!$L$3:$L$1002))</f>
        <v/>
      </c>
      <c r="J206" s="51" t="str">
        <f ca="1">IF(OR($A206="",J$9="",SUMIF(RelGegevens!$F$3:$M$1002,CONCATENATE("=",Uitwerking!$A206,"-",Uitwerking!J$9),RelGegevens!$L$3:$L$1002)=0),"",SUMIF(RelGegevens!$F$3:$M$1002,CONCATENATE("=",Uitwerking!$A206,"-",Uitwerking!J$9),RelGegevens!$L$3:$L$1002))</f>
        <v/>
      </c>
      <c r="K206" s="51" t="str">
        <f ca="1">IF(OR($A206="",K$9="",SUMIF(RelGegevens!$F$3:$M$1002,CONCATENATE("=",Uitwerking!$A206,"-",Uitwerking!K$9),RelGegevens!$L$3:$L$1002)=0),"",SUMIF(RelGegevens!$F$3:$M$1002,CONCATENATE("=",Uitwerking!$A206,"-",Uitwerking!K$9),RelGegevens!$L$3:$L$1002))</f>
        <v/>
      </c>
      <c r="L206" s="51" t="str">
        <f ca="1">IF(OR($A206="",L$9="",SUMIF(RelGegevens!$F$3:$M$1002,CONCATENATE("=",Uitwerking!$A206,"-",Uitwerking!L$9),RelGegevens!$L$3:$L$1002)=0),"",SUMIF(RelGegevens!$F$3:$M$1002,CONCATENATE("=",Uitwerking!$A206,"-",Uitwerking!L$9),RelGegevens!$L$3:$L$1002))</f>
        <v/>
      </c>
      <c r="M206" s="51" t="str">
        <f ca="1">IF(OR($A206="",M$9="",SUMIF(RelGegevens!$F$3:$M$1002,CONCATENATE("=",Uitwerking!$A206,"-",Uitwerking!M$9),RelGegevens!$L$3:$L$1002)=0),"",SUMIF(RelGegevens!$F$3:$M$1002,CONCATENATE("=",Uitwerking!$A206,"-",Uitwerking!M$9),RelGegevens!$L$3:$L$1002))</f>
        <v/>
      </c>
      <c r="N206" s="51" t="str">
        <f ca="1">IF(OR($A206="",N$9="",SUMIF(RelGegevens!$F$3:$M$1002,CONCATENATE("=",Uitwerking!$A206,"-",Uitwerking!N$9),RelGegevens!$L$3:$L$1002)=0),"",SUMIF(RelGegevens!$F$3:$M$1002,CONCATENATE("=",Uitwerking!$A206,"-",Uitwerking!N$9),RelGegevens!$L$3:$L$1002))</f>
        <v/>
      </c>
      <c r="O206" s="51" t="str">
        <f ca="1">IF(OR($A206="",O$9="",SUMIF(RelGegevens!$F$3:$M$1002,CONCATENATE("=",Uitwerking!$A206,"-",Uitwerking!O$9),RelGegevens!$L$3:$L$1002)=0),"",SUMIF(RelGegevens!$F$3:$M$1002,CONCATENATE("=",Uitwerking!$A206,"-",Uitwerking!O$9),RelGegevens!$L$3:$L$1002))</f>
        <v/>
      </c>
      <c r="P206" s="51" t="str">
        <f ca="1">IF(OR($A206="",P$9="",SUMIF(RelGegevens!$F$3:$M$1002,CONCATENATE("=",Uitwerking!$A206,"-",Uitwerking!P$9),RelGegevens!$L$3:$L$1002)=0),"",SUMIF(RelGegevens!$F$3:$M$1002,CONCATENATE("=",Uitwerking!$A206,"-",Uitwerking!P$9),RelGegevens!$L$3:$L$1002))</f>
        <v/>
      </c>
      <c r="Q206" s="51" t="str">
        <f ca="1">IF(OR($A206="",Q$9="",SUMIF(RelGegevens!$F$3:$M$1002,CONCATENATE("=",Uitwerking!$A206,"-",Uitwerking!Q$9),RelGegevens!$L$3:$L$1002)=0),"",SUMIF(RelGegevens!$F$3:$M$1002,CONCATENATE("=",Uitwerking!$A206,"-",Uitwerking!Q$9),RelGegevens!$L$3:$L$1002))</f>
        <v/>
      </c>
      <c r="R206" s="51" t="str">
        <f ca="1">IF(OR($A206="",R$9="",SUMIF(RelGegevens!$F$3:$M$1002,CONCATENATE("=",Uitwerking!$A206,"-",Uitwerking!R$9),RelGegevens!$L$3:$L$1002)=0),"",SUMIF(RelGegevens!$F$3:$M$1002,CONCATENATE("=",Uitwerking!$A206,"-",Uitwerking!R$9),RelGegevens!$L$3:$L$1002))</f>
        <v/>
      </c>
      <c r="S206" s="51" t="str">
        <f ca="1">IF(OR($A206="",S$9="",SUMIF(RelGegevens!$F$3:$M$1002,CONCATENATE("=",Uitwerking!$A206,"-",Uitwerking!S$9),RelGegevens!$L$3:$L$1002)=0),"",SUMIF(RelGegevens!$F$3:$M$1002,CONCATENATE("=",Uitwerking!$A206,"-",Uitwerking!S$9),RelGegevens!$L$3:$L$1002))</f>
        <v/>
      </c>
      <c r="T206" s="51" t="str">
        <f ca="1">IF(OR($A206="",T$9="",SUMIF(RelGegevens!$F$3:$M$1002,CONCATENATE("=",Uitwerking!$A206,"-",Uitwerking!T$9),RelGegevens!$L$3:$L$1002)=0),"",SUMIF(RelGegevens!$F$3:$M$1002,CONCATENATE("=",Uitwerking!$A206,"-",Uitwerking!T$9),RelGegevens!$L$3:$L$1002))</f>
        <v/>
      </c>
      <c r="U206" s="51" t="str">
        <f ca="1">IF(OR($A206="",U$9="",SUMIF(RelGegevens!$F$3:$M$1002,CONCATENATE("=",Uitwerking!$A206,"-",Uitwerking!U$9),RelGegevens!$L$3:$L$1002)=0),"",SUMIF(RelGegevens!$F$3:$M$1002,CONCATENATE("=",Uitwerking!$A206,"-",Uitwerking!U$9),RelGegevens!$L$3:$L$1002))</f>
        <v/>
      </c>
      <c r="V206" s="51" t="str">
        <f ca="1">IF(OR($A206="",V$9="",SUMIF(RelGegevens!$F$3:$M$1002,CONCATENATE("=",Uitwerking!$A206,"-",Uitwerking!V$9),RelGegevens!$L$3:$L$1002)=0),"",SUMIF(RelGegevens!$F$3:$M$1002,CONCATENATE("=",Uitwerking!$A206,"-",Uitwerking!V$9),RelGegevens!$L$3:$L$1002))</f>
        <v/>
      </c>
      <c r="W206" s="51" t="str">
        <f ca="1">IF(OR($A206="",W$9="",SUMIF(RelGegevens!$F$3:$M$1002,CONCATENATE("=",Uitwerking!$A206,"-",Uitwerking!W$9),RelGegevens!$L$3:$L$1002)=0),"",SUMIF(RelGegevens!$F$3:$M$1002,CONCATENATE("=",Uitwerking!$A206,"-",Uitwerking!W$9),RelGegevens!$L$3:$L$1002))</f>
        <v/>
      </c>
      <c r="X206" s="51" t="str">
        <f ca="1">IF(OR($A206="",X$9="",SUMIF(RelGegevens!$F$3:$M$1002,CONCATENATE("=",Uitwerking!$A206,"-",Uitwerking!X$9),RelGegevens!$L$3:$L$1002)=0),"",SUMIF(RelGegevens!$F$3:$M$1002,CONCATENATE("=",Uitwerking!$A206,"-",Uitwerking!X$9),RelGegevens!$L$3:$L$1002))</f>
        <v/>
      </c>
      <c r="Y206" s="51" t="str">
        <f ca="1">IF(OR($A206="",Y$9="",SUMIF(RelGegevens!$F$3:$M$1002,CONCATENATE("=",Uitwerking!$A206,"-",Uitwerking!Y$9),RelGegevens!$L$3:$L$1002)=0),"",SUMIF(RelGegevens!$F$3:$M$1002,CONCATENATE("=",Uitwerking!$A206,"-",Uitwerking!Y$9),RelGegevens!$L$3:$L$1002))</f>
        <v/>
      </c>
      <c r="Z206" s="50" t="str">
        <f ca="1">IF(OR($A206="",Z$9="",SUMIF(RelGegevens!$F$3:$M$1002,CONCATENATE("=",Uitwerking!$A206,"-",Uitwerking!Z$9),RelGegevens!$L$3:$L$1002)=0),"",SUMIF(RelGegevens!$F$3:$M$1002,CONCATENATE("=",Uitwerking!$A206,"-",Uitwerking!Z$9),RelGegevens!$L$3:$L$1002))</f>
        <v/>
      </c>
      <c r="AA206" s="51" t="str">
        <f ca="1">IF(OR($A206="",AA$9="",SUMIF(RelGegevens!$F$3:$M$1002,CONCATENATE("=",Uitwerking!$A206,"-",Uitwerking!AA$9),RelGegevens!$L$3:$L$1002)=0),"",SUMIF(RelGegevens!$F$3:$M$1002,CONCATENATE("=",Uitwerking!$A206,"-",Uitwerking!AA$9),RelGegevens!$L$3:$L$1002))</f>
        <v/>
      </c>
      <c r="AB206" s="51" t="str">
        <f ca="1">IF(OR($A206="",AB$9="",SUMIF(RelGegevens!$F$3:$M$1002,CONCATENATE("=",Uitwerking!$A206,"-",Uitwerking!AB$9),RelGegevens!$L$3:$L$1002)=0),"",SUMIF(RelGegevens!$F$3:$M$1002,CONCATENATE("=",Uitwerking!$A206,"-",Uitwerking!AB$9),RelGegevens!$L$3:$L$1002))</f>
        <v/>
      </c>
      <c r="AC206" s="51" t="str">
        <f ca="1">IF(OR($A206="",AC$9="",SUMIF(RelGegevens!$F$3:$M$1002,CONCATENATE("=",Uitwerking!$A206,"-",Uitwerking!AC$9),RelGegevens!$L$3:$L$1002)=0),"",SUMIF(RelGegevens!$F$3:$M$1002,CONCATENATE("=",Uitwerking!$A206,"-",Uitwerking!AC$9),RelGegevens!$L$3:$L$1002))</f>
        <v/>
      </c>
      <c r="AD206" s="51" t="str">
        <f ca="1">IF(OR($A206="",AD$9="",SUMIF(RelGegevens!$F$3:$M$1002,CONCATENATE("=",Uitwerking!$A206,"-",Uitwerking!AD$9),RelGegevens!$L$3:$L$1002)=0),"",SUMIF(RelGegevens!$F$3:$M$1002,CONCATENATE("=",Uitwerking!$A206,"-",Uitwerking!AD$9),RelGegevens!$L$3:$L$1002))</f>
        <v/>
      </c>
      <c r="AE206" s="51" t="str">
        <f ca="1">IF(OR($A206="",AE$9="",SUMIF(RelGegevens!$F$3:$M$1002,CONCATENATE("=",Uitwerking!$A206,"-",Uitwerking!AE$9),RelGegevens!$L$3:$L$1002)=0),"",SUMIF(RelGegevens!$F$3:$M$1002,CONCATENATE("=",Uitwerking!$A206,"-",Uitwerking!AE$9),RelGegevens!$L$3:$L$1002))</f>
        <v/>
      </c>
      <c r="AF206" s="51" t="str">
        <f ca="1">IF(OR($A206="",AF$9="",SUMIF(RelGegevens!$F$3:$M$1002,CONCATENATE("=",Uitwerking!$A206,"-",Uitwerking!AF$9),RelGegevens!$L$3:$L$1002)=0),"",SUMIF(RelGegevens!$F$3:$M$1002,CONCATENATE("=",Uitwerking!$A206,"-",Uitwerking!AF$9),RelGegevens!$L$3:$L$1002))</f>
        <v/>
      </c>
      <c r="AG206" s="51" t="str">
        <f ca="1">IF(OR($A206="",AG$9="",SUMIF(RelGegevens!$F$3:$M$1002,CONCATENATE("=",Uitwerking!$A206,"-",Uitwerking!AG$9),RelGegevens!$L$3:$L$1002)=0),"",SUMIF(RelGegevens!$F$3:$M$1002,CONCATENATE("=",Uitwerking!$A206,"-",Uitwerking!AG$9),RelGegevens!$L$3:$L$1002))</f>
        <v/>
      </c>
      <c r="AH206" s="51" t="str">
        <f ca="1">IF(OR($A206="",AH$9="",SUMIF(RelGegevens!$F$3:$M$1002,CONCATENATE("=",Uitwerking!$A206,"-",Uitwerking!AH$9),RelGegevens!$L$3:$L$1002)=0),"",SUMIF(RelGegevens!$F$3:$M$1002,CONCATENATE("=",Uitwerking!$A206,"-",Uitwerking!AH$9),RelGegevens!$L$3:$L$1002))</f>
        <v/>
      </c>
      <c r="AI206" s="51" t="str">
        <f ca="1">IF(OR($A206="",AI$9="",SUMIF(RelGegevens!$F$3:$M$1002,CONCATENATE("=",Uitwerking!$A206,"-",Uitwerking!AI$9),RelGegevens!$L$3:$L$1002)=0),"",SUMIF(RelGegevens!$F$3:$M$1002,CONCATENATE("=",Uitwerking!$A206,"-",Uitwerking!AI$9),RelGegevens!$L$3:$L$1002))</f>
        <v/>
      </c>
      <c r="AJ206" s="51" t="str">
        <f ca="1">IF(OR($A206="",AJ$9="",SUMIF(RelGegevens!$F$3:$M$1002,CONCATENATE("=",Uitwerking!$A206,"-",Uitwerking!AJ$9),RelGegevens!$L$3:$L$1002)=0),"",SUMIF(RelGegevens!$F$3:$M$1002,CONCATENATE("=",Uitwerking!$A206,"-",Uitwerking!AJ$9),RelGegevens!$L$3:$L$1002))</f>
        <v/>
      </c>
      <c r="AK206" s="51" t="str">
        <f ca="1">IF(OR($A206="",AK$9="",SUMIF(RelGegevens!$F$3:$M$1002,CONCATENATE("=",Uitwerking!$A206,"-",Uitwerking!AK$9),RelGegevens!$L$3:$L$1002)=0),"",SUMIF(RelGegevens!$F$3:$M$1002,CONCATENATE("=",Uitwerking!$A206,"-",Uitwerking!AK$9),RelGegevens!$L$3:$L$1002))</f>
        <v/>
      </c>
      <c r="AL206" s="51" t="str">
        <f ca="1">IF(OR($A206="",AL$9="",SUMIF(RelGegevens!$F$3:$M$1002,CONCATENATE("=",Uitwerking!$A206,"-",Uitwerking!AL$9),RelGegevens!$L$3:$L$1002)=0),"",SUMIF(RelGegevens!$F$3:$M$1002,CONCATENATE("=",Uitwerking!$A206,"-",Uitwerking!AL$9),RelGegevens!$L$3:$L$1002))</f>
        <v/>
      </c>
      <c r="AM206" s="51" t="str">
        <f ca="1">IF(OR($A206="",AM$9="",SUMIF(RelGegevens!$F$3:$M$1002,CONCATENATE("=",Uitwerking!$A206,"-",Uitwerking!AM$9),RelGegevens!$L$3:$L$1002)=0),"",SUMIF(RelGegevens!$F$3:$M$1002,CONCATENATE("=",Uitwerking!$A206,"-",Uitwerking!AM$9),RelGegevens!$L$3:$L$1002))</f>
        <v/>
      </c>
      <c r="AN206" s="51" t="str">
        <f ca="1">IF(OR($A206="",AN$9="",SUMIF(RelGegevens!$F$3:$M$1002,CONCATENATE("=",Uitwerking!$A206,"-",Uitwerking!AN$9),RelGegevens!$L$3:$L$1002)=0),"",SUMIF(RelGegevens!$F$3:$M$1002,CONCATENATE("=",Uitwerking!$A206,"-",Uitwerking!AN$9),RelGegevens!$L$3:$L$1002))</f>
        <v/>
      </c>
      <c r="AO206" s="51" t="str">
        <f ca="1">IF(OR($A206="",AO$9="",SUMIF(RelGegevens!$F$3:$M$1002,CONCATENATE("=",Uitwerking!$A206,"-",Uitwerking!AO$9),RelGegevens!$L$3:$L$1002)=0),"",SUMIF(RelGegevens!$F$3:$M$1002,CONCATENATE("=",Uitwerking!$A206,"-",Uitwerking!AO$9),RelGegevens!$L$3:$L$1002))</f>
        <v/>
      </c>
      <c r="AP206" s="51" t="str">
        <f ca="1">IF(OR($A206="",AP$9="",SUMIF(RelGegevens!$F$3:$M$1002,CONCATENATE("=",Uitwerking!$A206,"-",Uitwerking!AP$9),RelGegevens!$L$3:$L$1002)=0),"",SUMIF(RelGegevens!$F$3:$M$1002,CONCATENATE("=",Uitwerking!$A206,"-",Uitwerking!AP$9),RelGegevens!$L$3:$L$1002))</f>
        <v/>
      </c>
      <c r="AQ206" s="51" t="str">
        <f ca="1">IF(OR($A206="",AQ$9="",SUMIF(RelGegevens!$F$3:$M$1002,CONCATENATE("=",Uitwerking!$A206,"-",Uitwerking!AQ$9),RelGegevens!$L$3:$L$1002)=0),"",SUMIF(RelGegevens!$F$3:$M$1002,CONCATENATE("=",Uitwerking!$A206,"-",Uitwerking!AQ$9),RelGegevens!$L$3:$L$1002))</f>
        <v/>
      </c>
      <c r="AR206" s="51" t="str">
        <f ca="1">IF(OR($A206="",AR$9="",SUMIF(RelGegevens!$F$3:$M$1002,CONCATENATE("=",Uitwerking!$A206,"-",Uitwerking!AR$9),RelGegevens!$L$3:$L$1002)=0),"",SUMIF(RelGegevens!$F$3:$M$1002,CONCATENATE("=",Uitwerking!$A206,"-",Uitwerking!AR$9),RelGegevens!$L$3:$L$1002))</f>
        <v/>
      </c>
      <c r="AS206" s="51" t="str">
        <f ca="1">IF(OR($A206="",AS$9="",SUMIF(RelGegevens!$F$3:$M$1002,CONCATENATE("=",Uitwerking!$A206,"-",Uitwerking!AS$9),RelGegevens!$L$3:$L$1002)=0),"",SUMIF(RelGegevens!$F$3:$M$1002,CONCATENATE("=",Uitwerking!$A206,"-",Uitwerking!AS$9),RelGegevens!$L$3:$L$1002))</f>
        <v/>
      </c>
      <c r="AT206" s="51" t="str">
        <f ca="1">IF(OR($A206="",AT$9="",SUMIF(RelGegevens!$F$3:$M$1002,CONCATENATE("=",Uitwerking!$A206,"-",Uitwerking!AT$9),RelGegevens!$L$3:$L$1002)=0),"",SUMIF(RelGegevens!$F$3:$M$1002,CONCATENATE("=",Uitwerking!$A206,"-",Uitwerking!AT$9),RelGegevens!$L$3:$L$1002))</f>
        <v/>
      </c>
      <c r="AU206" s="51" t="str">
        <f ca="1">IF(OR($A206="",AU$9="",SUMIF(RelGegevens!$F$3:$M$1002,CONCATENATE("=",Uitwerking!$A206,"-",Uitwerking!AU$9),RelGegevens!$L$3:$L$1002)=0),"",SUMIF(RelGegevens!$F$3:$M$1002,CONCATENATE("=",Uitwerking!$A206,"-",Uitwerking!AU$9),RelGegevens!$L$3:$L$1002))</f>
        <v/>
      </c>
      <c r="AV206" s="51" t="str">
        <f ca="1">IF(OR($A206="",AV$9="",SUMIF(RelGegevens!$F$3:$M$1002,CONCATENATE("=",Uitwerking!$A206,"-",Uitwerking!AV$9),RelGegevens!$L$3:$L$1002)=0),"",SUMIF(RelGegevens!$F$3:$M$1002,CONCATENATE("=",Uitwerking!$A206,"-",Uitwerking!AV$9),RelGegevens!$L$3:$L$1002))</f>
        <v/>
      </c>
      <c r="AW206" s="51" t="str">
        <f ca="1">IF(OR($A206="",AW$9="",SUMIF(RelGegevens!$F$3:$M$1002,CONCATENATE("=",Uitwerking!$A206,"-",Uitwerking!AW$9),RelGegevens!$L$3:$L$1002)=0),"",SUMIF(RelGegevens!$F$3:$M$1002,CONCATENATE("=",Uitwerking!$A206,"-",Uitwerking!AW$9),RelGegevens!$L$3:$L$1002))</f>
        <v/>
      </c>
      <c r="AX206" s="51" t="str">
        <f ca="1">IF(OR($A206="",AX$9="",SUMIF(RelGegevens!$F$3:$M$1002,CONCATENATE("=",Uitwerking!$A206,"-",Uitwerking!AX$9),RelGegevens!$L$3:$L$1002)=0),"",SUMIF(RelGegevens!$F$3:$M$1002,CONCATENATE("=",Uitwerking!$A206,"-",Uitwerking!AX$9),RelGegevens!$L$3:$L$1002))</f>
        <v/>
      </c>
      <c r="AY206" s="51" t="str">
        <f ca="1">IF(OR($A206="",AY$9="",SUMIF(RelGegevens!$F$3:$M$1002,CONCATENATE("=",Uitwerking!$A206,"-",Uitwerking!AY$9),RelGegevens!$L$3:$L$1002)=0),"",SUMIF(RelGegevens!$F$3:$M$1002,CONCATENATE("=",Uitwerking!$A206,"-",Uitwerking!AY$9),RelGegevens!$L$3:$L$1002))</f>
        <v/>
      </c>
      <c r="AZ206" s="51" t="str">
        <f ca="1">IF(OR($A206="",AZ$9="",SUMIF(RelGegevens!$F$3:$M$1002,CONCATENATE("=",Uitwerking!$A206,"-",Uitwerking!AZ$9),RelGegevens!$L$3:$L$1002)=0),"",SUMIF(RelGegevens!$F$3:$M$1002,CONCATENATE("=",Uitwerking!$A206,"-",Uitwerking!AZ$9),RelGegevens!$L$3:$L$1002))</f>
        <v/>
      </c>
      <c r="BA206" s="51" t="str">
        <f ca="1">IF(OR($A206="",BA$9="",SUMIF(RelGegevens!$F$3:$M$1002,CONCATENATE("=",Uitwerking!$A206,"-",Uitwerking!BA$9),RelGegevens!$L$3:$L$1002)=0),"",SUMIF(RelGegevens!$F$3:$M$1002,CONCATENATE("=",Uitwerking!$A206,"-",Uitwerking!BA$9),RelGegevens!$L$3:$L$1002))</f>
        <v/>
      </c>
      <c r="BB206" s="51" t="str">
        <f ca="1">IF(OR($A206="",BB$9="",SUMIF(RelGegevens!$F$3:$M$1002,CONCATENATE("=",Uitwerking!$A206,"-",Uitwerking!BB$9),RelGegevens!$L$3:$L$1002)=0),"",SUMIF(RelGegevens!$F$3:$M$1002,CONCATENATE("=",Uitwerking!$A206,"-",Uitwerking!BB$9),RelGegevens!$L$3:$L$1002))</f>
        <v/>
      </c>
      <c r="BC206" s="52" t="str">
        <f ca="1">IF(OR($A206="",BC$9="",SUMIF(RelGegevens!$F$3:$M$1002,CONCATENATE("=",Uitwerking!$A206,"-",Uitwerking!BC$9),RelGegevens!$L$3:$L$1002)=0),"",SUMIF(RelGegevens!$F$3:$M$1002,CONCATENATE("=",Uitwerking!$A206,"-",Uitwerking!BC$9),RelGegevens!$L$3:$L$1002))</f>
        <v/>
      </c>
    </row>
    <row r="207" spans="1:55" ht="10.5" customHeight="1" x14ac:dyDescent="0.25">
      <c r="A207" s="17" t="str">
        <f>'Data LMA'!B215</f>
        <v/>
      </c>
      <c r="B207" s="29" t="str">
        <f t="shared" si="10"/>
        <v/>
      </c>
      <c r="C207" s="22" t="str">
        <f>IF(A207="","",VLOOKUP(A207,Euralcodes!$A$2:$C$840,3))</f>
        <v/>
      </c>
      <c r="D207" s="23" t="str">
        <f>IF(C207="","",VLOOKUP(A207,Euralcodes!$A$2:$C$840,2))</f>
        <v/>
      </c>
      <c r="E207" s="87" t="str">
        <f t="shared" ca="1" si="11"/>
        <v/>
      </c>
      <c r="F207" s="50" t="str">
        <f ca="1">IF(OR($A207="",F$9="",SUMIF(RelGegevens!$F$3:$M$1002,CONCATENATE("=",Uitwerking!$A207,"-",Uitwerking!F$9),RelGegevens!$L$3:$L$1002)=0),"",SUMIF(RelGegevens!$F$3:$M$1002,CONCATENATE("=",Uitwerking!$A207,"-",Uitwerking!F$9),RelGegevens!$L$3:$L$1002))</f>
        <v/>
      </c>
      <c r="G207" s="51" t="str">
        <f ca="1">IF(OR($A207="",G$9="",SUMIF(RelGegevens!$F$3:$M$1002,CONCATENATE("=",Uitwerking!$A207,"-",Uitwerking!G$9),RelGegevens!$L$3:$L$1002)=0),"",SUMIF(RelGegevens!$F$3:$M$1002,CONCATENATE("=",Uitwerking!$A207,"-",Uitwerking!G$9),RelGegevens!$L$3:$L$1002))</f>
        <v/>
      </c>
      <c r="H207" s="51" t="str">
        <f ca="1">IF(OR($A207="",H$9="",SUMIF(RelGegevens!$F$3:$M$1002,CONCATENATE("=",Uitwerking!$A207,"-",Uitwerking!H$9),RelGegevens!$L$3:$L$1002)=0),"",SUMIF(RelGegevens!$F$3:$M$1002,CONCATENATE("=",Uitwerking!$A207,"-",Uitwerking!H$9),RelGegevens!$L$3:$L$1002))</f>
        <v/>
      </c>
      <c r="I207" s="51" t="str">
        <f ca="1">IF(OR($A207="",I$9="",SUMIF(RelGegevens!$F$3:$M$1002,CONCATENATE("=",Uitwerking!$A207,"-",Uitwerking!I$9),RelGegevens!$L$3:$L$1002)=0),"",SUMIF(RelGegevens!$F$3:$M$1002,CONCATENATE("=",Uitwerking!$A207,"-",Uitwerking!I$9),RelGegevens!$L$3:$L$1002))</f>
        <v/>
      </c>
      <c r="J207" s="51" t="str">
        <f ca="1">IF(OR($A207="",J$9="",SUMIF(RelGegevens!$F$3:$M$1002,CONCATENATE("=",Uitwerking!$A207,"-",Uitwerking!J$9),RelGegevens!$L$3:$L$1002)=0),"",SUMIF(RelGegevens!$F$3:$M$1002,CONCATENATE("=",Uitwerking!$A207,"-",Uitwerking!J$9),RelGegevens!$L$3:$L$1002))</f>
        <v/>
      </c>
      <c r="K207" s="51" t="str">
        <f ca="1">IF(OR($A207="",K$9="",SUMIF(RelGegevens!$F$3:$M$1002,CONCATENATE("=",Uitwerking!$A207,"-",Uitwerking!K$9),RelGegevens!$L$3:$L$1002)=0),"",SUMIF(RelGegevens!$F$3:$M$1002,CONCATENATE("=",Uitwerking!$A207,"-",Uitwerking!K$9),RelGegevens!$L$3:$L$1002))</f>
        <v/>
      </c>
      <c r="L207" s="51" t="str">
        <f ca="1">IF(OR($A207="",L$9="",SUMIF(RelGegevens!$F$3:$M$1002,CONCATENATE("=",Uitwerking!$A207,"-",Uitwerking!L$9),RelGegevens!$L$3:$L$1002)=0),"",SUMIF(RelGegevens!$F$3:$M$1002,CONCATENATE("=",Uitwerking!$A207,"-",Uitwerking!L$9),RelGegevens!$L$3:$L$1002))</f>
        <v/>
      </c>
      <c r="M207" s="51" t="str">
        <f ca="1">IF(OR($A207="",M$9="",SUMIF(RelGegevens!$F$3:$M$1002,CONCATENATE("=",Uitwerking!$A207,"-",Uitwerking!M$9),RelGegevens!$L$3:$L$1002)=0),"",SUMIF(RelGegevens!$F$3:$M$1002,CONCATENATE("=",Uitwerking!$A207,"-",Uitwerking!M$9),RelGegevens!$L$3:$L$1002))</f>
        <v/>
      </c>
      <c r="N207" s="51" t="str">
        <f ca="1">IF(OR($A207="",N$9="",SUMIF(RelGegevens!$F$3:$M$1002,CONCATENATE("=",Uitwerking!$A207,"-",Uitwerking!N$9),RelGegevens!$L$3:$L$1002)=0),"",SUMIF(RelGegevens!$F$3:$M$1002,CONCATENATE("=",Uitwerking!$A207,"-",Uitwerking!N$9),RelGegevens!$L$3:$L$1002))</f>
        <v/>
      </c>
      <c r="O207" s="51" t="str">
        <f ca="1">IF(OR($A207="",O$9="",SUMIF(RelGegevens!$F$3:$M$1002,CONCATENATE("=",Uitwerking!$A207,"-",Uitwerking!O$9),RelGegevens!$L$3:$L$1002)=0),"",SUMIF(RelGegevens!$F$3:$M$1002,CONCATENATE("=",Uitwerking!$A207,"-",Uitwerking!O$9),RelGegevens!$L$3:$L$1002))</f>
        <v/>
      </c>
      <c r="P207" s="51" t="str">
        <f ca="1">IF(OR($A207="",P$9="",SUMIF(RelGegevens!$F$3:$M$1002,CONCATENATE("=",Uitwerking!$A207,"-",Uitwerking!P$9),RelGegevens!$L$3:$L$1002)=0),"",SUMIF(RelGegevens!$F$3:$M$1002,CONCATENATE("=",Uitwerking!$A207,"-",Uitwerking!P$9),RelGegevens!$L$3:$L$1002))</f>
        <v/>
      </c>
      <c r="Q207" s="51" t="str">
        <f ca="1">IF(OR($A207="",Q$9="",SUMIF(RelGegevens!$F$3:$M$1002,CONCATENATE("=",Uitwerking!$A207,"-",Uitwerking!Q$9),RelGegevens!$L$3:$L$1002)=0),"",SUMIF(RelGegevens!$F$3:$M$1002,CONCATENATE("=",Uitwerking!$A207,"-",Uitwerking!Q$9),RelGegevens!$L$3:$L$1002))</f>
        <v/>
      </c>
      <c r="R207" s="51" t="str">
        <f ca="1">IF(OR($A207="",R$9="",SUMIF(RelGegevens!$F$3:$M$1002,CONCATENATE("=",Uitwerking!$A207,"-",Uitwerking!R$9),RelGegevens!$L$3:$L$1002)=0),"",SUMIF(RelGegevens!$F$3:$M$1002,CONCATENATE("=",Uitwerking!$A207,"-",Uitwerking!R$9),RelGegevens!$L$3:$L$1002))</f>
        <v/>
      </c>
      <c r="S207" s="51" t="str">
        <f ca="1">IF(OR($A207="",S$9="",SUMIF(RelGegevens!$F$3:$M$1002,CONCATENATE("=",Uitwerking!$A207,"-",Uitwerking!S$9),RelGegevens!$L$3:$L$1002)=0),"",SUMIF(RelGegevens!$F$3:$M$1002,CONCATENATE("=",Uitwerking!$A207,"-",Uitwerking!S$9),RelGegevens!$L$3:$L$1002))</f>
        <v/>
      </c>
      <c r="T207" s="51" t="str">
        <f ca="1">IF(OR($A207="",T$9="",SUMIF(RelGegevens!$F$3:$M$1002,CONCATENATE("=",Uitwerking!$A207,"-",Uitwerking!T$9),RelGegevens!$L$3:$L$1002)=0),"",SUMIF(RelGegevens!$F$3:$M$1002,CONCATENATE("=",Uitwerking!$A207,"-",Uitwerking!T$9),RelGegevens!$L$3:$L$1002))</f>
        <v/>
      </c>
      <c r="U207" s="51" t="str">
        <f ca="1">IF(OR($A207="",U$9="",SUMIF(RelGegevens!$F$3:$M$1002,CONCATENATE("=",Uitwerking!$A207,"-",Uitwerking!U$9),RelGegevens!$L$3:$L$1002)=0),"",SUMIF(RelGegevens!$F$3:$M$1002,CONCATENATE("=",Uitwerking!$A207,"-",Uitwerking!U$9),RelGegevens!$L$3:$L$1002))</f>
        <v/>
      </c>
      <c r="V207" s="51" t="str">
        <f ca="1">IF(OR($A207="",V$9="",SUMIF(RelGegevens!$F$3:$M$1002,CONCATENATE("=",Uitwerking!$A207,"-",Uitwerking!V$9),RelGegevens!$L$3:$L$1002)=0),"",SUMIF(RelGegevens!$F$3:$M$1002,CONCATENATE("=",Uitwerking!$A207,"-",Uitwerking!V$9),RelGegevens!$L$3:$L$1002))</f>
        <v/>
      </c>
      <c r="W207" s="51" t="str">
        <f ca="1">IF(OR($A207="",W$9="",SUMIF(RelGegevens!$F$3:$M$1002,CONCATENATE("=",Uitwerking!$A207,"-",Uitwerking!W$9),RelGegevens!$L$3:$L$1002)=0),"",SUMIF(RelGegevens!$F$3:$M$1002,CONCATENATE("=",Uitwerking!$A207,"-",Uitwerking!W$9),RelGegevens!$L$3:$L$1002))</f>
        <v/>
      </c>
      <c r="X207" s="51" t="str">
        <f ca="1">IF(OR($A207="",X$9="",SUMIF(RelGegevens!$F$3:$M$1002,CONCATENATE("=",Uitwerking!$A207,"-",Uitwerking!X$9),RelGegevens!$L$3:$L$1002)=0),"",SUMIF(RelGegevens!$F$3:$M$1002,CONCATENATE("=",Uitwerking!$A207,"-",Uitwerking!X$9),RelGegevens!$L$3:$L$1002))</f>
        <v/>
      </c>
      <c r="Y207" s="51" t="str">
        <f ca="1">IF(OR($A207="",Y$9="",SUMIF(RelGegevens!$F$3:$M$1002,CONCATENATE("=",Uitwerking!$A207,"-",Uitwerking!Y$9),RelGegevens!$L$3:$L$1002)=0),"",SUMIF(RelGegevens!$F$3:$M$1002,CONCATENATE("=",Uitwerking!$A207,"-",Uitwerking!Y$9),RelGegevens!$L$3:$L$1002))</f>
        <v/>
      </c>
      <c r="Z207" s="50" t="str">
        <f ca="1">IF(OR($A207="",Z$9="",SUMIF(RelGegevens!$F$3:$M$1002,CONCATENATE("=",Uitwerking!$A207,"-",Uitwerking!Z$9),RelGegevens!$L$3:$L$1002)=0),"",SUMIF(RelGegevens!$F$3:$M$1002,CONCATENATE("=",Uitwerking!$A207,"-",Uitwerking!Z$9),RelGegevens!$L$3:$L$1002))</f>
        <v/>
      </c>
      <c r="AA207" s="51" t="str">
        <f ca="1">IF(OR($A207="",AA$9="",SUMIF(RelGegevens!$F$3:$M$1002,CONCATENATE("=",Uitwerking!$A207,"-",Uitwerking!AA$9),RelGegevens!$L$3:$L$1002)=0),"",SUMIF(RelGegevens!$F$3:$M$1002,CONCATENATE("=",Uitwerking!$A207,"-",Uitwerking!AA$9),RelGegevens!$L$3:$L$1002))</f>
        <v/>
      </c>
      <c r="AB207" s="51" t="str">
        <f ca="1">IF(OR($A207="",AB$9="",SUMIF(RelGegevens!$F$3:$M$1002,CONCATENATE("=",Uitwerking!$A207,"-",Uitwerking!AB$9),RelGegevens!$L$3:$L$1002)=0),"",SUMIF(RelGegevens!$F$3:$M$1002,CONCATENATE("=",Uitwerking!$A207,"-",Uitwerking!AB$9),RelGegevens!$L$3:$L$1002))</f>
        <v/>
      </c>
      <c r="AC207" s="51" t="str">
        <f ca="1">IF(OR($A207="",AC$9="",SUMIF(RelGegevens!$F$3:$M$1002,CONCATENATE("=",Uitwerking!$A207,"-",Uitwerking!AC$9),RelGegevens!$L$3:$L$1002)=0),"",SUMIF(RelGegevens!$F$3:$M$1002,CONCATENATE("=",Uitwerking!$A207,"-",Uitwerking!AC$9),RelGegevens!$L$3:$L$1002))</f>
        <v/>
      </c>
      <c r="AD207" s="51" t="str">
        <f ca="1">IF(OR($A207="",AD$9="",SUMIF(RelGegevens!$F$3:$M$1002,CONCATENATE("=",Uitwerking!$A207,"-",Uitwerking!AD$9),RelGegevens!$L$3:$L$1002)=0),"",SUMIF(RelGegevens!$F$3:$M$1002,CONCATENATE("=",Uitwerking!$A207,"-",Uitwerking!AD$9),RelGegevens!$L$3:$L$1002))</f>
        <v/>
      </c>
      <c r="AE207" s="51" t="str">
        <f ca="1">IF(OR($A207="",AE$9="",SUMIF(RelGegevens!$F$3:$M$1002,CONCATENATE("=",Uitwerking!$A207,"-",Uitwerking!AE$9),RelGegevens!$L$3:$L$1002)=0),"",SUMIF(RelGegevens!$F$3:$M$1002,CONCATENATE("=",Uitwerking!$A207,"-",Uitwerking!AE$9),RelGegevens!$L$3:$L$1002))</f>
        <v/>
      </c>
      <c r="AF207" s="51" t="str">
        <f ca="1">IF(OR($A207="",AF$9="",SUMIF(RelGegevens!$F$3:$M$1002,CONCATENATE("=",Uitwerking!$A207,"-",Uitwerking!AF$9),RelGegevens!$L$3:$L$1002)=0),"",SUMIF(RelGegevens!$F$3:$M$1002,CONCATENATE("=",Uitwerking!$A207,"-",Uitwerking!AF$9),RelGegevens!$L$3:$L$1002))</f>
        <v/>
      </c>
      <c r="AG207" s="51" t="str">
        <f ca="1">IF(OR($A207="",AG$9="",SUMIF(RelGegevens!$F$3:$M$1002,CONCATENATE("=",Uitwerking!$A207,"-",Uitwerking!AG$9),RelGegevens!$L$3:$L$1002)=0),"",SUMIF(RelGegevens!$F$3:$M$1002,CONCATENATE("=",Uitwerking!$A207,"-",Uitwerking!AG$9),RelGegevens!$L$3:$L$1002))</f>
        <v/>
      </c>
      <c r="AH207" s="51" t="str">
        <f ca="1">IF(OR($A207="",AH$9="",SUMIF(RelGegevens!$F$3:$M$1002,CONCATENATE("=",Uitwerking!$A207,"-",Uitwerking!AH$9),RelGegevens!$L$3:$L$1002)=0),"",SUMIF(RelGegevens!$F$3:$M$1002,CONCATENATE("=",Uitwerking!$A207,"-",Uitwerking!AH$9),RelGegevens!$L$3:$L$1002))</f>
        <v/>
      </c>
      <c r="AI207" s="51" t="str">
        <f ca="1">IF(OR($A207="",AI$9="",SUMIF(RelGegevens!$F$3:$M$1002,CONCATENATE("=",Uitwerking!$A207,"-",Uitwerking!AI$9),RelGegevens!$L$3:$L$1002)=0),"",SUMIF(RelGegevens!$F$3:$M$1002,CONCATENATE("=",Uitwerking!$A207,"-",Uitwerking!AI$9),RelGegevens!$L$3:$L$1002))</f>
        <v/>
      </c>
      <c r="AJ207" s="51" t="str">
        <f ca="1">IF(OR($A207="",AJ$9="",SUMIF(RelGegevens!$F$3:$M$1002,CONCATENATE("=",Uitwerking!$A207,"-",Uitwerking!AJ$9),RelGegevens!$L$3:$L$1002)=0),"",SUMIF(RelGegevens!$F$3:$M$1002,CONCATENATE("=",Uitwerking!$A207,"-",Uitwerking!AJ$9),RelGegevens!$L$3:$L$1002))</f>
        <v/>
      </c>
      <c r="AK207" s="51" t="str">
        <f ca="1">IF(OR($A207="",AK$9="",SUMIF(RelGegevens!$F$3:$M$1002,CONCATENATE("=",Uitwerking!$A207,"-",Uitwerking!AK$9),RelGegevens!$L$3:$L$1002)=0),"",SUMIF(RelGegevens!$F$3:$M$1002,CONCATENATE("=",Uitwerking!$A207,"-",Uitwerking!AK$9),RelGegevens!$L$3:$L$1002))</f>
        <v/>
      </c>
      <c r="AL207" s="51" t="str">
        <f ca="1">IF(OR($A207="",AL$9="",SUMIF(RelGegevens!$F$3:$M$1002,CONCATENATE("=",Uitwerking!$A207,"-",Uitwerking!AL$9),RelGegevens!$L$3:$L$1002)=0),"",SUMIF(RelGegevens!$F$3:$M$1002,CONCATENATE("=",Uitwerking!$A207,"-",Uitwerking!AL$9),RelGegevens!$L$3:$L$1002))</f>
        <v/>
      </c>
      <c r="AM207" s="51" t="str">
        <f ca="1">IF(OR($A207="",AM$9="",SUMIF(RelGegevens!$F$3:$M$1002,CONCATENATE("=",Uitwerking!$A207,"-",Uitwerking!AM$9),RelGegevens!$L$3:$L$1002)=0),"",SUMIF(RelGegevens!$F$3:$M$1002,CONCATENATE("=",Uitwerking!$A207,"-",Uitwerking!AM$9),RelGegevens!$L$3:$L$1002))</f>
        <v/>
      </c>
      <c r="AN207" s="51" t="str">
        <f ca="1">IF(OR($A207="",AN$9="",SUMIF(RelGegevens!$F$3:$M$1002,CONCATENATE("=",Uitwerking!$A207,"-",Uitwerking!AN$9),RelGegevens!$L$3:$L$1002)=0),"",SUMIF(RelGegevens!$F$3:$M$1002,CONCATENATE("=",Uitwerking!$A207,"-",Uitwerking!AN$9),RelGegevens!$L$3:$L$1002))</f>
        <v/>
      </c>
      <c r="AO207" s="51" t="str">
        <f ca="1">IF(OR($A207="",AO$9="",SUMIF(RelGegevens!$F$3:$M$1002,CONCATENATE("=",Uitwerking!$A207,"-",Uitwerking!AO$9),RelGegevens!$L$3:$L$1002)=0),"",SUMIF(RelGegevens!$F$3:$M$1002,CONCATENATE("=",Uitwerking!$A207,"-",Uitwerking!AO$9),RelGegevens!$L$3:$L$1002))</f>
        <v/>
      </c>
      <c r="AP207" s="51" t="str">
        <f ca="1">IF(OR($A207="",AP$9="",SUMIF(RelGegevens!$F$3:$M$1002,CONCATENATE("=",Uitwerking!$A207,"-",Uitwerking!AP$9),RelGegevens!$L$3:$L$1002)=0),"",SUMIF(RelGegevens!$F$3:$M$1002,CONCATENATE("=",Uitwerking!$A207,"-",Uitwerking!AP$9),RelGegevens!$L$3:$L$1002))</f>
        <v/>
      </c>
      <c r="AQ207" s="51" t="str">
        <f ca="1">IF(OR($A207="",AQ$9="",SUMIF(RelGegevens!$F$3:$M$1002,CONCATENATE("=",Uitwerking!$A207,"-",Uitwerking!AQ$9),RelGegevens!$L$3:$L$1002)=0),"",SUMIF(RelGegevens!$F$3:$M$1002,CONCATENATE("=",Uitwerking!$A207,"-",Uitwerking!AQ$9),RelGegevens!$L$3:$L$1002))</f>
        <v/>
      </c>
      <c r="AR207" s="51" t="str">
        <f ca="1">IF(OR($A207="",AR$9="",SUMIF(RelGegevens!$F$3:$M$1002,CONCATENATE("=",Uitwerking!$A207,"-",Uitwerking!AR$9),RelGegevens!$L$3:$L$1002)=0),"",SUMIF(RelGegevens!$F$3:$M$1002,CONCATENATE("=",Uitwerking!$A207,"-",Uitwerking!AR$9),RelGegevens!$L$3:$L$1002))</f>
        <v/>
      </c>
      <c r="AS207" s="51" t="str">
        <f ca="1">IF(OR($A207="",AS$9="",SUMIF(RelGegevens!$F$3:$M$1002,CONCATENATE("=",Uitwerking!$A207,"-",Uitwerking!AS$9),RelGegevens!$L$3:$L$1002)=0),"",SUMIF(RelGegevens!$F$3:$M$1002,CONCATENATE("=",Uitwerking!$A207,"-",Uitwerking!AS$9),RelGegevens!$L$3:$L$1002))</f>
        <v/>
      </c>
      <c r="AT207" s="51" t="str">
        <f ca="1">IF(OR($A207="",AT$9="",SUMIF(RelGegevens!$F$3:$M$1002,CONCATENATE("=",Uitwerking!$A207,"-",Uitwerking!AT$9),RelGegevens!$L$3:$L$1002)=0),"",SUMIF(RelGegevens!$F$3:$M$1002,CONCATENATE("=",Uitwerking!$A207,"-",Uitwerking!AT$9),RelGegevens!$L$3:$L$1002))</f>
        <v/>
      </c>
      <c r="AU207" s="51" t="str">
        <f ca="1">IF(OR($A207="",AU$9="",SUMIF(RelGegevens!$F$3:$M$1002,CONCATENATE("=",Uitwerking!$A207,"-",Uitwerking!AU$9),RelGegevens!$L$3:$L$1002)=0),"",SUMIF(RelGegevens!$F$3:$M$1002,CONCATENATE("=",Uitwerking!$A207,"-",Uitwerking!AU$9),RelGegevens!$L$3:$L$1002))</f>
        <v/>
      </c>
      <c r="AV207" s="51" t="str">
        <f ca="1">IF(OR($A207="",AV$9="",SUMIF(RelGegevens!$F$3:$M$1002,CONCATENATE("=",Uitwerking!$A207,"-",Uitwerking!AV$9),RelGegevens!$L$3:$L$1002)=0),"",SUMIF(RelGegevens!$F$3:$M$1002,CONCATENATE("=",Uitwerking!$A207,"-",Uitwerking!AV$9),RelGegevens!$L$3:$L$1002))</f>
        <v/>
      </c>
      <c r="AW207" s="51" t="str">
        <f ca="1">IF(OR($A207="",AW$9="",SUMIF(RelGegevens!$F$3:$M$1002,CONCATENATE("=",Uitwerking!$A207,"-",Uitwerking!AW$9),RelGegevens!$L$3:$L$1002)=0),"",SUMIF(RelGegevens!$F$3:$M$1002,CONCATENATE("=",Uitwerking!$A207,"-",Uitwerking!AW$9),RelGegevens!$L$3:$L$1002))</f>
        <v/>
      </c>
      <c r="AX207" s="51" t="str">
        <f ca="1">IF(OR($A207="",AX$9="",SUMIF(RelGegevens!$F$3:$M$1002,CONCATENATE("=",Uitwerking!$A207,"-",Uitwerking!AX$9),RelGegevens!$L$3:$L$1002)=0),"",SUMIF(RelGegevens!$F$3:$M$1002,CONCATENATE("=",Uitwerking!$A207,"-",Uitwerking!AX$9),RelGegevens!$L$3:$L$1002))</f>
        <v/>
      </c>
      <c r="AY207" s="51" t="str">
        <f ca="1">IF(OR($A207="",AY$9="",SUMIF(RelGegevens!$F$3:$M$1002,CONCATENATE("=",Uitwerking!$A207,"-",Uitwerking!AY$9),RelGegevens!$L$3:$L$1002)=0),"",SUMIF(RelGegevens!$F$3:$M$1002,CONCATENATE("=",Uitwerking!$A207,"-",Uitwerking!AY$9),RelGegevens!$L$3:$L$1002))</f>
        <v/>
      </c>
      <c r="AZ207" s="51" t="str">
        <f ca="1">IF(OR($A207="",AZ$9="",SUMIF(RelGegevens!$F$3:$M$1002,CONCATENATE("=",Uitwerking!$A207,"-",Uitwerking!AZ$9),RelGegevens!$L$3:$L$1002)=0),"",SUMIF(RelGegevens!$F$3:$M$1002,CONCATENATE("=",Uitwerking!$A207,"-",Uitwerking!AZ$9),RelGegevens!$L$3:$L$1002))</f>
        <v/>
      </c>
      <c r="BA207" s="51" t="str">
        <f ca="1">IF(OR($A207="",BA$9="",SUMIF(RelGegevens!$F$3:$M$1002,CONCATENATE("=",Uitwerking!$A207,"-",Uitwerking!BA$9),RelGegevens!$L$3:$L$1002)=0),"",SUMIF(RelGegevens!$F$3:$M$1002,CONCATENATE("=",Uitwerking!$A207,"-",Uitwerking!BA$9),RelGegevens!$L$3:$L$1002))</f>
        <v/>
      </c>
      <c r="BB207" s="51" t="str">
        <f ca="1">IF(OR($A207="",BB$9="",SUMIF(RelGegevens!$F$3:$M$1002,CONCATENATE("=",Uitwerking!$A207,"-",Uitwerking!BB$9),RelGegevens!$L$3:$L$1002)=0),"",SUMIF(RelGegevens!$F$3:$M$1002,CONCATENATE("=",Uitwerking!$A207,"-",Uitwerking!BB$9),RelGegevens!$L$3:$L$1002))</f>
        <v/>
      </c>
      <c r="BC207" s="52" t="str">
        <f ca="1">IF(OR($A207="",BC$9="",SUMIF(RelGegevens!$F$3:$M$1002,CONCATENATE("=",Uitwerking!$A207,"-",Uitwerking!BC$9),RelGegevens!$L$3:$L$1002)=0),"",SUMIF(RelGegevens!$F$3:$M$1002,CONCATENATE("=",Uitwerking!$A207,"-",Uitwerking!BC$9),RelGegevens!$L$3:$L$1002))</f>
        <v/>
      </c>
    </row>
    <row r="208" spans="1:55" ht="10.5" customHeight="1" x14ac:dyDescent="0.25">
      <c r="A208" s="17" t="str">
        <f>'Data LMA'!B216</f>
        <v/>
      </c>
      <c r="B208" s="29" t="str">
        <f t="shared" si="10"/>
        <v/>
      </c>
      <c r="C208" s="22" t="str">
        <f>IF(A208="","",VLOOKUP(A208,Euralcodes!$A$2:$C$840,3))</f>
        <v/>
      </c>
      <c r="D208" s="23" t="str">
        <f>IF(C208="","",VLOOKUP(A208,Euralcodes!$A$2:$C$840,2))</f>
        <v/>
      </c>
      <c r="E208" s="87" t="str">
        <f t="shared" ca="1" si="11"/>
        <v/>
      </c>
      <c r="F208" s="50" t="str">
        <f ca="1">IF(OR($A208="",F$9="",SUMIF(RelGegevens!$F$3:$M$1002,CONCATENATE("=",Uitwerking!$A208,"-",Uitwerking!F$9),RelGegevens!$L$3:$L$1002)=0),"",SUMIF(RelGegevens!$F$3:$M$1002,CONCATENATE("=",Uitwerking!$A208,"-",Uitwerking!F$9),RelGegevens!$L$3:$L$1002))</f>
        <v/>
      </c>
      <c r="G208" s="51" t="str">
        <f ca="1">IF(OR($A208="",G$9="",SUMIF(RelGegevens!$F$3:$M$1002,CONCATENATE("=",Uitwerking!$A208,"-",Uitwerking!G$9),RelGegevens!$L$3:$L$1002)=0),"",SUMIF(RelGegevens!$F$3:$M$1002,CONCATENATE("=",Uitwerking!$A208,"-",Uitwerking!G$9),RelGegevens!$L$3:$L$1002))</f>
        <v/>
      </c>
      <c r="H208" s="51" t="str">
        <f ca="1">IF(OR($A208="",H$9="",SUMIF(RelGegevens!$F$3:$M$1002,CONCATENATE("=",Uitwerking!$A208,"-",Uitwerking!H$9),RelGegevens!$L$3:$L$1002)=0),"",SUMIF(RelGegevens!$F$3:$M$1002,CONCATENATE("=",Uitwerking!$A208,"-",Uitwerking!H$9),RelGegevens!$L$3:$L$1002))</f>
        <v/>
      </c>
      <c r="I208" s="51" t="str">
        <f ca="1">IF(OR($A208="",I$9="",SUMIF(RelGegevens!$F$3:$M$1002,CONCATENATE("=",Uitwerking!$A208,"-",Uitwerking!I$9),RelGegevens!$L$3:$L$1002)=0),"",SUMIF(RelGegevens!$F$3:$M$1002,CONCATENATE("=",Uitwerking!$A208,"-",Uitwerking!I$9),RelGegevens!$L$3:$L$1002))</f>
        <v/>
      </c>
      <c r="J208" s="51" t="str">
        <f ca="1">IF(OR($A208="",J$9="",SUMIF(RelGegevens!$F$3:$M$1002,CONCATENATE("=",Uitwerking!$A208,"-",Uitwerking!J$9),RelGegevens!$L$3:$L$1002)=0),"",SUMIF(RelGegevens!$F$3:$M$1002,CONCATENATE("=",Uitwerking!$A208,"-",Uitwerking!J$9),RelGegevens!$L$3:$L$1002))</f>
        <v/>
      </c>
      <c r="K208" s="51" t="str">
        <f ca="1">IF(OR($A208="",K$9="",SUMIF(RelGegevens!$F$3:$M$1002,CONCATENATE("=",Uitwerking!$A208,"-",Uitwerking!K$9),RelGegevens!$L$3:$L$1002)=0),"",SUMIF(RelGegevens!$F$3:$M$1002,CONCATENATE("=",Uitwerking!$A208,"-",Uitwerking!K$9),RelGegevens!$L$3:$L$1002))</f>
        <v/>
      </c>
      <c r="L208" s="51" t="str">
        <f ca="1">IF(OR($A208="",L$9="",SUMIF(RelGegevens!$F$3:$M$1002,CONCATENATE("=",Uitwerking!$A208,"-",Uitwerking!L$9),RelGegevens!$L$3:$L$1002)=0),"",SUMIF(RelGegevens!$F$3:$M$1002,CONCATENATE("=",Uitwerking!$A208,"-",Uitwerking!L$9),RelGegevens!$L$3:$L$1002))</f>
        <v/>
      </c>
      <c r="M208" s="51" t="str">
        <f ca="1">IF(OR($A208="",M$9="",SUMIF(RelGegevens!$F$3:$M$1002,CONCATENATE("=",Uitwerking!$A208,"-",Uitwerking!M$9),RelGegevens!$L$3:$L$1002)=0),"",SUMIF(RelGegevens!$F$3:$M$1002,CONCATENATE("=",Uitwerking!$A208,"-",Uitwerking!M$9),RelGegevens!$L$3:$L$1002))</f>
        <v/>
      </c>
      <c r="N208" s="51" t="str">
        <f ca="1">IF(OR($A208="",N$9="",SUMIF(RelGegevens!$F$3:$M$1002,CONCATENATE("=",Uitwerking!$A208,"-",Uitwerking!N$9),RelGegevens!$L$3:$L$1002)=0),"",SUMIF(RelGegevens!$F$3:$M$1002,CONCATENATE("=",Uitwerking!$A208,"-",Uitwerking!N$9),RelGegevens!$L$3:$L$1002))</f>
        <v/>
      </c>
      <c r="O208" s="51" t="str">
        <f ca="1">IF(OR($A208="",O$9="",SUMIF(RelGegevens!$F$3:$M$1002,CONCATENATE("=",Uitwerking!$A208,"-",Uitwerking!O$9),RelGegevens!$L$3:$L$1002)=0),"",SUMIF(RelGegevens!$F$3:$M$1002,CONCATENATE("=",Uitwerking!$A208,"-",Uitwerking!O$9),RelGegevens!$L$3:$L$1002))</f>
        <v/>
      </c>
      <c r="P208" s="51" t="str">
        <f ca="1">IF(OR($A208="",P$9="",SUMIF(RelGegevens!$F$3:$M$1002,CONCATENATE("=",Uitwerking!$A208,"-",Uitwerking!P$9),RelGegevens!$L$3:$L$1002)=0),"",SUMIF(RelGegevens!$F$3:$M$1002,CONCATENATE("=",Uitwerking!$A208,"-",Uitwerking!P$9),RelGegevens!$L$3:$L$1002))</f>
        <v/>
      </c>
      <c r="Q208" s="51" t="str">
        <f ca="1">IF(OR($A208="",Q$9="",SUMIF(RelGegevens!$F$3:$M$1002,CONCATENATE("=",Uitwerking!$A208,"-",Uitwerking!Q$9),RelGegevens!$L$3:$L$1002)=0),"",SUMIF(RelGegevens!$F$3:$M$1002,CONCATENATE("=",Uitwerking!$A208,"-",Uitwerking!Q$9),RelGegevens!$L$3:$L$1002))</f>
        <v/>
      </c>
      <c r="R208" s="51" t="str">
        <f ca="1">IF(OR($A208="",R$9="",SUMIF(RelGegevens!$F$3:$M$1002,CONCATENATE("=",Uitwerking!$A208,"-",Uitwerking!R$9),RelGegevens!$L$3:$L$1002)=0),"",SUMIF(RelGegevens!$F$3:$M$1002,CONCATENATE("=",Uitwerking!$A208,"-",Uitwerking!R$9),RelGegevens!$L$3:$L$1002))</f>
        <v/>
      </c>
      <c r="S208" s="51" t="str">
        <f ca="1">IF(OR($A208="",S$9="",SUMIF(RelGegevens!$F$3:$M$1002,CONCATENATE("=",Uitwerking!$A208,"-",Uitwerking!S$9),RelGegevens!$L$3:$L$1002)=0),"",SUMIF(RelGegevens!$F$3:$M$1002,CONCATENATE("=",Uitwerking!$A208,"-",Uitwerking!S$9),RelGegevens!$L$3:$L$1002))</f>
        <v/>
      </c>
      <c r="T208" s="51" t="str">
        <f ca="1">IF(OR($A208="",T$9="",SUMIF(RelGegevens!$F$3:$M$1002,CONCATENATE("=",Uitwerking!$A208,"-",Uitwerking!T$9),RelGegevens!$L$3:$L$1002)=0),"",SUMIF(RelGegevens!$F$3:$M$1002,CONCATENATE("=",Uitwerking!$A208,"-",Uitwerking!T$9),RelGegevens!$L$3:$L$1002))</f>
        <v/>
      </c>
      <c r="U208" s="51" t="str">
        <f ca="1">IF(OR($A208="",U$9="",SUMIF(RelGegevens!$F$3:$M$1002,CONCATENATE("=",Uitwerking!$A208,"-",Uitwerking!U$9),RelGegevens!$L$3:$L$1002)=0),"",SUMIF(RelGegevens!$F$3:$M$1002,CONCATENATE("=",Uitwerking!$A208,"-",Uitwerking!U$9),RelGegevens!$L$3:$L$1002))</f>
        <v/>
      </c>
      <c r="V208" s="51" t="str">
        <f ca="1">IF(OR($A208="",V$9="",SUMIF(RelGegevens!$F$3:$M$1002,CONCATENATE("=",Uitwerking!$A208,"-",Uitwerking!V$9),RelGegevens!$L$3:$L$1002)=0),"",SUMIF(RelGegevens!$F$3:$M$1002,CONCATENATE("=",Uitwerking!$A208,"-",Uitwerking!V$9),RelGegevens!$L$3:$L$1002))</f>
        <v/>
      </c>
      <c r="W208" s="51" t="str">
        <f ca="1">IF(OR($A208="",W$9="",SUMIF(RelGegevens!$F$3:$M$1002,CONCATENATE("=",Uitwerking!$A208,"-",Uitwerking!W$9),RelGegevens!$L$3:$L$1002)=0),"",SUMIF(RelGegevens!$F$3:$M$1002,CONCATENATE("=",Uitwerking!$A208,"-",Uitwerking!W$9),RelGegevens!$L$3:$L$1002))</f>
        <v/>
      </c>
      <c r="X208" s="51" t="str">
        <f ca="1">IF(OR($A208="",X$9="",SUMIF(RelGegevens!$F$3:$M$1002,CONCATENATE("=",Uitwerking!$A208,"-",Uitwerking!X$9),RelGegevens!$L$3:$L$1002)=0),"",SUMIF(RelGegevens!$F$3:$M$1002,CONCATENATE("=",Uitwerking!$A208,"-",Uitwerking!X$9),RelGegevens!$L$3:$L$1002))</f>
        <v/>
      </c>
      <c r="Y208" s="51" t="str">
        <f ca="1">IF(OR($A208="",Y$9="",SUMIF(RelGegevens!$F$3:$M$1002,CONCATENATE("=",Uitwerking!$A208,"-",Uitwerking!Y$9),RelGegevens!$L$3:$L$1002)=0),"",SUMIF(RelGegevens!$F$3:$M$1002,CONCATENATE("=",Uitwerking!$A208,"-",Uitwerking!Y$9),RelGegevens!$L$3:$L$1002))</f>
        <v/>
      </c>
      <c r="Z208" s="50" t="str">
        <f ca="1">IF(OR($A208="",Z$9="",SUMIF(RelGegevens!$F$3:$M$1002,CONCATENATE("=",Uitwerking!$A208,"-",Uitwerking!Z$9),RelGegevens!$L$3:$L$1002)=0),"",SUMIF(RelGegevens!$F$3:$M$1002,CONCATENATE("=",Uitwerking!$A208,"-",Uitwerking!Z$9),RelGegevens!$L$3:$L$1002))</f>
        <v/>
      </c>
      <c r="AA208" s="51" t="str">
        <f ca="1">IF(OR($A208="",AA$9="",SUMIF(RelGegevens!$F$3:$M$1002,CONCATENATE("=",Uitwerking!$A208,"-",Uitwerking!AA$9),RelGegevens!$L$3:$L$1002)=0),"",SUMIF(RelGegevens!$F$3:$M$1002,CONCATENATE("=",Uitwerking!$A208,"-",Uitwerking!AA$9),RelGegevens!$L$3:$L$1002))</f>
        <v/>
      </c>
      <c r="AB208" s="51" t="str">
        <f ca="1">IF(OR($A208="",AB$9="",SUMIF(RelGegevens!$F$3:$M$1002,CONCATENATE("=",Uitwerking!$A208,"-",Uitwerking!AB$9),RelGegevens!$L$3:$L$1002)=0),"",SUMIF(RelGegevens!$F$3:$M$1002,CONCATENATE("=",Uitwerking!$A208,"-",Uitwerking!AB$9),RelGegevens!$L$3:$L$1002))</f>
        <v/>
      </c>
      <c r="AC208" s="51" t="str">
        <f ca="1">IF(OR($A208="",AC$9="",SUMIF(RelGegevens!$F$3:$M$1002,CONCATENATE("=",Uitwerking!$A208,"-",Uitwerking!AC$9),RelGegevens!$L$3:$L$1002)=0),"",SUMIF(RelGegevens!$F$3:$M$1002,CONCATENATE("=",Uitwerking!$A208,"-",Uitwerking!AC$9),RelGegevens!$L$3:$L$1002))</f>
        <v/>
      </c>
      <c r="AD208" s="51" t="str">
        <f ca="1">IF(OR($A208="",AD$9="",SUMIF(RelGegevens!$F$3:$M$1002,CONCATENATE("=",Uitwerking!$A208,"-",Uitwerking!AD$9),RelGegevens!$L$3:$L$1002)=0),"",SUMIF(RelGegevens!$F$3:$M$1002,CONCATENATE("=",Uitwerking!$A208,"-",Uitwerking!AD$9),RelGegevens!$L$3:$L$1002))</f>
        <v/>
      </c>
      <c r="AE208" s="51" t="str">
        <f ca="1">IF(OR($A208="",AE$9="",SUMIF(RelGegevens!$F$3:$M$1002,CONCATENATE("=",Uitwerking!$A208,"-",Uitwerking!AE$9),RelGegevens!$L$3:$L$1002)=0),"",SUMIF(RelGegevens!$F$3:$M$1002,CONCATENATE("=",Uitwerking!$A208,"-",Uitwerking!AE$9),RelGegevens!$L$3:$L$1002))</f>
        <v/>
      </c>
      <c r="AF208" s="51" t="str">
        <f ca="1">IF(OR($A208="",AF$9="",SUMIF(RelGegevens!$F$3:$M$1002,CONCATENATE("=",Uitwerking!$A208,"-",Uitwerking!AF$9),RelGegevens!$L$3:$L$1002)=0),"",SUMIF(RelGegevens!$F$3:$M$1002,CONCATENATE("=",Uitwerking!$A208,"-",Uitwerking!AF$9),RelGegevens!$L$3:$L$1002))</f>
        <v/>
      </c>
      <c r="AG208" s="51" t="str">
        <f ca="1">IF(OR($A208="",AG$9="",SUMIF(RelGegevens!$F$3:$M$1002,CONCATENATE("=",Uitwerking!$A208,"-",Uitwerking!AG$9),RelGegevens!$L$3:$L$1002)=0),"",SUMIF(RelGegevens!$F$3:$M$1002,CONCATENATE("=",Uitwerking!$A208,"-",Uitwerking!AG$9),RelGegevens!$L$3:$L$1002))</f>
        <v/>
      </c>
      <c r="AH208" s="51" t="str">
        <f ca="1">IF(OR($A208="",AH$9="",SUMIF(RelGegevens!$F$3:$M$1002,CONCATENATE("=",Uitwerking!$A208,"-",Uitwerking!AH$9),RelGegevens!$L$3:$L$1002)=0),"",SUMIF(RelGegevens!$F$3:$M$1002,CONCATENATE("=",Uitwerking!$A208,"-",Uitwerking!AH$9),RelGegevens!$L$3:$L$1002))</f>
        <v/>
      </c>
      <c r="AI208" s="51" t="str">
        <f ca="1">IF(OR($A208="",AI$9="",SUMIF(RelGegevens!$F$3:$M$1002,CONCATENATE("=",Uitwerking!$A208,"-",Uitwerking!AI$9),RelGegevens!$L$3:$L$1002)=0),"",SUMIF(RelGegevens!$F$3:$M$1002,CONCATENATE("=",Uitwerking!$A208,"-",Uitwerking!AI$9),RelGegevens!$L$3:$L$1002))</f>
        <v/>
      </c>
      <c r="AJ208" s="51" t="str">
        <f ca="1">IF(OR($A208="",AJ$9="",SUMIF(RelGegevens!$F$3:$M$1002,CONCATENATE("=",Uitwerking!$A208,"-",Uitwerking!AJ$9),RelGegevens!$L$3:$L$1002)=0),"",SUMIF(RelGegevens!$F$3:$M$1002,CONCATENATE("=",Uitwerking!$A208,"-",Uitwerking!AJ$9),RelGegevens!$L$3:$L$1002))</f>
        <v/>
      </c>
      <c r="AK208" s="51" t="str">
        <f ca="1">IF(OR($A208="",AK$9="",SUMIF(RelGegevens!$F$3:$M$1002,CONCATENATE("=",Uitwerking!$A208,"-",Uitwerking!AK$9),RelGegevens!$L$3:$L$1002)=0),"",SUMIF(RelGegevens!$F$3:$M$1002,CONCATENATE("=",Uitwerking!$A208,"-",Uitwerking!AK$9),RelGegevens!$L$3:$L$1002))</f>
        <v/>
      </c>
      <c r="AL208" s="51" t="str">
        <f ca="1">IF(OR($A208="",AL$9="",SUMIF(RelGegevens!$F$3:$M$1002,CONCATENATE("=",Uitwerking!$A208,"-",Uitwerking!AL$9),RelGegevens!$L$3:$L$1002)=0),"",SUMIF(RelGegevens!$F$3:$M$1002,CONCATENATE("=",Uitwerking!$A208,"-",Uitwerking!AL$9),RelGegevens!$L$3:$L$1002))</f>
        <v/>
      </c>
      <c r="AM208" s="51" t="str">
        <f ca="1">IF(OR($A208="",AM$9="",SUMIF(RelGegevens!$F$3:$M$1002,CONCATENATE("=",Uitwerking!$A208,"-",Uitwerking!AM$9),RelGegevens!$L$3:$L$1002)=0),"",SUMIF(RelGegevens!$F$3:$M$1002,CONCATENATE("=",Uitwerking!$A208,"-",Uitwerking!AM$9),RelGegevens!$L$3:$L$1002))</f>
        <v/>
      </c>
      <c r="AN208" s="51" t="str">
        <f ca="1">IF(OR($A208="",AN$9="",SUMIF(RelGegevens!$F$3:$M$1002,CONCATENATE("=",Uitwerking!$A208,"-",Uitwerking!AN$9),RelGegevens!$L$3:$L$1002)=0),"",SUMIF(RelGegevens!$F$3:$M$1002,CONCATENATE("=",Uitwerking!$A208,"-",Uitwerking!AN$9),RelGegevens!$L$3:$L$1002))</f>
        <v/>
      </c>
      <c r="AO208" s="51" t="str">
        <f ca="1">IF(OR($A208="",AO$9="",SUMIF(RelGegevens!$F$3:$M$1002,CONCATENATE("=",Uitwerking!$A208,"-",Uitwerking!AO$9),RelGegevens!$L$3:$L$1002)=0),"",SUMIF(RelGegevens!$F$3:$M$1002,CONCATENATE("=",Uitwerking!$A208,"-",Uitwerking!AO$9),RelGegevens!$L$3:$L$1002))</f>
        <v/>
      </c>
      <c r="AP208" s="51" t="str">
        <f ca="1">IF(OR($A208="",AP$9="",SUMIF(RelGegevens!$F$3:$M$1002,CONCATENATE("=",Uitwerking!$A208,"-",Uitwerking!AP$9),RelGegevens!$L$3:$L$1002)=0),"",SUMIF(RelGegevens!$F$3:$M$1002,CONCATENATE("=",Uitwerking!$A208,"-",Uitwerking!AP$9),RelGegevens!$L$3:$L$1002))</f>
        <v/>
      </c>
      <c r="AQ208" s="51" t="str">
        <f ca="1">IF(OR($A208="",AQ$9="",SUMIF(RelGegevens!$F$3:$M$1002,CONCATENATE("=",Uitwerking!$A208,"-",Uitwerking!AQ$9),RelGegevens!$L$3:$L$1002)=0),"",SUMIF(RelGegevens!$F$3:$M$1002,CONCATENATE("=",Uitwerking!$A208,"-",Uitwerking!AQ$9),RelGegevens!$L$3:$L$1002))</f>
        <v/>
      </c>
      <c r="AR208" s="51" t="str">
        <f ca="1">IF(OR($A208="",AR$9="",SUMIF(RelGegevens!$F$3:$M$1002,CONCATENATE("=",Uitwerking!$A208,"-",Uitwerking!AR$9),RelGegevens!$L$3:$L$1002)=0),"",SUMIF(RelGegevens!$F$3:$M$1002,CONCATENATE("=",Uitwerking!$A208,"-",Uitwerking!AR$9),RelGegevens!$L$3:$L$1002))</f>
        <v/>
      </c>
      <c r="AS208" s="51" t="str">
        <f ca="1">IF(OR($A208="",AS$9="",SUMIF(RelGegevens!$F$3:$M$1002,CONCATENATE("=",Uitwerking!$A208,"-",Uitwerking!AS$9),RelGegevens!$L$3:$L$1002)=0),"",SUMIF(RelGegevens!$F$3:$M$1002,CONCATENATE("=",Uitwerking!$A208,"-",Uitwerking!AS$9),RelGegevens!$L$3:$L$1002))</f>
        <v/>
      </c>
      <c r="AT208" s="51" t="str">
        <f ca="1">IF(OR($A208="",AT$9="",SUMIF(RelGegevens!$F$3:$M$1002,CONCATENATE("=",Uitwerking!$A208,"-",Uitwerking!AT$9),RelGegevens!$L$3:$L$1002)=0),"",SUMIF(RelGegevens!$F$3:$M$1002,CONCATENATE("=",Uitwerking!$A208,"-",Uitwerking!AT$9),RelGegevens!$L$3:$L$1002))</f>
        <v/>
      </c>
      <c r="AU208" s="51" t="str">
        <f ca="1">IF(OR($A208="",AU$9="",SUMIF(RelGegevens!$F$3:$M$1002,CONCATENATE("=",Uitwerking!$A208,"-",Uitwerking!AU$9),RelGegevens!$L$3:$L$1002)=0),"",SUMIF(RelGegevens!$F$3:$M$1002,CONCATENATE("=",Uitwerking!$A208,"-",Uitwerking!AU$9),RelGegevens!$L$3:$L$1002))</f>
        <v/>
      </c>
      <c r="AV208" s="51" t="str">
        <f ca="1">IF(OR($A208="",AV$9="",SUMIF(RelGegevens!$F$3:$M$1002,CONCATENATE("=",Uitwerking!$A208,"-",Uitwerking!AV$9),RelGegevens!$L$3:$L$1002)=0),"",SUMIF(RelGegevens!$F$3:$M$1002,CONCATENATE("=",Uitwerking!$A208,"-",Uitwerking!AV$9),RelGegevens!$L$3:$L$1002))</f>
        <v/>
      </c>
      <c r="AW208" s="51" t="str">
        <f ca="1">IF(OR($A208="",AW$9="",SUMIF(RelGegevens!$F$3:$M$1002,CONCATENATE("=",Uitwerking!$A208,"-",Uitwerking!AW$9),RelGegevens!$L$3:$L$1002)=0),"",SUMIF(RelGegevens!$F$3:$M$1002,CONCATENATE("=",Uitwerking!$A208,"-",Uitwerking!AW$9),RelGegevens!$L$3:$L$1002))</f>
        <v/>
      </c>
      <c r="AX208" s="51" t="str">
        <f ca="1">IF(OR($A208="",AX$9="",SUMIF(RelGegevens!$F$3:$M$1002,CONCATENATE("=",Uitwerking!$A208,"-",Uitwerking!AX$9),RelGegevens!$L$3:$L$1002)=0),"",SUMIF(RelGegevens!$F$3:$M$1002,CONCATENATE("=",Uitwerking!$A208,"-",Uitwerking!AX$9),RelGegevens!$L$3:$L$1002))</f>
        <v/>
      </c>
      <c r="AY208" s="51" t="str">
        <f ca="1">IF(OR($A208="",AY$9="",SUMIF(RelGegevens!$F$3:$M$1002,CONCATENATE("=",Uitwerking!$A208,"-",Uitwerking!AY$9),RelGegevens!$L$3:$L$1002)=0),"",SUMIF(RelGegevens!$F$3:$M$1002,CONCATENATE("=",Uitwerking!$A208,"-",Uitwerking!AY$9),RelGegevens!$L$3:$L$1002))</f>
        <v/>
      </c>
      <c r="AZ208" s="51" t="str">
        <f ca="1">IF(OR($A208="",AZ$9="",SUMIF(RelGegevens!$F$3:$M$1002,CONCATENATE("=",Uitwerking!$A208,"-",Uitwerking!AZ$9),RelGegevens!$L$3:$L$1002)=0),"",SUMIF(RelGegevens!$F$3:$M$1002,CONCATENATE("=",Uitwerking!$A208,"-",Uitwerking!AZ$9),RelGegevens!$L$3:$L$1002))</f>
        <v/>
      </c>
      <c r="BA208" s="51" t="str">
        <f ca="1">IF(OR($A208="",BA$9="",SUMIF(RelGegevens!$F$3:$M$1002,CONCATENATE("=",Uitwerking!$A208,"-",Uitwerking!BA$9),RelGegevens!$L$3:$L$1002)=0),"",SUMIF(RelGegevens!$F$3:$M$1002,CONCATENATE("=",Uitwerking!$A208,"-",Uitwerking!BA$9),RelGegevens!$L$3:$L$1002))</f>
        <v/>
      </c>
      <c r="BB208" s="51" t="str">
        <f ca="1">IF(OR($A208="",BB$9="",SUMIF(RelGegevens!$F$3:$M$1002,CONCATENATE("=",Uitwerking!$A208,"-",Uitwerking!BB$9),RelGegevens!$L$3:$L$1002)=0),"",SUMIF(RelGegevens!$F$3:$M$1002,CONCATENATE("=",Uitwerking!$A208,"-",Uitwerking!BB$9),RelGegevens!$L$3:$L$1002))</f>
        <v/>
      </c>
      <c r="BC208" s="52" t="str">
        <f ca="1">IF(OR($A208="",BC$9="",SUMIF(RelGegevens!$F$3:$M$1002,CONCATENATE("=",Uitwerking!$A208,"-",Uitwerking!BC$9),RelGegevens!$L$3:$L$1002)=0),"",SUMIF(RelGegevens!$F$3:$M$1002,CONCATENATE("=",Uitwerking!$A208,"-",Uitwerking!BC$9),RelGegevens!$L$3:$L$1002))</f>
        <v/>
      </c>
    </row>
    <row r="209" spans="1:55" ht="10.5" customHeight="1" x14ac:dyDescent="0.25">
      <c r="A209" s="17" t="str">
        <f>'Data LMA'!B217</f>
        <v/>
      </c>
      <c r="B209" s="29" t="str">
        <f t="shared" si="10"/>
        <v/>
      </c>
      <c r="C209" s="22" t="str">
        <f>IF(A209="","",VLOOKUP(A209,Euralcodes!$A$2:$C$840,3))</f>
        <v/>
      </c>
      <c r="D209" s="23" t="str">
        <f>IF(C209="","",VLOOKUP(A209,Euralcodes!$A$2:$C$840,2))</f>
        <v/>
      </c>
      <c r="E209" s="87" t="str">
        <f t="shared" ca="1" si="11"/>
        <v/>
      </c>
      <c r="F209" s="50" t="str">
        <f ca="1">IF(OR($A209="",F$9="",SUMIF(RelGegevens!$F$3:$M$1002,CONCATENATE("=",Uitwerking!$A209,"-",Uitwerking!F$9),RelGegevens!$L$3:$L$1002)=0),"",SUMIF(RelGegevens!$F$3:$M$1002,CONCATENATE("=",Uitwerking!$A209,"-",Uitwerking!F$9),RelGegevens!$L$3:$L$1002))</f>
        <v/>
      </c>
      <c r="G209" s="51" t="str">
        <f ca="1">IF(OR($A209="",G$9="",SUMIF(RelGegevens!$F$3:$M$1002,CONCATENATE("=",Uitwerking!$A209,"-",Uitwerking!G$9),RelGegevens!$L$3:$L$1002)=0),"",SUMIF(RelGegevens!$F$3:$M$1002,CONCATENATE("=",Uitwerking!$A209,"-",Uitwerking!G$9),RelGegevens!$L$3:$L$1002))</f>
        <v/>
      </c>
      <c r="H209" s="51" t="str">
        <f ca="1">IF(OR($A209="",H$9="",SUMIF(RelGegevens!$F$3:$M$1002,CONCATENATE("=",Uitwerking!$A209,"-",Uitwerking!H$9),RelGegevens!$L$3:$L$1002)=0),"",SUMIF(RelGegevens!$F$3:$M$1002,CONCATENATE("=",Uitwerking!$A209,"-",Uitwerking!H$9),RelGegevens!$L$3:$L$1002))</f>
        <v/>
      </c>
      <c r="I209" s="51" t="str">
        <f ca="1">IF(OR($A209="",I$9="",SUMIF(RelGegevens!$F$3:$M$1002,CONCATENATE("=",Uitwerking!$A209,"-",Uitwerking!I$9),RelGegevens!$L$3:$L$1002)=0),"",SUMIF(RelGegevens!$F$3:$M$1002,CONCATENATE("=",Uitwerking!$A209,"-",Uitwerking!I$9),RelGegevens!$L$3:$L$1002))</f>
        <v/>
      </c>
      <c r="J209" s="51" t="str">
        <f ca="1">IF(OR($A209="",J$9="",SUMIF(RelGegevens!$F$3:$M$1002,CONCATENATE("=",Uitwerking!$A209,"-",Uitwerking!J$9),RelGegevens!$L$3:$L$1002)=0),"",SUMIF(RelGegevens!$F$3:$M$1002,CONCATENATE("=",Uitwerking!$A209,"-",Uitwerking!J$9),RelGegevens!$L$3:$L$1002))</f>
        <v/>
      </c>
      <c r="K209" s="51" t="str">
        <f ca="1">IF(OR($A209="",K$9="",SUMIF(RelGegevens!$F$3:$M$1002,CONCATENATE("=",Uitwerking!$A209,"-",Uitwerking!K$9),RelGegevens!$L$3:$L$1002)=0),"",SUMIF(RelGegevens!$F$3:$M$1002,CONCATENATE("=",Uitwerking!$A209,"-",Uitwerking!K$9),RelGegevens!$L$3:$L$1002))</f>
        <v/>
      </c>
      <c r="L209" s="51" t="str">
        <f ca="1">IF(OR($A209="",L$9="",SUMIF(RelGegevens!$F$3:$M$1002,CONCATENATE("=",Uitwerking!$A209,"-",Uitwerking!L$9),RelGegevens!$L$3:$L$1002)=0),"",SUMIF(RelGegevens!$F$3:$M$1002,CONCATENATE("=",Uitwerking!$A209,"-",Uitwerking!L$9),RelGegevens!$L$3:$L$1002))</f>
        <v/>
      </c>
      <c r="M209" s="51" t="str">
        <f ca="1">IF(OR($A209="",M$9="",SUMIF(RelGegevens!$F$3:$M$1002,CONCATENATE("=",Uitwerking!$A209,"-",Uitwerking!M$9),RelGegevens!$L$3:$L$1002)=0),"",SUMIF(RelGegevens!$F$3:$M$1002,CONCATENATE("=",Uitwerking!$A209,"-",Uitwerking!M$9),RelGegevens!$L$3:$L$1002))</f>
        <v/>
      </c>
      <c r="N209" s="51" t="str">
        <f ca="1">IF(OR($A209="",N$9="",SUMIF(RelGegevens!$F$3:$M$1002,CONCATENATE("=",Uitwerking!$A209,"-",Uitwerking!N$9),RelGegevens!$L$3:$L$1002)=0),"",SUMIF(RelGegevens!$F$3:$M$1002,CONCATENATE("=",Uitwerking!$A209,"-",Uitwerking!N$9),RelGegevens!$L$3:$L$1002))</f>
        <v/>
      </c>
      <c r="O209" s="51" t="str">
        <f ca="1">IF(OR($A209="",O$9="",SUMIF(RelGegevens!$F$3:$M$1002,CONCATENATE("=",Uitwerking!$A209,"-",Uitwerking!O$9),RelGegevens!$L$3:$L$1002)=0),"",SUMIF(RelGegevens!$F$3:$M$1002,CONCATENATE("=",Uitwerking!$A209,"-",Uitwerking!O$9),RelGegevens!$L$3:$L$1002))</f>
        <v/>
      </c>
      <c r="P209" s="51" t="str">
        <f ca="1">IF(OR($A209="",P$9="",SUMIF(RelGegevens!$F$3:$M$1002,CONCATENATE("=",Uitwerking!$A209,"-",Uitwerking!P$9),RelGegevens!$L$3:$L$1002)=0),"",SUMIF(RelGegevens!$F$3:$M$1002,CONCATENATE("=",Uitwerking!$A209,"-",Uitwerking!P$9),RelGegevens!$L$3:$L$1002))</f>
        <v/>
      </c>
      <c r="Q209" s="51" t="str">
        <f ca="1">IF(OR($A209="",Q$9="",SUMIF(RelGegevens!$F$3:$M$1002,CONCATENATE("=",Uitwerking!$A209,"-",Uitwerking!Q$9),RelGegevens!$L$3:$L$1002)=0),"",SUMIF(RelGegevens!$F$3:$M$1002,CONCATENATE("=",Uitwerking!$A209,"-",Uitwerking!Q$9),RelGegevens!$L$3:$L$1002))</f>
        <v/>
      </c>
      <c r="R209" s="51" t="str">
        <f ca="1">IF(OR($A209="",R$9="",SUMIF(RelGegevens!$F$3:$M$1002,CONCATENATE("=",Uitwerking!$A209,"-",Uitwerking!R$9),RelGegevens!$L$3:$L$1002)=0),"",SUMIF(RelGegevens!$F$3:$M$1002,CONCATENATE("=",Uitwerking!$A209,"-",Uitwerking!R$9),RelGegevens!$L$3:$L$1002))</f>
        <v/>
      </c>
      <c r="S209" s="51" t="str">
        <f ca="1">IF(OR($A209="",S$9="",SUMIF(RelGegevens!$F$3:$M$1002,CONCATENATE("=",Uitwerking!$A209,"-",Uitwerking!S$9),RelGegevens!$L$3:$L$1002)=0),"",SUMIF(RelGegevens!$F$3:$M$1002,CONCATENATE("=",Uitwerking!$A209,"-",Uitwerking!S$9),RelGegevens!$L$3:$L$1002))</f>
        <v/>
      </c>
      <c r="T209" s="51" t="str">
        <f ca="1">IF(OR($A209="",T$9="",SUMIF(RelGegevens!$F$3:$M$1002,CONCATENATE("=",Uitwerking!$A209,"-",Uitwerking!T$9),RelGegevens!$L$3:$L$1002)=0),"",SUMIF(RelGegevens!$F$3:$M$1002,CONCATENATE("=",Uitwerking!$A209,"-",Uitwerking!T$9),RelGegevens!$L$3:$L$1002))</f>
        <v/>
      </c>
      <c r="U209" s="51" t="str">
        <f ca="1">IF(OR($A209="",U$9="",SUMIF(RelGegevens!$F$3:$M$1002,CONCATENATE("=",Uitwerking!$A209,"-",Uitwerking!U$9),RelGegevens!$L$3:$L$1002)=0),"",SUMIF(RelGegevens!$F$3:$M$1002,CONCATENATE("=",Uitwerking!$A209,"-",Uitwerking!U$9),RelGegevens!$L$3:$L$1002))</f>
        <v/>
      </c>
      <c r="V209" s="51" t="str">
        <f ca="1">IF(OR($A209="",V$9="",SUMIF(RelGegevens!$F$3:$M$1002,CONCATENATE("=",Uitwerking!$A209,"-",Uitwerking!V$9),RelGegevens!$L$3:$L$1002)=0),"",SUMIF(RelGegevens!$F$3:$M$1002,CONCATENATE("=",Uitwerking!$A209,"-",Uitwerking!V$9),RelGegevens!$L$3:$L$1002))</f>
        <v/>
      </c>
      <c r="W209" s="51" t="str">
        <f ca="1">IF(OR($A209="",W$9="",SUMIF(RelGegevens!$F$3:$M$1002,CONCATENATE("=",Uitwerking!$A209,"-",Uitwerking!W$9),RelGegevens!$L$3:$L$1002)=0),"",SUMIF(RelGegevens!$F$3:$M$1002,CONCATENATE("=",Uitwerking!$A209,"-",Uitwerking!W$9),RelGegevens!$L$3:$L$1002))</f>
        <v/>
      </c>
      <c r="X209" s="51" t="str">
        <f ca="1">IF(OR($A209="",X$9="",SUMIF(RelGegevens!$F$3:$M$1002,CONCATENATE("=",Uitwerking!$A209,"-",Uitwerking!X$9),RelGegevens!$L$3:$L$1002)=0),"",SUMIF(RelGegevens!$F$3:$M$1002,CONCATENATE("=",Uitwerking!$A209,"-",Uitwerking!X$9),RelGegevens!$L$3:$L$1002))</f>
        <v/>
      </c>
      <c r="Y209" s="51" t="str">
        <f ca="1">IF(OR($A209="",Y$9="",SUMIF(RelGegevens!$F$3:$M$1002,CONCATENATE("=",Uitwerking!$A209,"-",Uitwerking!Y$9),RelGegevens!$L$3:$L$1002)=0),"",SUMIF(RelGegevens!$F$3:$M$1002,CONCATENATE("=",Uitwerking!$A209,"-",Uitwerking!Y$9),RelGegevens!$L$3:$L$1002))</f>
        <v/>
      </c>
      <c r="Z209" s="50" t="str">
        <f ca="1">IF(OR($A209="",Z$9="",SUMIF(RelGegevens!$F$3:$M$1002,CONCATENATE("=",Uitwerking!$A209,"-",Uitwerking!Z$9),RelGegevens!$L$3:$L$1002)=0),"",SUMIF(RelGegevens!$F$3:$M$1002,CONCATENATE("=",Uitwerking!$A209,"-",Uitwerking!Z$9),RelGegevens!$L$3:$L$1002))</f>
        <v/>
      </c>
      <c r="AA209" s="51" t="str">
        <f ca="1">IF(OR($A209="",AA$9="",SUMIF(RelGegevens!$F$3:$M$1002,CONCATENATE("=",Uitwerking!$A209,"-",Uitwerking!AA$9),RelGegevens!$L$3:$L$1002)=0),"",SUMIF(RelGegevens!$F$3:$M$1002,CONCATENATE("=",Uitwerking!$A209,"-",Uitwerking!AA$9),RelGegevens!$L$3:$L$1002))</f>
        <v/>
      </c>
      <c r="AB209" s="51" t="str">
        <f ca="1">IF(OR($A209="",AB$9="",SUMIF(RelGegevens!$F$3:$M$1002,CONCATENATE("=",Uitwerking!$A209,"-",Uitwerking!AB$9),RelGegevens!$L$3:$L$1002)=0),"",SUMIF(RelGegevens!$F$3:$M$1002,CONCATENATE("=",Uitwerking!$A209,"-",Uitwerking!AB$9),RelGegevens!$L$3:$L$1002))</f>
        <v/>
      </c>
      <c r="AC209" s="51" t="str">
        <f ca="1">IF(OR($A209="",AC$9="",SUMIF(RelGegevens!$F$3:$M$1002,CONCATENATE("=",Uitwerking!$A209,"-",Uitwerking!AC$9),RelGegevens!$L$3:$L$1002)=0),"",SUMIF(RelGegevens!$F$3:$M$1002,CONCATENATE("=",Uitwerking!$A209,"-",Uitwerking!AC$9),RelGegevens!$L$3:$L$1002))</f>
        <v/>
      </c>
      <c r="AD209" s="51" t="str">
        <f ca="1">IF(OR($A209="",AD$9="",SUMIF(RelGegevens!$F$3:$M$1002,CONCATENATE("=",Uitwerking!$A209,"-",Uitwerking!AD$9),RelGegevens!$L$3:$L$1002)=0),"",SUMIF(RelGegevens!$F$3:$M$1002,CONCATENATE("=",Uitwerking!$A209,"-",Uitwerking!AD$9),RelGegevens!$L$3:$L$1002))</f>
        <v/>
      </c>
      <c r="AE209" s="51" t="str">
        <f ca="1">IF(OR($A209="",AE$9="",SUMIF(RelGegevens!$F$3:$M$1002,CONCATENATE("=",Uitwerking!$A209,"-",Uitwerking!AE$9),RelGegevens!$L$3:$L$1002)=0),"",SUMIF(RelGegevens!$F$3:$M$1002,CONCATENATE("=",Uitwerking!$A209,"-",Uitwerking!AE$9),RelGegevens!$L$3:$L$1002))</f>
        <v/>
      </c>
      <c r="AF209" s="51" t="str">
        <f ca="1">IF(OR($A209="",AF$9="",SUMIF(RelGegevens!$F$3:$M$1002,CONCATENATE("=",Uitwerking!$A209,"-",Uitwerking!AF$9),RelGegevens!$L$3:$L$1002)=0),"",SUMIF(RelGegevens!$F$3:$M$1002,CONCATENATE("=",Uitwerking!$A209,"-",Uitwerking!AF$9),RelGegevens!$L$3:$L$1002))</f>
        <v/>
      </c>
      <c r="AG209" s="51" t="str">
        <f ca="1">IF(OR($A209="",AG$9="",SUMIF(RelGegevens!$F$3:$M$1002,CONCATENATE("=",Uitwerking!$A209,"-",Uitwerking!AG$9),RelGegevens!$L$3:$L$1002)=0),"",SUMIF(RelGegevens!$F$3:$M$1002,CONCATENATE("=",Uitwerking!$A209,"-",Uitwerking!AG$9),RelGegevens!$L$3:$L$1002))</f>
        <v/>
      </c>
      <c r="AH209" s="51" t="str">
        <f ca="1">IF(OR($A209="",AH$9="",SUMIF(RelGegevens!$F$3:$M$1002,CONCATENATE("=",Uitwerking!$A209,"-",Uitwerking!AH$9),RelGegevens!$L$3:$L$1002)=0),"",SUMIF(RelGegevens!$F$3:$M$1002,CONCATENATE("=",Uitwerking!$A209,"-",Uitwerking!AH$9),RelGegevens!$L$3:$L$1002))</f>
        <v/>
      </c>
      <c r="AI209" s="51" t="str">
        <f ca="1">IF(OR($A209="",AI$9="",SUMIF(RelGegevens!$F$3:$M$1002,CONCATENATE("=",Uitwerking!$A209,"-",Uitwerking!AI$9),RelGegevens!$L$3:$L$1002)=0),"",SUMIF(RelGegevens!$F$3:$M$1002,CONCATENATE("=",Uitwerking!$A209,"-",Uitwerking!AI$9),RelGegevens!$L$3:$L$1002))</f>
        <v/>
      </c>
      <c r="AJ209" s="51" t="str">
        <f ca="1">IF(OR($A209="",AJ$9="",SUMIF(RelGegevens!$F$3:$M$1002,CONCATENATE("=",Uitwerking!$A209,"-",Uitwerking!AJ$9),RelGegevens!$L$3:$L$1002)=0),"",SUMIF(RelGegevens!$F$3:$M$1002,CONCATENATE("=",Uitwerking!$A209,"-",Uitwerking!AJ$9),RelGegevens!$L$3:$L$1002))</f>
        <v/>
      </c>
      <c r="AK209" s="51" t="str">
        <f ca="1">IF(OR($A209="",AK$9="",SUMIF(RelGegevens!$F$3:$M$1002,CONCATENATE("=",Uitwerking!$A209,"-",Uitwerking!AK$9),RelGegevens!$L$3:$L$1002)=0),"",SUMIF(RelGegevens!$F$3:$M$1002,CONCATENATE("=",Uitwerking!$A209,"-",Uitwerking!AK$9),RelGegevens!$L$3:$L$1002))</f>
        <v/>
      </c>
      <c r="AL209" s="51" t="str">
        <f ca="1">IF(OR($A209="",AL$9="",SUMIF(RelGegevens!$F$3:$M$1002,CONCATENATE("=",Uitwerking!$A209,"-",Uitwerking!AL$9),RelGegevens!$L$3:$L$1002)=0),"",SUMIF(RelGegevens!$F$3:$M$1002,CONCATENATE("=",Uitwerking!$A209,"-",Uitwerking!AL$9),RelGegevens!$L$3:$L$1002))</f>
        <v/>
      </c>
      <c r="AM209" s="51" t="str">
        <f ca="1">IF(OR($A209="",AM$9="",SUMIF(RelGegevens!$F$3:$M$1002,CONCATENATE("=",Uitwerking!$A209,"-",Uitwerking!AM$9),RelGegevens!$L$3:$L$1002)=0),"",SUMIF(RelGegevens!$F$3:$M$1002,CONCATENATE("=",Uitwerking!$A209,"-",Uitwerking!AM$9),RelGegevens!$L$3:$L$1002))</f>
        <v/>
      </c>
      <c r="AN209" s="51" t="str">
        <f ca="1">IF(OR($A209="",AN$9="",SUMIF(RelGegevens!$F$3:$M$1002,CONCATENATE("=",Uitwerking!$A209,"-",Uitwerking!AN$9),RelGegevens!$L$3:$L$1002)=0),"",SUMIF(RelGegevens!$F$3:$M$1002,CONCATENATE("=",Uitwerking!$A209,"-",Uitwerking!AN$9),RelGegevens!$L$3:$L$1002))</f>
        <v/>
      </c>
      <c r="AO209" s="51" t="str">
        <f ca="1">IF(OR($A209="",AO$9="",SUMIF(RelGegevens!$F$3:$M$1002,CONCATENATE("=",Uitwerking!$A209,"-",Uitwerking!AO$9),RelGegevens!$L$3:$L$1002)=0),"",SUMIF(RelGegevens!$F$3:$M$1002,CONCATENATE("=",Uitwerking!$A209,"-",Uitwerking!AO$9),RelGegevens!$L$3:$L$1002))</f>
        <v/>
      </c>
      <c r="AP209" s="51" t="str">
        <f ca="1">IF(OR($A209="",AP$9="",SUMIF(RelGegevens!$F$3:$M$1002,CONCATENATE("=",Uitwerking!$A209,"-",Uitwerking!AP$9),RelGegevens!$L$3:$L$1002)=0),"",SUMIF(RelGegevens!$F$3:$M$1002,CONCATENATE("=",Uitwerking!$A209,"-",Uitwerking!AP$9),RelGegevens!$L$3:$L$1002))</f>
        <v/>
      </c>
      <c r="AQ209" s="51" t="str">
        <f ca="1">IF(OR($A209="",AQ$9="",SUMIF(RelGegevens!$F$3:$M$1002,CONCATENATE("=",Uitwerking!$A209,"-",Uitwerking!AQ$9),RelGegevens!$L$3:$L$1002)=0),"",SUMIF(RelGegevens!$F$3:$M$1002,CONCATENATE("=",Uitwerking!$A209,"-",Uitwerking!AQ$9),RelGegevens!$L$3:$L$1002))</f>
        <v/>
      </c>
      <c r="AR209" s="51" t="str">
        <f ca="1">IF(OR($A209="",AR$9="",SUMIF(RelGegevens!$F$3:$M$1002,CONCATENATE("=",Uitwerking!$A209,"-",Uitwerking!AR$9),RelGegevens!$L$3:$L$1002)=0),"",SUMIF(RelGegevens!$F$3:$M$1002,CONCATENATE("=",Uitwerking!$A209,"-",Uitwerking!AR$9),RelGegevens!$L$3:$L$1002))</f>
        <v/>
      </c>
      <c r="AS209" s="51" t="str">
        <f ca="1">IF(OR($A209="",AS$9="",SUMIF(RelGegevens!$F$3:$M$1002,CONCATENATE("=",Uitwerking!$A209,"-",Uitwerking!AS$9),RelGegevens!$L$3:$L$1002)=0),"",SUMIF(RelGegevens!$F$3:$M$1002,CONCATENATE("=",Uitwerking!$A209,"-",Uitwerking!AS$9),RelGegevens!$L$3:$L$1002))</f>
        <v/>
      </c>
      <c r="AT209" s="51" t="str">
        <f ca="1">IF(OR($A209="",AT$9="",SUMIF(RelGegevens!$F$3:$M$1002,CONCATENATE("=",Uitwerking!$A209,"-",Uitwerking!AT$9),RelGegevens!$L$3:$L$1002)=0),"",SUMIF(RelGegevens!$F$3:$M$1002,CONCATENATE("=",Uitwerking!$A209,"-",Uitwerking!AT$9),RelGegevens!$L$3:$L$1002))</f>
        <v/>
      </c>
      <c r="AU209" s="51" t="str">
        <f ca="1">IF(OR($A209="",AU$9="",SUMIF(RelGegevens!$F$3:$M$1002,CONCATENATE("=",Uitwerking!$A209,"-",Uitwerking!AU$9),RelGegevens!$L$3:$L$1002)=0),"",SUMIF(RelGegevens!$F$3:$M$1002,CONCATENATE("=",Uitwerking!$A209,"-",Uitwerking!AU$9),RelGegevens!$L$3:$L$1002))</f>
        <v/>
      </c>
      <c r="AV209" s="51" t="str">
        <f ca="1">IF(OR($A209="",AV$9="",SUMIF(RelGegevens!$F$3:$M$1002,CONCATENATE("=",Uitwerking!$A209,"-",Uitwerking!AV$9),RelGegevens!$L$3:$L$1002)=0),"",SUMIF(RelGegevens!$F$3:$M$1002,CONCATENATE("=",Uitwerking!$A209,"-",Uitwerking!AV$9),RelGegevens!$L$3:$L$1002))</f>
        <v/>
      </c>
      <c r="AW209" s="51" t="str">
        <f ca="1">IF(OR($A209="",AW$9="",SUMIF(RelGegevens!$F$3:$M$1002,CONCATENATE("=",Uitwerking!$A209,"-",Uitwerking!AW$9),RelGegevens!$L$3:$L$1002)=0),"",SUMIF(RelGegevens!$F$3:$M$1002,CONCATENATE("=",Uitwerking!$A209,"-",Uitwerking!AW$9),RelGegevens!$L$3:$L$1002))</f>
        <v/>
      </c>
      <c r="AX209" s="51" t="str">
        <f ca="1">IF(OR($A209="",AX$9="",SUMIF(RelGegevens!$F$3:$M$1002,CONCATENATE("=",Uitwerking!$A209,"-",Uitwerking!AX$9),RelGegevens!$L$3:$L$1002)=0),"",SUMIF(RelGegevens!$F$3:$M$1002,CONCATENATE("=",Uitwerking!$A209,"-",Uitwerking!AX$9),RelGegevens!$L$3:$L$1002))</f>
        <v/>
      </c>
      <c r="AY209" s="51" t="str">
        <f ca="1">IF(OR($A209="",AY$9="",SUMIF(RelGegevens!$F$3:$M$1002,CONCATENATE("=",Uitwerking!$A209,"-",Uitwerking!AY$9),RelGegevens!$L$3:$L$1002)=0),"",SUMIF(RelGegevens!$F$3:$M$1002,CONCATENATE("=",Uitwerking!$A209,"-",Uitwerking!AY$9),RelGegevens!$L$3:$L$1002))</f>
        <v/>
      </c>
      <c r="AZ209" s="51" t="str">
        <f ca="1">IF(OR($A209="",AZ$9="",SUMIF(RelGegevens!$F$3:$M$1002,CONCATENATE("=",Uitwerking!$A209,"-",Uitwerking!AZ$9),RelGegevens!$L$3:$L$1002)=0),"",SUMIF(RelGegevens!$F$3:$M$1002,CONCATENATE("=",Uitwerking!$A209,"-",Uitwerking!AZ$9),RelGegevens!$L$3:$L$1002))</f>
        <v/>
      </c>
      <c r="BA209" s="51" t="str">
        <f ca="1">IF(OR($A209="",BA$9="",SUMIF(RelGegevens!$F$3:$M$1002,CONCATENATE("=",Uitwerking!$A209,"-",Uitwerking!BA$9),RelGegevens!$L$3:$L$1002)=0),"",SUMIF(RelGegevens!$F$3:$M$1002,CONCATENATE("=",Uitwerking!$A209,"-",Uitwerking!BA$9),RelGegevens!$L$3:$L$1002))</f>
        <v/>
      </c>
      <c r="BB209" s="51" t="str">
        <f ca="1">IF(OR($A209="",BB$9="",SUMIF(RelGegevens!$F$3:$M$1002,CONCATENATE("=",Uitwerking!$A209,"-",Uitwerking!BB$9),RelGegevens!$L$3:$L$1002)=0),"",SUMIF(RelGegevens!$F$3:$M$1002,CONCATENATE("=",Uitwerking!$A209,"-",Uitwerking!BB$9),RelGegevens!$L$3:$L$1002))</f>
        <v/>
      </c>
      <c r="BC209" s="52" t="str">
        <f ca="1">IF(OR($A209="",BC$9="",SUMIF(RelGegevens!$F$3:$M$1002,CONCATENATE("=",Uitwerking!$A209,"-",Uitwerking!BC$9),RelGegevens!$L$3:$L$1002)=0),"",SUMIF(RelGegevens!$F$3:$M$1002,CONCATENATE("=",Uitwerking!$A209,"-",Uitwerking!BC$9),RelGegevens!$L$3:$L$1002))</f>
        <v/>
      </c>
    </row>
    <row r="210" spans="1:55" ht="10.5" customHeight="1" thickBot="1" x14ac:dyDescent="0.3">
      <c r="A210" s="18" t="str">
        <f>'Data LMA'!B218</f>
        <v/>
      </c>
      <c r="B210" s="30" t="str">
        <f t="shared" si="4"/>
        <v/>
      </c>
      <c r="C210" s="24" t="str">
        <f>IF(A210="","",VLOOKUP(A210,Euralcodes!$A$2:$C$840,3))</f>
        <v/>
      </c>
      <c r="D210" s="25" t="str">
        <f>IF(C210="","",VLOOKUP(A210,Euralcodes!$A$2:$C$840,2))</f>
        <v/>
      </c>
      <c r="E210" s="88" t="str">
        <f t="shared" ca="1" si="11"/>
        <v/>
      </c>
      <c r="F210" s="53" t="str">
        <f ca="1">IF(OR($A210="",F$9="",SUMIF(RelGegevens!$F$3:$M$1002,CONCATENATE("=",Uitwerking!$A210,"-",Uitwerking!F$9),RelGegevens!$L$3:$L$1002)=0),"",SUMIF(RelGegevens!$F$3:$M$1002,CONCATENATE("=",Uitwerking!$A210,"-",Uitwerking!F$9),RelGegevens!$L$3:$L$1002))</f>
        <v/>
      </c>
      <c r="G210" s="54" t="str">
        <f ca="1">IF(OR($A210="",G$9="",SUMIF(RelGegevens!$F$3:$M$1002,CONCATENATE("=",Uitwerking!$A210,"-",Uitwerking!G$9),RelGegevens!$L$3:$L$1002)=0),"",SUMIF(RelGegevens!$F$3:$M$1002,CONCATENATE("=",Uitwerking!$A210,"-",Uitwerking!G$9),RelGegevens!$L$3:$L$1002))</f>
        <v/>
      </c>
      <c r="H210" s="54" t="str">
        <f ca="1">IF(OR($A210="",H$9="",SUMIF(RelGegevens!$F$3:$M$1002,CONCATENATE("=",Uitwerking!$A210,"-",Uitwerking!H$9),RelGegevens!$L$3:$L$1002)=0),"",SUMIF(RelGegevens!$F$3:$M$1002,CONCATENATE("=",Uitwerking!$A210,"-",Uitwerking!H$9),RelGegevens!$L$3:$L$1002))</f>
        <v/>
      </c>
      <c r="I210" s="54" t="str">
        <f ca="1">IF(OR($A210="",I$9="",SUMIF(RelGegevens!$F$3:$M$1002,CONCATENATE("=",Uitwerking!$A210,"-",Uitwerking!I$9),RelGegevens!$L$3:$L$1002)=0),"",SUMIF(RelGegevens!$F$3:$M$1002,CONCATENATE("=",Uitwerking!$A210,"-",Uitwerking!I$9),RelGegevens!$L$3:$L$1002))</f>
        <v/>
      </c>
      <c r="J210" s="54" t="str">
        <f ca="1">IF(OR($A210="",J$9="",SUMIF(RelGegevens!$F$3:$M$1002,CONCATENATE("=",Uitwerking!$A210,"-",Uitwerking!J$9),RelGegevens!$L$3:$L$1002)=0),"",SUMIF(RelGegevens!$F$3:$M$1002,CONCATENATE("=",Uitwerking!$A210,"-",Uitwerking!J$9),RelGegevens!$L$3:$L$1002))</f>
        <v/>
      </c>
      <c r="K210" s="54" t="str">
        <f ca="1">IF(OR($A210="",K$9="",SUMIF(RelGegevens!$F$3:$M$1002,CONCATENATE("=",Uitwerking!$A210,"-",Uitwerking!K$9),RelGegevens!$L$3:$L$1002)=0),"",SUMIF(RelGegevens!$F$3:$M$1002,CONCATENATE("=",Uitwerking!$A210,"-",Uitwerking!K$9),RelGegevens!$L$3:$L$1002))</f>
        <v/>
      </c>
      <c r="L210" s="54" t="str">
        <f ca="1">IF(OR($A210="",L$9="",SUMIF(RelGegevens!$F$3:$M$1002,CONCATENATE("=",Uitwerking!$A210,"-",Uitwerking!L$9),RelGegevens!$L$3:$L$1002)=0),"",SUMIF(RelGegevens!$F$3:$M$1002,CONCATENATE("=",Uitwerking!$A210,"-",Uitwerking!L$9),RelGegevens!$L$3:$L$1002))</f>
        <v/>
      </c>
      <c r="M210" s="54" t="str">
        <f ca="1">IF(OR($A210="",M$9="",SUMIF(RelGegevens!$F$3:$M$1002,CONCATENATE("=",Uitwerking!$A210,"-",Uitwerking!M$9),RelGegevens!$L$3:$L$1002)=0),"",SUMIF(RelGegevens!$F$3:$M$1002,CONCATENATE("=",Uitwerking!$A210,"-",Uitwerking!M$9),RelGegevens!$L$3:$L$1002))</f>
        <v/>
      </c>
      <c r="N210" s="54" t="str">
        <f ca="1">IF(OR($A210="",N$9="",SUMIF(RelGegevens!$F$3:$M$1002,CONCATENATE("=",Uitwerking!$A210,"-",Uitwerking!N$9),RelGegevens!$L$3:$L$1002)=0),"",SUMIF(RelGegevens!$F$3:$M$1002,CONCATENATE("=",Uitwerking!$A210,"-",Uitwerking!N$9),RelGegevens!$L$3:$L$1002))</f>
        <v/>
      </c>
      <c r="O210" s="54" t="str">
        <f ca="1">IF(OR($A210="",O$9="",SUMIF(RelGegevens!$F$3:$M$1002,CONCATENATE("=",Uitwerking!$A210,"-",Uitwerking!O$9),RelGegevens!$L$3:$L$1002)=0),"",SUMIF(RelGegevens!$F$3:$M$1002,CONCATENATE("=",Uitwerking!$A210,"-",Uitwerking!O$9),RelGegevens!$L$3:$L$1002))</f>
        <v/>
      </c>
      <c r="P210" s="54" t="str">
        <f ca="1">IF(OR($A210="",P$9="",SUMIF(RelGegevens!$F$3:$M$1002,CONCATENATE("=",Uitwerking!$A210,"-",Uitwerking!P$9),RelGegevens!$L$3:$L$1002)=0),"",SUMIF(RelGegevens!$F$3:$M$1002,CONCATENATE("=",Uitwerking!$A210,"-",Uitwerking!P$9),RelGegevens!$L$3:$L$1002))</f>
        <v/>
      </c>
      <c r="Q210" s="54" t="str">
        <f ca="1">IF(OR($A210="",Q$9="",SUMIF(RelGegevens!$F$3:$M$1002,CONCATENATE("=",Uitwerking!$A210,"-",Uitwerking!Q$9),RelGegevens!$L$3:$L$1002)=0),"",SUMIF(RelGegevens!$F$3:$M$1002,CONCATENATE("=",Uitwerking!$A210,"-",Uitwerking!Q$9),RelGegevens!$L$3:$L$1002))</f>
        <v/>
      </c>
      <c r="R210" s="54" t="str">
        <f ca="1">IF(OR($A210="",R$9="",SUMIF(RelGegevens!$F$3:$M$1002,CONCATENATE("=",Uitwerking!$A210,"-",Uitwerking!R$9),RelGegevens!$L$3:$L$1002)=0),"",SUMIF(RelGegevens!$F$3:$M$1002,CONCATENATE("=",Uitwerking!$A210,"-",Uitwerking!R$9),RelGegevens!$L$3:$L$1002))</f>
        <v/>
      </c>
      <c r="S210" s="54" t="str">
        <f ca="1">IF(OR($A210="",S$9="",SUMIF(RelGegevens!$F$3:$M$1002,CONCATENATE("=",Uitwerking!$A210,"-",Uitwerking!S$9),RelGegevens!$L$3:$L$1002)=0),"",SUMIF(RelGegevens!$F$3:$M$1002,CONCATENATE("=",Uitwerking!$A210,"-",Uitwerking!S$9),RelGegevens!$L$3:$L$1002))</f>
        <v/>
      </c>
      <c r="T210" s="54" t="str">
        <f ca="1">IF(OR($A210="",T$9="",SUMIF(RelGegevens!$F$3:$M$1002,CONCATENATE("=",Uitwerking!$A210,"-",Uitwerking!T$9),RelGegevens!$L$3:$L$1002)=0),"",SUMIF(RelGegevens!$F$3:$M$1002,CONCATENATE("=",Uitwerking!$A210,"-",Uitwerking!T$9),RelGegevens!$L$3:$L$1002))</f>
        <v/>
      </c>
      <c r="U210" s="54" t="str">
        <f ca="1">IF(OR($A210="",U$9="",SUMIF(RelGegevens!$F$3:$M$1002,CONCATENATE("=",Uitwerking!$A210,"-",Uitwerking!U$9),RelGegevens!$L$3:$L$1002)=0),"",SUMIF(RelGegevens!$F$3:$M$1002,CONCATENATE("=",Uitwerking!$A210,"-",Uitwerking!U$9),RelGegevens!$L$3:$L$1002))</f>
        <v/>
      </c>
      <c r="V210" s="54" t="str">
        <f ca="1">IF(OR($A210="",V$9="",SUMIF(RelGegevens!$F$3:$M$1002,CONCATENATE("=",Uitwerking!$A210,"-",Uitwerking!V$9),RelGegevens!$L$3:$L$1002)=0),"",SUMIF(RelGegevens!$F$3:$M$1002,CONCATENATE("=",Uitwerking!$A210,"-",Uitwerking!V$9),RelGegevens!$L$3:$L$1002))</f>
        <v/>
      </c>
      <c r="W210" s="54" t="str">
        <f ca="1">IF(OR($A210="",W$9="",SUMIF(RelGegevens!$F$3:$M$1002,CONCATENATE("=",Uitwerking!$A210,"-",Uitwerking!W$9),RelGegevens!$L$3:$L$1002)=0),"",SUMIF(RelGegevens!$F$3:$M$1002,CONCATENATE("=",Uitwerking!$A210,"-",Uitwerking!W$9),RelGegevens!$L$3:$L$1002))</f>
        <v/>
      </c>
      <c r="X210" s="54" t="str">
        <f ca="1">IF(OR($A210="",X$9="",SUMIF(RelGegevens!$F$3:$M$1002,CONCATENATE("=",Uitwerking!$A210,"-",Uitwerking!X$9),RelGegevens!$L$3:$L$1002)=0),"",SUMIF(RelGegevens!$F$3:$M$1002,CONCATENATE("=",Uitwerking!$A210,"-",Uitwerking!X$9),RelGegevens!$L$3:$L$1002))</f>
        <v/>
      </c>
      <c r="Y210" s="54" t="str">
        <f ca="1">IF(OR($A210="",Y$9="",SUMIF(RelGegevens!$F$3:$M$1002,CONCATENATE("=",Uitwerking!$A210,"-",Uitwerking!Y$9),RelGegevens!$L$3:$L$1002)=0),"",SUMIF(RelGegevens!$F$3:$M$1002,CONCATENATE("=",Uitwerking!$A210,"-",Uitwerking!Y$9),RelGegevens!$L$3:$L$1002))</f>
        <v/>
      </c>
      <c r="Z210" s="53" t="str">
        <f ca="1">IF(OR($A210="",Z$9="",SUMIF(RelGegevens!$F$3:$M$1002,CONCATENATE("=",Uitwerking!$A210,"-",Uitwerking!Z$9),RelGegevens!$L$3:$L$1002)=0),"",SUMIF(RelGegevens!$F$3:$M$1002,CONCATENATE("=",Uitwerking!$A210,"-",Uitwerking!Z$9),RelGegevens!$L$3:$L$1002))</f>
        <v/>
      </c>
      <c r="AA210" s="54" t="str">
        <f ca="1">IF(OR($A210="",AA$9="",SUMIF(RelGegevens!$F$3:$M$1002,CONCATENATE("=",Uitwerking!$A210,"-",Uitwerking!AA$9),RelGegevens!$L$3:$L$1002)=0),"",SUMIF(RelGegevens!$F$3:$M$1002,CONCATENATE("=",Uitwerking!$A210,"-",Uitwerking!AA$9),RelGegevens!$L$3:$L$1002))</f>
        <v/>
      </c>
      <c r="AB210" s="54" t="str">
        <f ca="1">IF(OR($A210="",AB$9="",SUMIF(RelGegevens!$F$3:$M$1002,CONCATENATE("=",Uitwerking!$A210,"-",Uitwerking!AB$9),RelGegevens!$L$3:$L$1002)=0),"",SUMIF(RelGegevens!$F$3:$M$1002,CONCATENATE("=",Uitwerking!$A210,"-",Uitwerking!AB$9),RelGegevens!$L$3:$L$1002))</f>
        <v/>
      </c>
      <c r="AC210" s="54" t="str">
        <f ca="1">IF(OR($A210="",AC$9="",SUMIF(RelGegevens!$F$3:$M$1002,CONCATENATE("=",Uitwerking!$A210,"-",Uitwerking!AC$9),RelGegevens!$L$3:$L$1002)=0),"",SUMIF(RelGegevens!$F$3:$M$1002,CONCATENATE("=",Uitwerking!$A210,"-",Uitwerking!AC$9),RelGegevens!$L$3:$L$1002))</f>
        <v/>
      </c>
      <c r="AD210" s="54" t="str">
        <f ca="1">IF(OR($A210="",AD$9="",SUMIF(RelGegevens!$F$3:$M$1002,CONCATENATE("=",Uitwerking!$A210,"-",Uitwerking!AD$9),RelGegevens!$L$3:$L$1002)=0),"",SUMIF(RelGegevens!$F$3:$M$1002,CONCATENATE("=",Uitwerking!$A210,"-",Uitwerking!AD$9),RelGegevens!$L$3:$L$1002))</f>
        <v/>
      </c>
      <c r="AE210" s="54" t="str">
        <f ca="1">IF(OR($A210="",AE$9="",SUMIF(RelGegevens!$F$3:$M$1002,CONCATENATE("=",Uitwerking!$A210,"-",Uitwerking!AE$9),RelGegevens!$L$3:$L$1002)=0),"",SUMIF(RelGegevens!$F$3:$M$1002,CONCATENATE("=",Uitwerking!$A210,"-",Uitwerking!AE$9),RelGegevens!$L$3:$L$1002))</f>
        <v/>
      </c>
      <c r="AF210" s="54" t="str">
        <f ca="1">IF(OR($A210="",AF$9="",SUMIF(RelGegevens!$F$3:$M$1002,CONCATENATE("=",Uitwerking!$A210,"-",Uitwerking!AF$9),RelGegevens!$L$3:$L$1002)=0),"",SUMIF(RelGegevens!$F$3:$M$1002,CONCATENATE("=",Uitwerking!$A210,"-",Uitwerking!AF$9),RelGegevens!$L$3:$L$1002))</f>
        <v/>
      </c>
      <c r="AG210" s="54" t="str">
        <f ca="1">IF(OR($A210="",AG$9="",SUMIF(RelGegevens!$F$3:$M$1002,CONCATENATE("=",Uitwerking!$A210,"-",Uitwerking!AG$9),RelGegevens!$L$3:$L$1002)=0),"",SUMIF(RelGegevens!$F$3:$M$1002,CONCATENATE("=",Uitwerking!$A210,"-",Uitwerking!AG$9),RelGegevens!$L$3:$L$1002))</f>
        <v/>
      </c>
      <c r="AH210" s="54" t="str">
        <f ca="1">IF(OR($A210="",AH$9="",SUMIF(RelGegevens!$F$3:$M$1002,CONCATENATE("=",Uitwerking!$A210,"-",Uitwerking!AH$9),RelGegevens!$L$3:$L$1002)=0),"",SUMIF(RelGegevens!$F$3:$M$1002,CONCATENATE("=",Uitwerking!$A210,"-",Uitwerking!AH$9),RelGegevens!$L$3:$L$1002))</f>
        <v/>
      </c>
      <c r="AI210" s="54" t="str">
        <f ca="1">IF(OR($A210="",AI$9="",SUMIF(RelGegevens!$F$3:$M$1002,CONCATENATE("=",Uitwerking!$A210,"-",Uitwerking!AI$9),RelGegevens!$L$3:$L$1002)=0),"",SUMIF(RelGegevens!$F$3:$M$1002,CONCATENATE("=",Uitwerking!$A210,"-",Uitwerking!AI$9),RelGegevens!$L$3:$L$1002))</f>
        <v/>
      </c>
      <c r="AJ210" s="54" t="str">
        <f ca="1">IF(OR($A210="",AJ$9="",SUMIF(RelGegevens!$F$3:$M$1002,CONCATENATE("=",Uitwerking!$A210,"-",Uitwerking!AJ$9),RelGegevens!$L$3:$L$1002)=0),"",SUMIF(RelGegevens!$F$3:$M$1002,CONCATENATE("=",Uitwerking!$A210,"-",Uitwerking!AJ$9),RelGegevens!$L$3:$L$1002))</f>
        <v/>
      </c>
      <c r="AK210" s="54" t="str">
        <f ca="1">IF(OR($A210="",AK$9="",SUMIF(RelGegevens!$F$3:$M$1002,CONCATENATE("=",Uitwerking!$A210,"-",Uitwerking!AK$9),RelGegevens!$L$3:$L$1002)=0),"",SUMIF(RelGegevens!$F$3:$M$1002,CONCATENATE("=",Uitwerking!$A210,"-",Uitwerking!AK$9),RelGegevens!$L$3:$L$1002))</f>
        <v/>
      </c>
      <c r="AL210" s="54" t="str">
        <f ca="1">IF(OR($A210="",AL$9="",SUMIF(RelGegevens!$F$3:$M$1002,CONCATENATE("=",Uitwerking!$A210,"-",Uitwerking!AL$9),RelGegevens!$L$3:$L$1002)=0),"",SUMIF(RelGegevens!$F$3:$M$1002,CONCATENATE("=",Uitwerking!$A210,"-",Uitwerking!AL$9),RelGegevens!$L$3:$L$1002))</f>
        <v/>
      </c>
      <c r="AM210" s="54" t="str">
        <f ca="1">IF(OR($A210="",AM$9="",SUMIF(RelGegevens!$F$3:$M$1002,CONCATENATE("=",Uitwerking!$A210,"-",Uitwerking!AM$9),RelGegevens!$L$3:$L$1002)=0),"",SUMIF(RelGegevens!$F$3:$M$1002,CONCATENATE("=",Uitwerking!$A210,"-",Uitwerking!AM$9),RelGegevens!$L$3:$L$1002))</f>
        <v/>
      </c>
      <c r="AN210" s="54" t="str">
        <f ca="1">IF(OR($A210="",AN$9="",SUMIF(RelGegevens!$F$3:$M$1002,CONCATENATE("=",Uitwerking!$A210,"-",Uitwerking!AN$9),RelGegevens!$L$3:$L$1002)=0),"",SUMIF(RelGegevens!$F$3:$M$1002,CONCATENATE("=",Uitwerking!$A210,"-",Uitwerking!AN$9),RelGegevens!$L$3:$L$1002))</f>
        <v/>
      </c>
      <c r="AO210" s="54" t="str">
        <f ca="1">IF(OR($A210="",AO$9="",SUMIF(RelGegevens!$F$3:$M$1002,CONCATENATE("=",Uitwerking!$A210,"-",Uitwerking!AO$9),RelGegevens!$L$3:$L$1002)=0),"",SUMIF(RelGegevens!$F$3:$M$1002,CONCATENATE("=",Uitwerking!$A210,"-",Uitwerking!AO$9),RelGegevens!$L$3:$L$1002))</f>
        <v/>
      </c>
      <c r="AP210" s="54" t="str">
        <f ca="1">IF(OR($A210="",AP$9="",SUMIF(RelGegevens!$F$3:$M$1002,CONCATENATE("=",Uitwerking!$A210,"-",Uitwerking!AP$9),RelGegevens!$L$3:$L$1002)=0),"",SUMIF(RelGegevens!$F$3:$M$1002,CONCATENATE("=",Uitwerking!$A210,"-",Uitwerking!AP$9),RelGegevens!$L$3:$L$1002))</f>
        <v/>
      </c>
      <c r="AQ210" s="54" t="str">
        <f ca="1">IF(OR($A210="",AQ$9="",SUMIF(RelGegevens!$F$3:$M$1002,CONCATENATE("=",Uitwerking!$A210,"-",Uitwerking!AQ$9),RelGegevens!$L$3:$L$1002)=0),"",SUMIF(RelGegevens!$F$3:$M$1002,CONCATENATE("=",Uitwerking!$A210,"-",Uitwerking!AQ$9),RelGegevens!$L$3:$L$1002))</f>
        <v/>
      </c>
      <c r="AR210" s="54" t="str">
        <f ca="1">IF(OR($A210="",AR$9="",SUMIF(RelGegevens!$F$3:$M$1002,CONCATENATE("=",Uitwerking!$A210,"-",Uitwerking!AR$9),RelGegevens!$L$3:$L$1002)=0),"",SUMIF(RelGegevens!$F$3:$M$1002,CONCATENATE("=",Uitwerking!$A210,"-",Uitwerking!AR$9),RelGegevens!$L$3:$L$1002))</f>
        <v/>
      </c>
      <c r="AS210" s="54" t="str">
        <f ca="1">IF(OR($A210="",AS$9="",SUMIF(RelGegevens!$F$3:$M$1002,CONCATENATE("=",Uitwerking!$A210,"-",Uitwerking!AS$9),RelGegevens!$L$3:$L$1002)=0),"",SUMIF(RelGegevens!$F$3:$M$1002,CONCATENATE("=",Uitwerking!$A210,"-",Uitwerking!AS$9),RelGegevens!$L$3:$L$1002))</f>
        <v/>
      </c>
      <c r="AT210" s="54" t="str">
        <f ca="1">IF(OR($A210="",AT$9="",SUMIF(RelGegevens!$F$3:$M$1002,CONCATENATE("=",Uitwerking!$A210,"-",Uitwerking!AT$9),RelGegevens!$L$3:$L$1002)=0),"",SUMIF(RelGegevens!$F$3:$M$1002,CONCATENATE("=",Uitwerking!$A210,"-",Uitwerking!AT$9),RelGegevens!$L$3:$L$1002))</f>
        <v/>
      </c>
      <c r="AU210" s="54" t="str">
        <f ca="1">IF(OR($A210="",AU$9="",SUMIF(RelGegevens!$F$3:$M$1002,CONCATENATE("=",Uitwerking!$A210,"-",Uitwerking!AU$9),RelGegevens!$L$3:$L$1002)=0),"",SUMIF(RelGegevens!$F$3:$M$1002,CONCATENATE("=",Uitwerking!$A210,"-",Uitwerking!AU$9),RelGegevens!$L$3:$L$1002))</f>
        <v/>
      </c>
      <c r="AV210" s="54" t="str">
        <f ca="1">IF(OR($A210="",AV$9="",SUMIF(RelGegevens!$F$3:$M$1002,CONCATENATE("=",Uitwerking!$A210,"-",Uitwerking!AV$9),RelGegevens!$L$3:$L$1002)=0),"",SUMIF(RelGegevens!$F$3:$M$1002,CONCATENATE("=",Uitwerking!$A210,"-",Uitwerking!AV$9),RelGegevens!$L$3:$L$1002))</f>
        <v/>
      </c>
      <c r="AW210" s="54" t="str">
        <f ca="1">IF(OR($A210="",AW$9="",SUMIF(RelGegevens!$F$3:$M$1002,CONCATENATE("=",Uitwerking!$A210,"-",Uitwerking!AW$9),RelGegevens!$L$3:$L$1002)=0),"",SUMIF(RelGegevens!$F$3:$M$1002,CONCATENATE("=",Uitwerking!$A210,"-",Uitwerking!AW$9),RelGegevens!$L$3:$L$1002))</f>
        <v/>
      </c>
      <c r="AX210" s="54" t="str">
        <f ca="1">IF(OR($A210="",AX$9="",SUMIF(RelGegevens!$F$3:$M$1002,CONCATENATE("=",Uitwerking!$A210,"-",Uitwerking!AX$9),RelGegevens!$L$3:$L$1002)=0),"",SUMIF(RelGegevens!$F$3:$M$1002,CONCATENATE("=",Uitwerking!$A210,"-",Uitwerking!AX$9),RelGegevens!$L$3:$L$1002))</f>
        <v/>
      </c>
      <c r="AY210" s="54" t="str">
        <f ca="1">IF(OR($A210="",AY$9="",SUMIF(RelGegevens!$F$3:$M$1002,CONCATENATE("=",Uitwerking!$A210,"-",Uitwerking!AY$9),RelGegevens!$L$3:$L$1002)=0),"",SUMIF(RelGegevens!$F$3:$M$1002,CONCATENATE("=",Uitwerking!$A210,"-",Uitwerking!AY$9),RelGegevens!$L$3:$L$1002))</f>
        <v/>
      </c>
      <c r="AZ210" s="54" t="str">
        <f ca="1">IF(OR($A210="",AZ$9="",SUMIF(RelGegevens!$F$3:$M$1002,CONCATENATE("=",Uitwerking!$A210,"-",Uitwerking!AZ$9),RelGegevens!$L$3:$L$1002)=0),"",SUMIF(RelGegevens!$F$3:$M$1002,CONCATENATE("=",Uitwerking!$A210,"-",Uitwerking!AZ$9),RelGegevens!$L$3:$L$1002))</f>
        <v/>
      </c>
      <c r="BA210" s="54" t="str">
        <f ca="1">IF(OR($A210="",BA$9="",SUMIF(RelGegevens!$F$3:$M$1002,CONCATENATE("=",Uitwerking!$A210,"-",Uitwerking!BA$9),RelGegevens!$L$3:$L$1002)=0),"",SUMIF(RelGegevens!$F$3:$M$1002,CONCATENATE("=",Uitwerking!$A210,"-",Uitwerking!BA$9),RelGegevens!$L$3:$L$1002))</f>
        <v/>
      </c>
      <c r="BB210" s="54" t="str">
        <f ca="1">IF(OR($A210="",BB$9="",SUMIF(RelGegevens!$F$3:$M$1002,CONCATENATE("=",Uitwerking!$A210,"-",Uitwerking!BB$9),RelGegevens!$L$3:$L$1002)=0),"",SUMIF(RelGegevens!$F$3:$M$1002,CONCATENATE("=",Uitwerking!$A210,"-",Uitwerking!BB$9),RelGegevens!$L$3:$L$1002))</f>
        <v/>
      </c>
      <c r="BC210" s="55" t="str">
        <f ca="1">IF(OR($A210="",BC$9="",SUMIF(RelGegevens!$F$3:$M$1002,CONCATENATE("=",Uitwerking!$A210,"-",Uitwerking!BC$9),RelGegevens!$L$3:$L$1002)=0),"",SUMIF(RelGegevens!$F$3:$M$1002,CONCATENATE("=",Uitwerking!$A210,"-",Uitwerking!BC$9),RelGegevens!$L$3:$L$1002))</f>
        <v/>
      </c>
    </row>
  </sheetData>
  <mergeCells count="51">
    <mergeCell ref="AW2:AW8"/>
    <mergeCell ref="BB2:BB8"/>
    <mergeCell ref="AM2:AM8"/>
    <mergeCell ref="AK2:AK8"/>
    <mergeCell ref="A1:B3"/>
    <mergeCell ref="AQ2:AQ8"/>
    <mergeCell ref="AR2:AR8"/>
    <mergeCell ref="AS2:AS8"/>
    <mergeCell ref="AT2:AT8"/>
    <mergeCell ref="AU2:AU8"/>
    <mergeCell ref="AP2:AP8"/>
    <mergeCell ref="AH2:AH8"/>
    <mergeCell ref="X2:X8"/>
    <mergeCell ref="Y2:Y8"/>
    <mergeCell ref="AV2:AV8"/>
    <mergeCell ref="AN2:AN8"/>
    <mergeCell ref="BC2:BC8"/>
    <mergeCell ref="AX2:AX8"/>
    <mergeCell ref="AY2:AY8"/>
    <mergeCell ref="AZ2:AZ8"/>
    <mergeCell ref="BA2:BA8"/>
    <mergeCell ref="AO2:AO8"/>
    <mergeCell ref="AD2:AD8"/>
    <mergeCell ref="AE2:AE8"/>
    <mergeCell ref="AF2:AF8"/>
    <mergeCell ref="AG2:AG8"/>
    <mergeCell ref="AJ2:AJ8"/>
    <mergeCell ref="AL2:AL8"/>
    <mergeCell ref="AI2:AI8"/>
    <mergeCell ref="AB2:AB8"/>
    <mergeCell ref="AC2:AC8"/>
    <mergeCell ref="R2:R8"/>
    <mergeCell ref="S2:S8"/>
    <mergeCell ref="T2:T8"/>
    <mergeCell ref="Z2:Z8"/>
    <mergeCell ref="AA2:AA8"/>
    <mergeCell ref="V2:V8"/>
    <mergeCell ref="F2:F8"/>
    <mergeCell ref="G2:G8"/>
    <mergeCell ref="H2:H8"/>
    <mergeCell ref="I2:I8"/>
    <mergeCell ref="J2:J8"/>
    <mergeCell ref="K2:K8"/>
    <mergeCell ref="U2:U8"/>
    <mergeCell ref="M2:M8"/>
    <mergeCell ref="W2:W8"/>
    <mergeCell ref="P2:P8"/>
    <mergeCell ref="Q2:Q8"/>
    <mergeCell ref="L2:L8"/>
    <mergeCell ref="N2:N8"/>
    <mergeCell ref="O2:O8"/>
  </mergeCells>
  <phoneticPr fontId="9" type="noConversion"/>
  <pageMargins left="0.31496062992125984" right="0.19685039370078741" top="0.59055118110236227" bottom="0.35433070866141736" header="0.31496062992125984" footer="0.31496062992125984"/>
  <pageSetup paperSize="9" scale="37" fitToWidth="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7394-C20A-4E2B-BA5D-1BBF430C0208}">
  <dimension ref="A1:Q1048576"/>
  <sheetViews>
    <sheetView workbookViewId="0">
      <selection activeCell="O4" sqref="O4"/>
    </sheetView>
  </sheetViews>
  <sheetFormatPr defaultColWidth="0" defaultRowHeight="50" customHeight="1" zeroHeight="1" x14ac:dyDescent="0.25"/>
  <cols>
    <col min="1" max="1" width="1.6328125" customWidth="1"/>
    <col min="2" max="2" width="8.6328125" hidden="1" customWidth="1"/>
    <col min="3" max="3" width="26.90625" hidden="1" customWidth="1"/>
    <col min="4" max="4" width="12.54296875" hidden="1" customWidth="1"/>
    <col min="5" max="8" width="9.08984375" hidden="1" customWidth="1"/>
    <col min="9" max="9" width="1.6328125" hidden="1" customWidth="1"/>
    <col min="10" max="10" width="10.08984375" bestFit="1" customWidth="1"/>
    <col min="11" max="13" width="9.08984375" style="5" customWidth="1"/>
    <col min="14" max="14" width="36.90625" style="64" customWidth="1"/>
    <col min="15" max="15" width="50.453125" customWidth="1"/>
    <col min="16" max="16" width="53.26953125" style="104" customWidth="1"/>
    <col min="17" max="17" width="1.6328125" customWidth="1"/>
  </cols>
  <sheetData>
    <row r="1" spans="1:17" ht="9" customHeight="1" thickBot="1" x14ac:dyDescent="0.3">
      <c r="A1" s="61"/>
      <c r="B1" s="61"/>
      <c r="C1" s="61"/>
      <c r="D1" s="61"/>
      <c r="E1" s="61"/>
      <c r="F1" s="61"/>
      <c r="G1" s="79" t="s">
        <v>1710</v>
      </c>
      <c r="H1" s="79" t="s">
        <v>1709</v>
      </c>
      <c r="I1" s="61"/>
      <c r="J1" s="61"/>
      <c r="K1" s="62"/>
      <c r="L1" s="62"/>
      <c r="M1" s="62"/>
      <c r="N1" s="63"/>
      <c r="O1" s="61"/>
      <c r="P1" s="61"/>
      <c r="Q1" s="61"/>
    </row>
    <row r="2" spans="1:17" ht="57" customHeight="1" thickBot="1" x14ac:dyDescent="0.3">
      <c r="A2" s="61"/>
      <c r="B2" s="61"/>
      <c r="C2" s="61"/>
      <c r="D2" s="78">
        <f>SUMIF(C10:C142,"=200101",D10:D257)</f>
        <v>0</v>
      </c>
      <c r="E2" s="61"/>
      <c r="F2" s="61"/>
      <c r="G2" s="61">
        <v>0.02</v>
      </c>
      <c r="H2" s="61"/>
      <c r="I2" s="61"/>
      <c r="J2" s="175" t="s">
        <v>636</v>
      </c>
      <c r="K2" s="176"/>
      <c r="L2" s="112" t="str" cm="1">
        <f t="array" aca="1" ref="L2" ca="1">MID(CELL("bestandsnaam",L2),FIND("20",(CELL("bestandsnaam",L2))),4)</f>
        <v>2025</v>
      </c>
      <c r="M2" s="120" t="s">
        <v>1699</v>
      </c>
      <c r="N2" s="124" t="str">
        <f>CONCATENATE('Data LMA'!B15,CHAR(10),'Data LMA'!C15,CHAR(10),LEFT('Data LMA'!D15,4)," ",RIGHT('Data LMA'!D15,2),"  ",'Data LMA'!E15)</f>
        <v xml:space="preserve">
   </v>
      </c>
      <c r="O2" s="125" t="str">
        <f>IF(OR(K4=0,L4=0),"",CONCATENATE(ABS(B257)," Euralcodes ",CHAR(10),"     ",ABS(B206),"x in het e-MJV",CHAR(10),"     ",200-COUNTBLANK('Data LMA'!B19:B218),"x in het LMA",CHAR(10),20-COUNTBLANK('Data LMA'!C19:C38)," bewerkingscodes in het LMA"))</f>
        <v/>
      </c>
      <c r="P2" s="113" t="s">
        <v>1726</v>
      </c>
      <c r="Q2" s="61"/>
    </row>
    <row r="3" spans="1:17" ht="40" customHeight="1" thickBot="1" x14ac:dyDescent="0.3">
      <c r="A3" s="61"/>
      <c r="B3" s="61">
        <f>IF(ISNUMBER(D3),1,0)</f>
        <v>0</v>
      </c>
      <c r="C3" s="61" t="s">
        <v>1689</v>
      </c>
      <c r="D3" s="61" t="s">
        <v>1690</v>
      </c>
      <c r="E3" s="61" t="s">
        <v>1691</v>
      </c>
      <c r="F3" s="61"/>
      <c r="G3" s="61">
        <v>0.25</v>
      </c>
      <c r="H3" s="61"/>
      <c r="I3" s="61"/>
      <c r="J3" s="114" t="s">
        <v>163</v>
      </c>
      <c r="K3" s="115" t="s">
        <v>1698</v>
      </c>
      <c r="L3" s="115" t="s">
        <v>1695</v>
      </c>
      <c r="M3" s="116" t="s">
        <v>1687</v>
      </c>
      <c r="N3" s="117" t="s">
        <v>1693</v>
      </c>
      <c r="O3" s="118" t="s">
        <v>1694</v>
      </c>
      <c r="P3" s="119" t="s">
        <v>284</v>
      </c>
      <c r="Q3" s="61"/>
    </row>
    <row r="4" spans="1:17" ht="30" customHeight="1" thickBot="1" x14ac:dyDescent="0.3">
      <c r="A4" s="61"/>
      <c r="B4" s="61">
        <f>IF(AND(ISNUMBER(D4),D4&lt;&gt;"",ISNUMBER(VALUE(LEFT(C4,6)))),IF(VALUE(LEFT(C4,6))&lt;10000,-ABS(B3),IF(ISNA(VLOOKUP(C4,$C$3:C3,1,FALSE())),ABS(B3)+1,-ABS(B3))),-ABS(B3))</f>
        <v>0</v>
      </c>
      <c r="C4" s="61" t="str">
        <f>IF(LEN('Afvalgegevens e-MJV'!A2)&lt;&gt;8,IF('Afvalgegevens e-MJV'!A2="","",'Afvalgegevens e-MJV'!A2),CONCATENATE(LEFT('Afvalgegevens e-MJV'!A2,2),MID('Afvalgegevens e-MJV'!A2,4,2),MID('Afvalgegevens e-MJV'!A2,7,2),IF('Afvalgegevens e-MJV'!C2="Ja","*","")))</f>
        <v/>
      </c>
      <c r="D4" s="61">
        <f>IF(ISNUMBER('Afvalgegevens e-MJV'!D2),'Afvalgegevens e-MJV'!D2,IF(ISNUMBER(_xlfn.NUMBERVALUE('Afvalgegevens e-MJV'!D2,",",".")),_xlfn.NUMBERVALUE('Afvalgegevens e-MJV'!D2,",","."),""))</f>
        <v>0</v>
      </c>
      <c r="E4" s="61" t="str">
        <f>VLOOKUP('Verschil e-MJV en LMA'!C4,Uitwerking!$A$11:$B$210,2)</f>
        <v/>
      </c>
      <c r="F4" s="61"/>
      <c r="G4" s="61">
        <v>0.5</v>
      </c>
      <c r="H4" s="61"/>
      <c r="I4" s="61"/>
      <c r="J4" s="106" t="s">
        <v>1688</v>
      </c>
      <c r="K4" s="107">
        <f>SUM(K5:K206)</f>
        <v>0</v>
      </c>
      <c r="L4" s="107">
        <f>SUM(L5:L206)</f>
        <v>0</v>
      </c>
      <c r="M4" s="108" t="str">
        <f>IF(J4="","",IF(MAX(K4:L4)=0,"",ABS(K4-L4)/MAX(K4:L4)))</f>
        <v/>
      </c>
      <c r="N4" s="109" t="str">
        <f t="shared" ref="N4:N17" si="0">IF(M4="","",IF(M4&gt;0.02,CONCATENATE("Wijkt af van verwachtingswaarde (&gt;2%)",IF(AND(L4=0,ISTEXT(VLOOKUP(K4,$E$208:$F$257,2,FALSE()))),CONCATENATE(CHAR(10),"(LMA-code ",VLOOKUP(K4,$E$208:$F$257,2,FALSE()),"?)"),IF(L4&gt;K4,"",CONCATENATE(CHAR(10),"(Route inzameling of EVOA?)")))),"Ok, wijkt minder af dan 2%"))</f>
        <v/>
      </c>
      <c r="O4" s="110" t="str">
        <f>IF(H4="","",VLOOKUP(H4,Euralcodes!$A$2:$C$840,3,FALSE()))</f>
        <v/>
      </c>
      <c r="P4" s="111"/>
      <c r="Q4" s="61"/>
    </row>
    <row r="5" spans="1:17" ht="50" customHeight="1" thickTop="1" thickBot="1" x14ac:dyDescent="0.3">
      <c r="A5" s="61"/>
      <c r="B5" s="61">
        <f>IF(AND(ISNUMBER(D5),D5&lt;&gt;"",ISNUMBER(VALUE(LEFT(C5,6)))),IF(VALUE(LEFT(C5,6))&lt;10000,-ABS(B4),IF(ISNA(VLOOKUP(C5,$C$3:C4,1,FALSE())),ABS(B4)+1,-ABS(B4))),-ABS(B4))</f>
        <v>0</v>
      </c>
      <c r="C5" s="61" t="str">
        <f>IF(LEN('Afvalgegevens e-MJV'!A3)&lt;&gt;8,IF('Afvalgegevens e-MJV'!A3="","",'Afvalgegevens e-MJV'!A3),CONCATENATE(LEFT('Afvalgegevens e-MJV'!A3,2),MID('Afvalgegevens e-MJV'!A3,4,2),MID('Afvalgegevens e-MJV'!A3,7,2),IF('Afvalgegevens e-MJV'!C3="Ja","*","")))</f>
        <v/>
      </c>
      <c r="D5" s="61">
        <f>IF(ISNUMBER('Afvalgegevens e-MJV'!D3),'Afvalgegevens e-MJV'!D3,IF(ISNUMBER(_xlfn.NUMBERVALUE('Afvalgegevens e-MJV'!D3,",",".")),_xlfn.NUMBERVALUE('Afvalgegevens e-MJV'!D3,",","."),""))</f>
        <v>0</v>
      </c>
      <c r="E5" s="61" t="str">
        <f>IF(C5="","",IF(ISNA(VLOOKUP('Verschil e-MJV en LMA'!C5,Uitwerking!$A$11:$B$210,2,FALSE())),"",VLOOKUP('Verschil e-MJV en LMA'!C5,Uitwerking!$A$11:$B$210,2,FALSE())/1000))</f>
        <v/>
      </c>
      <c r="F5" s="61"/>
      <c r="G5" s="61">
        <v>1</v>
      </c>
      <c r="H5" s="61" t="str">
        <f>IF(J5="","",LEFT(J5,6))</f>
        <v/>
      </c>
      <c r="I5" s="61"/>
      <c r="J5" s="98" t="str">
        <f t="shared" ref="J5:J36" si="1">IF(ISNA(VLOOKUP($G5,$B$3:$E$257,2,FALSE())),"",VLOOKUP($G5,$B$3:$E$257,2,FALSE()))</f>
        <v/>
      </c>
      <c r="K5" s="99" t="str">
        <f>IF(H5="","",SUMIF($C$4:$C$206,CONCATENATE("=",J5),$D$4:$D$206))</f>
        <v/>
      </c>
      <c r="L5" s="99" t="str">
        <f>IF(ISNA(VLOOKUP($G5,$B$3:$E$257,2,FALSE())),"",IF(VLOOKUP($G5,$B$3:$E$257,4,FALSE())="",0,VLOOKUP($G5,$B$3:$E$257,4,FALSE())))</f>
        <v/>
      </c>
      <c r="M5" s="100" t="str">
        <f t="shared" ref="M5:M54" si="2">IF(J5="","",IF(MAX(K5:L5)=0,"",ABS(K5-L5)/MAX(K5:L5)))</f>
        <v/>
      </c>
      <c r="N5" s="101" t="str">
        <f t="shared" si="0"/>
        <v/>
      </c>
      <c r="O5" s="102" t="str">
        <f>IF(H5="","",VLOOKUP(H5,Euralcodes!$A$2:$C$840,3,FALSE()))</f>
        <v/>
      </c>
      <c r="P5" s="121" t="str">
        <f>IF(J5="","",IF(ISNA(VLOOKUP(J5,Uitwerking!$A$11:$E$210,5,FALSE)),"",LEFT(VLOOKUP(J5,Uitwerking!$A$11:$E$210,5,FALSE),LEN(VLOOKUP(J5,Uitwerking!$A$11:$E$210,5,FALSE))-1)))</f>
        <v/>
      </c>
      <c r="Q5" s="61"/>
    </row>
    <row r="6" spans="1:17" ht="50" customHeight="1" thickTop="1" thickBot="1" x14ac:dyDescent="0.3">
      <c r="A6" s="61"/>
      <c r="B6" s="61">
        <f>IF(AND(ISNUMBER(D6),D6&lt;&gt;"",ISNUMBER(VALUE(LEFT(C6,6)))),IF(VALUE(LEFT(C6,6))&lt;10000,-ABS(B5),IF(ISNA(VLOOKUP(C6,$C$3:C5,1,FALSE())),ABS(B5)+1,-ABS(B5))),-ABS(B5))</f>
        <v>0</v>
      </c>
      <c r="C6" s="61" t="str">
        <f>IF(LEN('Afvalgegevens e-MJV'!A4)&lt;&gt;8,IF('Afvalgegevens e-MJV'!A4="","",'Afvalgegevens e-MJV'!A4),CONCATENATE(LEFT('Afvalgegevens e-MJV'!A4,2),MID('Afvalgegevens e-MJV'!A4,4,2),MID('Afvalgegevens e-MJV'!A4,7,2),IF('Afvalgegevens e-MJV'!C4="Ja","*","")))</f>
        <v/>
      </c>
      <c r="D6" s="61">
        <f>IF(ISNUMBER('Afvalgegevens e-MJV'!D4),'Afvalgegevens e-MJV'!D4,IF(ISNUMBER(_xlfn.NUMBERVALUE('Afvalgegevens e-MJV'!D4,",",".")),_xlfn.NUMBERVALUE('Afvalgegevens e-MJV'!D4,",","."),""))</f>
        <v>0</v>
      </c>
      <c r="E6" s="61" t="str">
        <f>IF(C6="","",IF(ISNA(VLOOKUP('Verschil e-MJV en LMA'!C6,Uitwerking!$A$11:$B$210,2,FALSE())),"",VLOOKUP('Verschil e-MJV en LMA'!C6,Uitwerking!$A$11:$B$210,2,FALSE())/1000))</f>
        <v/>
      </c>
      <c r="F6" s="61"/>
      <c r="G6" s="61">
        <f>G5+1</f>
        <v>2</v>
      </c>
      <c r="H6" s="61" t="str">
        <f>IF(J6="","",LEFT(J6,6))</f>
        <v/>
      </c>
      <c r="I6" s="61"/>
      <c r="J6" s="90" t="str">
        <f t="shared" si="1"/>
        <v/>
      </c>
      <c r="K6" s="91" t="str">
        <f t="shared" ref="K6:K54" si="3">IF(H6="","",SUMIF($C$4:$C$206,CONCATENATE("=",J6),$D$4:$D$206))</f>
        <v/>
      </c>
      <c r="L6" s="91" t="str">
        <f t="shared" ref="L6:L69" si="4">IF(ISNA(VLOOKUP($G6,$B$3:$E$257,2,FALSE())),"",IF(VLOOKUP($G6,$B$3:$E$257,4,FALSE())="",0,VLOOKUP($G6,$B$3:$E$257,4,FALSE())))</f>
        <v/>
      </c>
      <c r="M6" s="92" t="str">
        <f t="shared" si="2"/>
        <v/>
      </c>
      <c r="N6" s="93" t="str">
        <f t="shared" si="0"/>
        <v/>
      </c>
      <c r="O6" s="93" t="str">
        <f>IF(H6="","",VLOOKUP(H6,Euralcodes!$A$2:$C$840,3,FALSE()))</f>
        <v/>
      </c>
      <c r="P6" s="122" t="str">
        <f>IF(J6="","",IF(ISNA(VLOOKUP(J6,Uitwerking!$A$11:$E$210,5,FALSE)),"",LEFT(VLOOKUP(J6,Uitwerking!$A$11:$E$210,5,FALSE),LEN(VLOOKUP(J6,Uitwerking!$A$11:$E$210,5,FALSE))-1)))</f>
        <v/>
      </c>
      <c r="Q6" s="61"/>
    </row>
    <row r="7" spans="1:17" ht="50" customHeight="1" thickTop="1" thickBot="1" x14ac:dyDescent="0.3">
      <c r="A7" s="61"/>
      <c r="B7" s="61">
        <f>IF(AND(ISNUMBER(D7),D7&lt;&gt;"",ISNUMBER(VALUE(LEFT(C7,6)))),IF(VALUE(LEFT(C7,6))&lt;10000,-ABS(B6),IF(ISNA(VLOOKUP(C7,$C$3:C6,1,FALSE())),ABS(B6)+1,-ABS(B6))),-ABS(B6))</f>
        <v>0</v>
      </c>
      <c r="C7" s="61" t="str">
        <f>IF(LEN('Afvalgegevens e-MJV'!A5)&lt;&gt;8,IF('Afvalgegevens e-MJV'!A5="","",'Afvalgegevens e-MJV'!A5),CONCATENATE(LEFT('Afvalgegevens e-MJV'!A5,2),MID('Afvalgegevens e-MJV'!A5,4,2),MID('Afvalgegevens e-MJV'!A5,7,2),IF('Afvalgegevens e-MJV'!C5="Ja","*","")))</f>
        <v/>
      </c>
      <c r="D7" s="61">
        <f>IF(ISNUMBER('Afvalgegevens e-MJV'!D5),'Afvalgegevens e-MJV'!D5,IF(ISNUMBER(_xlfn.NUMBERVALUE('Afvalgegevens e-MJV'!D5,",",".")),_xlfn.NUMBERVALUE('Afvalgegevens e-MJV'!D5,",","."),""))</f>
        <v>0</v>
      </c>
      <c r="E7" s="61" t="str">
        <f>IF(C7="","",IF(ISNA(VLOOKUP('Verschil e-MJV en LMA'!C7,Uitwerking!$A$11:$B$210,2,FALSE())),"",VLOOKUP('Verschil e-MJV en LMA'!C7,Uitwerking!$A$11:$B$210,2,FALSE())/1000))</f>
        <v/>
      </c>
      <c r="F7" s="61"/>
      <c r="G7" s="61">
        <f t="shared" ref="G7:G70" si="5">G6+1</f>
        <v>3</v>
      </c>
      <c r="H7" s="61" t="str">
        <f>IF(J7="","",LEFT(J7,6))</f>
        <v/>
      </c>
      <c r="I7" s="61"/>
      <c r="J7" s="90" t="str">
        <f t="shared" si="1"/>
        <v/>
      </c>
      <c r="K7" s="91" t="str">
        <f t="shared" si="3"/>
        <v/>
      </c>
      <c r="L7" s="91" t="str">
        <f t="shared" si="4"/>
        <v/>
      </c>
      <c r="M7" s="92" t="str">
        <f t="shared" si="2"/>
        <v/>
      </c>
      <c r="N7" s="93" t="str">
        <f t="shared" si="0"/>
        <v/>
      </c>
      <c r="O7" s="93" t="str">
        <f>IF(H7="","",VLOOKUP(H7,Euralcodes!$A$2:$C$840,3,FALSE()))</f>
        <v/>
      </c>
      <c r="P7" s="122" t="str">
        <f>IF(J7="","",IF(ISNA(VLOOKUP(J7,Uitwerking!$A$11:$E$210,5,FALSE)),"",LEFT(VLOOKUP(J7,Uitwerking!$A$11:$E$210,5,FALSE),LEN(VLOOKUP(J7,Uitwerking!$A$11:$E$210,5,FALSE))-1)))</f>
        <v/>
      </c>
      <c r="Q7" s="61"/>
    </row>
    <row r="8" spans="1:17" ht="50" customHeight="1" thickTop="1" thickBot="1" x14ac:dyDescent="0.3">
      <c r="A8" s="61"/>
      <c r="B8" s="61">
        <f>IF(AND(ISNUMBER(D8),D8&lt;&gt;"",ISNUMBER(VALUE(LEFT(C8,6)))),IF(VALUE(LEFT(C8,6))&lt;10000,-ABS(B7),IF(ISNA(VLOOKUP(C8,$C$3:C7,1,FALSE())),ABS(B7)+1,-ABS(B7))),-ABS(B7))</f>
        <v>0</v>
      </c>
      <c r="C8" s="61" t="str">
        <f>IF(LEN('Afvalgegevens e-MJV'!A6)&lt;&gt;8,IF('Afvalgegevens e-MJV'!A6="","",'Afvalgegevens e-MJV'!A6),CONCATENATE(LEFT('Afvalgegevens e-MJV'!A6,2),MID('Afvalgegevens e-MJV'!A6,4,2),MID('Afvalgegevens e-MJV'!A6,7,2),IF('Afvalgegevens e-MJV'!C6="Ja","*","")))</f>
        <v/>
      </c>
      <c r="D8" s="61">
        <f>IF(ISNUMBER('Afvalgegevens e-MJV'!D6),'Afvalgegevens e-MJV'!D6,IF(ISNUMBER(_xlfn.NUMBERVALUE('Afvalgegevens e-MJV'!D6,",",".")),_xlfn.NUMBERVALUE('Afvalgegevens e-MJV'!D6,",","."),""))</f>
        <v>0</v>
      </c>
      <c r="E8" s="61" t="str">
        <f>IF(C8="","",IF(ISNA(VLOOKUP('Verschil e-MJV en LMA'!C8,Uitwerking!$A$11:$B$210,2,FALSE())),"",VLOOKUP('Verschil e-MJV en LMA'!C8,Uitwerking!$A$11:$B$210,2,FALSE())/1000))</f>
        <v/>
      </c>
      <c r="F8" s="61"/>
      <c r="G8" s="61">
        <f t="shared" si="5"/>
        <v>4</v>
      </c>
      <c r="H8" s="61" t="str">
        <f>IF(J8="","",LEFT(J8,6))</f>
        <v/>
      </c>
      <c r="I8" s="61"/>
      <c r="J8" s="90" t="str">
        <f t="shared" si="1"/>
        <v/>
      </c>
      <c r="K8" s="91" t="str">
        <f t="shared" si="3"/>
        <v/>
      </c>
      <c r="L8" s="91" t="str">
        <f t="shared" si="4"/>
        <v/>
      </c>
      <c r="M8" s="92" t="str">
        <f t="shared" si="2"/>
        <v/>
      </c>
      <c r="N8" s="93" t="str">
        <f t="shared" si="0"/>
        <v/>
      </c>
      <c r="O8" s="93" t="str">
        <f>IF(H8="","",VLOOKUP(H8,Euralcodes!$A$2:$C$840,3,FALSE()))</f>
        <v/>
      </c>
      <c r="P8" s="122" t="str">
        <f>IF(J8="","",IF(ISNA(VLOOKUP(J8,Uitwerking!$A$11:$E$210,5,FALSE)),"",LEFT(VLOOKUP(J8,Uitwerking!$A$11:$E$210,5,FALSE),LEN(VLOOKUP(J8,Uitwerking!$A$11:$E$210,5,FALSE))-1)))</f>
        <v/>
      </c>
      <c r="Q8" s="61"/>
    </row>
    <row r="9" spans="1:17" ht="50" customHeight="1" thickTop="1" thickBot="1" x14ac:dyDescent="0.3">
      <c r="A9" s="61"/>
      <c r="B9" s="61">
        <f>IF(AND(ISNUMBER(D9),D9&lt;&gt;"",ISNUMBER(VALUE(LEFT(C9,6)))),IF(VALUE(LEFT(C9,6))&lt;10000,-ABS(B8),IF(ISNA(VLOOKUP(C9,$C$3:C8,1,FALSE())),ABS(B8)+1,-ABS(B8))),-ABS(B8))</f>
        <v>0</v>
      </c>
      <c r="C9" s="61" t="str">
        <f>IF(LEN('Afvalgegevens e-MJV'!A7)&lt;&gt;8,IF('Afvalgegevens e-MJV'!A7="","",'Afvalgegevens e-MJV'!A7),CONCATENATE(LEFT('Afvalgegevens e-MJV'!A7,2),MID('Afvalgegevens e-MJV'!A7,4,2),MID('Afvalgegevens e-MJV'!A7,7,2),IF('Afvalgegevens e-MJV'!C7="Ja","*","")))</f>
        <v/>
      </c>
      <c r="D9" s="61">
        <f>IF(ISNUMBER('Afvalgegevens e-MJV'!D7),'Afvalgegevens e-MJV'!D7,IF(ISNUMBER(_xlfn.NUMBERVALUE('Afvalgegevens e-MJV'!D7,",",".")),_xlfn.NUMBERVALUE('Afvalgegevens e-MJV'!D7,",","."),""))</f>
        <v>0</v>
      </c>
      <c r="E9" s="61" t="str">
        <f>IF(C9="","",IF(ISNA(VLOOKUP('Verschil e-MJV en LMA'!C9,Uitwerking!$A$11:$B$210,2,FALSE())),"",VLOOKUP('Verschil e-MJV en LMA'!C9,Uitwerking!$A$11:$B$210,2,FALSE())/1000))</f>
        <v/>
      </c>
      <c r="F9" s="61"/>
      <c r="G9" s="61">
        <f t="shared" si="5"/>
        <v>5</v>
      </c>
      <c r="H9" s="61" t="str">
        <f>IF(J9="","",LEFT(J9,6))</f>
        <v/>
      </c>
      <c r="I9" s="61"/>
      <c r="J9" s="90" t="str">
        <f t="shared" si="1"/>
        <v/>
      </c>
      <c r="K9" s="91" t="str">
        <f t="shared" si="3"/>
        <v/>
      </c>
      <c r="L9" s="91" t="str">
        <f t="shared" si="4"/>
        <v/>
      </c>
      <c r="M9" s="92" t="str">
        <f t="shared" si="2"/>
        <v/>
      </c>
      <c r="N9" s="93" t="str">
        <f t="shared" si="0"/>
        <v/>
      </c>
      <c r="O9" s="93" t="str">
        <f>IF(H9="","",VLOOKUP(H9,Euralcodes!$A$2:$C$840,3,FALSE()))</f>
        <v/>
      </c>
      <c r="P9" s="122" t="str">
        <f>IF(J9="","",IF(ISNA(VLOOKUP(J9,Uitwerking!$A$11:$E$210,5,FALSE)),"",LEFT(VLOOKUP(J9,Uitwerking!$A$11:$E$210,5,FALSE),LEN(VLOOKUP(J9,Uitwerking!$A$11:$E$210,5,FALSE))-1)))</f>
        <v/>
      </c>
      <c r="Q9" s="61"/>
    </row>
    <row r="10" spans="1:17" ht="50" customHeight="1" thickTop="1" thickBot="1" x14ac:dyDescent="0.3">
      <c r="A10" s="61"/>
      <c r="B10" s="61">
        <f>IF(AND(ISNUMBER(D10),D10&lt;&gt;"",ISNUMBER(VALUE(LEFT(C10,6)))),IF(VALUE(LEFT(C10,6))&lt;10000,-ABS(B9),IF(ISNA(VLOOKUP(C10,$C$3:C9,1,FALSE())),ABS(B9)+1,-ABS(B9))),-ABS(B9))</f>
        <v>0</v>
      </c>
      <c r="C10" s="61" t="str">
        <f>IF(LEN('Afvalgegevens e-MJV'!A8)&lt;&gt;8,IF('Afvalgegevens e-MJV'!A8="","",'Afvalgegevens e-MJV'!A8),CONCATENATE(LEFT('Afvalgegevens e-MJV'!A8,2),MID('Afvalgegevens e-MJV'!A8,4,2),MID('Afvalgegevens e-MJV'!A8,7,2),IF('Afvalgegevens e-MJV'!C8="Ja","*","")))</f>
        <v/>
      </c>
      <c r="D10" s="61">
        <f>IF(ISNUMBER('Afvalgegevens e-MJV'!D8),'Afvalgegevens e-MJV'!D8,IF(ISNUMBER(_xlfn.NUMBERVALUE('Afvalgegevens e-MJV'!D8,",",".")),_xlfn.NUMBERVALUE('Afvalgegevens e-MJV'!D8,",","."),""))</f>
        <v>0</v>
      </c>
      <c r="E10" s="61" t="str">
        <f>IF(C10="","",IF(ISNA(VLOOKUP('Verschil e-MJV en LMA'!C10,Uitwerking!$A$11:$B$210,2,FALSE())),"",VLOOKUP('Verschil e-MJV en LMA'!C10,Uitwerking!$A$11:$B$210,2,FALSE())/1000))</f>
        <v/>
      </c>
      <c r="F10" s="61"/>
      <c r="G10" s="61">
        <f t="shared" si="5"/>
        <v>6</v>
      </c>
      <c r="H10" s="61" t="str">
        <f t="shared" ref="H10:H54" si="6">IF(J10="","",LEFT(J10,6))</f>
        <v/>
      </c>
      <c r="I10" s="61"/>
      <c r="J10" s="90" t="str">
        <f t="shared" si="1"/>
        <v/>
      </c>
      <c r="K10" s="91" t="str">
        <f t="shared" si="3"/>
        <v/>
      </c>
      <c r="L10" s="91" t="str">
        <f t="shared" si="4"/>
        <v/>
      </c>
      <c r="M10" s="92" t="str">
        <f t="shared" si="2"/>
        <v/>
      </c>
      <c r="N10" s="93" t="str">
        <f t="shared" si="0"/>
        <v/>
      </c>
      <c r="O10" s="93" t="str">
        <f>IF(H10="","",VLOOKUP(H10,Euralcodes!$A$2:$C$840,3,FALSE()))</f>
        <v/>
      </c>
      <c r="P10" s="122" t="str">
        <f>IF(J10="","",IF(ISNA(VLOOKUP(J10,Uitwerking!$A$11:$E$210,5,FALSE)),"",LEFT(VLOOKUP(J10,Uitwerking!$A$11:$E$210,5,FALSE),LEN(VLOOKUP(J10,Uitwerking!$A$11:$E$210,5,FALSE))-1)))</f>
        <v/>
      </c>
      <c r="Q10" s="61"/>
    </row>
    <row r="11" spans="1:17" ht="50" customHeight="1" thickTop="1" thickBot="1" x14ac:dyDescent="0.3">
      <c r="A11" s="61"/>
      <c r="B11" s="61">
        <f>IF(AND(ISNUMBER(D11),D11&lt;&gt;"",ISNUMBER(VALUE(LEFT(C11,6)))),IF(VALUE(LEFT(C11,6))&lt;10000,-ABS(B10),IF(ISNA(VLOOKUP(C11,$C$3:C10,1,FALSE())),ABS(B10)+1,-ABS(B10))),-ABS(B10))</f>
        <v>0</v>
      </c>
      <c r="C11" s="61" t="str">
        <f>IF(LEN('Afvalgegevens e-MJV'!A9)&lt;&gt;8,IF('Afvalgegevens e-MJV'!A9="","",'Afvalgegevens e-MJV'!A9),CONCATENATE(LEFT('Afvalgegevens e-MJV'!A9,2),MID('Afvalgegevens e-MJV'!A9,4,2),MID('Afvalgegevens e-MJV'!A9,7,2),IF('Afvalgegevens e-MJV'!C9="Ja","*","")))</f>
        <v/>
      </c>
      <c r="D11" s="61">
        <f>IF(ISNUMBER('Afvalgegevens e-MJV'!D9),'Afvalgegevens e-MJV'!D9,IF(ISNUMBER(_xlfn.NUMBERVALUE('Afvalgegevens e-MJV'!D9,",",".")),_xlfn.NUMBERVALUE('Afvalgegevens e-MJV'!D9,",","."),""))</f>
        <v>0</v>
      </c>
      <c r="E11" s="61" t="str">
        <f>IF(C11="","",IF(ISNA(VLOOKUP('Verschil e-MJV en LMA'!C11,Uitwerking!$A$11:$B$210,2,FALSE())),"",VLOOKUP('Verschil e-MJV en LMA'!C11,Uitwerking!$A$11:$B$210,2,FALSE())/1000))</f>
        <v/>
      </c>
      <c r="F11" s="61"/>
      <c r="G11" s="61">
        <f t="shared" si="5"/>
        <v>7</v>
      </c>
      <c r="H11" s="61" t="str">
        <f t="shared" si="6"/>
        <v/>
      </c>
      <c r="I11" s="61"/>
      <c r="J11" s="90" t="str">
        <f t="shared" si="1"/>
        <v/>
      </c>
      <c r="K11" s="91" t="str">
        <f t="shared" si="3"/>
        <v/>
      </c>
      <c r="L11" s="91" t="str">
        <f t="shared" si="4"/>
        <v/>
      </c>
      <c r="M11" s="92" t="str">
        <f t="shared" si="2"/>
        <v/>
      </c>
      <c r="N11" s="93" t="str">
        <f t="shared" si="0"/>
        <v/>
      </c>
      <c r="O11" s="93" t="str">
        <f>IF(H11="","",VLOOKUP(H11,Euralcodes!$A$2:$C$840,3,FALSE()))</f>
        <v/>
      </c>
      <c r="P11" s="122" t="str">
        <f>IF(J11="","",IF(ISNA(VLOOKUP(J11,Uitwerking!$A$11:$E$210,5,FALSE)),"",LEFT(VLOOKUP(J11,Uitwerking!$A$11:$E$210,5,FALSE),LEN(VLOOKUP(J11,Uitwerking!$A$11:$E$210,5,FALSE))-1)))</f>
        <v/>
      </c>
      <c r="Q11" s="61"/>
    </row>
    <row r="12" spans="1:17" ht="50" customHeight="1" thickTop="1" thickBot="1" x14ac:dyDescent="0.3">
      <c r="A12" s="61"/>
      <c r="B12" s="61">
        <f>IF(AND(ISNUMBER(D12),D12&lt;&gt;"",ISNUMBER(VALUE(LEFT(C12,6)))),IF(VALUE(LEFT(C12,6))&lt;10000,-ABS(B11),IF(ISNA(VLOOKUP(C12,$C$3:C11,1,FALSE())),ABS(B11)+1,-ABS(B11))),-ABS(B11))</f>
        <v>0</v>
      </c>
      <c r="C12" s="61" t="str">
        <f>IF(LEN('Afvalgegevens e-MJV'!A10)&lt;&gt;8,IF('Afvalgegevens e-MJV'!A10="","",'Afvalgegevens e-MJV'!A10),CONCATENATE(LEFT('Afvalgegevens e-MJV'!A10,2),MID('Afvalgegevens e-MJV'!A10,4,2),MID('Afvalgegevens e-MJV'!A10,7,2),IF('Afvalgegevens e-MJV'!C10="Ja","*","")))</f>
        <v/>
      </c>
      <c r="D12" s="61">
        <f>IF(ISNUMBER('Afvalgegevens e-MJV'!D10),'Afvalgegevens e-MJV'!D10,IF(ISNUMBER(_xlfn.NUMBERVALUE('Afvalgegevens e-MJV'!D10,",",".")),_xlfn.NUMBERVALUE('Afvalgegevens e-MJV'!D10,",","."),""))</f>
        <v>0</v>
      </c>
      <c r="E12" s="61" t="str">
        <f>IF(C12="","",IF(ISNA(VLOOKUP('Verschil e-MJV en LMA'!C12,Uitwerking!$A$11:$B$210,2,FALSE())),"",VLOOKUP('Verschil e-MJV en LMA'!C12,Uitwerking!$A$11:$B$210,2,FALSE())/1000))</f>
        <v/>
      </c>
      <c r="F12" s="61"/>
      <c r="G12" s="61">
        <f t="shared" si="5"/>
        <v>8</v>
      </c>
      <c r="H12" s="61" t="str">
        <f t="shared" si="6"/>
        <v/>
      </c>
      <c r="I12" s="61"/>
      <c r="J12" s="90" t="str">
        <f t="shared" si="1"/>
        <v/>
      </c>
      <c r="K12" s="91" t="str">
        <f t="shared" si="3"/>
        <v/>
      </c>
      <c r="L12" s="91" t="str">
        <f t="shared" si="4"/>
        <v/>
      </c>
      <c r="M12" s="92" t="str">
        <f t="shared" si="2"/>
        <v/>
      </c>
      <c r="N12" s="93" t="str">
        <f t="shared" si="0"/>
        <v/>
      </c>
      <c r="O12" s="93" t="str">
        <f>IF(H12="","",VLOOKUP(H12,Euralcodes!$A$2:$C$840,3,FALSE()))</f>
        <v/>
      </c>
      <c r="P12" s="122" t="str">
        <f>IF(J12="","",IF(ISNA(VLOOKUP(J12,Uitwerking!$A$11:$E$210,5,FALSE)),"",LEFT(VLOOKUP(J12,Uitwerking!$A$11:$E$210,5,FALSE),LEN(VLOOKUP(J12,Uitwerking!$A$11:$E$210,5,FALSE))-1)))</f>
        <v/>
      </c>
      <c r="Q12" s="61"/>
    </row>
    <row r="13" spans="1:17" ht="50" customHeight="1" thickTop="1" thickBot="1" x14ac:dyDescent="0.3">
      <c r="A13" s="61"/>
      <c r="B13" s="61">
        <f>IF(AND(ISNUMBER(D13),D13&lt;&gt;"",ISNUMBER(VALUE(LEFT(C13,6)))),IF(VALUE(LEFT(C13,6))&lt;10000,-ABS(B12),IF(ISNA(VLOOKUP(C13,$C$3:C12,1,FALSE())),ABS(B12)+1,-ABS(B12))),-ABS(B12))</f>
        <v>0</v>
      </c>
      <c r="C13" s="61" t="str">
        <f>IF(LEN('Afvalgegevens e-MJV'!A11)&lt;&gt;8,IF('Afvalgegevens e-MJV'!A11="","",'Afvalgegevens e-MJV'!A11),CONCATENATE(LEFT('Afvalgegevens e-MJV'!A11,2),MID('Afvalgegevens e-MJV'!A11,4,2),MID('Afvalgegevens e-MJV'!A11,7,2),IF('Afvalgegevens e-MJV'!C11="Ja","*","")))</f>
        <v/>
      </c>
      <c r="D13" s="61">
        <f>IF(ISNUMBER('Afvalgegevens e-MJV'!D11),'Afvalgegevens e-MJV'!D11,IF(ISNUMBER(_xlfn.NUMBERVALUE('Afvalgegevens e-MJV'!D11,",",".")),_xlfn.NUMBERVALUE('Afvalgegevens e-MJV'!D11,",","."),""))</f>
        <v>0</v>
      </c>
      <c r="E13" s="61" t="str">
        <f>IF(C13="","",IF(ISNA(VLOOKUP('Verschil e-MJV en LMA'!C13,Uitwerking!$A$11:$B$210,2,FALSE())),"",VLOOKUP('Verschil e-MJV en LMA'!C13,Uitwerking!$A$11:$B$210,2,FALSE())/1000))</f>
        <v/>
      </c>
      <c r="F13" s="61"/>
      <c r="G13" s="61">
        <f t="shared" si="5"/>
        <v>9</v>
      </c>
      <c r="H13" s="61" t="str">
        <f t="shared" si="6"/>
        <v/>
      </c>
      <c r="I13" s="61"/>
      <c r="J13" s="90" t="str">
        <f t="shared" si="1"/>
        <v/>
      </c>
      <c r="K13" s="91" t="str">
        <f t="shared" si="3"/>
        <v/>
      </c>
      <c r="L13" s="91" t="str">
        <f t="shared" si="4"/>
        <v/>
      </c>
      <c r="M13" s="92" t="str">
        <f t="shared" si="2"/>
        <v/>
      </c>
      <c r="N13" s="93" t="str">
        <f t="shared" si="0"/>
        <v/>
      </c>
      <c r="O13" s="93" t="str">
        <f>IF(H13="","",VLOOKUP(H13,Euralcodes!$A$2:$C$840,3,FALSE()))</f>
        <v/>
      </c>
      <c r="P13" s="122" t="str">
        <f>IF(J13="","",IF(ISNA(VLOOKUP(J13,Uitwerking!$A$11:$E$210,5,FALSE)),"",LEFT(VLOOKUP(J13,Uitwerking!$A$11:$E$210,5,FALSE),LEN(VLOOKUP(J13,Uitwerking!$A$11:$E$210,5,FALSE))-1)))</f>
        <v/>
      </c>
      <c r="Q13" s="61"/>
    </row>
    <row r="14" spans="1:17" ht="50" customHeight="1" thickTop="1" thickBot="1" x14ac:dyDescent="0.3">
      <c r="A14" s="61"/>
      <c r="B14" s="61">
        <f>IF(AND(ISNUMBER(D14),D14&lt;&gt;"",ISNUMBER(VALUE(LEFT(C14,6)))),IF(VALUE(LEFT(C14,6))&lt;10000,-ABS(B13),IF(ISNA(VLOOKUP(C14,$C$3:C13,1,FALSE())),ABS(B13)+1,-ABS(B13))),-ABS(B13))</f>
        <v>0</v>
      </c>
      <c r="C14" s="61" t="str">
        <f>IF(LEN('Afvalgegevens e-MJV'!A12)&lt;&gt;8,IF('Afvalgegevens e-MJV'!A12="","",'Afvalgegevens e-MJV'!A12),CONCATENATE(LEFT('Afvalgegevens e-MJV'!A12,2),MID('Afvalgegevens e-MJV'!A12,4,2),MID('Afvalgegevens e-MJV'!A12,7,2),IF('Afvalgegevens e-MJV'!C12="Ja","*","")))</f>
        <v/>
      </c>
      <c r="D14" s="61">
        <f>IF(ISNUMBER('Afvalgegevens e-MJV'!D12),'Afvalgegevens e-MJV'!D12,IF(ISNUMBER(_xlfn.NUMBERVALUE('Afvalgegevens e-MJV'!D12,",",".")),_xlfn.NUMBERVALUE('Afvalgegevens e-MJV'!D12,",","."),""))</f>
        <v>0</v>
      </c>
      <c r="E14" s="61" t="str">
        <f>IF(C14="","",IF(ISNA(VLOOKUP('Verschil e-MJV en LMA'!C14,Uitwerking!$A$11:$B$210,2,FALSE())),"",VLOOKUP('Verschil e-MJV en LMA'!C14,Uitwerking!$A$11:$B$210,2,FALSE())/1000))</f>
        <v/>
      </c>
      <c r="F14" s="61"/>
      <c r="G14" s="61">
        <f t="shared" si="5"/>
        <v>10</v>
      </c>
      <c r="H14" s="61" t="str">
        <f t="shared" si="6"/>
        <v/>
      </c>
      <c r="I14" s="61"/>
      <c r="J14" s="90" t="str">
        <f t="shared" si="1"/>
        <v/>
      </c>
      <c r="K14" s="91" t="str">
        <f t="shared" si="3"/>
        <v/>
      </c>
      <c r="L14" s="91" t="str">
        <f t="shared" si="4"/>
        <v/>
      </c>
      <c r="M14" s="92" t="str">
        <f t="shared" si="2"/>
        <v/>
      </c>
      <c r="N14" s="93" t="str">
        <f t="shared" si="0"/>
        <v/>
      </c>
      <c r="O14" s="93" t="str">
        <f>IF(H14="","",VLOOKUP(H14,Euralcodes!$A$2:$C$840,3,FALSE()))</f>
        <v/>
      </c>
      <c r="P14" s="122" t="str">
        <f>IF(J14="","",IF(ISNA(VLOOKUP(J14,Uitwerking!$A$11:$E$210,5,FALSE)),"",LEFT(VLOOKUP(J14,Uitwerking!$A$11:$E$210,5,FALSE),LEN(VLOOKUP(J14,Uitwerking!$A$11:$E$210,5,FALSE))-1)))</f>
        <v/>
      </c>
      <c r="Q14" s="61"/>
    </row>
    <row r="15" spans="1:17" ht="50" customHeight="1" thickTop="1" thickBot="1" x14ac:dyDescent="0.3">
      <c r="A15" s="61"/>
      <c r="B15" s="61">
        <f>IF(AND(ISNUMBER(D15),D15&lt;&gt;"",ISNUMBER(VALUE(LEFT(C15,6)))),IF(VALUE(LEFT(C15,6))&lt;10000,-ABS(B14),IF(ISNA(VLOOKUP(C15,$C$3:C14,1,FALSE())),ABS(B14)+1,-ABS(B14))),-ABS(B14))</f>
        <v>0</v>
      </c>
      <c r="C15" s="61" t="str">
        <f>IF(LEN('Afvalgegevens e-MJV'!A13)&lt;&gt;8,IF('Afvalgegevens e-MJV'!A13="","",'Afvalgegevens e-MJV'!A13),CONCATENATE(LEFT('Afvalgegevens e-MJV'!A13,2),MID('Afvalgegevens e-MJV'!A13,4,2),MID('Afvalgegevens e-MJV'!A13,7,2),IF('Afvalgegevens e-MJV'!C13="Ja","*","")))</f>
        <v/>
      </c>
      <c r="D15" s="61">
        <f>IF(ISNUMBER('Afvalgegevens e-MJV'!D13),'Afvalgegevens e-MJV'!D13,IF(ISNUMBER(_xlfn.NUMBERVALUE('Afvalgegevens e-MJV'!D13,",",".")),_xlfn.NUMBERVALUE('Afvalgegevens e-MJV'!D13,",","."),""))</f>
        <v>0</v>
      </c>
      <c r="E15" s="61" t="str">
        <f>IF(C15="","",IF(ISNA(VLOOKUP('Verschil e-MJV en LMA'!C15,Uitwerking!$A$11:$B$210,2,FALSE())),"",VLOOKUP('Verschil e-MJV en LMA'!C15,Uitwerking!$A$11:$B$210,2,FALSE())/1000))</f>
        <v/>
      </c>
      <c r="F15" s="61"/>
      <c r="G15" s="61">
        <f t="shared" si="5"/>
        <v>11</v>
      </c>
      <c r="H15" s="61" t="str">
        <f t="shared" si="6"/>
        <v/>
      </c>
      <c r="I15" s="61"/>
      <c r="J15" s="90" t="str">
        <f t="shared" si="1"/>
        <v/>
      </c>
      <c r="K15" s="91" t="str">
        <f t="shared" si="3"/>
        <v/>
      </c>
      <c r="L15" s="91" t="str">
        <f t="shared" si="4"/>
        <v/>
      </c>
      <c r="M15" s="92" t="str">
        <f t="shared" si="2"/>
        <v/>
      </c>
      <c r="N15" s="93" t="str">
        <f t="shared" si="0"/>
        <v/>
      </c>
      <c r="O15" s="93" t="str">
        <f>IF(H15="","",VLOOKUP(H15,Euralcodes!$A$2:$C$840,3,FALSE()))</f>
        <v/>
      </c>
      <c r="P15" s="122" t="str">
        <f>IF(J15="","",IF(ISNA(VLOOKUP(J15,Uitwerking!$A$11:$E$210,5,FALSE)),"",LEFT(VLOOKUP(J15,Uitwerking!$A$11:$E$210,5,FALSE),LEN(VLOOKUP(J15,Uitwerking!$A$11:$E$210,5,FALSE))-1)))</f>
        <v/>
      </c>
      <c r="Q15" s="61"/>
    </row>
    <row r="16" spans="1:17" ht="50" customHeight="1" thickTop="1" thickBot="1" x14ac:dyDescent="0.3">
      <c r="A16" s="61"/>
      <c r="B16" s="61">
        <f>IF(AND(ISNUMBER(D16),D16&lt;&gt;"",ISNUMBER(VALUE(LEFT(C16,6)))),IF(VALUE(LEFT(C16,6))&lt;10000,-ABS(B15),IF(ISNA(VLOOKUP(C16,$C$3:C15,1,FALSE())),ABS(B15)+1,-ABS(B15))),-ABS(B15))</f>
        <v>0</v>
      </c>
      <c r="C16" s="61" t="str">
        <f>IF(LEN('Afvalgegevens e-MJV'!A14)&lt;&gt;8,IF('Afvalgegevens e-MJV'!A14="","",'Afvalgegevens e-MJV'!A14),CONCATENATE(LEFT('Afvalgegevens e-MJV'!A14,2),MID('Afvalgegevens e-MJV'!A14,4,2),MID('Afvalgegevens e-MJV'!A14,7,2),IF('Afvalgegevens e-MJV'!C14="Ja","*","")))</f>
        <v/>
      </c>
      <c r="D16" s="61">
        <f>IF(ISNUMBER('Afvalgegevens e-MJV'!D14),'Afvalgegevens e-MJV'!D14,IF(ISNUMBER(_xlfn.NUMBERVALUE('Afvalgegevens e-MJV'!D14,",",".")),_xlfn.NUMBERVALUE('Afvalgegevens e-MJV'!D14,",","."),""))</f>
        <v>0</v>
      </c>
      <c r="E16" s="61" t="str">
        <f>IF(C16="","",IF(ISNA(VLOOKUP('Verschil e-MJV en LMA'!C16,Uitwerking!$A$11:$B$210,2,FALSE())),"",VLOOKUP('Verschil e-MJV en LMA'!C16,Uitwerking!$A$11:$B$210,2,FALSE())/1000))</f>
        <v/>
      </c>
      <c r="F16" s="61"/>
      <c r="G16" s="61">
        <f t="shared" si="5"/>
        <v>12</v>
      </c>
      <c r="H16" s="61" t="str">
        <f t="shared" si="6"/>
        <v/>
      </c>
      <c r="I16" s="61"/>
      <c r="J16" s="90" t="str">
        <f t="shared" si="1"/>
        <v/>
      </c>
      <c r="K16" s="91" t="str">
        <f t="shared" si="3"/>
        <v/>
      </c>
      <c r="L16" s="91" t="str">
        <f t="shared" si="4"/>
        <v/>
      </c>
      <c r="M16" s="92" t="str">
        <f t="shared" si="2"/>
        <v/>
      </c>
      <c r="N16" s="93" t="str">
        <f t="shared" si="0"/>
        <v/>
      </c>
      <c r="O16" s="93" t="str">
        <f>IF(H16="","",VLOOKUP(H16,Euralcodes!$A$2:$C$840,3,FALSE()))</f>
        <v/>
      </c>
      <c r="P16" s="122" t="str">
        <f>IF(J16="","",IF(ISNA(VLOOKUP(J16,Uitwerking!$A$11:$E$210,5,FALSE)),"",LEFT(VLOOKUP(J16,Uitwerking!$A$11:$E$210,5,FALSE),LEN(VLOOKUP(J16,Uitwerking!$A$11:$E$210,5,FALSE))-1)))</f>
        <v/>
      </c>
      <c r="Q16" s="61"/>
    </row>
    <row r="17" spans="1:17" ht="50" customHeight="1" thickTop="1" thickBot="1" x14ac:dyDescent="0.3">
      <c r="A17" s="61"/>
      <c r="B17" s="61">
        <f>IF(AND(ISNUMBER(D17),D17&lt;&gt;"",ISNUMBER(VALUE(LEFT(C17,6)))),IF(VALUE(LEFT(C17,6))&lt;10000,-ABS(B16),IF(ISNA(VLOOKUP(C17,$C$3:C16,1,FALSE())),ABS(B16)+1,-ABS(B16))),-ABS(B16))</f>
        <v>0</v>
      </c>
      <c r="C17" s="61" t="str">
        <f>IF(LEN('Afvalgegevens e-MJV'!A15)&lt;&gt;8,IF('Afvalgegevens e-MJV'!A15="","",'Afvalgegevens e-MJV'!A15),CONCATENATE(LEFT('Afvalgegevens e-MJV'!A15,2),MID('Afvalgegevens e-MJV'!A15,4,2),MID('Afvalgegevens e-MJV'!A15,7,2),IF('Afvalgegevens e-MJV'!C15="Ja","*","")))</f>
        <v/>
      </c>
      <c r="D17" s="61">
        <f>IF(ISNUMBER('Afvalgegevens e-MJV'!D15),'Afvalgegevens e-MJV'!D15,IF(ISNUMBER(_xlfn.NUMBERVALUE('Afvalgegevens e-MJV'!D15,",",".")),_xlfn.NUMBERVALUE('Afvalgegevens e-MJV'!D15,",","."),""))</f>
        <v>0</v>
      </c>
      <c r="E17" s="61" t="str">
        <f>IF(C17="","",IF(ISNA(VLOOKUP('Verschil e-MJV en LMA'!C17,Uitwerking!$A$11:$B$210,2,FALSE())),"",VLOOKUP('Verschil e-MJV en LMA'!C17,Uitwerking!$A$11:$B$210,2,FALSE())/1000))</f>
        <v/>
      </c>
      <c r="F17" s="61"/>
      <c r="G17" s="61">
        <f t="shared" si="5"/>
        <v>13</v>
      </c>
      <c r="H17" s="61" t="str">
        <f t="shared" si="6"/>
        <v/>
      </c>
      <c r="I17" s="61"/>
      <c r="J17" s="90" t="str">
        <f t="shared" si="1"/>
        <v/>
      </c>
      <c r="K17" s="91" t="str">
        <f t="shared" si="3"/>
        <v/>
      </c>
      <c r="L17" s="91" t="str">
        <f t="shared" si="4"/>
        <v/>
      </c>
      <c r="M17" s="92" t="str">
        <f t="shared" si="2"/>
        <v/>
      </c>
      <c r="N17" s="93" t="str">
        <f t="shared" si="0"/>
        <v/>
      </c>
      <c r="O17" s="93" t="str">
        <f>IF(H17="","",VLOOKUP(H17,Euralcodes!$A$2:$C$840,3,FALSE()))</f>
        <v/>
      </c>
      <c r="P17" s="122" t="str">
        <f>IF(J17="","",IF(ISNA(VLOOKUP(J17,Uitwerking!$A$11:$E$210,5,FALSE)),"",LEFT(VLOOKUP(J17,Uitwerking!$A$11:$E$210,5,FALSE),LEN(VLOOKUP(J17,Uitwerking!$A$11:$E$210,5,FALSE))-1)))</f>
        <v/>
      </c>
      <c r="Q17" s="61"/>
    </row>
    <row r="18" spans="1:17" ht="50" customHeight="1" thickTop="1" thickBot="1" x14ac:dyDescent="0.3">
      <c r="A18" s="61"/>
      <c r="B18" s="61">
        <f>IF(AND(ISNUMBER(D18),D18&lt;&gt;"",ISNUMBER(VALUE(LEFT(C18,6)))),IF(VALUE(LEFT(C18,6))&lt;10000,-ABS(B17),IF(ISNA(VLOOKUP(C18,$C$3:C17,1,FALSE())),ABS(B17)+1,-ABS(B17))),-ABS(B17))</f>
        <v>0</v>
      </c>
      <c r="C18" s="61" t="str">
        <f>IF(LEN('Afvalgegevens e-MJV'!A16)&lt;&gt;8,IF('Afvalgegevens e-MJV'!A16="","",'Afvalgegevens e-MJV'!A16),CONCATENATE(LEFT('Afvalgegevens e-MJV'!A16,2),MID('Afvalgegevens e-MJV'!A16,4,2),MID('Afvalgegevens e-MJV'!A16,7,2),IF('Afvalgegevens e-MJV'!C16="Ja","*","")))</f>
        <v/>
      </c>
      <c r="D18" s="61">
        <f>IF(ISNUMBER('Afvalgegevens e-MJV'!D16),'Afvalgegevens e-MJV'!D16,IF(ISNUMBER(_xlfn.NUMBERVALUE('Afvalgegevens e-MJV'!D16,",",".")),_xlfn.NUMBERVALUE('Afvalgegevens e-MJV'!D16,",","."),""))</f>
        <v>0</v>
      </c>
      <c r="E18" s="61" t="str">
        <f>IF(C18="","",IF(ISNA(VLOOKUP('Verschil e-MJV en LMA'!C18,Uitwerking!$A$11:$B$210,2,FALSE())),"",VLOOKUP('Verschil e-MJV en LMA'!C18,Uitwerking!$A$11:$B$210,2,FALSE())/1000))</f>
        <v/>
      </c>
      <c r="F18" s="61"/>
      <c r="G18" s="61">
        <f t="shared" si="5"/>
        <v>14</v>
      </c>
      <c r="H18" s="61" t="str">
        <f t="shared" si="6"/>
        <v/>
      </c>
      <c r="I18" s="61"/>
      <c r="J18" s="90" t="str">
        <f t="shared" si="1"/>
        <v/>
      </c>
      <c r="K18" s="91" t="str">
        <f t="shared" si="3"/>
        <v/>
      </c>
      <c r="L18" s="91" t="str">
        <f t="shared" si="4"/>
        <v/>
      </c>
      <c r="M18" s="92" t="str">
        <f t="shared" si="2"/>
        <v/>
      </c>
      <c r="N18" s="93" t="str">
        <f>IF(M18="","",IF(M18&gt;0.02,CONCATENATE("Wijkt af van verwachtingswaarde (&gt;2%)",IF(AND(L18=0,ISTEXT(VLOOKUP(K18,$E$208:$F$257,2,FALSE()))),CONCATENATE(CHAR(10),"(LMA-code ",VLOOKUP(K18,$E$208:$F$257,2,FALSE()),"?)"),IF(L18&gt;K18,"",CONCATENATE(CHAR(10),"(Route inzameling of EVOA?)")))),"Ok, wijkt minder af dan 2%"))</f>
        <v/>
      </c>
      <c r="O18" s="93" t="str">
        <f>IF(H18="","",VLOOKUP(H18,Euralcodes!$A$2:$C$840,3,FALSE()))</f>
        <v/>
      </c>
      <c r="P18" s="122" t="str">
        <f>IF(J18="","",IF(ISNA(VLOOKUP(J18,Uitwerking!$A$11:$E$210,5,FALSE)),"",LEFT(VLOOKUP(J18,Uitwerking!$A$11:$E$210,5,FALSE),LEN(VLOOKUP(J18,Uitwerking!$A$11:$E$210,5,FALSE))-1)))</f>
        <v/>
      </c>
      <c r="Q18" s="61"/>
    </row>
    <row r="19" spans="1:17" ht="50" customHeight="1" thickTop="1" thickBot="1" x14ac:dyDescent="0.3">
      <c r="A19" s="61"/>
      <c r="B19" s="61">
        <f>IF(AND(ISNUMBER(D19),D19&lt;&gt;"",ISNUMBER(VALUE(LEFT(C19,6)))),IF(VALUE(LEFT(C19,6))&lt;10000,-ABS(B18),IF(ISNA(VLOOKUP(C19,$C$3:C18,1,FALSE())),ABS(B18)+1,-ABS(B18))),-ABS(B18))</f>
        <v>0</v>
      </c>
      <c r="C19" s="61" t="str">
        <f>IF(LEN('Afvalgegevens e-MJV'!A17)&lt;&gt;8,IF('Afvalgegevens e-MJV'!A17="","",'Afvalgegevens e-MJV'!A17),CONCATENATE(LEFT('Afvalgegevens e-MJV'!A17,2),MID('Afvalgegevens e-MJV'!A17,4,2),MID('Afvalgegevens e-MJV'!A17,7,2),IF('Afvalgegevens e-MJV'!C17="Ja","*","")))</f>
        <v/>
      </c>
      <c r="D19" s="61">
        <f>IF(ISNUMBER('Afvalgegevens e-MJV'!D17),'Afvalgegevens e-MJV'!D17,IF(ISNUMBER(_xlfn.NUMBERVALUE('Afvalgegevens e-MJV'!D17,",",".")),_xlfn.NUMBERVALUE('Afvalgegevens e-MJV'!D17,",","."),""))</f>
        <v>0</v>
      </c>
      <c r="E19" s="61" t="str">
        <f>IF(C19="","",IF(ISNA(VLOOKUP('Verschil e-MJV en LMA'!C19,Uitwerking!$A$11:$B$210,2,FALSE())),"",VLOOKUP('Verschil e-MJV en LMA'!C19,Uitwerking!$A$11:$B$210,2,FALSE())/1000))</f>
        <v/>
      </c>
      <c r="F19" s="61"/>
      <c r="G19" s="61">
        <f t="shared" si="5"/>
        <v>15</v>
      </c>
      <c r="H19" s="61" t="str">
        <f t="shared" si="6"/>
        <v/>
      </c>
      <c r="I19" s="61"/>
      <c r="J19" s="90" t="str">
        <f t="shared" si="1"/>
        <v/>
      </c>
      <c r="K19" s="91" t="str">
        <f t="shared" si="3"/>
        <v/>
      </c>
      <c r="L19" s="91" t="str">
        <f t="shared" si="4"/>
        <v/>
      </c>
      <c r="M19" s="92" t="str">
        <f t="shared" si="2"/>
        <v/>
      </c>
      <c r="N19" s="93" t="str">
        <f t="shared" ref="N19:N54" si="7">IF(M19="","",IF(M19&gt;0.02,CONCATENATE("Wijkt af van verwachtingswaarde (&gt;2%)",IF(AND(L19=0,ISTEXT(VLOOKUP(K19,$E$208:$F$257,2,FALSE()))),CONCATENATE(CHAR(10),"(LMA-code ",VLOOKUP(K19,$E$208:$F$257,2,FALSE()),"?)"),IF(L19&gt;K19,"",CONCATENATE(CHAR(10),"(Route inzameling of EVOA?)")))),"Ok, wijkt minder af dan 2%"))</f>
        <v/>
      </c>
      <c r="O19" s="93" t="str">
        <f>IF(H19="","",VLOOKUP(H19,Euralcodes!$A$2:$C$840,3,FALSE()))</f>
        <v/>
      </c>
      <c r="P19" s="122" t="str">
        <f>IF(J19="","",IF(ISNA(VLOOKUP(J19,Uitwerking!$A$11:$E$210,5,FALSE)),"",LEFT(VLOOKUP(J19,Uitwerking!$A$11:$E$210,5,FALSE),LEN(VLOOKUP(J19,Uitwerking!$A$11:$E$210,5,FALSE))-1)))</f>
        <v/>
      </c>
      <c r="Q19" s="61"/>
    </row>
    <row r="20" spans="1:17" ht="50" customHeight="1" thickTop="1" thickBot="1" x14ac:dyDescent="0.3">
      <c r="A20" s="61"/>
      <c r="B20" s="61">
        <f>IF(AND(ISNUMBER(D20),D20&lt;&gt;"",ISNUMBER(VALUE(LEFT(C20,6)))),IF(VALUE(LEFT(C20,6))&lt;10000,-ABS(B19),IF(ISNA(VLOOKUP(C20,$C$3:C19,1,FALSE())),ABS(B19)+1,-ABS(B19))),-ABS(B19))</f>
        <v>0</v>
      </c>
      <c r="C20" s="61" t="str">
        <f>IF(LEN('Afvalgegevens e-MJV'!A18)&lt;&gt;8,IF('Afvalgegevens e-MJV'!A18="","",'Afvalgegevens e-MJV'!A18),CONCATENATE(LEFT('Afvalgegevens e-MJV'!A18,2),MID('Afvalgegevens e-MJV'!A18,4,2),MID('Afvalgegevens e-MJV'!A18,7,2),IF('Afvalgegevens e-MJV'!C18="Ja","*","")))</f>
        <v/>
      </c>
      <c r="D20" s="61">
        <f>IF(ISNUMBER('Afvalgegevens e-MJV'!D18),'Afvalgegevens e-MJV'!D18,IF(ISNUMBER(_xlfn.NUMBERVALUE('Afvalgegevens e-MJV'!D18,",",".")),_xlfn.NUMBERVALUE('Afvalgegevens e-MJV'!D18,",","."),""))</f>
        <v>0</v>
      </c>
      <c r="E20" s="61" t="str">
        <f>IF(C20="","",IF(ISNA(VLOOKUP('Verschil e-MJV en LMA'!C20,Uitwerking!$A$11:$B$210,2,FALSE())),"",VLOOKUP('Verschil e-MJV en LMA'!C20,Uitwerking!$A$11:$B$210,2,FALSE())/1000))</f>
        <v/>
      </c>
      <c r="F20" s="61"/>
      <c r="G20" s="61">
        <f t="shared" si="5"/>
        <v>16</v>
      </c>
      <c r="H20" s="61" t="str">
        <f t="shared" si="6"/>
        <v/>
      </c>
      <c r="I20" s="61"/>
      <c r="J20" s="90" t="str">
        <f t="shared" si="1"/>
        <v/>
      </c>
      <c r="K20" s="91" t="str">
        <f t="shared" si="3"/>
        <v/>
      </c>
      <c r="L20" s="91" t="str">
        <f t="shared" si="4"/>
        <v/>
      </c>
      <c r="M20" s="92" t="str">
        <f t="shared" si="2"/>
        <v/>
      </c>
      <c r="N20" s="93" t="str">
        <f t="shared" si="7"/>
        <v/>
      </c>
      <c r="O20" s="93" t="str">
        <f>IF(H20="","",VLOOKUP(H20,Euralcodes!$A$2:$C$840,3,FALSE()))</f>
        <v/>
      </c>
      <c r="P20" s="122" t="str">
        <f>IF(J20="","",IF(ISNA(VLOOKUP(J20,Uitwerking!$A$11:$E$210,5,FALSE)),"",LEFT(VLOOKUP(J20,Uitwerking!$A$11:$E$210,5,FALSE),LEN(VLOOKUP(J20,Uitwerking!$A$11:$E$210,5,FALSE))-1)))</f>
        <v/>
      </c>
      <c r="Q20" s="61"/>
    </row>
    <row r="21" spans="1:17" ht="50" customHeight="1" thickTop="1" thickBot="1" x14ac:dyDescent="0.3">
      <c r="A21" s="61"/>
      <c r="B21" s="61">
        <f>IF(AND(ISNUMBER(D21),D21&lt;&gt;"",ISNUMBER(VALUE(LEFT(C21,6)))),IF(VALUE(LEFT(C21,6))&lt;10000,-ABS(B20),IF(ISNA(VLOOKUP(C21,$C$3:C20,1,FALSE())),ABS(B20)+1,-ABS(B20))),-ABS(B20))</f>
        <v>0</v>
      </c>
      <c r="C21" s="61" t="str">
        <f>IF(LEN('Afvalgegevens e-MJV'!A19)&lt;&gt;8,IF('Afvalgegevens e-MJV'!A19="","",'Afvalgegevens e-MJV'!A19),CONCATENATE(LEFT('Afvalgegevens e-MJV'!A19,2),MID('Afvalgegevens e-MJV'!A19,4,2),MID('Afvalgegevens e-MJV'!A19,7,2),IF('Afvalgegevens e-MJV'!C19="Ja","*","")))</f>
        <v/>
      </c>
      <c r="D21" s="61">
        <f>IF(ISNUMBER('Afvalgegevens e-MJV'!D19),'Afvalgegevens e-MJV'!D19,IF(ISNUMBER(_xlfn.NUMBERVALUE('Afvalgegevens e-MJV'!D19,",",".")),_xlfn.NUMBERVALUE('Afvalgegevens e-MJV'!D19,",","."),""))</f>
        <v>0</v>
      </c>
      <c r="E21" s="61" t="str">
        <f>IF(C21="","",IF(ISNA(VLOOKUP('Verschil e-MJV en LMA'!C21,Uitwerking!$A$11:$B$210,2,FALSE())),"",VLOOKUP('Verschil e-MJV en LMA'!C21,Uitwerking!$A$11:$B$210,2,FALSE())/1000))</f>
        <v/>
      </c>
      <c r="F21" s="61"/>
      <c r="G21" s="61">
        <f t="shared" si="5"/>
        <v>17</v>
      </c>
      <c r="H21" s="61" t="str">
        <f t="shared" si="6"/>
        <v/>
      </c>
      <c r="I21" s="61"/>
      <c r="J21" s="90" t="str">
        <f t="shared" si="1"/>
        <v/>
      </c>
      <c r="K21" s="91" t="str">
        <f t="shared" si="3"/>
        <v/>
      </c>
      <c r="L21" s="91" t="str">
        <f t="shared" si="4"/>
        <v/>
      </c>
      <c r="M21" s="92" t="str">
        <f t="shared" si="2"/>
        <v/>
      </c>
      <c r="N21" s="93" t="str">
        <f t="shared" si="7"/>
        <v/>
      </c>
      <c r="O21" s="93" t="str">
        <f>IF(H21="","",VLOOKUP(H21,Euralcodes!$A$2:$C$840,3,FALSE()))</f>
        <v/>
      </c>
      <c r="P21" s="122" t="str">
        <f>IF(J21="","",IF(ISNA(VLOOKUP(J21,Uitwerking!$A$11:$E$210,5,FALSE)),"",LEFT(VLOOKUP(J21,Uitwerking!$A$11:$E$210,5,FALSE),LEN(VLOOKUP(J21,Uitwerking!$A$11:$E$210,5,FALSE))-1)))</f>
        <v/>
      </c>
      <c r="Q21" s="61"/>
    </row>
    <row r="22" spans="1:17" ht="50" customHeight="1" thickTop="1" thickBot="1" x14ac:dyDescent="0.3">
      <c r="A22" s="61"/>
      <c r="B22" s="61">
        <f>IF(AND(ISNUMBER(D22),D22&lt;&gt;"",ISNUMBER(VALUE(LEFT(C22,6)))),IF(VALUE(LEFT(C22,6))&lt;10000,-ABS(B21),IF(ISNA(VLOOKUP(C22,$C$3:C21,1,FALSE())),ABS(B21)+1,-ABS(B21))),-ABS(B21))</f>
        <v>0</v>
      </c>
      <c r="C22" s="61" t="str">
        <f>IF(LEN('Afvalgegevens e-MJV'!A20)&lt;&gt;8,IF('Afvalgegevens e-MJV'!A20="","",'Afvalgegevens e-MJV'!A20),CONCATENATE(LEFT('Afvalgegevens e-MJV'!A20,2),MID('Afvalgegevens e-MJV'!A20,4,2),MID('Afvalgegevens e-MJV'!A20,7,2),IF('Afvalgegevens e-MJV'!C20="Ja","*","")))</f>
        <v/>
      </c>
      <c r="D22" s="61">
        <f>IF(ISNUMBER('Afvalgegevens e-MJV'!D20),'Afvalgegevens e-MJV'!D20,IF(ISNUMBER(_xlfn.NUMBERVALUE('Afvalgegevens e-MJV'!D20,",",".")),_xlfn.NUMBERVALUE('Afvalgegevens e-MJV'!D20,",","."),""))</f>
        <v>0</v>
      </c>
      <c r="E22" s="61" t="str">
        <f>IF(C22="","",IF(ISNA(VLOOKUP('Verschil e-MJV en LMA'!C22,Uitwerking!$A$11:$B$210,2,FALSE())),"",VLOOKUP('Verschil e-MJV en LMA'!C22,Uitwerking!$A$11:$B$210,2,FALSE())/1000))</f>
        <v/>
      </c>
      <c r="F22" s="61"/>
      <c r="G22" s="61">
        <f t="shared" si="5"/>
        <v>18</v>
      </c>
      <c r="H22" s="61" t="str">
        <f t="shared" si="6"/>
        <v/>
      </c>
      <c r="I22" s="61"/>
      <c r="J22" s="90" t="str">
        <f t="shared" si="1"/>
        <v/>
      </c>
      <c r="K22" s="91" t="str">
        <f t="shared" si="3"/>
        <v/>
      </c>
      <c r="L22" s="91" t="str">
        <f t="shared" si="4"/>
        <v/>
      </c>
      <c r="M22" s="92" t="str">
        <f t="shared" si="2"/>
        <v/>
      </c>
      <c r="N22" s="93" t="str">
        <f t="shared" si="7"/>
        <v/>
      </c>
      <c r="O22" s="93" t="str">
        <f>IF(H22="","",VLOOKUP(H22,Euralcodes!$A$2:$C$840,3,FALSE()))</f>
        <v/>
      </c>
      <c r="P22" s="122" t="str">
        <f>IF(J22="","",IF(ISNA(VLOOKUP(J22,Uitwerking!$A$11:$E$210,5,FALSE)),"",LEFT(VLOOKUP(J22,Uitwerking!$A$11:$E$210,5,FALSE),LEN(VLOOKUP(J22,Uitwerking!$A$11:$E$210,5,FALSE))-1)))</f>
        <v/>
      </c>
      <c r="Q22" s="61"/>
    </row>
    <row r="23" spans="1:17" ht="50" customHeight="1" thickTop="1" thickBot="1" x14ac:dyDescent="0.3">
      <c r="A23" s="61"/>
      <c r="B23" s="61">
        <f>IF(AND(ISNUMBER(D23),D23&lt;&gt;"",ISNUMBER(VALUE(LEFT(C23,6)))),IF(VALUE(LEFT(C23,6))&lt;10000,-ABS(B22),IF(ISNA(VLOOKUP(C23,$C$3:C22,1,FALSE())),ABS(B22)+1,-ABS(B22))),-ABS(B22))</f>
        <v>0</v>
      </c>
      <c r="C23" s="61" t="str">
        <f>IF(LEN('Afvalgegevens e-MJV'!A21)&lt;&gt;8,IF('Afvalgegevens e-MJV'!A21="","",'Afvalgegevens e-MJV'!A21),CONCATENATE(LEFT('Afvalgegevens e-MJV'!A21,2),MID('Afvalgegevens e-MJV'!A21,4,2),MID('Afvalgegevens e-MJV'!A21,7,2),IF('Afvalgegevens e-MJV'!C21="Ja","*","")))</f>
        <v/>
      </c>
      <c r="D23" s="61">
        <f>IF(ISNUMBER('Afvalgegevens e-MJV'!D21),'Afvalgegevens e-MJV'!D21,IF(ISNUMBER(_xlfn.NUMBERVALUE('Afvalgegevens e-MJV'!D21,",",".")),_xlfn.NUMBERVALUE('Afvalgegevens e-MJV'!D21,",","."),""))</f>
        <v>0</v>
      </c>
      <c r="E23" s="61" t="str">
        <f>IF(C23="","",IF(ISNA(VLOOKUP('Verschil e-MJV en LMA'!C23,Uitwerking!$A$11:$B$210,2,FALSE())),"",VLOOKUP('Verschil e-MJV en LMA'!C23,Uitwerking!$A$11:$B$210,2,FALSE())/1000))</f>
        <v/>
      </c>
      <c r="F23" s="61"/>
      <c r="G23" s="61">
        <f t="shared" si="5"/>
        <v>19</v>
      </c>
      <c r="H23" s="61" t="str">
        <f t="shared" si="6"/>
        <v/>
      </c>
      <c r="I23" s="61"/>
      <c r="J23" s="90" t="str">
        <f t="shared" si="1"/>
        <v/>
      </c>
      <c r="K23" s="91" t="str">
        <f t="shared" si="3"/>
        <v/>
      </c>
      <c r="L23" s="91" t="str">
        <f t="shared" si="4"/>
        <v/>
      </c>
      <c r="M23" s="92" t="str">
        <f t="shared" si="2"/>
        <v/>
      </c>
      <c r="N23" s="93" t="str">
        <f t="shared" si="7"/>
        <v/>
      </c>
      <c r="O23" s="93" t="str">
        <f>IF(H23="","",VLOOKUP(H23,Euralcodes!$A$2:$C$840,3,FALSE()))</f>
        <v/>
      </c>
      <c r="P23" s="122" t="str">
        <f>IF(J23="","",IF(ISNA(VLOOKUP(J23,Uitwerking!$A$11:$E$210,5,FALSE)),"",LEFT(VLOOKUP(J23,Uitwerking!$A$11:$E$210,5,FALSE),LEN(VLOOKUP(J23,Uitwerking!$A$11:$E$210,5,FALSE))-1)))</f>
        <v/>
      </c>
      <c r="Q23" s="61"/>
    </row>
    <row r="24" spans="1:17" ht="50" customHeight="1" thickTop="1" thickBot="1" x14ac:dyDescent="0.3">
      <c r="A24" s="61"/>
      <c r="B24" s="61">
        <f>IF(AND(ISNUMBER(D24),D24&lt;&gt;"",ISNUMBER(VALUE(LEFT(C24,6)))),IF(VALUE(LEFT(C24,6))&lt;10000,-ABS(B23),IF(ISNA(VLOOKUP(C24,$C$3:C23,1,FALSE())),ABS(B23)+1,-ABS(B23))),-ABS(B23))</f>
        <v>0</v>
      </c>
      <c r="C24" s="61" t="str">
        <f>IF(LEN('Afvalgegevens e-MJV'!A22)&lt;&gt;8,IF('Afvalgegevens e-MJV'!A22="","",'Afvalgegevens e-MJV'!A22),CONCATENATE(LEFT('Afvalgegevens e-MJV'!A22,2),MID('Afvalgegevens e-MJV'!A22,4,2),MID('Afvalgegevens e-MJV'!A22,7,2),IF('Afvalgegevens e-MJV'!C22="Ja","*","")))</f>
        <v/>
      </c>
      <c r="D24" s="61">
        <f>IF(ISNUMBER('Afvalgegevens e-MJV'!D22),'Afvalgegevens e-MJV'!D22,IF(ISNUMBER(_xlfn.NUMBERVALUE('Afvalgegevens e-MJV'!D22,",",".")),_xlfn.NUMBERVALUE('Afvalgegevens e-MJV'!D22,",","."),""))</f>
        <v>0</v>
      </c>
      <c r="E24" s="61" t="str">
        <f>IF(C24="","",IF(ISNA(VLOOKUP('Verschil e-MJV en LMA'!C24,Uitwerking!$A$11:$B$210,2,FALSE())),"",VLOOKUP('Verschil e-MJV en LMA'!C24,Uitwerking!$A$11:$B$210,2,FALSE())/1000))</f>
        <v/>
      </c>
      <c r="F24" s="61"/>
      <c r="G24" s="61">
        <f t="shared" si="5"/>
        <v>20</v>
      </c>
      <c r="H24" s="61" t="str">
        <f t="shared" si="6"/>
        <v/>
      </c>
      <c r="I24" s="61"/>
      <c r="J24" s="90" t="str">
        <f t="shared" si="1"/>
        <v/>
      </c>
      <c r="K24" s="91" t="str">
        <f t="shared" si="3"/>
        <v/>
      </c>
      <c r="L24" s="91" t="str">
        <f t="shared" si="4"/>
        <v/>
      </c>
      <c r="M24" s="92" t="str">
        <f t="shared" si="2"/>
        <v/>
      </c>
      <c r="N24" s="93" t="str">
        <f t="shared" si="7"/>
        <v/>
      </c>
      <c r="O24" s="93" t="str">
        <f>IF(H24="","",VLOOKUP(H24,Euralcodes!$A$2:$C$840,3,FALSE()))</f>
        <v/>
      </c>
      <c r="P24" s="122" t="str">
        <f>IF(J24="","",IF(ISNA(VLOOKUP(J24,Uitwerking!$A$11:$E$210,5,FALSE)),"",LEFT(VLOOKUP(J24,Uitwerking!$A$11:$E$210,5,FALSE),LEN(VLOOKUP(J24,Uitwerking!$A$11:$E$210,5,FALSE))-1)))</f>
        <v/>
      </c>
      <c r="Q24" s="61"/>
    </row>
    <row r="25" spans="1:17" ht="50" customHeight="1" thickTop="1" thickBot="1" x14ac:dyDescent="0.3">
      <c r="A25" s="61"/>
      <c r="B25" s="61">
        <f>IF(AND(ISNUMBER(D25),D25&lt;&gt;"",ISNUMBER(VALUE(LEFT(C25,6)))),IF(VALUE(LEFT(C25,6))&lt;10000,-ABS(B24),IF(ISNA(VLOOKUP(C25,$C$3:C24,1,FALSE())),ABS(B24)+1,-ABS(B24))),-ABS(B24))</f>
        <v>0</v>
      </c>
      <c r="C25" s="61" t="str">
        <f>IF(LEN('Afvalgegevens e-MJV'!A23)&lt;&gt;8,IF('Afvalgegevens e-MJV'!A23="","",'Afvalgegevens e-MJV'!A23),CONCATENATE(LEFT('Afvalgegevens e-MJV'!A23,2),MID('Afvalgegevens e-MJV'!A23,4,2),MID('Afvalgegevens e-MJV'!A23,7,2),IF('Afvalgegevens e-MJV'!C23="Ja","*","")))</f>
        <v/>
      </c>
      <c r="D25" s="61">
        <f>IF(ISNUMBER('Afvalgegevens e-MJV'!D23),'Afvalgegevens e-MJV'!D23,IF(ISNUMBER(_xlfn.NUMBERVALUE('Afvalgegevens e-MJV'!D23,",",".")),_xlfn.NUMBERVALUE('Afvalgegevens e-MJV'!D23,",","."),""))</f>
        <v>0</v>
      </c>
      <c r="E25" s="61" t="str">
        <f>IF(C25="","",IF(ISNA(VLOOKUP('Verschil e-MJV en LMA'!C25,Uitwerking!$A$11:$B$210,2,FALSE())),"",VLOOKUP('Verschil e-MJV en LMA'!C25,Uitwerking!$A$11:$B$210,2,FALSE())/1000))</f>
        <v/>
      </c>
      <c r="F25" s="61"/>
      <c r="G25" s="61">
        <f t="shared" si="5"/>
        <v>21</v>
      </c>
      <c r="H25" s="61" t="str">
        <f t="shared" si="6"/>
        <v/>
      </c>
      <c r="I25" s="61"/>
      <c r="J25" s="90" t="str">
        <f t="shared" si="1"/>
        <v/>
      </c>
      <c r="K25" s="91" t="str">
        <f t="shared" si="3"/>
        <v/>
      </c>
      <c r="L25" s="91" t="str">
        <f t="shared" si="4"/>
        <v/>
      </c>
      <c r="M25" s="92" t="str">
        <f t="shared" si="2"/>
        <v/>
      </c>
      <c r="N25" s="93" t="str">
        <f t="shared" si="7"/>
        <v/>
      </c>
      <c r="O25" s="93" t="str">
        <f>IF(H25="","",VLOOKUP(H25,Euralcodes!$A$2:$C$840,3,FALSE()))</f>
        <v/>
      </c>
      <c r="P25" s="122" t="str">
        <f>IF(J25="","",IF(ISNA(VLOOKUP(J25,Uitwerking!$A$11:$E$210,5,FALSE)),"",LEFT(VLOOKUP(J25,Uitwerking!$A$11:$E$210,5,FALSE),LEN(VLOOKUP(J25,Uitwerking!$A$11:$E$210,5,FALSE))-1)))</f>
        <v/>
      </c>
      <c r="Q25" s="61"/>
    </row>
    <row r="26" spans="1:17" ht="50" customHeight="1" thickTop="1" thickBot="1" x14ac:dyDescent="0.3">
      <c r="A26" s="61"/>
      <c r="B26" s="61">
        <f>IF(AND(ISNUMBER(D26),D26&lt;&gt;"",ISNUMBER(VALUE(LEFT(C26,6)))),IF(VALUE(LEFT(C26,6))&lt;10000,-ABS(B25),IF(ISNA(VLOOKUP(C26,$C$3:C25,1,FALSE())),ABS(B25)+1,-ABS(B25))),-ABS(B25))</f>
        <v>0</v>
      </c>
      <c r="C26" s="61" t="str">
        <f>IF(LEN('Afvalgegevens e-MJV'!A24)&lt;&gt;8,IF('Afvalgegevens e-MJV'!A24="","",'Afvalgegevens e-MJV'!A24),CONCATENATE(LEFT('Afvalgegevens e-MJV'!A24,2),MID('Afvalgegevens e-MJV'!A24,4,2),MID('Afvalgegevens e-MJV'!A24,7,2),IF('Afvalgegevens e-MJV'!C24="Ja","*","")))</f>
        <v/>
      </c>
      <c r="D26" s="61">
        <f>IF(ISNUMBER('Afvalgegevens e-MJV'!D24),'Afvalgegevens e-MJV'!D24,IF(ISNUMBER(_xlfn.NUMBERVALUE('Afvalgegevens e-MJV'!D24,",",".")),_xlfn.NUMBERVALUE('Afvalgegevens e-MJV'!D24,",","."),""))</f>
        <v>0</v>
      </c>
      <c r="E26" s="61" t="str">
        <f>IF(C26="","",IF(ISNA(VLOOKUP('Verschil e-MJV en LMA'!C26,Uitwerking!$A$11:$B$210,2,FALSE())),"",VLOOKUP('Verschil e-MJV en LMA'!C26,Uitwerking!$A$11:$B$210,2,FALSE())/1000))</f>
        <v/>
      </c>
      <c r="F26" s="61"/>
      <c r="G26" s="61">
        <f t="shared" si="5"/>
        <v>22</v>
      </c>
      <c r="H26" s="61" t="str">
        <f t="shared" si="6"/>
        <v/>
      </c>
      <c r="I26" s="61"/>
      <c r="J26" s="90" t="str">
        <f t="shared" si="1"/>
        <v/>
      </c>
      <c r="K26" s="91" t="str">
        <f t="shared" si="3"/>
        <v/>
      </c>
      <c r="L26" s="91" t="str">
        <f t="shared" si="4"/>
        <v/>
      </c>
      <c r="M26" s="92" t="str">
        <f t="shared" si="2"/>
        <v/>
      </c>
      <c r="N26" s="93" t="str">
        <f t="shared" si="7"/>
        <v/>
      </c>
      <c r="O26" s="93" t="str">
        <f>IF(H26="","",VLOOKUP(H26,Euralcodes!$A$2:$C$840,3,FALSE()))</f>
        <v/>
      </c>
      <c r="P26" s="122" t="str">
        <f>IF(J26="","",IF(ISNA(VLOOKUP(J26,Uitwerking!$A$11:$E$210,5,FALSE)),"",LEFT(VLOOKUP(J26,Uitwerking!$A$11:$E$210,5,FALSE),LEN(VLOOKUP(J26,Uitwerking!$A$11:$E$210,5,FALSE))-1)))</f>
        <v/>
      </c>
      <c r="Q26" s="61"/>
    </row>
    <row r="27" spans="1:17" ht="50" customHeight="1" thickTop="1" thickBot="1" x14ac:dyDescent="0.3">
      <c r="A27" s="61"/>
      <c r="B27" s="61">
        <f>IF(AND(ISNUMBER(D27),D27&lt;&gt;"",ISNUMBER(VALUE(LEFT(C27,6)))),IF(VALUE(LEFT(C27,6))&lt;10000,-ABS(B26),IF(ISNA(VLOOKUP(C27,$C$3:C26,1,FALSE())),ABS(B26)+1,-ABS(B26))),-ABS(B26))</f>
        <v>0</v>
      </c>
      <c r="C27" s="61" t="str">
        <f>IF(LEN('Afvalgegevens e-MJV'!A25)&lt;&gt;8,IF('Afvalgegevens e-MJV'!A25="","",'Afvalgegevens e-MJV'!A25),CONCATENATE(LEFT('Afvalgegevens e-MJV'!A25,2),MID('Afvalgegevens e-MJV'!A25,4,2),MID('Afvalgegevens e-MJV'!A25,7,2),IF('Afvalgegevens e-MJV'!C25="Ja","*","")))</f>
        <v/>
      </c>
      <c r="D27" s="61">
        <f>IF(ISNUMBER('Afvalgegevens e-MJV'!D25),'Afvalgegevens e-MJV'!D25,IF(ISNUMBER(_xlfn.NUMBERVALUE('Afvalgegevens e-MJV'!D25,",",".")),_xlfn.NUMBERVALUE('Afvalgegevens e-MJV'!D25,",","."),""))</f>
        <v>0</v>
      </c>
      <c r="E27" s="61" t="str">
        <f>IF(C27="","",IF(ISNA(VLOOKUP('Verschil e-MJV en LMA'!C27,Uitwerking!$A$11:$B$210,2,FALSE())),"",VLOOKUP('Verschil e-MJV en LMA'!C27,Uitwerking!$A$11:$B$210,2,FALSE())/1000))</f>
        <v/>
      </c>
      <c r="F27" s="61"/>
      <c r="G27" s="61">
        <f t="shared" si="5"/>
        <v>23</v>
      </c>
      <c r="H27" s="61" t="str">
        <f t="shared" si="6"/>
        <v/>
      </c>
      <c r="I27" s="61"/>
      <c r="J27" s="90" t="str">
        <f t="shared" si="1"/>
        <v/>
      </c>
      <c r="K27" s="91" t="str">
        <f t="shared" si="3"/>
        <v/>
      </c>
      <c r="L27" s="91" t="str">
        <f t="shared" si="4"/>
        <v/>
      </c>
      <c r="M27" s="92" t="str">
        <f t="shared" si="2"/>
        <v/>
      </c>
      <c r="N27" s="93" t="str">
        <f t="shared" si="7"/>
        <v/>
      </c>
      <c r="O27" s="93" t="str">
        <f>IF(H27="","",VLOOKUP(H27,Euralcodes!$A$2:$C$840,3,FALSE()))</f>
        <v/>
      </c>
      <c r="P27" s="122" t="str">
        <f>IF(J27="","",IF(ISNA(VLOOKUP(J27,Uitwerking!$A$11:$E$210,5,FALSE)),"",LEFT(VLOOKUP(J27,Uitwerking!$A$11:$E$210,5,FALSE),LEN(VLOOKUP(J27,Uitwerking!$A$11:$E$210,5,FALSE))-1)))</f>
        <v/>
      </c>
      <c r="Q27" s="61"/>
    </row>
    <row r="28" spans="1:17" ht="50" customHeight="1" thickTop="1" thickBot="1" x14ac:dyDescent="0.3">
      <c r="A28" s="61"/>
      <c r="B28" s="61">
        <f>IF(AND(ISNUMBER(D28),D28&lt;&gt;"",ISNUMBER(VALUE(LEFT(C28,6)))),IF(VALUE(LEFT(C28,6))&lt;10000,-ABS(B27),IF(ISNA(VLOOKUP(C28,$C$3:C27,1,FALSE())),ABS(B27)+1,-ABS(B27))),-ABS(B27))</f>
        <v>0</v>
      </c>
      <c r="C28" s="61" t="str">
        <f>IF(LEN('Afvalgegevens e-MJV'!A26)&lt;&gt;8,IF('Afvalgegevens e-MJV'!A26="","",'Afvalgegevens e-MJV'!A26),CONCATENATE(LEFT('Afvalgegevens e-MJV'!A26,2),MID('Afvalgegevens e-MJV'!A26,4,2),MID('Afvalgegevens e-MJV'!A26,7,2),IF('Afvalgegevens e-MJV'!C26="Ja","*","")))</f>
        <v/>
      </c>
      <c r="D28" s="61">
        <f>IF(ISNUMBER('Afvalgegevens e-MJV'!D26),'Afvalgegevens e-MJV'!D26,IF(ISNUMBER(_xlfn.NUMBERVALUE('Afvalgegevens e-MJV'!D26,",",".")),_xlfn.NUMBERVALUE('Afvalgegevens e-MJV'!D26,",","."),""))</f>
        <v>0</v>
      </c>
      <c r="E28" s="61" t="str">
        <f>IF(C28="","",IF(ISNA(VLOOKUP('Verschil e-MJV en LMA'!C28,Uitwerking!$A$11:$B$210,2,FALSE())),"",VLOOKUP('Verschil e-MJV en LMA'!C28,Uitwerking!$A$11:$B$210,2,FALSE())/1000))</f>
        <v/>
      </c>
      <c r="F28" s="61"/>
      <c r="G28" s="61">
        <f t="shared" si="5"/>
        <v>24</v>
      </c>
      <c r="H28" s="61" t="str">
        <f t="shared" si="6"/>
        <v/>
      </c>
      <c r="I28" s="61"/>
      <c r="J28" s="90" t="str">
        <f t="shared" si="1"/>
        <v/>
      </c>
      <c r="K28" s="91" t="str">
        <f t="shared" si="3"/>
        <v/>
      </c>
      <c r="L28" s="91" t="str">
        <f t="shared" si="4"/>
        <v/>
      </c>
      <c r="M28" s="92" t="str">
        <f t="shared" si="2"/>
        <v/>
      </c>
      <c r="N28" s="93" t="str">
        <f t="shared" si="7"/>
        <v/>
      </c>
      <c r="O28" s="93" t="str">
        <f>IF(H28="","",VLOOKUP(H28,Euralcodes!$A$2:$C$840,3,FALSE()))</f>
        <v/>
      </c>
      <c r="P28" s="122" t="str">
        <f>IF(J28="","",IF(ISNA(VLOOKUP(J28,Uitwerking!$A$11:$E$210,5,FALSE)),"",LEFT(VLOOKUP(J28,Uitwerking!$A$11:$E$210,5,FALSE),LEN(VLOOKUP(J28,Uitwerking!$A$11:$E$210,5,FALSE))-1)))</f>
        <v/>
      </c>
      <c r="Q28" s="61"/>
    </row>
    <row r="29" spans="1:17" ht="50" customHeight="1" thickTop="1" thickBot="1" x14ac:dyDescent="0.3">
      <c r="A29" s="61"/>
      <c r="B29" s="61">
        <f>IF(AND(ISNUMBER(D29),D29&lt;&gt;"",ISNUMBER(VALUE(LEFT(C29,6)))),IF(VALUE(LEFT(C29,6))&lt;10000,-ABS(B28),IF(ISNA(VLOOKUP(C29,$C$3:C28,1,FALSE())),ABS(B28)+1,-ABS(B28))),-ABS(B28))</f>
        <v>0</v>
      </c>
      <c r="C29" s="61" t="str">
        <f>IF(LEN('Afvalgegevens e-MJV'!A27)&lt;&gt;8,IF('Afvalgegevens e-MJV'!A27="","",'Afvalgegevens e-MJV'!A27),CONCATENATE(LEFT('Afvalgegevens e-MJV'!A27,2),MID('Afvalgegevens e-MJV'!A27,4,2),MID('Afvalgegevens e-MJV'!A27,7,2),IF('Afvalgegevens e-MJV'!C27="Ja","*","")))</f>
        <v/>
      </c>
      <c r="D29" s="61">
        <f>IF(ISNUMBER('Afvalgegevens e-MJV'!D27),'Afvalgegevens e-MJV'!D27,IF(ISNUMBER(_xlfn.NUMBERVALUE('Afvalgegevens e-MJV'!D27,",",".")),_xlfn.NUMBERVALUE('Afvalgegevens e-MJV'!D27,",","."),""))</f>
        <v>0</v>
      </c>
      <c r="E29" s="61" t="str">
        <f>IF(C29="","",IF(ISNA(VLOOKUP('Verschil e-MJV en LMA'!C29,Uitwerking!$A$11:$B$210,2,FALSE())),"",VLOOKUP('Verschil e-MJV en LMA'!C29,Uitwerking!$A$11:$B$210,2,FALSE())/1000))</f>
        <v/>
      </c>
      <c r="F29" s="61"/>
      <c r="G29" s="61">
        <f t="shared" si="5"/>
        <v>25</v>
      </c>
      <c r="H29" s="61" t="str">
        <f t="shared" si="6"/>
        <v/>
      </c>
      <c r="I29" s="61"/>
      <c r="J29" s="90" t="str">
        <f t="shared" si="1"/>
        <v/>
      </c>
      <c r="K29" s="91" t="str">
        <f t="shared" si="3"/>
        <v/>
      </c>
      <c r="L29" s="91" t="str">
        <f t="shared" si="4"/>
        <v/>
      </c>
      <c r="M29" s="92" t="str">
        <f t="shared" si="2"/>
        <v/>
      </c>
      <c r="N29" s="93" t="str">
        <f t="shared" si="7"/>
        <v/>
      </c>
      <c r="O29" s="93" t="str">
        <f>IF(H29="","",VLOOKUP(H29,Euralcodes!$A$2:$C$840,3,FALSE()))</f>
        <v/>
      </c>
      <c r="P29" s="122" t="str">
        <f>IF(J29="","",IF(ISNA(VLOOKUP(J29,Uitwerking!$A$11:$E$210,5,FALSE)),"",LEFT(VLOOKUP(J29,Uitwerking!$A$11:$E$210,5,FALSE),LEN(VLOOKUP(J29,Uitwerking!$A$11:$E$210,5,FALSE))-1)))</f>
        <v/>
      </c>
      <c r="Q29" s="61"/>
    </row>
    <row r="30" spans="1:17" ht="50" customHeight="1" thickTop="1" thickBot="1" x14ac:dyDescent="0.3">
      <c r="A30" s="61"/>
      <c r="B30" s="61">
        <f>IF(AND(ISNUMBER(D30),D30&lt;&gt;"",ISNUMBER(VALUE(LEFT(C30,6)))),IF(VALUE(LEFT(C30,6))&lt;10000,-ABS(B29),IF(ISNA(VLOOKUP(C30,$C$3:C29,1,FALSE())),ABS(B29)+1,-ABS(B29))),-ABS(B29))</f>
        <v>0</v>
      </c>
      <c r="C30" s="61" t="str">
        <f>IF(LEN('Afvalgegevens e-MJV'!A28)&lt;&gt;8,IF('Afvalgegevens e-MJV'!A28="","",'Afvalgegevens e-MJV'!A28),CONCATENATE(LEFT('Afvalgegevens e-MJV'!A28,2),MID('Afvalgegevens e-MJV'!A28,4,2),MID('Afvalgegevens e-MJV'!A28,7,2),IF('Afvalgegevens e-MJV'!C28="Ja","*","")))</f>
        <v/>
      </c>
      <c r="D30" s="61">
        <f>IF(ISNUMBER('Afvalgegevens e-MJV'!D28),'Afvalgegevens e-MJV'!D28,IF(ISNUMBER(_xlfn.NUMBERVALUE('Afvalgegevens e-MJV'!D28,",",".")),_xlfn.NUMBERVALUE('Afvalgegevens e-MJV'!D28,",","."),""))</f>
        <v>0</v>
      </c>
      <c r="E30" s="61" t="str">
        <f>IF(C30="","",IF(ISNA(VLOOKUP('Verschil e-MJV en LMA'!C30,Uitwerking!$A$11:$B$210,2,FALSE())),"",VLOOKUP('Verschil e-MJV en LMA'!C30,Uitwerking!$A$11:$B$210,2,FALSE())/1000))</f>
        <v/>
      </c>
      <c r="F30" s="61"/>
      <c r="G30" s="61">
        <f t="shared" si="5"/>
        <v>26</v>
      </c>
      <c r="H30" s="61" t="str">
        <f t="shared" si="6"/>
        <v/>
      </c>
      <c r="I30" s="61"/>
      <c r="J30" s="90" t="str">
        <f t="shared" si="1"/>
        <v/>
      </c>
      <c r="K30" s="91" t="str">
        <f t="shared" si="3"/>
        <v/>
      </c>
      <c r="L30" s="91" t="str">
        <f t="shared" si="4"/>
        <v/>
      </c>
      <c r="M30" s="92" t="str">
        <f t="shared" si="2"/>
        <v/>
      </c>
      <c r="N30" s="93" t="str">
        <f t="shared" si="7"/>
        <v/>
      </c>
      <c r="O30" s="93" t="str">
        <f>IF(H30="","",VLOOKUP(H30,Euralcodes!$A$2:$C$840,3,FALSE()))</f>
        <v/>
      </c>
      <c r="P30" s="122" t="str">
        <f>IF(J30="","",IF(ISNA(VLOOKUP(J30,Uitwerking!$A$11:$E$210,5,FALSE)),"",LEFT(VLOOKUP(J30,Uitwerking!$A$11:$E$210,5,FALSE),LEN(VLOOKUP(J30,Uitwerking!$A$11:$E$210,5,FALSE))-1)))</f>
        <v/>
      </c>
      <c r="Q30" s="61"/>
    </row>
    <row r="31" spans="1:17" ht="50" customHeight="1" thickTop="1" thickBot="1" x14ac:dyDescent="0.3">
      <c r="A31" s="61"/>
      <c r="B31" s="61">
        <f>IF(AND(ISNUMBER(D31),D31&lt;&gt;"",ISNUMBER(VALUE(LEFT(C31,6)))),IF(VALUE(LEFT(C31,6))&lt;10000,-ABS(B30),IF(ISNA(VLOOKUP(C31,$C$3:C30,1,FALSE())),ABS(B30)+1,-ABS(B30))),-ABS(B30))</f>
        <v>0</v>
      </c>
      <c r="C31" s="61" t="str">
        <f>IF(LEN('Afvalgegevens e-MJV'!A29)&lt;&gt;8,IF('Afvalgegevens e-MJV'!A29="","",'Afvalgegevens e-MJV'!A29),CONCATENATE(LEFT('Afvalgegevens e-MJV'!A29,2),MID('Afvalgegevens e-MJV'!A29,4,2),MID('Afvalgegevens e-MJV'!A29,7,2),IF('Afvalgegevens e-MJV'!C29="Ja","*","")))</f>
        <v/>
      </c>
      <c r="D31" s="61">
        <f>IF(ISNUMBER('Afvalgegevens e-MJV'!D29),'Afvalgegevens e-MJV'!D29,IF(ISNUMBER(_xlfn.NUMBERVALUE('Afvalgegevens e-MJV'!D29,",",".")),_xlfn.NUMBERVALUE('Afvalgegevens e-MJV'!D29,",","."),""))</f>
        <v>0</v>
      </c>
      <c r="E31" s="61" t="str">
        <f>IF(C31="","",IF(ISNA(VLOOKUP('Verschil e-MJV en LMA'!C31,Uitwerking!$A$11:$B$210,2,FALSE())),"",VLOOKUP('Verschil e-MJV en LMA'!C31,Uitwerking!$A$11:$B$210,2,FALSE())/1000))</f>
        <v/>
      </c>
      <c r="F31" s="61"/>
      <c r="G31" s="61">
        <f t="shared" si="5"/>
        <v>27</v>
      </c>
      <c r="H31" s="61" t="str">
        <f t="shared" si="6"/>
        <v/>
      </c>
      <c r="I31" s="61"/>
      <c r="J31" s="90" t="str">
        <f t="shared" si="1"/>
        <v/>
      </c>
      <c r="K31" s="91" t="str">
        <f t="shared" si="3"/>
        <v/>
      </c>
      <c r="L31" s="91" t="str">
        <f t="shared" si="4"/>
        <v/>
      </c>
      <c r="M31" s="92" t="str">
        <f t="shared" si="2"/>
        <v/>
      </c>
      <c r="N31" s="93" t="str">
        <f t="shared" si="7"/>
        <v/>
      </c>
      <c r="O31" s="93" t="str">
        <f>IF(H31="","",VLOOKUP(H31,Euralcodes!$A$2:$C$840,3,FALSE()))</f>
        <v/>
      </c>
      <c r="P31" s="122" t="str">
        <f>IF(J31="","",IF(ISNA(VLOOKUP(J31,Uitwerking!$A$11:$E$210,5,FALSE)),"",LEFT(VLOOKUP(J31,Uitwerking!$A$11:$E$210,5,FALSE),LEN(VLOOKUP(J31,Uitwerking!$A$11:$E$210,5,FALSE))-1)))</f>
        <v/>
      </c>
      <c r="Q31" s="61"/>
    </row>
    <row r="32" spans="1:17" ht="50" customHeight="1" thickTop="1" thickBot="1" x14ac:dyDescent="0.3">
      <c r="A32" s="61"/>
      <c r="B32" s="61">
        <f>IF(AND(ISNUMBER(D32),D32&lt;&gt;"",ISNUMBER(VALUE(LEFT(C32,6)))),IF(VALUE(LEFT(C32,6))&lt;10000,-ABS(B31),IF(ISNA(VLOOKUP(C32,$C$3:C31,1,FALSE())),ABS(B31)+1,-ABS(B31))),-ABS(B31))</f>
        <v>0</v>
      </c>
      <c r="C32" s="61" t="str">
        <f>IF(LEN('Afvalgegevens e-MJV'!A30)&lt;&gt;8,IF('Afvalgegevens e-MJV'!A30="","",'Afvalgegevens e-MJV'!A30),CONCATENATE(LEFT('Afvalgegevens e-MJV'!A30,2),MID('Afvalgegevens e-MJV'!A30,4,2),MID('Afvalgegevens e-MJV'!A30,7,2),IF('Afvalgegevens e-MJV'!C30="Ja","*","")))</f>
        <v/>
      </c>
      <c r="D32" s="61">
        <f>IF(ISNUMBER('Afvalgegevens e-MJV'!D30),'Afvalgegevens e-MJV'!D30,IF(ISNUMBER(_xlfn.NUMBERVALUE('Afvalgegevens e-MJV'!D30,",",".")),_xlfn.NUMBERVALUE('Afvalgegevens e-MJV'!D30,",","."),""))</f>
        <v>0</v>
      </c>
      <c r="E32" s="61" t="str">
        <f>IF(C32="","",IF(ISNA(VLOOKUP('Verschil e-MJV en LMA'!C32,Uitwerking!$A$11:$B$210,2,FALSE())),"",VLOOKUP('Verschil e-MJV en LMA'!C32,Uitwerking!$A$11:$B$210,2,FALSE())/1000))</f>
        <v/>
      </c>
      <c r="F32" s="61"/>
      <c r="G32" s="61">
        <f t="shared" si="5"/>
        <v>28</v>
      </c>
      <c r="H32" s="61" t="str">
        <f t="shared" si="6"/>
        <v/>
      </c>
      <c r="I32" s="61"/>
      <c r="J32" s="90" t="str">
        <f t="shared" si="1"/>
        <v/>
      </c>
      <c r="K32" s="91" t="str">
        <f t="shared" si="3"/>
        <v/>
      </c>
      <c r="L32" s="91" t="str">
        <f t="shared" si="4"/>
        <v/>
      </c>
      <c r="M32" s="92" t="str">
        <f t="shared" si="2"/>
        <v/>
      </c>
      <c r="N32" s="93" t="str">
        <f t="shared" si="7"/>
        <v/>
      </c>
      <c r="O32" s="93" t="str">
        <f>IF(H32="","",VLOOKUP(H32,Euralcodes!$A$2:$C$840,3,FALSE()))</f>
        <v/>
      </c>
      <c r="P32" s="122" t="str">
        <f>IF(J32="","",IF(ISNA(VLOOKUP(J32,Uitwerking!$A$11:$E$210,5,FALSE)),"",LEFT(VLOOKUP(J32,Uitwerking!$A$11:$E$210,5,FALSE),LEN(VLOOKUP(J32,Uitwerking!$A$11:$E$210,5,FALSE))-1)))</f>
        <v/>
      </c>
      <c r="Q32" s="61"/>
    </row>
    <row r="33" spans="1:17" ht="50" customHeight="1" thickTop="1" thickBot="1" x14ac:dyDescent="0.3">
      <c r="A33" s="61"/>
      <c r="B33" s="61">
        <f>IF(AND(ISNUMBER(D33),D33&lt;&gt;"",ISNUMBER(VALUE(LEFT(C33,6)))),IF(VALUE(LEFT(C33,6))&lt;10000,-ABS(B32),IF(ISNA(VLOOKUP(C33,$C$3:C32,1,FALSE())),ABS(B32)+1,-ABS(B32))),-ABS(B32))</f>
        <v>0</v>
      </c>
      <c r="C33" s="61" t="str">
        <f>IF(LEN('Afvalgegevens e-MJV'!A31)&lt;&gt;8,IF('Afvalgegevens e-MJV'!A31="","",'Afvalgegevens e-MJV'!A31),CONCATENATE(LEFT('Afvalgegevens e-MJV'!A31,2),MID('Afvalgegevens e-MJV'!A31,4,2),MID('Afvalgegevens e-MJV'!A31,7,2),IF('Afvalgegevens e-MJV'!C31="Ja","*","")))</f>
        <v/>
      </c>
      <c r="D33" s="61">
        <f>IF(ISNUMBER('Afvalgegevens e-MJV'!D31),'Afvalgegevens e-MJV'!D31,IF(ISNUMBER(_xlfn.NUMBERVALUE('Afvalgegevens e-MJV'!D31,",",".")),_xlfn.NUMBERVALUE('Afvalgegevens e-MJV'!D31,",","."),""))</f>
        <v>0</v>
      </c>
      <c r="E33" s="61" t="str">
        <f>IF(C33="","",IF(ISNA(VLOOKUP('Verschil e-MJV en LMA'!C33,Uitwerking!$A$11:$B$210,2,FALSE())),"",VLOOKUP('Verschil e-MJV en LMA'!C33,Uitwerking!$A$11:$B$210,2,FALSE())/1000))</f>
        <v/>
      </c>
      <c r="F33" s="61"/>
      <c r="G33" s="61">
        <f t="shared" si="5"/>
        <v>29</v>
      </c>
      <c r="H33" s="61" t="str">
        <f t="shared" si="6"/>
        <v/>
      </c>
      <c r="I33" s="61"/>
      <c r="J33" s="90" t="str">
        <f t="shared" si="1"/>
        <v/>
      </c>
      <c r="K33" s="91" t="str">
        <f t="shared" si="3"/>
        <v/>
      </c>
      <c r="L33" s="91" t="str">
        <f t="shared" si="4"/>
        <v/>
      </c>
      <c r="M33" s="92" t="str">
        <f t="shared" si="2"/>
        <v/>
      </c>
      <c r="N33" s="93" t="str">
        <f t="shared" si="7"/>
        <v/>
      </c>
      <c r="O33" s="93" t="str">
        <f>IF(H33="","",VLOOKUP(H33,Euralcodes!$A$2:$C$840,3,FALSE()))</f>
        <v/>
      </c>
      <c r="P33" s="122" t="str">
        <f>IF(J33="","",IF(ISNA(VLOOKUP(J33,Uitwerking!$A$11:$E$210,5,FALSE)),"",LEFT(VLOOKUP(J33,Uitwerking!$A$11:$E$210,5,FALSE),LEN(VLOOKUP(J33,Uitwerking!$A$11:$E$210,5,FALSE))-1)))</f>
        <v/>
      </c>
      <c r="Q33" s="61"/>
    </row>
    <row r="34" spans="1:17" ht="50" customHeight="1" thickTop="1" thickBot="1" x14ac:dyDescent="0.3">
      <c r="A34" s="61"/>
      <c r="B34" s="61">
        <f>IF(AND(ISNUMBER(D34),D34&lt;&gt;"",ISNUMBER(VALUE(LEFT(C34,6)))),IF(VALUE(LEFT(C34,6))&lt;10000,-ABS(B33),IF(ISNA(VLOOKUP(C34,$C$3:C33,1,FALSE())),ABS(B33)+1,-ABS(B33))),-ABS(B33))</f>
        <v>0</v>
      </c>
      <c r="C34" s="61" t="str">
        <f>IF(LEN('Afvalgegevens e-MJV'!A32)&lt;&gt;8,IF('Afvalgegevens e-MJV'!A32="","",'Afvalgegevens e-MJV'!A32),CONCATENATE(LEFT('Afvalgegevens e-MJV'!A32,2),MID('Afvalgegevens e-MJV'!A32,4,2),MID('Afvalgegevens e-MJV'!A32,7,2),IF('Afvalgegevens e-MJV'!C32="Ja","*","")))</f>
        <v/>
      </c>
      <c r="D34" s="61">
        <f>IF(ISNUMBER('Afvalgegevens e-MJV'!D32),'Afvalgegevens e-MJV'!D32,IF(ISNUMBER(_xlfn.NUMBERVALUE('Afvalgegevens e-MJV'!D32,",",".")),_xlfn.NUMBERVALUE('Afvalgegevens e-MJV'!D32,",","."),""))</f>
        <v>0</v>
      </c>
      <c r="E34" s="61" t="str">
        <f>IF(C34="","",IF(ISNA(VLOOKUP('Verschil e-MJV en LMA'!C34,Uitwerking!$A$11:$B$210,2,FALSE())),"",VLOOKUP('Verschil e-MJV en LMA'!C34,Uitwerking!$A$11:$B$210,2,FALSE())/1000))</f>
        <v/>
      </c>
      <c r="F34" s="61"/>
      <c r="G34" s="61">
        <f t="shared" si="5"/>
        <v>30</v>
      </c>
      <c r="H34" s="61" t="str">
        <f t="shared" si="6"/>
        <v/>
      </c>
      <c r="I34" s="61"/>
      <c r="J34" s="90" t="str">
        <f t="shared" si="1"/>
        <v/>
      </c>
      <c r="K34" s="91" t="str">
        <f t="shared" si="3"/>
        <v/>
      </c>
      <c r="L34" s="91" t="str">
        <f t="shared" si="4"/>
        <v/>
      </c>
      <c r="M34" s="92" t="str">
        <f t="shared" si="2"/>
        <v/>
      </c>
      <c r="N34" s="93" t="str">
        <f t="shared" si="7"/>
        <v/>
      </c>
      <c r="O34" s="93" t="str">
        <f>IF(H34="","",VLOOKUP(H34,Euralcodes!$A$2:$C$840,3,FALSE()))</f>
        <v/>
      </c>
      <c r="P34" s="122" t="str">
        <f>IF(J34="","",IF(ISNA(VLOOKUP(J34,Uitwerking!$A$11:$E$210,5,FALSE)),"",LEFT(VLOOKUP(J34,Uitwerking!$A$11:$E$210,5,FALSE),LEN(VLOOKUP(J34,Uitwerking!$A$11:$E$210,5,FALSE))-1)))</f>
        <v/>
      </c>
      <c r="Q34" s="61"/>
    </row>
    <row r="35" spans="1:17" ht="50" customHeight="1" thickTop="1" thickBot="1" x14ac:dyDescent="0.3">
      <c r="A35" s="61"/>
      <c r="B35" s="61">
        <f>IF(AND(ISNUMBER(D35),D35&lt;&gt;"",ISNUMBER(VALUE(LEFT(C35,6)))),IF(VALUE(LEFT(C35,6))&lt;10000,-ABS(B34),IF(ISNA(VLOOKUP(C35,$C$3:C34,1,FALSE())),ABS(B34)+1,-ABS(B34))),-ABS(B34))</f>
        <v>0</v>
      </c>
      <c r="C35" s="61" t="str">
        <f>IF(LEN('Afvalgegevens e-MJV'!A33)&lt;&gt;8,IF('Afvalgegevens e-MJV'!A33="","",'Afvalgegevens e-MJV'!A33),CONCATENATE(LEFT('Afvalgegevens e-MJV'!A33,2),MID('Afvalgegevens e-MJV'!A33,4,2),MID('Afvalgegevens e-MJV'!A33,7,2),IF('Afvalgegevens e-MJV'!C33="Ja","*","")))</f>
        <v/>
      </c>
      <c r="D35" s="61">
        <f>IF(ISNUMBER('Afvalgegevens e-MJV'!D33),'Afvalgegevens e-MJV'!D33,IF(ISNUMBER(_xlfn.NUMBERVALUE('Afvalgegevens e-MJV'!D33,",",".")),_xlfn.NUMBERVALUE('Afvalgegevens e-MJV'!D33,",","."),""))</f>
        <v>0</v>
      </c>
      <c r="E35" s="61" t="str">
        <f>IF(C35="","",IF(ISNA(VLOOKUP('Verschil e-MJV en LMA'!C35,Uitwerking!$A$11:$B$210,2,FALSE())),"",VLOOKUP('Verschil e-MJV en LMA'!C35,Uitwerking!$A$11:$B$210,2,FALSE())/1000))</f>
        <v/>
      </c>
      <c r="F35" s="61"/>
      <c r="G35" s="61">
        <f t="shared" si="5"/>
        <v>31</v>
      </c>
      <c r="H35" s="61" t="str">
        <f t="shared" si="6"/>
        <v/>
      </c>
      <c r="I35" s="61"/>
      <c r="J35" s="90" t="str">
        <f t="shared" si="1"/>
        <v/>
      </c>
      <c r="K35" s="91" t="str">
        <f t="shared" si="3"/>
        <v/>
      </c>
      <c r="L35" s="91" t="str">
        <f t="shared" si="4"/>
        <v/>
      </c>
      <c r="M35" s="92" t="str">
        <f t="shared" si="2"/>
        <v/>
      </c>
      <c r="N35" s="93" t="str">
        <f t="shared" si="7"/>
        <v/>
      </c>
      <c r="O35" s="93" t="str">
        <f>IF(H35="","",VLOOKUP(H35,Euralcodes!$A$2:$C$840,3,FALSE()))</f>
        <v/>
      </c>
      <c r="P35" s="122" t="str">
        <f>IF(J35="","",IF(ISNA(VLOOKUP(J35,Uitwerking!$A$11:$E$210,5,FALSE)),"",LEFT(VLOOKUP(J35,Uitwerking!$A$11:$E$210,5,FALSE),LEN(VLOOKUP(J35,Uitwerking!$A$11:$E$210,5,FALSE))-1)))</f>
        <v/>
      </c>
      <c r="Q35" s="61"/>
    </row>
    <row r="36" spans="1:17" ht="50" customHeight="1" thickTop="1" thickBot="1" x14ac:dyDescent="0.3">
      <c r="A36" s="61"/>
      <c r="B36" s="61">
        <f>IF(AND(ISNUMBER(D36),D36&lt;&gt;"",ISNUMBER(VALUE(LEFT(C36,6)))),IF(VALUE(LEFT(C36,6))&lt;10000,-ABS(B35),IF(ISNA(VLOOKUP(C36,$C$3:C35,1,FALSE())),ABS(B35)+1,-ABS(B35))),-ABS(B35))</f>
        <v>0</v>
      </c>
      <c r="C36" s="61" t="str">
        <f>IF(LEN('Afvalgegevens e-MJV'!A34)&lt;&gt;8,IF('Afvalgegevens e-MJV'!A34="","",'Afvalgegevens e-MJV'!A34),CONCATENATE(LEFT('Afvalgegevens e-MJV'!A34,2),MID('Afvalgegevens e-MJV'!A34,4,2),MID('Afvalgegevens e-MJV'!A34,7,2),IF('Afvalgegevens e-MJV'!C34="Ja","*","")))</f>
        <v/>
      </c>
      <c r="D36" s="61">
        <f>IF(ISNUMBER('Afvalgegevens e-MJV'!D34),'Afvalgegevens e-MJV'!D34,IF(ISNUMBER(_xlfn.NUMBERVALUE('Afvalgegevens e-MJV'!D34,",",".")),_xlfn.NUMBERVALUE('Afvalgegevens e-MJV'!D34,",","."),""))</f>
        <v>0</v>
      </c>
      <c r="E36" s="61" t="str">
        <f>IF(C36="","",IF(ISNA(VLOOKUP('Verschil e-MJV en LMA'!C36,Uitwerking!$A$11:$B$210,2,FALSE())),"",VLOOKUP('Verschil e-MJV en LMA'!C36,Uitwerking!$A$11:$B$210,2,FALSE())/1000))</f>
        <v/>
      </c>
      <c r="F36" s="61"/>
      <c r="G36" s="61">
        <f t="shared" si="5"/>
        <v>32</v>
      </c>
      <c r="H36" s="61" t="str">
        <f t="shared" si="6"/>
        <v/>
      </c>
      <c r="I36" s="61"/>
      <c r="J36" s="90" t="str">
        <f t="shared" si="1"/>
        <v/>
      </c>
      <c r="K36" s="91" t="str">
        <f t="shared" si="3"/>
        <v/>
      </c>
      <c r="L36" s="91" t="str">
        <f t="shared" si="4"/>
        <v/>
      </c>
      <c r="M36" s="92" t="str">
        <f t="shared" si="2"/>
        <v/>
      </c>
      <c r="N36" s="93" t="str">
        <f t="shared" si="7"/>
        <v/>
      </c>
      <c r="O36" s="93" t="str">
        <f>IF(H36="","",VLOOKUP(H36,Euralcodes!$A$2:$C$840,3,FALSE()))</f>
        <v/>
      </c>
      <c r="P36" s="122" t="str">
        <f>IF(J36="","",IF(ISNA(VLOOKUP(J36,Uitwerking!$A$11:$E$210,5,FALSE)),"",LEFT(VLOOKUP(J36,Uitwerking!$A$11:$E$210,5,FALSE),LEN(VLOOKUP(J36,Uitwerking!$A$11:$E$210,5,FALSE))-1)))</f>
        <v/>
      </c>
      <c r="Q36" s="61"/>
    </row>
    <row r="37" spans="1:17" ht="50" customHeight="1" thickTop="1" thickBot="1" x14ac:dyDescent="0.3">
      <c r="A37" s="61"/>
      <c r="B37" s="61">
        <f>IF(AND(ISNUMBER(D37),D37&lt;&gt;"",ISNUMBER(VALUE(LEFT(C37,6)))),IF(VALUE(LEFT(C37,6))&lt;10000,-ABS(B36),IF(ISNA(VLOOKUP(C37,$C$3:C36,1,FALSE())),ABS(B36)+1,-ABS(B36))),-ABS(B36))</f>
        <v>0</v>
      </c>
      <c r="C37" s="61" t="str">
        <f>IF(LEN('Afvalgegevens e-MJV'!A35)&lt;&gt;8,IF('Afvalgegevens e-MJV'!A35="","",'Afvalgegevens e-MJV'!A35),CONCATENATE(LEFT('Afvalgegevens e-MJV'!A35,2),MID('Afvalgegevens e-MJV'!A35,4,2),MID('Afvalgegevens e-MJV'!A35,7,2),IF('Afvalgegevens e-MJV'!C35="Ja","*","")))</f>
        <v/>
      </c>
      <c r="D37" s="61">
        <f>IF(ISNUMBER('Afvalgegevens e-MJV'!D35),'Afvalgegevens e-MJV'!D35,IF(ISNUMBER(_xlfn.NUMBERVALUE('Afvalgegevens e-MJV'!D35,",",".")),_xlfn.NUMBERVALUE('Afvalgegevens e-MJV'!D35,",","."),""))</f>
        <v>0</v>
      </c>
      <c r="E37" s="61" t="str">
        <f>IF(C37="","",IF(ISNA(VLOOKUP('Verschil e-MJV en LMA'!C37,Uitwerking!$A$11:$B$210,2,FALSE())),"",VLOOKUP('Verschil e-MJV en LMA'!C37,Uitwerking!$A$11:$B$210,2,FALSE())/1000))</f>
        <v/>
      </c>
      <c r="F37" s="61"/>
      <c r="G37" s="61">
        <f t="shared" si="5"/>
        <v>33</v>
      </c>
      <c r="H37" s="61" t="str">
        <f t="shared" si="6"/>
        <v/>
      </c>
      <c r="I37" s="61"/>
      <c r="J37" s="90" t="str">
        <f t="shared" ref="J37:J100" si="8">IF(ISNA(VLOOKUP($G37,$B$3:$E$257,2,FALSE())),"",VLOOKUP($G37,$B$3:$E$257,2,FALSE()))</f>
        <v/>
      </c>
      <c r="K37" s="91" t="str">
        <f t="shared" si="3"/>
        <v/>
      </c>
      <c r="L37" s="91" t="str">
        <f t="shared" si="4"/>
        <v/>
      </c>
      <c r="M37" s="92" t="str">
        <f t="shared" si="2"/>
        <v/>
      </c>
      <c r="N37" s="93" t="str">
        <f t="shared" si="7"/>
        <v/>
      </c>
      <c r="O37" s="93" t="str">
        <f>IF(H37="","",VLOOKUP(H37,Euralcodes!$A$2:$C$840,3,FALSE()))</f>
        <v/>
      </c>
      <c r="P37" s="122" t="str">
        <f>IF(J37="","",IF(ISNA(VLOOKUP(J37,Uitwerking!$A$11:$E$210,5,FALSE)),"",LEFT(VLOOKUP(J37,Uitwerking!$A$11:$E$210,5,FALSE),LEN(VLOOKUP(J37,Uitwerking!$A$11:$E$210,5,FALSE))-1)))</f>
        <v/>
      </c>
      <c r="Q37" s="61"/>
    </row>
    <row r="38" spans="1:17" ht="50" customHeight="1" thickTop="1" thickBot="1" x14ac:dyDescent="0.3">
      <c r="A38" s="61"/>
      <c r="B38" s="61">
        <f>IF(AND(ISNUMBER(D38),D38&lt;&gt;"",ISNUMBER(VALUE(LEFT(C38,6)))),IF(VALUE(LEFT(C38,6))&lt;10000,-ABS(B37),IF(ISNA(VLOOKUP(C38,$C$3:C37,1,FALSE())),ABS(B37)+1,-ABS(B37))),-ABS(B37))</f>
        <v>0</v>
      </c>
      <c r="C38" s="61" t="str">
        <f>IF(LEN('Afvalgegevens e-MJV'!A36)&lt;&gt;8,IF('Afvalgegevens e-MJV'!A36="","",'Afvalgegevens e-MJV'!A36),CONCATENATE(LEFT('Afvalgegevens e-MJV'!A36,2),MID('Afvalgegevens e-MJV'!A36,4,2),MID('Afvalgegevens e-MJV'!A36,7,2),IF('Afvalgegevens e-MJV'!C36="Ja","*","")))</f>
        <v/>
      </c>
      <c r="D38" s="61">
        <f>IF(ISNUMBER('Afvalgegevens e-MJV'!D36),'Afvalgegevens e-MJV'!D36,IF(ISNUMBER(_xlfn.NUMBERVALUE('Afvalgegevens e-MJV'!D36,",",".")),_xlfn.NUMBERVALUE('Afvalgegevens e-MJV'!D36,",","."),""))</f>
        <v>0</v>
      </c>
      <c r="E38" s="61" t="str">
        <f>IF(C38="","",IF(ISNA(VLOOKUP('Verschil e-MJV en LMA'!C38,Uitwerking!$A$11:$B$210,2,FALSE())),"",VLOOKUP('Verschil e-MJV en LMA'!C38,Uitwerking!$A$11:$B$210,2,FALSE())/1000))</f>
        <v/>
      </c>
      <c r="F38" s="61"/>
      <c r="G38" s="61">
        <f t="shared" si="5"/>
        <v>34</v>
      </c>
      <c r="H38" s="61" t="str">
        <f t="shared" si="6"/>
        <v/>
      </c>
      <c r="I38" s="61"/>
      <c r="J38" s="90" t="str">
        <f t="shared" si="8"/>
        <v/>
      </c>
      <c r="K38" s="91" t="str">
        <f t="shared" si="3"/>
        <v/>
      </c>
      <c r="L38" s="91" t="str">
        <f t="shared" si="4"/>
        <v/>
      </c>
      <c r="M38" s="92" t="str">
        <f t="shared" si="2"/>
        <v/>
      </c>
      <c r="N38" s="93" t="str">
        <f t="shared" si="7"/>
        <v/>
      </c>
      <c r="O38" s="93" t="str">
        <f>IF(H38="","",VLOOKUP(H38,Euralcodes!$A$2:$C$840,3,FALSE()))</f>
        <v/>
      </c>
      <c r="P38" s="122" t="str">
        <f>IF(J38="","",IF(ISNA(VLOOKUP(J38,Uitwerking!$A$11:$E$210,5,FALSE)),"",LEFT(VLOOKUP(J38,Uitwerking!$A$11:$E$210,5,FALSE),LEN(VLOOKUP(J38,Uitwerking!$A$11:$E$210,5,FALSE))-1)))</f>
        <v/>
      </c>
      <c r="Q38" s="61"/>
    </row>
    <row r="39" spans="1:17" ht="50" customHeight="1" thickTop="1" thickBot="1" x14ac:dyDescent="0.3">
      <c r="A39" s="61"/>
      <c r="B39" s="61">
        <f>IF(AND(ISNUMBER(D39),D39&lt;&gt;"",ISNUMBER(VALUE(LEFT(C39,6)))),IF(VALUE(LEFT(C39,6))&lt;10000,-ABS(B38),IF(ISNA(VLOOKUP(C39,$C$3:C38,1,FALSE())),ABS(B38)+1,-ABS(B38))),-ABS(B38))</f>
        <v>0</v>
      </c>
      <c r="C39" s="61" t="str">
        <f>IF(LEN('Afvalgegevens e-MJV'!A37)&lt;&gt;8,IF('Afvalgegevens e-MJV'!A37="","",'Afvalgegevens e-MJV'!A37),CONCATENATE(LEFT('Afvalgegevens e-MJV'!A37,2),MID('Afvalgegevens e-MJV'!A37,4,2),MID('Afvalgegevens e-MJV'!A37,7,2),IF('Afvalgegevens e-MJV'!C37="Ja","*","")))</f>
        <v/>
      </c>
      <c r="D39" s="61">
        <f>IF(ISNUMBER('Afvalgegevens e-MJV'!D37),'Afvalgegevens e-MJV'!D37,IF(ISNUMBER(_xlfn.NUMBERVALUE('Afvalgegevens e-MJV'!D37,",",".")),_xlfn.NUMBERVALUE('Afvalgegevens e-MJV'!D37,",","."),""))</f>
        <v>0</v>
      </c>
      <c r="E39" s="61" t="str">
        <f>IF(C39="","",IF(ISNA(VLOOKUP('Verschil e-MJV en LMA'!C39,Uitwerking!$A$11:$B$210,2,FALSE())),"",VLOOKUP('Verschil e-MJV en LMA'!C39,Uitwerking!$A$11:$B$210,2,FALSE())/1000))</f>
        <v/>
      </c>
      <c r="F39" s="61"/>
      <c r="G39" s="61">
        <f t="shared" si="5"/>
        <v>35</v>
      </c>
      <c r="H39" s="61" t="str">
        <f t="shared" si="6"/>
        <v/>
      </c>
      <c r="I39" s="61"/>
      <c r="J39" s="90" t="str">
        <f t="shared" si="8"/>
        <v/>
      </c>
      <c r="K39" s="91" t="str">
        <f t="shared" si="3"/>
        <v/>
      </c>
      <c r="L39" s="91" t="str">
        <f t="shared" si="4"/>
        <v/>
      </c>
      <c r="M39" s="92" t="str">
        <f t="shared" si="2"/>
        <v/>
      </c>
      <c r="N39" s="93" t="str">
        <f t="shared" si="7"/>
        <v/>
      </c>
      <c r="O39" s="93" t="str">
        <f>IF(H39="","",VLOOKUP(H39,Euralcodes!$A$2:$C$840,3,FALSE()))</f>
        <v/>
      </c>
      <c r="P39" s="122" t="str">
        <f>IF(J39="","",IF(ISNA(VLOOKUP(J39,Uitwerking!$A$11:$E$210,5,FALSE)),"",LEFT(VLOOKUP(J39,Uitwerking!$A$11:$E$210,5,FALSE),LEN(VLOOKUP(J39,Uitwerking!$A$11:$E$210,5,FALSE))-1)))</f>
        <v/>
      </c>
      <c r="Q39" s="61"/>
    </row>
    <row r="40" spans="1:17" ht="50" customHeight="1" thickTop="1" thickBot="1" x14ac:dyDescent="0.3">
      <c r="A40" s="61"/>
      <c r="B40" s="61">
        <f>IF(AND(ISNUMBER(D40),D40&lt;&gt;"",ISNUMBER(VALUE(LEFT(C40,6)))),IF(VALUE(LEFT(C40,6))&lt;10000,-ABS(B39),IF(ISNA(VLOOKUP(C40,$C$3:C39,1,FALSE())),ABS(B39)+1,-ABS(B39))),-ABS(B39))</f>
        <v>0</v>
      </c>
      <c r="C40" s="61" t="str">
        <f>IF(LEN('Afvalgegevens e-MJV'!A38)&lt;&gt;8,IF('Afvalgegevens e-MJV'!A38="","",'Afvalgegevens e-MJV'!A38),CONCATENATE(LEFT('Afvalgegevens e-MJV'!A38,2),MID('Afvalgegevens e-MJV'!A38,4,2),MID('Afvalgegevens e-MJV'!A38,7,2),IF('Afvalgegevens e-MJV'!C38="Ja","*","")))</f>
        <v/>
      </c>
      <c r="D40" s="61">
        <f>IF(ISNUMBER('Afvalgegevens e-MJV'!D38),'Afvalgegevens e-MJV'!D38,IF(ISNUMBER(_xlfn.NUMBERVALUE('Afvalgegevens e-MJV'!D38,",",".")),_xlfn.NUMBERVALUE('Afvalgegevens e-MJV'!D38,",","."),""))</f>
        <v>0</v>
      </c>
      <c r="E40" s="61" t="str">
        <f>IF(C40="","",IF(ISNA(VLOOKUP('Verschil e-MJV en LMA'!C40,Uitwerking!$A$11:$B$210,2,FALSE())),"",VLOOKUP('Verschil e-MJV en LMA'!C40,Uitwerking!$A$11:$B$210,2,FALSE())/1000))</f>
        <v/>
      </c>
      <c r="F40" s="61"/>
      <c r="G40" s="61">
        <f t="shared" si="5"/>
        <v>36</v>
      </c>
      <c r="H40" s="61" t="str">
        <f t="shared" si="6"/>
        <v/>
      </c>
      <c r="I40" s="61"/>
      <c r="J40" s="90" t="str">
        <f t="shared" si="8"/>
        <v/>
      </c>
      <c r="K40" s="91" t="str">
        <f t="shared" si="3"/>
        <v/>
      </c>
      <c r="L40" s="91" t="str">
        <f t="shared" si="4"/>
        <v/>
      </c>
      <c r="M40" s="92" t="str">
        <f t="shared" si="2"/>
        <v/>
      </c>
      <c r="N40" s="93" t="str">
        <f t="shared" si="7"/>
        <v/>
      </c>
      <c r="O40" s="93" t="str">
        <f>IF(H40="","",VLOOKUP(H40,Euralcodes!$A$2:$C$840,3,FALSE()))</f>
        <v/>
      </c>
      <c r="P40" s="122" t="str">
        <f>IF(J40="","",IF(ISNA(VLOOKUP(J40,Uitwerking!$A$11:$E$210,5,FALSE)),"",LEFT(VLOOKUP(J40,Uitwerking!$A$11:$E$210,5,FALSE),LEN(VLOOKUP(J40,Uitwerking!$A$11:$E$210,5,FALSE))-1)))</f>
        <v/>
      </c>
      <c r="Q40" s="61"/>
    </row>
    <row r="41" spans="1:17" ht="50" customHeight="1" thickTop="1" thickBot="1" x14ac:dyDescent="0.3">
      <c r="A41" s="61"/>
      <c r="B41" s="61">
        <f>IF(AND(ISNUMBER(D41),D41&lt;&gt;"",ISNUMBER(VALUE(LEFT(C41,6)))),IF(VALUE(LEFT(C41,6))&lt;10000,-ABS(B40),IF(ISNA(VLOOKUP(C41,$C$3:C40,1,FALSE())),ABS(B40)+1,-ABS(B40))),-ABS(B40))</f>
        <v>0</v>
      </c>
      <c r="C41" s="61" t="str">
        <f>IF(LEN('Afvalgegevens e-MJV'!A39)&lt;&gt;8,IF('Afvalgegevens e-MJV'!A39="","",'Afvalgegevens e-MJV'!A39),CONCATENATE(LEFT('Afvalgegevens e-MJV'!A39,2),MID('Afvalgegevens e-MJV'!A39,4,2),MID('Afvalgegevens e-MJV'!A39,7,2),IF('Afvalgegevens e-MJV'!C39="Ja","*","")))</f>
        <v/>
      </c>
      <c r="D41" s="61">
        <f>IF(ISNUMBER('Afvalgegevens e-MJV'!D39),'Afvalgegevens e-MJV'!D39,IF(ISNUMBER(_xlfn.NUMBERVALUE('Afvalgegevens e-MJV'!D39,",",".")),_xlfn.NUMBERVALUE('Afvalgegevens e-MJV'!D39,",","."),""))</f>
        <v>0</v>
      </c>
      <c r="E41" s="61" t="str">
        <f>IF(C41="","",IF(ISNA(VLOOKUP('Verschil e-MJV en LMA'!C41,Uitwerking!$A$11:$B$210,2,FALSE())),"",VLOOKUP('Verschil e-MJV en LMA'!C41,Uitwerking!$A$11:$B$210,2,FALSE())/1000))</f>
        <v/>
      </c>
      <c r="F41" s="61"/>
      <c r="G41" s="61">
        <f t="shared" si="5"/>
        <v>37</v>
      </c>
      <c r="H41" s="61" t="str">
        <f t="shared" si="6"/>
        <v/>
      </c>
      <c r="I41" s="61"/>
      <c r="J41" s="90" t="str">
        <f t="shared" si="8"/>
        <v/>
      </c>
      <c r="K41" s="91" t="str">
        <f t="shared" si="3"/>
        <v/>
      </c>
      <c r="L41" s="91" t="str">
        <f t="shared" si="4"/>
        <v/>
      </c>
      <c r="M41" s="92" t="str">
        <f t="shared" si="2"/>
        <v/>
      </c>
      <c r="N41" s="93" t="str">
        <f t="shared" si="7"/>
        <v/>
      </c>
      <c r="O41" s="93" t="str">
        <f>IF(H41="","",VLOOKUP(H41,Euralcodes!$A$2:$C$840,3,FALSE()))</f>
        <v/>
      </c>
      <c r="P41" s="122" t="str">
        <f>IF(J41="","",IF(ISNA(VLOOKUP(J41,Uitwerking!$A$11:$E$210,5,FALSE)),"",LEFT(VLOOKUP(J41,Uitwerking!$A$11:$E$210,5,FALSE),LEN(VLOOKUP(J41,Uitwerking!$A$11:$E$210,5,FALSE))-1)))</f>
        <v/>
      </c>
      <c r="Q41" s="61"/>
    </row>
    <row r="42" spans="1:17" ht="50" customHeight="1" thickTop="1" thickBot="1" x14ac:dyDescent="0.3">
      <c r="A42" s="61"/>
      <c r="B42" s="61">
        <f>IF(AND(ISNUMBER(D42),D42&lt;&gt;"",ISNUMBER(VALUE(LEFT(C42,6)))),IF(VALUE(LEFT(C42,6))&lt;10000,-ABS(B41),IF(ISNA(VLOOKUP(C42,$C$3:C41,1,FALSE())),ABS(B41)+1,-ABS(B41))),-ABS(B41))</f>
        <v>0</v>
      </c>
      <c r="C42" s="61" t="str">
        <f>IF(LEN('Afvalgegevens e-MJV'!A40)&lt;&gt;8,IF('Afvalgegevens e-MJV'!A40="","",'Afvalgegevens e-MJV'!A40),CONCATENATE(LEFT('Afvalgegevens e-MJV'!A40,2),MID('Afvalgegevens e-MJV'!A40,4,2),MID('Afvalgegevens e-MJV'!A40,7,2),IF('Afvalgegevens e-MJV'!C40="Ja","*","")))</f>
        <v/>
      </c>
      <c r="D42" s="61">
        <f>IF(ISNUMBER('Afvalgegevens e-MJV'!D40),'Afvalgegevens e-MJV'!D40,IF(ISNUMBER(_xlfn.NUMBERVALUE('Afvalgegevens e-MJV'!D40,",",".")),_xlfn.NUMBERVALUE('Afvalgegevens e-MJV'!D40,",","."),""))</f>
        <v>0</v>
      </c>
      <c r="E42" s="61" t="str">
        <f>IF(C42="","",IF(ISNA(VLOOKUP('Verschil e-MJV en LMA'!C42,Uitwerking!$A$11:$B$210,2,FALSE())),"",VLOOKUP('Verschil e-MJV en LMA'!C42,Uitwerking!$A$11:$B$210,2,FALSE())/1000))</f>
        <v/>
      </c>
      <c r="F42" s="61"/>
      <c r="G42" s="61">
        <f t="shared" si="5"/>
        <v>38</v>
      </c>
      <c r="H42" s="61" t="str">
        <f t="shared" si="6"/>
        <v/>
      </c>
      <c r="I42" s="61"/>
      <c r="J42" s="90" t="str">
        <f t="shared" si="8"/>
        <v/>
      </c>
      <c r="K42" s="91" t="str">
        <f t="shared" si="3"/>
        <v/>
      </c>
      <c r="L42" s="91" t="str">
        <f t="shared" si="4"/>
        <v/>
      </c>
      <c r="M42" s="92" t="str">
        <f t="shared" si="2"/>
        <v/>
      </c>
      <c r="N42" s="93" t="str">
        <f t="shared" si="7"/>
        <v/>
      </c>
      <c r="O42" s="93" t="str">
        <f>IF(H42="","",VLOOKUP(H42,Euralcodes!$A$2:$C$840,3,FALSE()))</f>
        <v/>
      </c>
      <c r="P42" s="122" t="str">
        <f>IF(J42="","",IF(ISNA(VLOOKUP(J42,Uitwerking!$A$11:$E$210,5,FALSE)),"",LEFT(VLOOKUP(J42,Uitwerking!$A$11:$E$210,5,FALSE),LEN(VLOOKUP(J42,Uitwerking!$A$11:$E$210,5,FALSE))-1)))</f>
        <v/>
      </c>
      <c r="Q42" s="61"/>
    </row>
    <row r="43" spans="1:17" ht="50" customHeight="1" thickTop="1" thickBot="1" x14ac:dyDescent="0.3">
      <c r="A43" s="61"/>
      <c r="B43" s="61">
        <f>IF(AND(ISNUMBER(D43),D43&lt;&gt;"",ISNUMBER(VALUE(LEFT(C43,6)))),IF(VALUE(LEFT(C43,6))&lt;10000,-ABS(B42),IF(ISNA(VLOOKUP(C43,$C$3:C42,1,FALSE())),ABS(B42)+1,-ABS(B42))),-ABS(B42))</f>
        <v>0</v>
      </c>
      <c r="C43" s="61" t="str">
        <f>IF(LEN('Afvalgegevens e-MJV'!A41)&lt;&gt;8,IF('Afvalgegevens e-MJV'!A41="","",'Afvalgegevens e-MJV'!A41),CONCATENATE(LEFT('Afvalgegevens e-MJV'!A41,2),MID('Afvalgegevens e-MJV'!A41,4,2),MID('Afvalgegevens e-MJV'!A41,7,2),IF('Afvalgegevens e-MJV'!C41="Ja","*","")))</f>
        <v/>
      </c>
      <c r="D43" s="61">
        <f>IF(ISNUMBER('Afvalgegevens e-MJV'!D41),'Afvalgegevens e-MJV'!D41,IF(ISNUMBER(_xlfn.NUMBERVALUE('Afvalgegevens e-MJV'!D41,",",".")),_xlfn.NUMBERVALUE('Afvalgegevens e-MJV'!D41,",","."),""))</f>
        <v>0</v>
      </c>
      <c r="E43" s="61" t="str">
        <f>IF(C43="","",IF(ISNA(VLOOKUP('Verschil e-MJV en LMA'!C43,Uitwerking!$A$11:$B$210,2,FALSE())),"",VLOOKUP('Verschil e-MJV en LMA'!C43,Uitwerking!$A$11:$B$210,2,FALSE())/1000))</f>
        <v/>
      </c>
      <c r="F43" s="61"/>
      <c r="G43" s="61">
        <f t="shared" si="5"/>
        <v>39</v>
      </c>
      <c r="H43" s="61" t="str">
        <f t="shared" si="6"/>
        <v/>
      </c>
      <c r="I43" s="61"/>
      <c r="J43" s="90" t="str">
        <f t="shared" si="8"/>
        <v/>
      </c>
      <c r="K43" s="91" t="str">
        <f t="shared" si="3"/>
        <v/>
      </c>
      <c r="L43" s="91" t="str">
        <f t="shared" si="4"/>
        <v/>
      </c>
      <c r="M43" s="92" t="str">
        <f t="shared" si="2"/>
        <v/>
      </c>
      <c r="N43" s="93" t="str">
        <f t="shared" si="7"/>
        <v/>
      </c>
      <c r="O43" s="93" t="str">
        <f>IF(H43="","",VLOOKUP(H43,Euralcodes!$A$2:$C$840,3,FALSE()))</f>
        <v/>
      </c>
      <c r="P43" s="122" t="str">
        <f>IF(J43="","",IF(ISNA(VLOOKUP(J43,Uitwerking!$A$11:$E$210,5,FALSE)),"",LEFT(VLOOKUP(J43,Uitwerking!$A$11:$E$210,5,FALSE),LEN(VLOOKUP(J43,Uitwerking!$A$11:$E$210,5,FALSE))-1)))</f>
        <v/>
      </c>
      <c r="Q43" s="61"/>
    </row>
    <row r="44" spans="1:17" ht="50" customHeight="1" thickTop="1" thickBot="1" x14ac:dyDescent="0.3">
      <c r="A44" s="61"/>
      <c r="B44" s="61">
        <f>IF(AND(ISNUMBER(D44),D44&lt;&gt;"",ISNUMBER(VALUE(LEFT(C44,6)))),IF(VALUE(LEFT(C44,6))&lt;10000,-ABS(B43),IF(ISNA(VLOOKUP(C44,$C$3:C43,1,FALSE())),ABS(B43)+1,-ABS(B43))),-ABS(B43))</f>
        <v>0</v>
      </c>
      <c r="C44" s="61" t="str">
        <f>IF(LEN('Afvalgegevens e-MJV'!A42)&lt;&gt;8,IF('Afvalgegevens e-MJV'!A42="","",'Afvalgegevens e-MJV'!A42),CONCATENATE(LEFT('Afvalgegevens e-MJV'!A42,2),MID('Afvalgegevens e-MJV'!A42,4,2),MID('Afvalgegevens e-MJV'!A42,7,2),IF('Afvalgegevens e-MJV'!C42="Ja","*","")))</f>
        <v/>
      </c>
      <c r="D44" s="61">
        <f>IF(ISNUMBER('Afvalgegevens e-MJV'!D42),'Afvalgegevens e-MJV'!D42,IF(ISNUMBER(_xlfn.NUMBERVALUE('Afvalgegevens e-MJV'!D42,",",".")),_xlfn.NUMBERVALUE('Afvalgegevens e-MJV'!D42,",","."),""))</f>
        <v>0</v>
      </c>
      <c r="E44" s="61" t="str">
        <f>IF(C44="","",IF(ISNA(VLOOKUP('Verschil e-MJV en LMA'!C44,Uitwerking!$A$11:$B$210,2,FALSE())),"",VLOOKUP('Verschil e-MJV en LMA'!C44,Uitwerking!$A$11:$B$210,2,FALSE())/1000))</f>
        <v/>
      </c>
      <c r="F44" s="61"/>
      <c r="G44" s="61">
        <f t="shared" si="5"/>
        <v>40</v>
      </c>
      <c r="H44" s="61" t="str">
        <f t="shared" si="6"/>
        <v/>
      </c>
      <c r="I44" s="61"/>
      <c r="J44" s="90" t="str">
        <f t="shared" si="8"/>
        <v/>
      </c>
      <c r="K44" s="91" t="str">
        <f t="shared" si="3"/>
        <v/>
      </c>
      <c r="L44" s="91" t="str">
        <f t="shared" si="4"/>
        <v/>
      </c>
      <c r="M44" s="92" t="str">
        <f t="shared" si="2"/>
        <v/>
      </c>
      <c r="N44" s="93" t="str">
        <f t="shared" si="7"/>
        <v/>
      </c>
      <c r="O44" s="93" t="str">
        <f>IF(H44="","",VLOOKUP(H44,Euralcodes!$A$2:$C$840,3,FALSE()))</f>
        <v/>
      </c>
      <c r="P44" s="122" t="str">
        <f>IF(J44="","",IF(ISNA(VLOOKUP(J44,Uitwerking!$A$11:$E$210,5,FALSE)),"",LEFT(VLOOKUP(J44,Uitwerking!$A$11:$E$210,5,FALSE),LEN(VLOOKUP(J44,Uitwerking!$A$11:$E$210,5,FALSE))-1)))</f>
        <v/>
      </c>
      <c r="Q44" s="61"/>
    </row>
    <row r="45" spans="1:17" ht="50" customHeight="1" thickTop="1" thickBot="1" x14ac:dyDescent="0.3">
      <c r="A45" s="61"/>
      <c r="B45" s="61">
        <f>IF(AND(ISNUMBER(D45),D45&lt;&gt;"",ISNUMBER(VALUE(LEFT(C45,6)))),IF(VALUE(LEFT(C45,6))&lt;10000,-ABS(B44),IF(ISNA(VLOOKUP(C45,$C$3:C44,1,FALSE())),ABS(B44)+1,-ABS(B44))),-ABS(B44))</f>
        <v>0</v>
      </c>
      <c r="C45" s="61" t="str">
        <f>IF(LEN('Afvalgegevens e-MJV'!A43)&lt;&gt;8,IF('Afvalgegevens e-MJV'!A43="","",'Afvalgegevens e-MJV'!A43),CONCATENATE(LEFT('Afvalgegevens e-MJV'!A43,2),MID('Afvalgegevens e-MJV'!A43,4,2),MID('Afvalgegevens e-MJV'!A43,7,2),IF('Afvalgegevens e-MJV'!C43="Ja","*","")))</f>
        <v/>
      </c>
      <c r="D45" s="61">
        <f>IF(ISNUMBER('Afvalgegevens e-MJV'!D43),'Afvalgegevens e-MJV'!D43,IF(ISNUMBER(_xlfn.NUMBERVALUE('Afvalgegevens e-MJV'!D43,",",".")),_xlfn.NUMBERVALUE('Afvalgegevens e-MJV'!D43,",","."),""))</f>
        <v>0</v>
      </c>
      <c r="E45" s="61" t="str">
        <f>IF(C45="","",IF(ISNA(VLOOKUP('Verschil e-MJV en LMA'!C45,Uitwerking!$A$11:$B$210,2,FALSE())),"",VLOOKUP('Verschil e-MJV en LMA'!C45,Uitwerking!$A$11:$B$210,2,FALSE())/1000))</f>
        <v/>
      </c>
      <c r="F45" s="61"/>
      <c r="G45" s="61">
        <f t="shared" si="5"/>
        <v>41</v>
      </c>
      <c r="H45" s="61" t="str">
        <f t="shared" si="6"/>
        <v/>
      </c>
      <c r="I45" s="61"/>
      <c r="J45" s="90" t="str">
        <f t="shared" si="8"/>
        <v/>
      </c>
      <c r="K45" s="91" t="str">
        <f t="shared" si="3"/>
        <v/>
      </c>
      <c r="L45" s="91" t="str">
        <f t="shared" si="4"/>
        <v/>
      </c>
      <c r="M45" s="92" t="str">
        <f t="shared" si="2"/>
        <v/>
      </c>
      <c r="N45" s="93" t="str">
        <f t="shared" si="7"/>
        <v/>
      </c>
      <c r="O45" s="93" t="str">
        <f>IF(H45="","",VLOOKUP(H45,Euralcodes!$A$2:$C$840,3,FALSE()))</f>
        <v/>
      </c>
      <c r="P45" s="122" t="str">
        <f>IF(J45="","",IF(ISNA(VLOOKUP(J45,Uitwerking!$A$11:$E$210,5,FALSE)),"",LEFT(VLOOKUP(J45,Uitwerking!$A$11:$E$210,5,FALSE),LEN(VLOOKUP(J45,Uitwerking!$A$11:$E$210,5,FALSE))-1)))</f>
        <v/>
      </c>
      <c r="Q45" s="61"/>
    </row>
    <row r="46" spans="1:17" ht="50" customHeight="1" thickTop="1" thickBot="1" x14ac:dyDescent="0.3">
      <c r="A46" s="61"/>
      <c r="B46" s="61">
        <f>IF(AND(ISNUMBER(D46),D46&lt;&gt;"",ISNUMBER(VALUE(LEFT(C46,6)))),IF(VALUE(LEFT(C46,6))&lt;10000,-ABS(B45),IF(ISNA(VLOOKUP(C46,$C$3:C45,1,FALSE())),ABS(B45)+1,-ABS(B45))),-ABS(B45))</f>
        <v>0</v>
      </c>
      <c r="C46" s="61" t="str">
        <f>IF(LEN('Afvalgegevens e-MJV'!A44)&lt;&gt;8,IF('Afvalgegevens e-MJV'!A44="","",'Afvalgegevens e-MJV'!A44),CONCATENATE(LEFT('Afvalgegevens e-MJV'!A44,2),MID('Afvalgegevens e-MJV'!A44,4,2),MID('Afvalgegevens e-MJV'!A44,7,2),IF('Afvalgegevens e-MJV'!C44="Ja","*","")))</f>
        <v/>
      </c>
      <c r="D46" s="61">
        <f>IF(ISNUMBER('Afvalgegevens e-MJV'!D44),'Afvalgegevens e-MJV'!D44,IF(ISNUMBER(_xlfn.NUMBERVALUE('Afvalgegevens e-MJV'!D44,",",".")),_xlfn.NUMBERVALUE('Afvalgegevens e-MJV'!D44,",","."),""))</f>
        <v>0</v>
      </c>
      <c r="E46" s="61" t="str">
        <f>IF(C46="","",IF(ISNA(VLOOKUP('Verschil e-MJV en LMA'!C46,Uitwerking!$A$11:$B$210,2,FALSE())),"",VLOOKUP('Verschil e-MJV en LMA'!C46,Uitwerking!$A$11:$B$210,2,FALSE())/1000))</f>
        <v/>
      </c>
      <c r="F46" s="61"/>
      <c r="G46" s="61">
        <f t="shared" si="5"/>
        <v>42</v>
      </c>
      <c r="H46" s="61" t="str">
        <f t="shared" si="6"/>
        <v/>
      </c>
      <c r="I46" s="61"/>
      <c r="J46" s="90" t="str">
        <f t="shared" si="8"/>
        <v/>
      </c>
      <c r="K46" s="91" t="str">
        <f t="shared" si="3"/>
        <v/>
      </c>
      <c r="L46" s="91" t="str">
        <f t="shared" si="4"/>
        <v/>
      </c>
      <c r="M46" s="92" t="str">
        <f t="shared" si="2"/>
        <v/>
      </c>
      <c r="N46" s="93" t="str">
        <f t="shared" si="7"/>
        <v/>
      </c>
      <c r="O46" s="93" t="str">
        <f>IF(H46="","",VLOOKUP(H46,Euralcodes!$A$2:$C$840,3,FALSE()))</f>
        <v/>
      </c>
      <c r="P46" s="122" t="str">
        <f>IF(J46="","",IF(ISNA(VLOOKUP(J46,Uitwerking!$A$11:$E$210,5,FALSE)),"",LEFT(VLOOKUP(J46,Uitwerking!$A$11:$E$210,5,FALSE),LEN(VLOOKUP(J46,Uitwerking!$A$11:$E$210,5,FALSE))-1)))</f>
        <v/>
      </c>
      <c r="Q46" s="61"/>
    </row>
    <row r="47" spans="1:17" ht="50" customHeight="1" thickTop="1" thickBot="1" x14ac:dyDescent="0.3">
      <c r="A47" s="61"/>
      <c r="B47" s="61">
        <f>IF(AND(ISNUMBER(D47),D47&lt;&gt;"",ISNUMBER(VALUE(LEFT(C47,6)))),IF(VALUE(LEFT(C47,6))&lt;10000,-ABS(B46),IF(ISNA(VLOOKUP(C47,$C$3:C46,1,FALSE())),ABS(B46)+1,-ABS(B46))),-ABS(B46))</f>
        <v>0</v>
      </c>
      <c r="C47" s="61" t="str">
        <f>IF(LEN('Afvalgegevens e-MJV'!A45)&lt;&gt;8,IF('Afvalgegevens e-MJV'!A45="","",'Afvalgegevens e-MJV'!A45),CONCATENATE(LEFT('Afvalgegevens e-MJV'!A45,2),MID('Afvalgegevens e-MJV'!A45,4,2),MID('Afvalgegevens e-MJV'!A45,7,2),IF('Afvalgegevens e-MJV'!C45="Ja","*","")))</f>
        <v/>
      </c>
      <c r="D47" s="61">
        <f>IF(ISNUMBER('Afvalgegevens e-MJV'!D45),'Afvalgegevens e-MJV'!D45,IF(ISNUMBER(_xlfn.NUMBERVALUE('Afvalgegevens e-MJV'!D45,",",".")),_xlfn.NUMBERVALUE('Afvalgegevens e-MJV'!D45,",","."),""))</f>
        <v>0</v>
      </c>
      <c r="E47" s="61" t="str">
        <f>IF(C47="","",IF(ISNA(VLOOKUP('Verschil e-MJV en LMA'!C47,Uitwerking!$A$11:$B$210,2,FALSE())),"",VLOOKUP('Verschil e-MJV en LMA'!C47,Uitwerking!$A$11:$B$210,2,FALSE())/1000))</f>
        <v/>
      </c>
      <c r="F47" s="61"/>
      <c r="G47" s="61">
        <f t="shared" si="5"/>
        <v>43</v>
      </c>
      <c r="H47" s="61" t="str">
        <f t="shared" si="6"/>
        <v/>
      </c>
      <c r="I47" s="61"/>
      <c r="J47" s="90" t="str">
        <f t="shared" si="8"/>
        <v/>
      </c>
      <c r="K47" s="91" t="str">
        <f t="shared" si="3"/>
        <v/>
      </c>
      <c r="L47" s="91" t="str">
        <f t="shared" si="4"/>
        <v/>
      </c>
      <c r="M47" s="92" t="str">
        <f t="shared" si="2"/>
        <v/>
      </c>
      <c r="N47" s="93" t="str">
        <f t="shared" si="7"/>
        <v/>
      </c>
      <c r="O47" s="93" t="str">
        <f>IF(H47="","",VLOOKUP(H47,Euralcodes!$A$2:$C$840,3,FALSE()))</f>
        <v/>
      </c>
      <c r="P47" s="122" t="str">
        <f>IF(J47="","",IF(ISNA(VLOOKUP(J47,Uitwerking!$A$11:$E$210,5,FALSE)),"",LEFT(VLOOKUP(J47,Uitwerking!$A$11:$E$210,5,FALSE),LEN(VLOOKUP(J47,Uitwerking!$A$11:$E$210,5,FALSE))-1)))</f>
        <v/>
      </c>
      <c r="Q47" s="61"/>
    </row>
    <row r="48" spans="1:17" ht="50" customHeight="1" thickTop="1" thickBot="1" x14ac:dyDescent="0.3">
      <c r="A48" s="61"/>
      <c r="B48" s="61">
        <f>IF(AND(ISNUMBER(D48),D48&lt;&gt;"",ISNUMBER(VALUE(LEFT(C48,6)))),IF(VALUE(LEFT(C48,6))&lt;10000,-ABS(B47),IF(ISNA(VLOOKUP(C48,$C$3:C47,1,FALSE())),ABS(B47)+1,-ABS(B47))),-ABS(B47))</f>
        <v>0</v>
      </c>
      <c r="C48" s="61" t="str">
        <f>IF(LEN('Afvalgegevens e-MJV'!A46)&lt;&gt;8,IF('Afvalgegevens e-MJV'!A46="","",'Afvalgegevens e-MJV'!A46),CONCATENATE(LEFT('Afvalgegevens e-MJV'!A46,2),MID('Afvalgegevens e-MJV'!A46,4,2),MID('Afvalgegevens e-MJV'!A46,7,2),IF('Afvalgegevens e-MJV'!C46="Ja","*","")))</f>
        <v/>
      </c>
      <c r="D48" s="61">
        <f>IF(ISNUMBER('Afvalgegevens e-MJV'!D46),'Afvalgegevens e-MJV'!D46,IF(ISNUMBER(_xlfn.NUMBERVALUE('Afvalgegevens e-MJV'!D46,",",".")),_xlfn.NUMBERVALUE('Afvalgegevens e-MJV'!D46,",","."),""))</f>
        <v>0</v>
      </c>
      <c r="E48" s="61" t="str">
        <f>IF(C48="","",IF(ISNA(VLOOKUP('Verschil e-MJV en LMA'!C48,Uitwerking!$A$11:$B$210,2,FALSE())),"",VLOOKUP('Verschil e-MJV en LMA'!C48,Uitwerking!$A$11:$B$210,2,FALSE())/1000))</f>
        <v/>
      </c>
      <c r="F48" s="61"/>
      <c r="G48" s="61">
        <f t="shared" si="5"/>
        <v>44</v>
      </c>
      <c r="H48" s="61" t="str">
        <f t="shared" si="6"/>
        <v/>
      </c>
      <c r="I48" s="61"/>
      <c r="J48" s="90" t="str">
        <f t="shared" si="8"/>
        <v/>
      </c>
      <c r="K48" s="91" t="str">
        <f t="shared" si="3"/>
        <v/>
      </c>
      <c r="L48" s="91" t="str">
        <f t="shared" si="4"/>
        <v/>
      </c>
      <c r="M48" s="92" t="str">
        <f t="shared" si="2"/>
        <v/>
      </c>
      <c r="N48" s="93" t="str">
        <f t="shared" si="7"/>
        <v/>
      </c>
      <c r="O48" s="93" t="str">
        <f>IF(H48="","",VLOOKUP(H48,Euralcodes!$A$2:$C$840,3,FALSE()))</f>
        <v/>
      </c>
      <c r="P48" s="122" t="str">
        <f>IF(J48="","",IF(ISNA(VLOOKUP(J48,Uitwerking!$A$11:$E$210,5,FALSE)),"",LEFT(VLOOKUP(J48,Uitwerking!$A$11:$E$210,5,FALSE),LEN(VLOOKUP(J48,Uitwerking!$A$11:$E$210,5,FALSE))-1)))</f>
        <v/>
      </c>
      <c r="Q48" s="61"/>
    </row>
    <row r="49" spans="1:17" ht="50" customHeight="1" thickTop="1" thickBot="1" x14ac:dyDescent="0.3">
      <c r="A49" s="61"/>
      <c r="B49" s="61">
        <f>IF(AND(ISNUMBER(D49),D49&lt;&gt;"",ISNUMBER(VALUE(LEFT(C49,6)))),IF(VALUE(LEFT(C49,6))&lt;10000,-ABS(B48),IF(ISNA(VLOOKUP(C49,$C$3:C48,1,FALSE())),ABS(B48)+1,-ABS(B48))),-ABS(B48))</f>
        <v>0</v>
      </c>
      <c r="C49" s="61" t="str">
        <f>IF(LEN('Afvalgegevens e-MJV'!A47)&lt;&gt;8,IF('Afvalgegevens e-MJV'!A47="","",'Afvalgegevens e-MJV'!A47),CONCATENATE(LEFT('Afvalgegevens e-MJV'!A47,2),MID('Afvalgegevens e-MJV'!A47,4,2),MID('Afvalgegevens e-MJV'!A47,7,2),IF('Afvalgegevens e-MJV'!C47="Ja","*","")))</f>
        <v/>
      </c>
      <c r="D49" s="61">
        <f>IF(ISNUMBER('Afvalgegevens e-MJV'!D47),'Afvalgegevens e-MJV'!D47,IF(ISNUMBER(_xlfn.NUMBERVALUE('Afvalgegevens e-MJV'!D47,",",".")),_xlfn.NUMBERVALUE('Afvalgegevens e-MJV'!D47,",","."),""))</f>
        <v>0</v>
      </c>
      <c r="E49" s="61" t="str">
        <f>IF(C49="","",IF(ISNA(VLOOKUP('Verschil e-MJV en LMA'!C49,Uitwerking!$A$11:$B$210,2,FALSE())),"",VLOOKUP('Verschil e-MJV en LMA'!C49,Uitwerking!$A$11:$B$210,2,FALSE())/1000))</f>
        <v/>
      </c>
      <c r="F49" s="61"/>
      <c r="G49" s="61">
        <f t="shared" si="5"/>
        <v>45</v>
      </c>
      <c r="H49" s="61" t="str">
        <f t="shared" si="6"/>
        <v/>
      </c>
      <c r="I49" s="61"/>
      <c r="J49" s="90" t="str">
        <f t="shared" si="8"/>
        <v/>
      </c>
      <c r="K49" s="91" t="str">
        <f t="shared" si="3"/>
        <v/>
      </c>
      <c r="L49" s="91" t="str">
        <f t="shared" si="4"/>
        <v/>
      </c>
      <c r="M49" s="92" t="str">
        <f t="shared" si="2"/>
        <v/>
      </c>
      <c r="N49" s="93" t="str">
        <f t="shared" si="7"/>
        <v/>
      </c>
      <c r="O49" s="93" t="str">
        <f>IF(H49="","",VLOOKUP(H49,Euralcodes!$A$2:$C$840,3,FALSE()))</f>
        <v/>
      </c>
      <c r="P49" s="122" t="str">
        <f>IF(J49="","",IF(ISNA(VLOOKUP(J49,Uitwerking!$A$11:$E$210,5,FALSE)),"",LEFT(VLOOKUP(J49,Uitwerking!$A$11:$E$210,5,FALSE),LEN(VLOOKUP(J49,Uitwerking!$A$11:$E$210,5,FALSE))-1)))</f>
        <v/>
      </c>
      <c r="Q49" s="61"/>
    </row>
    <row r="50" spans="1:17" ht="50" customHeight="1" thickTop="1" thickBot="1" x14ac:dyDescent="0.3">
      <c r="A50" s="61"/>
      <c r="B50" s="61">
        <f>IF(AND(ISNUMBER(D50),D50&lt;&gt;"",ISNUMBER(VALUE(LEFT(C50,6)))),IF(VALUE(LEFT(C50,6))&lt;10000,-ABS(B49),IF(ISNA(VLOOKUP(C50,$C$3:C49,1,FALSE())),ABS(B49)+1,-ABS(B49))),-ABS(B49))</f>
        <v>0</v>
      </c>
      <c r="C50" s="61" t="str">
        <f>IF(LEN('Afvalgegevens e-MJV'!A48)&lt;&gt;8,IF('Afvalgegevens e-MJV'!A48="","",'Afvalgegevens e-MJV'!A48),CONCATENATE(LEFT('Afvalgegevens e-MJV'!A48,2),MID('Afvalgegevens e-MJV'!A48,4,2),MID('Afvalgegevens e-MJV'!A48,7,2),IF('Afvalgegevens e-MJV'!C48="Ja","*","")))</f>
        <v/>
      </c>
      <c r="D50" s="61">
        <f>IF(ISNUMBER('Afvalgegevens e-MJV'!D48),'Afvalgegevens e-MJV'!D48,IF(ISNUMBER(_xlfn.NUMBERVALUE('Afvalgegevens e-MJV'!D48,",",".")),_xlfn.NUMBERVALUE('Afvalgegevens e-MJV'!D48,",","."),""))</f>
        <v>0</v>
      </c>
      <c r="E50" s="61" t="str">
        <f>IF(C50="","",IF(ISNA(VLOOKUP('Verschil e-MJV en LMA'!C50,Uitwerking!$A$11:$B$210,2,FALSE())),"",VLOOKUP('Verschil e-MJV en LMA'!C50,Uitwerking!$A$11:$B$210,2,FALSE())/1000))</f>
        <v/>
      </c>
      <c r="F50" s="61"/>
      <c r="G50" s="61">
        <f t="shared" si="5"/>
        <v>46</v>
      </c>
      <c r="H50" s="61" t="str">
        <f t="shared" si="6"/>
        <v/>
      </c>
      <c r="I50" s="61"/>
      <c r="J50" s="90" t="str">
        <f t="shared" si="8"/>
        <v/>
      </c>
      <c r="K50" s="91" t="str">
        <f t="shared" si="3"/>
        <v/>
      </c>
      <c r="L50" s="91" t="str">
        <f t="shared" si="4"/>
        <v/>
      </c>
      <c r="M50" s="92" t="str">
        <f t="shared" si="2"/>
        <v/>
      </c>
      <c r="N50" s="93" t="str">
        <f t="shared" si="7"/>
        <v/>
      </c>
      <c r="O50" s="93" t="str">
        <f>IF(H50="","",VLOOKUP(H50,Euralcodes!$A$2:$C$840,3,FALSE()))</f>
        <v/>
      </c>
      <c r="P50" s="122" t="str">
        <f>IF(J50="","",IF(ISNA(VLOOKUP(J50,Uitwerking!$A$11:$E$210,5,FALSE)),"",LEFT(VLOOKUP(J50,Uitwerking!$A$11:$E$210,5,FALSE),LEN(VLOOKUP(J50,Uitwerking!$A$11:$E$210,5,FALSE))-1)))</f>
        <v/>
      </c>
      <c r="Q50" s="61"/>
    </row>
    <row r="51" spans="1:17" ht="50" customHeight="1" thickTop="1" thickBot="1" x14ac:dyDescent="0.3">
      <c r="A51" s="61"/>
      <c r="B51" s="61">
        <f>IF(AND(ISNUMBER(D51),D51&lt;&gt;"",ISNUMBER(VALUE(LEFT(C51,6)))),IF(VALUE(LEFT(C51,6))&lt;10000,-ABS(B50),IF(ISNA(VLOOKUP(C51,$C$3:C50,1,FALSE())),ABS(B50)+1,-ABS(B50))),-ABS(B50))</f>
        <v>0</v>
      </c>
      <c r="C51" s="61" t="str">
        <f>IF(LEN('Afvalgegevens e-MJV'!A49)&lt;&gt;8,IF('Afvalgegevens e-MJV'!A49="","",'Afvalgegevens e-MJV'!A49),CONCATENATE(LEFT('Afvalgegevens e-MJV'!A49,2),MID('Afvalgegevens e-MJV'!A49,4,2),MID('Afvalgegevens e-MJV'!A49,7,2),IF('Afvalgegevens e-MJV'!C49="Ja","*","")))</f>
        <v/>
      </c>
      <c r="D51" s="61">
        <f>IF(ISNUMBER('Afvalgegevens e-MJV'!D49),'Afvalgegevens e-MJV'!D49,IF(ISNUMBER(_xlfn.NUMBERVALUE('Afvalgegevens e-MJV'!D49,",",".")),_xlfn.NUMBERVALUE('Afvalgegevens e-MJV'!D49,",","."),""))</f>
        <v>0</v>
      </c>
      <c r="E51" s="61" t="str">
        <f>IF(C51="","",IF(ISNA(VLOOKUP('Verschil e-MJV en LMA'!C51,Uitwerking!$A$11:$B$210,2,FALSE())),"",VLOOKUP('Verschil e-MJV en LMA'!C51,Uitwerking!$A$11:$B$210,2,FALSE())/1000))</f>
        <v/>
      </c>
      <c r="F51" s="61"/>
      <c r="G51" s="61">
        <f t="shared" si="5"/>
        <v>47</v>
      </c>
      <c r="H51" s="61" t="str">
        <f t="shared" si="6"/>
        <v/>
      </c>
      <c r="I51" s="61"/>
      <c r="J51" s="90" t="str">
        <f t="shared" si="8"/>
        <v/>
      </c>
      <c r="K51" s="91" t="str">
        <f t="shared" si="3"/>
        <v/>
      </c>
      <c r="L51" s="91" t="str">
        <f t="shared" si="4"/>
        <v/>
      </c>
      <c r="M51" s="92" t="str">
        <f t="shared" si="2"/>
        <v/>
      </c>
      <c r="N51" s="93" t="str">
        <f t="shared" si="7"/>
        <v/>
      </c>
      <c r="O51" s="93" t="str">
        <f>IF(H51="","",VLOOKUP(H51,Euralcodes!$A$2:$C$840,3,FALSE()))</f>
        <v/>
      </c>
      <c r="P51" s="122" t="str">
        <f>IF(J51="","",IF(ISNA(VLOOKUP(J51,Uitwerking!$A$11:$E$210,5,FALSE)),"",LEFT(VLOOKUP(J51,Uitwerking!$A$11:$E$210,5,FALSE),LEN(VLOOKUP(J51,Uitwerking!$A$11:$E$210,5,FALSE))-1)))</f>
        <v/>
      </c>
      <c r="Q51" s="61"/>
    </row>
    <row r="52" spans="1:17" ht="50" customHeight="1" thickTop="1" thickBot="1" x14ac:dyDescent="0.3">
      <c r="A52" s="61"/>
      <c r="B52" s="61">
        <f>IF(AND(ISNUMBER(D52),D52&lt;&gt;"",ISNUMBER(VALUE(LEFT(C52,6)))),IF(VALUE(LEFT(C52,6))&lt;10000,-ABS(B51),IF(ISNA(VLOOKUP(C52,$C$3:C51,1,FALSE())),ABS(B51)+1,-ABS(B51))),-ABS(B51))</f>
        <v>0</v>
      </c>
      <c r="C52" s="61" t="str">
        <f>IF(LEN('Afvalgegevens e-MJV'!A50)&lt;&gt;8,IF('Afvalgegevens e-MJV'!A50="","",'Afvalgegevens e-MJV'!A50),CONCATENATE(LEFT('Afvalgegevens e-MJV'!A50,2),MID('Afvalgegevens e-MJV'!A50,4,2),MID('Afvalgegevens e-MJV'!A50,7,2),IF('Afvalgegevens e-MJV'!C50="Ja","*","")))</f>
        <v/>
      </c>
      <c r="D52" s="61">
        <f>IF(ISNUMBER('Afvalgegevens e-MJV'!D50),'Afvalgegevens e-MJV'!D50,IF(ISNUMBER(_xlfn.NUMBERVALUE('Afvalgegevens e-MJV'!D50,",",".")),_xlfn.NUMBERVALUE('Afvalgegevens e-MJV'!D50,",","."),""))</f>
        <v>0</v>
      </c>
      <c r="E52" s="61" t="str">
        <f>IF(C52="","",IF(ISNA(VLOOKUP('Verschil e-MJV en LMA'!C52,Uitwerking!$A$11:$B$210,2,FALSE())),"",VLOOKUP('Verschil e-MJV en LMA'!C52,Uitwerking!$A$11:$B$210,2,FALSE())/1000))</f>
        <v/>
      </c>
      <c r="F52" s="61"/>
      <c r="G52" s="61">
        <f t="shared" si="5"/>
        <v>48</v>
      </c>
      <c r="H52" s="61" t="str">
        <f t="shared" si="6"/>
        <v/>
      </c>
      <c r="I52" s="61"/>
      <c r="J52" s="90" t="str">
        <f t="shared" si="8"/>
        <v/>
      </c>
      <c r="K52" s="91" t="str">
        <f t="shared" si="3"/>
        <v/>
      </c>
      <c r="L52" s="91" t="str">
        <f t="shared" si="4"/>
        <v/>
      </c>
      <c r="M52" s="92" t="str">
        <f t="shared" si="2"/>
        <v/>
      </c>
      <c r="N52" s="93" t="str">
        <f t="shared" si="7"/>
        <v/>
      </c>
      <c r="O52" s="93" t="str">
        <f>IF(H52="","",VLOOKUP(H52,Euralcodes!$A$2:$C$840,3,FALSE()))</f>
        <v/>
      </c>
      <c r="P52" s="122" t="str">
        <f>IF(J52="","",IF(ISNA(VLOOKUP(J52,Uitwerking!$A$11:$E$210,5,FALSE)),"",LEFT(VLOOKUP(J52,Uitwerking!$A$11:$E$210,5,FALSE),LEN(VLOOKUP(J52,Uitwerking!$A$11:$E$210,5,FALSE))-1)))</f>
        <v/>
      </c>
      <c r="Q52" s="61"/>
    </row>
    <row r="53" spans="1:17" ht="50" customHeight="1" thickTop="1" thickBot="1" x14ac:dyDescent="0.3">
      <c r="A53" s="61"/>
      <c r="B53" s="61">
        <f>IF(AND(ISNUMBER(D53),D53&lt;&gt;"",ISNUMBER(VALUE(LEFT(C53,6)))),IF(VALUE(LEFT(C53,6))&lt;10000,-ABS(B52),IF(ISNA(VLOOKUP(C53,$C$3:C52,1,FALSE())),ABS(B52)+1,-ABS(B52))),-ABS(B52))</f>
        <v>0</v>
      </c>
      <c r="C53" s="61" t="str">
        <f>IF(LEN('Afvalgegevens e-MJV'!A51)&lt;&gt;8,IF('Afvalgegevens e-MJV'!A51="","",'Afvalgegevens e-MJV'!A51),CONCATENATE(LEFT('Afvalgegevens e-MJV'!A51,2),MID('Afvalgegevens e-MJV'!A51,4,2),MID('Afvalgegevens e-MJV'!A51,7,2),IF('Afvalgegevens e-MJV'!C51="Ja","*","")))</f>
        <v/>
      </c>
      <c r="D53" s="61">
        <f>IF(ISNUMBER('Afvalgegevens e-MJV'!D51),'Afvalgegevens e-MJV'!D51,IF(ISNUMBER(_xlfn.NUMBERVALUE('Afvalgegevens e-MJV'!D51,",",".")),_xlfn.NUMBERVALUE('Afvalgegevens e-MJV'!D51,",","."),""))</f>
        <v>0</v>
      </c>
      <c r="E53" s="61" t="str">
        <f>IF(C53="","",IF(ISNA(VLOOKUP('Verschil e-MJV en LMA'!C53,Uitwerking!$A$11:$B$210,2,FALSE())),"",VLOOKUP('Verschil e-MJV en LMA'!C53,Uitwerking!$A$11:$B$210,2,FALSE())/1000))</f>
        <v/>
      </c>
      <c r="F53" s="61"/>
      <c r="G53" s="61">
        <f t="shared" si="5"/>
        <v>49</v>
      </c>
      <c r="H53" s="61" t="str">
        <f t="shared" si="6"/>
        <v/>
      </c>
      <c r="I53" s="61"/>
      <c r="J53" s="90" t="str">
        <f t="shared" si="8"/>
        <v/>
      </c>
      <c r="K53" s="91" t="str">
        <f t="shared" si="3"/>
        <v/>
      </c>
      <c r="L53" s="91" t="str">
        <f t="shared" si="4"/>
        <v/>
      </c>
      <c r="M53" s="92" t="str">
        <f t="shared" si="2"/>
        <v/>
      </c>
      <c r="N53" s="93" t="str">
        <f t="shared" si="7"/>
        <v/>
      </c>
      <c r="O53" s="93" t="str">
        <f>IF(H53="","",VLOOKUP(H53,Euralcodes!$A$2:$C$840,3,FALSE()))</f>
        <v/>
      </c>
      <c r="P53" s="122" t="str">
        <f>IF(J53="","",IF(ISNA(VLOOKUP(J53,Uitwerking!$A$11:$E$210,5,FALSE)),"",LEFT(VLOOKUP(J53,Uitwerking!$A$11:$E$210,5,FALSE),LEN(VLOOKUP(J53,Uitwerking!$A$11:$E$210,5,FALSE))-1)))</f>
        <v/>
      </c>
      <c r="Q53" s="61"/>
    </row>
    <row r="54" spans="1:17" ht="50" customHeight="1" thickTop="1" thickBot="1" x14ac:dyDescent="0.3">
      <c r="A54" s="61"/>
      <c r="B54" s="61">
        <f>IF(AND(ISNUMBER(D54),D54&lt;&gt;"",ISNUMBER(VALUE(LEFT(C54,6)))),IF(VALUE(LEFT(C54,6))&lt;10000,-ABS(B53),IF(ISNA(VLOOKUP(C54,$C$3:C53,1,FALSE())),ABS(B53)+1,-ABS(B53))),-ABS(B53))</f>
        <v>0</v>
      </c>
      <c r="C54" s="61" t="str">
        <f>IF(LEN('Afvalgegevens e-MJV'!A52)&lt;&gt;8,IF('Afvalgegevens e-MJV'!A52="","",'Afvalgegevens e-MJV'!A52),CONCATENATE(LEFT('Afvalgegevens e-MJV'!A52,2),MID('Afvalgegevens e-MJV'!A52,4,2),MID('Afvalgegevens e-MJV'!A52,7,2),IF('Afvalgegevens e-MJV'!C52="Ja","*","")))</f>
        <v/>
      </c>
      <c r="D54" s="61">
        <f>IF(ISNUMBER('Afvalgegevens e-MJV'!D52),'Afvalgegevens e-MJV'!D52,IF(ISNUMBER(_xlfn.NUMBERVALUE('Afvalgegevens e-MJV'!D52,",",".")),_xlfn.NUMBERVALUE('Afvalgegevens e-MJV'!D52,",","."),""))</f>
        <v>0</v>
      </c>
      <c r="E54" s="61" t="str">
        <f>IF(C54="","",IF(ISNA(VLOOKUP('Verschil e-MJV en LMA'!C54,Uitwerking!$A$11:$B$210,2,FALSE())),"",VLOOKUP('Verschil e-MJV en LMA'!C54,Uitwerking!$A$11:$B$210,2,FALSE())/1000))</f>
        <v/>
      </c>
      <c r="F54" s="61"/>
      <c r="G54" s="61">
        <f t="shared" si="5"/>
        <v>50</v>
      </c>
      <c r="H54" s="61" t="str">
        <f t="shared" si="6"/>
        <v/>
      </c>
      <c r="I54" s="61"/>
      <c r="J54" s="90" t="str">
        <f t="shared" si="8"/>
        <v/>
      </c>
      <c r="K54" s="91" t="str">
        <f t="shared" si="3"/>
        <v/>
      </c>
      <c r="L54" s="91" t="str">
        <f t="shared" si="4"/>
        <v/>
      </c>
      <c r="M54" s="92" t="str">
        <f t="shared" si="2"/>
        <v/>
      </c>
      <c r="N54" s="93" t="str">
        <f t="shared" si="7"/>
        <v/>
      </c>
      <c r="O54" s="93" t="str">
        <f>IF(H54="","",VLOOKUP(H54,Euralcodes!$A$2:$C$840,3,FALSE()))</f>
        <v/>
      </c>
      <c r="P54" s="122" t="str">
        <f>IF(J54="","",IF(ISNA(VLOOKUP(J54,Uitwerking!$A$11:$E$210,5,FALSE)),"",LEFT(VLOOKUP(J54,Uitwerking!$A$11:$E$210,5,FALSE),LEN(VLOOKUP(J54,Uitwerking!$A$11:$E$210,5,FALSE))-1)))</f>
        <v/>
      </c>
      <c r="Q54" s="61"/>
    </row>
    <row r="55" spans="1:17" ht="50" customHeight="1" thickTop="1" thickBot="1" x14ac:dyDescent="0.3">
      <c r="A55" s="61"/>
      <c r="B55" s="61">
        <f>IF(AND(ISNUMBER(D55),D55&lt;&gt;"",ISNUMBER(VALUE(LEFT(C55,6)))),IF(VALUE(LEFT(C55,6))&lt;10000,-ABS(B54),IF(ISNA(VLOOKUP(C55,$C$3:C54,1,FALSE())),ABS(B54)+1,-ABS(B54))),-ABS(B54))</f>
        <v>0</v>
      </c>
      <c r="C55" s="61" t="str">
        <f>IF(LEN('Afvalgegevens e-MJV'!A53)&lt;&gt;8,IF('Afvalgegevens e-MJV'!A53="","",'Afvalgegevens e-MJV'!A53),CONCATENATE(LEFT('Afvalgegevens e-MJV'!A53,2),MID('Afvalgegevens e-MJV'!A53,4,2),MID('Afvalgegevens e-MJV'!A53,7,2),IF('Afvalgegevens e-MJV'!C53="Ja","*","")))</f>
        <v/>
      </c>
      <c r="D55" s="61">
        <f>IF(ISNUMBER('Afvalgegevens e-MJV'!D53),'Afvalgegevens e-MJV'!D53,IF(ISNUMBER(_xlfn.NUMBERVALUE('Afvalgegevens e-MJV'!D53,",",".")),_xlfn.NUMBERVALUE('Afvalgegevens e-MJV'!D53,",","."),""))</f>
        <v>0</v>
      </c>
      <c r="E55" s="61" t="str">
        <f>IF(C55="","",IF(ISNA(VLOOKUP('Verschil e-MJV en LMA'!C55,Uitwerking!$A$11:$B$210,2,FALSE())),"",VLOOKUP('Verschil e-MJV en LMA'!C55,Uitwerking!$A$11:$B$210,2,FALSE())/1000))</f>
        <v/>
      </c>
      <c r="F55" s="61"/>
      <c r="G55" s="61">
        <f t="shared" si="5"/>
        <v>51</v>
      </c>
      <c r="H55" s="61" t="str">
        <f t="shared" ref="H55:H118" si="9">IF(J55="","",LEFT(J55,6))</f>
        <v/>
      </c>
      <c r="I55" s="61"/>
      <c r="J55" s="90" t="str">
        <f t="shared" si="8"/>
        <v/>
      </c>
      <c r="K55" s="91" t="str">
        <f t="shared" ref="K55:K118" si="10">IF(H55="","",SUMIF($C$4:$C$206,CONCATENATE("=",J55),$D$4:$D$206))</f>
        <v/>
      </c>
      <c r="L55" s="91" t="str">
        <f t="shared" si="4"/>
        <v/>
      </c>
      <c r="M55" s="92" t="str">
        <f t="shared" ref="M55:M118" si="11">IF(J55="","",IF(MAX(K55:L55)=0,"",ABS(K55-L55)/MAX(K55:L55)))</f>
        <v/>
      </c>
      <c r="N55" s="93" t="str">
        <f t="shared" ref="N55:N118" si="12">IF(M55="","",IF(M55&gt;0.02,CONCATENATE("Wijkt af van verwachtingswaarde (&gt;2%)",IF(AND(L55=0,ISTEXT(VLOOKUP(K55,$E$208:$F$257,2,FALSE()))),CONCATENATE(CHAR(10),"(LMA-code ",VLOOKUP(K55,$E$208:$F$257,2,FALSE()),"?)"),IF(L55&gt;K55,"",CONCATENATE(CHAR(10),"(Route inzameling of EVOA?)")))),"Ok, wijkt minder af dan 2%"))</f>
        <v/>
      </c>
      <c r="O55" s="93" t="str">
        <f>IF(H55="","",VLOOKUP(H55,Euralcodes!$A$2:$C$840,3,FALSE()))</f>
        <v/>
      </c>
      <c r="P55" s="122" t="str">
        <f>IF(J55="","",IF(ISNA(VLOOKUP(J55,Uitwerking!$A$11:$E$210,5,FALSE)),"",LEFT(VLOOKUP(J55,Uitwerking!$A$11:$E$210,5,FALSE),LEN(VLOOKUP(J55,Uitwerking!$A$11:$E$210,5,FALSE))-1)))</f>
        <v/>
      </c>
      <c r="Q55" s="61"/>
    </row>
    <row r="56" spans="1:17" ht="50" customHeight="1" thickTop="1" thickBot="1" x14ac:dyDescent="0.3">
      <c r="A56" s="61"/>
      <c r="B56" s="61">
        <f>IF(AND(ISNUMBER(D56),D56&lt;&gt;"",ISNUMBER(VALUE(LEFT(C56,6)))),IF(VALUE(LEFT(C56,6))&lt;10000,-ABS(B55),IF(ISNA(VLOOKUP(C56,$C$3:C55,1,FALSE())),ABS(B55)+1,-ABS(B55))),-ABS(B55))</f>
        <v>0</v>
      </c>
      <c r="C56" s="61" t="str">
        <f>IF(LEN('Afvalgegevens e-MJV'!A54)&lt;&gt;8,IF('Afvalgegevens e-MJV'!A54="","",'Afvalgegevens e-MJV'!A54),CONCATENATE(LEFT('Afvalgegevens e-MJV'!A54,2),MID('Afvalgegevens e-MJV'!A54,4,2),MID('Afvalgegevens e-MJV'!A54,7,2),IF('Afvalgegevens e-MJV'!C54="Ja","*","")))</f>
        <v/>
      </c>
      <c r="D56" s="61">
        <f>IF(ISNUMBER('Afvalgegevens e-MJV'!D54),'Afvalgegevens e-MJV'!D54,IF(ISNUMBER(_xlfn.NUMBERVALUE('Afvalgegevens e-MJV'!D54,",",".")),_xlfn.NUMBERVALUE('Afvalgegevens e-MJV'!D54,",","."),""))</f>
        <v>0</v>
      </c>
      <c r="E56" s="61" t="str">
        <f>IF(C56="","",IF(ISNA(VLOOKUP('Verschil e-MJV en LMA'!C56,Uitwerking!$A$11:$B$210,2,FALSE())),"",VLOOKUP('Verschil e-MJV en LMA'!C56,Uitwerking!$A$11:$B$210,2,FALSE())/1000))</f>
        <v/>
      </c>
      <c r="F56" s="61"/>
      <c r="G56" s="61">
        <f t="shared" si="5"/>
        <v>52</v>
      </c>
      <c r="H56" s="61" t="str">
        <f t="shared" si="9"/>
        <v/>
      </c>
      <c r="I56" s="61"/>
      <c r="J56" s="90" t="str">
        <f t="shared" si="8"/>
        <v/>
      </c>
      <c r="K56" s="91" t="str">
        <f t="shared" si="10"/>
        <v/>
      </c>
      <c r="L56" s="91" t="str">
        <f t="shared" si="4"/>
        <v/>
      </c>
      <c r="M56" s="92" t="str">
        <f t="shared" si="11"/>
        <v/>
      </c>
      <c r="N56" s="93" t="str">
        <f t="shared" si="12"/>
        <v/>
      </c>
      <c r="O56" s="93" t="str">
        <f>IF(H56="","",VLOOKUP(H56,Euralcodes!$A$2:$C$840,3,FALSE()))</f>
        <v/>
      </c>
      <c r="P56" s="122" t="str">
        <f>IF(J56="","",IF(ISNA(VLOOKUP(J56,Uitwerking!$A$11:$E$210,5,FALSE)),"",LEFT(VLOOKUP(J56,Uitwerking!$A$11:$E$210,5,FALSE),LEN(VLOOKUP(J56,Uitwerking!$A$11:$E$210,5,FALSE))-1)))</f>
        <v/>
      </c>
      <c r="Q56" s="61"/>
    </row>
    <row r="57" spans="1:17" ht="50" customHeight="1" thickTop="1" thickBot="1" x14ac:dyDescent="0.3">
      <c r="A57" s="61"/>
      <c r="B57" s="61">
        <f>IF(AND(ISNUMBER(D57),D57&lt;&gt;"",ISNUMBER(VALUE(LEFT(C57,6)))),IF(VALUE(LEFT(C57,6))&lt;10000,-ABS(B56),IF(ISNA(VLOOKUP(C57,$C$3:C56,1,FALSE())),ABS(B56)+1,-ABS(B56))),-ABS(B56))</f>
        <v>0</v>
      </c>
      <c r="C57" s="61" t="str">
        <f>IF(LEN('Afvalgegevens e-MJV'!A55)&lt;&gt;8,IF('Afvalgegevens e-MJV'!A55="","",'Afvalgegevens e-MJV'!A55),CONCATENATE(LEFT('Afvalgegevens e-MJV'!A55,2),MID('Afvalgegevens e-MJV'!A55,4,2),MID('Afvalgegevens e-MJV'!A55,7,2),IF('Afvalgegevens e-MJV'!C55="Ja","*","")))</f>
        <v/>
      </c>
      <c r="D57" s="61">
        <f>IF(ISNUMBER('Afvalgegevens e-MJV'!D55),'Afvalgegevens e-MJV'!D55,IF(ISNUMBER(_xlfn.NUMBERVALUE('Afvalgegevens e-MJV'!D55,",",".")),_xlfn.NUMBERVALUE('Afvalgegevens e-MJV'!D55,",","."),""))</f>
        <v>0</v>
      </c>
      <c r="E57" s="61" t="str">
        <f>IF(C57="","",IF(ISNA(VLOOKUP('Verschil e-MJV en LMA'!C57,Uitwerking!$A$11:$B$210,2,FALSE())),"",VLOOKUP('Verschil e-MJV en LMA'!C57,Uitwerking!$A$11:$B$210,2,FALSE())/1000))</f>
        <v/>
      </c>
      <c r="F57" s="61"/>
      <c r="G57" s="61">
        <f t="shared" si="5"/>
        <v>53</v>
      </c>
      <c r="H57" s="61" t="str">
        <f t="shared" si="9"/>
        <v/>
      </c>
      <c r="I57" s="61"/>
      <c r="J57" s="90" t="str">
        <f t="shared" si="8"/>
        <v/>
      </c>
      <c r="K57" s="91" t="str">
        <f t="shared" si="10"/>
        <v/>
      </c>
      <c r="L57" s="91" t="str">
        <f t="shared" si="4"/>
        <v/>
      </c>
      <c r="M57" s="92" t="str">
        <f t="shared" si="11"/>
        <v/>
      </c>
      <c r="N57" s="93" t="str">
        <f t="shared" si="12"/>
        <v/>
      </c>
      <c r="O57" s="93" t="str">
        <f>IF(H57="","",VLOOKUP(H57,Euralcodes!$A$2:$C$840,3,FALSE()))</f>
        <v/>
      </c>
      <c r="P57" s="122" t="str">
        <f>IF(J57="","",IF(ISNA(VLOOKUP(J57,Uitwerking!$A$11:$E$210,5,FALSE)),"",LEFT(VLOOKUP(J57,Uitwerking!$A$11:$E$210,5,FALSE),LEN(VLOOKUP(J57,Uitwerking!$A$11:$E$210,5,FALSE))-1)))</f>
        <v/>
      </c>
      <c r="Q57" s="61"/>
    </row>
    <row r="58" spans="1:17" ht="50" customHeight="1" thickTop="1" thickBot="1" x14ac:dyDescent="0.3">
      <c r="A58" s="61"/>
      <c r="B58" s="61">
        <f>IF(AND(ISNUMBER(D58),D58&lt;&gt;"",ISNUMBER(VALUE(LEFT(C58,6)))),IF(VALUE(LEFT(C58,6))&lt;10000,-ABS(B57),IF(ISNA(VLOOKUP(C58,$C$3:C57,1,FALSE())),ABS(B57)+1,-ABS(B57))),-ABS(B57))</f>
        <v>0</v>
      </c>
      <c r="C58" s="61" t="str">
        <f>IF(LEN('Afvalgegevens e-MJV'!A56)&lt;&gt;8,IF('Afvalgegevens e-MJV'!A56="","",'Afvalgegevens e-MJV'!A56),CONCATENATE(LEFT('Afvalgegevens e-MJV'!A56,2),MID('Afvalgegevens e-MJV'!A56,4,2),MID('Afvalgegevens e-MJV'!A56,7,2),IF('Afvalgegevens e-MJV'!C56="Ja","*","")))</f>
        <v/>
      </c>
      <c r="D58" s="61">
        <f>IF(ISNUMBER('Afvalgegevens e-MJV'!D56),'Afvalgegevens e-MJV'!D56,IF(ISNUMBER(_xlfn.NUMBERVALUE('Afvalgegevens e-MJV'!D56,",",".")),_xlfn.NUMBERVALUE('Afvalgegevens e-MJV'!D56,",","."),""))</f>
        <v>0</v>
      </c>
      <c r="E58" s="61" t="str">
        <f>IF(C58="","",IF(ISNA(VLOOKUP('Verschil e-MJV en LMA'!C58,Uitwerking!$A$11:$B$210,2,FALSE())),"",VLOOKUP('Verschil e-MJV en LMA'!C58,Uitwerking!$A$11:$B$210,2,FALSE())/1000))</f>
        <v/>
      </c>
      <c r="F58" s="61"/>
      <c r="G58" s="61">
        <f t="shared" si="5"/>
        <v>54</v>
      </c>
      <c r="H58" s="61" t="str">
        <f t="shared" si="9"/>
        <v/>
      </c>
      <c r="I58" s="61"/>
      <c r="J58" s="90" t="str">
        <f t="shared" si="8"/>
        <v/>
      </c>
      <c r="K58" s="91" t="str">
        <f t="shared" si="10"/>
        <v/>
      </c>
      <c r="L58" s="91" t="str">
        <f t="shared" si="4"/>
        <v/>
      </c>
      <c r="M58" s="92" t="str">
        <f t="shared" si="11"/>
        <v/>
      </c>
      <c r="N58" s="93" t="str">
        <f t="shared" si="12"/>
        <v/>
      </c>
      <c r="O58" s="93" t="str">
        <f>IF(H58="","",VLOOKUP(H58,Euralcodes!$A$2:$C$840,3,FALSE()))</f>
        <v/>
      </c>
      <c r="P58" s="122" t="str">
        <f>IF(J58="","",IF(ISNA(VLOOKUP(J58,Uitwerking!$A$11:$E$210,5,FALSE)),"",LEFT(VLOOKUP(J58,Uitwerking!$A$11:$E$210,5,FALSE),LEN(VLOOKUP(J58,Uitwerking!$A$11:$E$210,5,FALSE))-1)))</f>
        <v/>
      </c>
      <c r="Q58" s="61"/>
    </row>
    <row r="59" spans="1:17" ht="50" customHeight="1" thickTop="1" thickBot="1" x14ac:dyDescent="0.3">
      <c r="A59" s="61"/>
      <c r="B59" s="61">
        <f>IF(AND(ISNUMBER(D59),D59&lt;&gt;"",ISNUMBER(VALUE(LEFT(C59,6)))),IF(VALUE(LEFT(C59,6))&lt;10000,-ABS(B58),IF(ISNA(VLOOKUP(C59,$C$3:C58,1,FALSE())),ABS(B58)+1,-ABS(B58))),-ABS(B58))</f>
        <v>0</v>
      </c>
      <c r="C59" s="61" t="str">
        <f>IF(LEN('Afvalgegevens e-MJV'!A57)&lt;&gt;8,IF('Afvalgegevens e-MJV'!A57="","",'Afvalgegevens e-MJV'!A57),CONCATENATE(LEFT('Afvalgegevens e-MJV'!A57,2),MID('Afvalgegevens e-MJV'!A57,4,2),MID('Afvalgegevens e-MJV'!A57,7,2),IF('Afvalgegevens e-MJV'!C57="Ja","*","")))</f>
        <v/>
      </c>
      <c r="D59" s="61">
        <f>IF(ISNUMBER('Afvalgegevens e-MJV'!D57),'Afvalgegevens e-MJV'!D57,IF(ISNUMBER(_xlfn.NUMBERVALUE('Afvalgegevens e-MJV'!D57,",",".")),_xlfn.NUMBERVALUE('Afvalgegevens e-MJV'!D57,",","."),""))</f>
        <v>0</v>
      </c>
      <c r="E59" s="61" t="str">
        <f>IF(C59="","",IF(ISNA(VLOOKUP('Verschil e-MJV en LMA'!C59,Uitwerking!$A$11:$B$210,2,FALSE())),"",VLOOKUP('Verschil e-MJV en LMA'!C59,Uitwerking!$A$11:$B$210,2,FALSE())/1000))</f>
        <v/>
      </c>
      <c r="F59" s="61"/>
      <c r="G59" s="61">
        <f t="shared" si="5"/>
        <v>55</v>
      </c>
      <c r="H59" s="61" t="str">
        <f t="shared" si="9"/>
        <v/>
      </c>
      <c r="I59" s="61"/>
      <c r="J59" s="90" t="str">
        <f t="shared" si="8"/>
        <v/>
      </c>
      <c r="K59" s="91" t="str">
        <f t="shared" si="10"/>
        <v/>
      </c>
      <c r="L59" s="91" t="str">
        <f t="shared" si="4"/>
        <v/>
      </c>
      <c r="M59" s="92" t="str">
        <f t="shared" si="11"/>
        <v/>
      </c>
      <c r="N59" s="93" t="str">
        <f t="shared" si="12"/>
        <v/>
      </c>
      <c r="O59" s="93" t="str">
        <f>IF(H59="","",VLOOKUP(H59,Euralcodes!$A$2:$C$840,3,FALSE()))</f>
        <v/>
      </c>
      <c r="P59" s="122" t="str">
        <f>IF(J59="","",IF(ISNA(VLOOKUP(J59,Uitwerking!$A$11:$E$210,5,FALSE)),"",LEFT(VLOOKUP(J59,Uitwerking!$A$11:$E$210,5,FALSE),LEN(VLOOKUP(J59,Uitwerking!$A$11:$E$210,5,FALSE))-1)))</f>
        <v/>
      </c>
      <c r="Q59" s="61"/>
    </row>
    <row r="60" spans="1:17" ht="50" customHeight="1" thickTop="1" thickBot="1" x14ac:dyDescent="0.3">
      <c r="A60" s="61"/>
      <c r="B60" s="61">
        <f>IF(AND(ISNUMBER(D60),D60&lt;&gt;"",ISNUMBER(VALUE(LEFT(C60,6)))),IF(VALUE(LEFT(C60,6))&lt;10000,-ABS(B59),IF(ISNA(VLOOKUP(C60,$C$3:C59,1,FALSE())),ABS(B59)+1,-ABS(B59))),-ABS(B59))</f>
        <v>0</v>
      </c>
      <c r="C60" s="61" t="str">
        <f>IF(LEN('Afvalgegevens e-MJV'!A58)&lt;&gt;8,IF('Afvalgegevens e-MJV'!A58="","",'Afvalgegevens e-MJV'!A58),CONCATENATE(LEFT('Afvalgegevens e-MJV'!A58,2),MID('Afvalgegevens e-MJV'!A58,4,2),MID('Afvalgegevens e-MJV'!A58,7,2),IF('Afvalgegevens e-MJV'!C58="Ja","*","")))</f>
        <v/>
      </c>
      <c r="D60" s="61">
        <f>IF(ISNUMBER('Afvalgegevens e-MJV'!D58),'Afvalgegevens e-MJV'!D58,IF(ISNUMBER(_xlfn.NUMBERVALUE('Afvalgegevens e-MJV'!D58,",",".")),_xlfn.NUMBERVALUE('Afvalgegevens e-MJV'!D58,",","."),""))</f>
        <v>0</v>
      </c>
      <c r="E60" s="61" t="str">
        <f>IF(C60="","",IF(ISNA(VLOOKUP('Verschil e-MJV en LMA'!C60,Uitwerking!$A$11:$B$210,2,FALSE())),"",VLOOKUP('Verschil e-MJV en LMA'!C60,Uitwerking!$A$11:$B$210,2,FALSE())/1000))</f>
        <v/>
      </c>
      <c r="F60" s="61"/>
      <c r="G60" s="61">
        <f t="shared" si="5"/>
        <v>56</v>
      </c>
      <c r="H60" s="61" t="str">
        <f t="shared" si="9"/>
        <v/>
      </c>
      <c r="I60" s="61"/>
      <c r="J60" s="90" t="str">
        <f t="shared" si="8"/>
        <v/>
      </c>
      <c r="K60" s="91" t="str">
        <f t="shared" si="10"/>
        <v/>
      </c>
      <c r="L60" s="91" t="str">
        <f t="shared" si="4"/>
        <v/>
      </c>
      <c r="M60" s="92" t="str">
        <f t="shared" si="11"/>
        <v/>
      </c>
      <c r="N60" s="93" t="str">
        <f t="shared" si="12"/>
        <v/>
      </c>
      <c r="O60" s="93" t="str">
        <f>IF(H60="","",VLOOKUP(H60,Euralcodes!$A$2:$C$840,3,FALSE()))</f>
        <v/>
      </c>
      <c r="P60" s="122" t="str">
        <f>IF(J60="","",IF(ISNA(VLOOKUP(J60,Uitwerking!$A$11:$E$210,5,FALSE)),"",LEFT(VLOOKUP(J60,Uitwerking!$A$11:$E$210,5,FALSE),LEN(VLOOKUP(J60,Uitwerking!$A$11:$E$210,5,FALSE))-1)))</f>
        <v/>
      </c>
      <c r="Q60" s="61"/>
    </row>
    <row r="61" spans="1:17" ht="50" customHeight="1" thickTop="1" thickBot="1" x14ac:dyDescent="0.3">
      <c r="A61" s="61"/>
      <c r="B61" s="61">
        <f>IF(AND(ISNUMBER(D61),D61&lt;&gt;"",ISNUMBER(VALUE(LEFT(C61,6)))),IF(VALUE(LEFT(C61,6))&lt;10000,-ABS(B60),IF(ISNA(VLOOKUP(C61,$C$3:C60,1,FALSE())),ABS(B60)+1,-ABS(B60))),-ABS(B60))</f>
        <v>0</v>
      </c>
      <c r="C61" s="61" t="str">
        <f>IF(LEN('Afvalgegevens e-MJV'!A59)&lt;&gt;8,IF('Afvalgegevens e-MJV'!A59="","",'Afvalgegevens e-MJV'!A59),CONCATENATE(LEFT('Afvalgegevens e-MJV'!A59,2),MID('Afvalgegevens e-MJV'!A59,4,2),MID('Afvalgegevens e-MJV'!A59,7,2),IF('Afvalgegevens e-MJV'!C59="Ja","*","")))</f>
        <v/>
      </c>
      <c r="D61" s="61">
        <f>IF(ISNUMBER('Afvalgegevens e-MJV'!D59),'Afvalgegevens e-MJV'!D59,IF(ISNUMBER(_xlfn.NUMBERVALUE('Afvalgegevens e-MJV'!D59,",",".")),_xlfn.NUMBERVALUE('Afvalgegevens e-MJV'!D59,",","."),""))</f>
        <v>0</v>
      </c>
      <c r="E61" s="61" t="str">
        <f>IF(C61="","",IF(ISNA(VLOOKUP('Verschil e-MJV en LMA'!C61,Uitwerking!$A$11:$B$210,2,FALSE())),"",VLOOKUP('Verschil e-MJV en LMA'!C61,Uitwerking!$A$11:$B$210,2,FALSE())/1000))</f>
        <v/>
      </c>
      <c r="F61" s="61"/>
      <c r="G61" s="61">
        <f t="shared" si="5"/>
        <v>57</v>
      </c>
      <c r="H61" s="61" t="str">
        <f t="shared" si="9"/>
        <v/>
      </c>
      <c r="I61" s="61"/>
      <c r="J61" s="90" t="str">
        <f t="shared" si="8"/>
        <v/>
      </c>
      <c r="K61" s="91" t="str">
        <f t="shared" si="10"/>
        <v/>
      </c>
      <c r="L61" s="91" t="str">
        <f t="shared" si="4"/>
        <v/>
      </c>
      <c r="M61" s="92" t="str">
        <f t="shared" si="11"/>
        <v/>
      </c>
      <c r="N61" s="93" t="str">
        <f t="shared" si="12"/>
        <v/>
      </c>
      <c r="O61" s="93" t="str">
        <f>IF(H61="","",VLOOKUP(H61,Euralcodes!$A$2:$C$840,3,FALSE()))</f>
        <v/>
      </c>
      <c r="P61" s="122" t="str">
        <f>IF(J61="","",IF(ISNA(VLOOKUP(J61,Uitwerking!$A$11:$E$210,5,FALSE)),"",LEFT(VLOOKUP(J61,Uitwerking!$A$11:$E$210,5,FALSE),LEN(VLOOKUP(J61,Uitwerking!$A$11:$E$210,5,FALSE))-1)))</f>
        <v/>
      </c>
      <c r="Q61" s="61"/>
    </row>
    <row r="62" spans="1:17" ht="50" customHeight="1" thickTop="1" thickBot="1" x14ac:dyDescent="0.3">
      <c r="A62" s="61"/>
      <c r="B62" s="61">
        <f>IF(AND(ISNUMBER(D62),D62&lt;&gt;"",ISNUMBER(VALUE(LEFT(C62,6)))),IF(VALUE(LEFT(C62,6))&lt;10000,-ABS(B61),IF(ISNA(VLOOKUP(C62,$C$3:C61,1,FALSE())),ABS(B61)+1,-ABS(B61))),-ABS(B61))</f>
        <v>0</v>
      </c>
      <c r="C62" s="61" t="str">
        <f>IF(LEN('Afvalgegevens e-MJV'!A60)&lt;&gt;8,IF('Afvalgegevens e-MJV'!A60="","",'Afvalgegevens e-MJV'!A60),CONCATENATE(LEFT('Afvalgegevens e-MJV'!A60,2),MID('Afvalgegevens e-MJV'!A60,4,2),MID('Afvalgegevens e-MJV'!A60,7,2),IF('Afvalgegevens e-MJV'!C60="Ja","*","")))</f>
        <v/>
      </c>
      <c r="D62" s="61">
        <f>IF(ISNUMBER('Afvalgegevens e-MJV'!D60),'Afvalgegevens e-MJV'!D60,IF(ISNUMBER(_xlfn.NUMBERVALUE('Afvalgegevens e-MJV'!D60,",",".")),_xlfn.NUMBERVALUE('Afvalgegevens e-MJV'!D60,",","."),""))</f>
        <v>0</v>
      </c>
      <c r="E62" s="61" t="str">
        <f>IF(C62="","",IF(ISNA(VLOOKUP('Verschil e-MJV en LMA'!C62,Uitwerking!$A$11:$B$210,2,FALSE())),"",VLOOKUP('Verschil e-MJV en LMA'!C62,Uitwerking!$A$11:$B$210,2,FALSE())/1000))</f>
        <v/>
      </c>
      <c r="F62" s="61"/>
      <c r="G62" s="61">
        <f t="shared" si="5"/>
        <v>58</v>
      </c>
      <c r="H62" s="61" t="str">
        <f t="shared" si="9"/>
        <v/>
      </c>
      <c r="I62" s="61"/>
      <c r="J62" s="90" t="str">
        <f t="shared" si="8"/>
        <v/>
      </c>
      <c r="K62" s="91" t="str">
        <f t="shared" si="10"/>
        <v/>
      </c>
      <c r="L62" s="91" t="str">
        <f t="shared" si="4"/>
        <v/>
      </c>
      <c r="M62" s="92" t="str">
        <f t="shared" si="11"/>
        <v/>
      </c>
      <c r="N62" s="93" t="str">
        <f t="shared" si="12"/>
        <v/>
      </c>
      <c r="O62" s="93" t="str">
        <f>IF(H62="","",VLOOKUP(H62,Euralcodes!$A$2:$C$840,3,FALSE()))</f>
        <v/>
      </c>
      <c r="P62" s="122" t="str">
        <f>IF(J62="","",IF(ISNA(VLOOKUP(J62,Uitwerking!$A$11:$E$210,5,FALSE)),"",LEFT(VLOOKUP(J62,Uitwerking!$A$11:$E$210,5,FALSE),LEN(VLOOKUP(J62,Uitwerking!$A$11:$E$210,5,FALSE))-1)))</f>
        <v/>
      </c>
      <c r="Q62" s="61"/>
    </row>
    <row r="63" spans="1:17" ht="50" customHeight="1" thickTop="1" thickBot="1" x14ac:dyDescent="0.3">
      <c r="A63" s="61"/>
      <c r="B63" s="61">
        <f>IF(AND(ISNUMBER(D63),D63&lt;&gt;"",ISNUMBER(VALUE(LEFT(C63,6)))),IF(VALUE(LEFT(C63,6))&lt;10000,-ABS(B62),IF(ISNA(VLOOKUP(C63,$C$3:C62,1,FALSE())),ABS(B62)+1,-ABS(B62))),-ABS(B62))</f>
        <v>0</v>
      </c>
      <c r="C63" s="61" t="str">
        <f>IF(LEN('Afvalgegevens e-MJV'!A61)&lt;&gt;8,IF('Afvalgegevens e-MJV'!A61="","",'Afvalgegevens e-MJV'!A61),CONCATENATE(LEFT('Afvalgegevens e-MJV'!A61,2),MID('Afvalgegevens e-MJV'!A61,4,2),MID('Afvalgegevens e-MJV'!A61,7,2),IF('Afvalgegevens e-MJV'!C61="Ja","*","")))</f>
        <v/>
      </c>
      <c r="D63" s="61">
        <f>IF(ISNUMBER('Afvalgegevens e-MJV'!D61),'Afvalgegevens e-MJV'!D61,IF(ISNUMBER(_xlfn.NUMBERVALUE('Afvalgegevens e-MJV'!D61,",",".")),_xlfn.NUMBERVALUE('Afvalgegevens e-MJV'!D61,",","."),""))</f>
        <v>0</v>
      </c>
      <c r="E63" s="61" t="str">
        <f>IF(C63="","",IF(ISNA(VLOOKUP('Verschil e-MJV en LMA'!C63,Uitwerking!$A$11:$B$210,2,FALSE())),"",VLOOKUP('Verschil e-MJV en LMA'!C63,Uitwerking!$A$11:$B$210,2,FALSE())/1000))</f>
        <v/>
      </c>
      <c r="F63" s="61"/>
      <c r="G63" s="61">
        <f t="shared" si="5"/>
        <v>59</v>
      </c>
      <c r="H63" s="61" t="str">
        <f t="shared" si="9"/>
        <v/>
      </c>
      <c r="I63" s="61"/>
      <c r="J63" s="90" t="str">
        <f t="shared" si="8"/>
        <v/>
      </c>
      <c r="K63" s="91" t="str">
        <f t="shared" si="10"/>
        <v/>
      </c>
      <c r="L63" s="91" t="str">
        <f t="shared" si="4"/>
        <v/>
      </c>
      <c r="M63" s="92" t="str">
        <f t="shared" si="11"/>
        <v/>
      </c>
      <c r="N63" s="93" t="str">
        <f t="shared" si="12"/>
        <v/>
      </c>
      <c r="O63" s="93" t="str">
        <f>IF(H63="","",VLOOKUP(H63,Euralcodes!$A$2:$C$840,3,FALSE()))</f>
        <v/>
      </c>
      <c r="P63" s="122" t="str">
        <f>IF(J63="","",IF(ISNA(VLOOKUP(J63,Uitwerking!$A$11:$E$210,5,FALSE)),"",LEFT(VLOOKUP(J63,Uitwerking!$A$11:$E$210,5,FALSE),LEN(VLOOKUP(J63,Uitwerking!$A$11:$E$210,5,FALSE))-1)))</f>
        <v/>
      </c>
      <c r="Q63" s="61"/>
    </row>
    <row r="64" spans="1:17" ht="50" customHeight="1" thickTop="1" thickBot="1" x14ac:dyDescent="0.3">
      <c r="A64" s="61"/>
      <c r="B64" s="61">
        <f>IF(AND(ISNUMBER(D64),D64&lt;&gt;"",ISNUMBER(VALUE(LEFT(C64,6)))),IF(VALUE(LEFT(C64,6))&lt;10000,-ABS(B63),IF(ISNA(VLOOKUP(C64,$C$3:C63,1,FALSE())),ABS(B63)+1,-ABS(B63))),-ABS(B63))</f>
        <v>0</v>
      </c>
      <c r="C64" s="61" t="str">
        <f>IF(LEN('Afvalgegevens e-MJV'!A62)&lt;&gt;8,IF('Afvalgegevens e-MJV'!A62="","",'Afvalgegevens e-MJV'!A62),CONCATENATE(LEFT('Afvalgegevens e-MJV'!A62,2),MID('Afvalgegevens e-MJV'!A62,4,2),MID('Afvalgegevens e-MJV'!A62,7,2),IF('Afvalgegevens e-MJV'!C62="Ja","*","")))</f>
        <v/>
      </c>
      <c r="D64" s="61">
        <f>IF(ISNUMBER('Afvalgegevens e-MJV'!D62),'Afvalgegevens e-MJV'!D62,IF(ISNUMBER(_xlfn.NUMBERVALUE('Afvalgegevens e-MJV'!D62,",",".")),_xlfn.NUMBERVALUE('Afvalgegevens e-MJV'!D62,",","."),""))</f>
        <v>0</v>
      </c>
      <c r="E64" s="61" t="str">
        <f>IF(C64="","",IF(ISNA(VLOOKUP('Verschil e-MJV en LMA'!C64,Uitwerking!$A$11:$B$210,2,FALSE())),"",VLOOKUP('Verschil e-MJV en LMA'!C64,Uitwerking!$A$11:$B$210,2,FALSE())/1000))</f>
        <v/>
      </c>
      <c r="F64" s="61"/>
      <c r="G64" s="61">
        <f t="shared" si="5"/>
        <v>60</v>
      </c>
      <c r="H64" s="61" t="str">
        <f t="shared" si="9"/>
        <v/>
      </c>
      <c r="I64" s="61"/>
      <c r="J64" s="90" t="str">
        <f t="shared" si="8"/>
        <v/>
      </c>
      <c r="K64" s="91" t="str">
        <f t="shared" si="10"/>
        <v/>
      </c>
      <c r="L64" s="91" t="str">
        <f t="shared" si="4"/>
        <v/>
      </c>
      <c r="M64" s="92" t="str">
        <f t="shared" si="11"/>
        <v/>
      </c>
      <c r="N64" s="93" t="str">
        <f t="shared" si="12"/>
        <v/>
      </c>
      <c r="O64" s="93" t="str">
        <f>IF(H64="","",VLOOKUP(H64,Euralcodes!$A$2:$C$840,3,FALSE()))</f>
        <v/>
      </c>
      <c r="P64" s="122" t="str">
        <f>IF(J64="","",IF(ISNA(VLOOKUP(J64,Uitwerking!$A$11:$E$210,5,FALSE)),"",LEFT(VLOOKUP(J64,Uitwerking!$A$11:$E$210,5,FALSE),LEN(VLOOKUP(J64,Uitwerking!$A$11:$E$210,5,FALSE))-1)))</f>
        <v/>
      </c>
      <c r="Q64" s="61"/>
    </row>
    <row r="65" spans="1:17" ht="50" customHeight="1" thickTop="1" thickBot="1" x14ac:dyDescent="0.3">
      <c r="A65" s="61"/>
      <c r="B65" s="61">
        <f>IF(AND(ISNUMBER(D65),D65&lt;&gt;"",ISNUMBER(VALUE(LEFT(C65,6)))),IF(VALUE(LEFT(C65,6))&lt;10000,-ABS(B64),IF(ISNA(VLOOKUP(C65,$C$3:C64,1,FALSE())),ABS(B64)+1,-ABS(B64))),-ABS(B64))</f>
        <v>0</v>
      </c>
      <c r="C65" s="61" t="str">
        <f>IF(LEN('Afvalgegevens e-MJV'!A63)&lt;&gt;8,IF('Afvalgegevens e-MJV'!A63="","",'Afvalgegevens e-MJV'!A63),CONCATENATE(LEFT('Afvalgegevens e-MJV'!A63,2),MID('Afvalgegevens e-MJV'!A63,4,2),MID('Afvalgegevens e-MJV'!A63,7,2),IF('Afvalgegevens e-MJV'!C63="Ja","*","")))</f>
        <v/>
      </c>
      <c r="D65" s="61">
        <f>IF(ISNUMBER('Afvalgegevens e-MJV'!D63),'Afvalgegevens e-MJV'!D63,IF(ISNUMBER(_xlfn.NUMBERVALUE('Afvalgegevens e-MJV'!D63,",",".")),_xlfn.NUMBERVALUE('Afvalgegevens e-MJV'!D63,",","."),""))</f>
        <v>0</v>
      </c>
      <c r="E65" s="61" t="str">
        <f>IF(C65="","",IF(ISNA(VLOOKUP('Verschil e-MJV en LMA'!C65,Uitwerking!$A$11:$B$210,2,FALSE())),"",VLOOKUP('Verschil e-MJV en LMA'!C65,Uitwerking!$A$11:$B$210,2,FALSE())/1000))</f>
        <v/>
      </c>
      <c r="F65" s="61"/>
      <c r="G65" s="61">
        <f t="shared" si="5"/>
        <v>61</v>
      </c>
      <c r="H65" s="61" t="str">
        <f t="shared" si="9"/>
        <v/>
      </c>
      <c r="I65" s="61"/>
      <c r="J65" s="90" t="str">
        <f t="shared" si="8"/>
        <v/>
      </c>
      <c r="K65" s="91" t="str">
        <f t="shared" si="10"/>
        <v/>
      </c>
      <c r="L65" s="91" t="str">
        <f t="shared" si="4"/>
        <v/>
      </c>
      <c r="M65" s="92" t="str">
        <f t="shared" si="11"/>
        <v/>
      </c>
      <c r="N65" s="93" t="str">
        <f t="shared" si="12"/>
        <v/>
      </c>
      <c r="O65" s="93" t="str">
        <f>IF(H65="","",VLOOKUP(H65,Euralcodes!$A$2:$C$840,3,FALSE()))</f>
        <v/>
      </c>
      <c r="P65" s="122" t="str">
        <f>IF(J65="","",IF(ISNA(VLOOKUP(J65,Uitwerking!$A$11:$E$210,5,FALSE)),"",LEFT(VLOOKUP(J65,Uitwerking!$A$11:$E$210,5,FALSE),LEN(VLOOKUP(J65,Uitwerking!$A$11:$E$210,5,FALSE))-1)))</f>
        <v/>
      </c>
      <c r="Q65" s="61"/>
    </row>
    <row r="66" spans="1:17" ht="50" customHeight="1" thickTop="1" thickBot="1" x14ac:dyDescent="0.3">
      <c r="A66" s="61"/>
      <c r="B66" s="61">
        <f>IF(AND(ISNUMBER(D66),D66&lt;&gt;"",ISNUMBER(VALUE(LEFT(C66,6)))),IF(VALUE(LEFT(C66,6))&lt;10000,-ABS(B65),IF(ISNA(VLOOKUP(C66,$C$3:C65,1,FALSE())),ABS(B65)+1,-ABS(B65))),-ABS(B65))</f>
        <v>0</v>
      </c>
      <c r="C66" s="61" t="str">
        <f>IF(LEN('Afvalgegevens e-MJV'!A64)&lt;&gt;8,IF('Afvalgegevens e-MJV'!A64="","",'Afvalgegevens e-MJV'!A64),CONCATENATE(LEFT('Afvalgegevens e-MJV'!A64,2),MID('Afvalgegevens e-MJV'!A64,4,2),MID('Afvalgegevens e-MJV'!A64,7,2),IF('Afvalgegevens e-MJV'!C64="Ja","*","")))</f>
        <v/>
      </c>
      <c r="D66" s="61">
        <f>IF(ISNUMBER('Afvalgegevens e-MJV'!D64),'Afvalgegevens e-MJV'!D64,IF(ISNUMBER(_xlfn.NUMBERVALUE('Afvalgegevens e-MJV'!D64,",",".")),_xlfn.NUMBERVALUE('Afvalgegevens e-MJV'!D64,",","."),""))</f>
        <v>0</v>
      </c>
      <c r="E66" s="61" t="str">
        <f>IF(C66="","",IF(ISNA(VLOOKUP('Verschil e-MJV en LMA'!C66,Uitwerking!$A$11:$B$210,2,FALSE())),"",VLOOKUP('Verschil e-MJV en LMA'!C66,Uitwerking!$A$11:$B$210,2,FALSE())/1000))</f>
        <v/>
      </c>
      <c r="F66" s="61"/>
      <c r="G66" s="61">
        <f t="shared" si="5"/>
        <v>62</v>
      </c>
      <c r="H66" s="61" t="str">
        <f t="shared" si="9"/>
        <v/>
      </c>
      <c r="I66" s="61"/>
      <c r="J66" s="90" t="str">
        <f t="shared" si="8"/>
        <v/>
      </c>
      <c r="K66" s="91" t="str">
        <f t="shared" si="10"/>
        <v/>
      </c>
      <c r="L66" s="91" t="str">
        <f t="shared" si="4"/>
        <v/>
      </c>
      <c r="M66" s="92" t="str">
        <f t="shared" si="11"/>
        <v/>
      </c>
      <c r="N66" s="93" t="str">
        <f t="shared" si="12"/>
        <v/>
      </c>
      <c r="O66" s="93" t="str">
        <f>IF(H66="","",VLOOKUP(H66,Euralcodes!$A$2:$C$840,3,FALSE()))</f>
        <v/>
      </c>
      <c r="P66" s="122" t="str">
        <f>IF(J66="","",IF(ISNA(VLOOKUP(J66,Uitwerking!$A$11:$E$210,5,FALSE)),"",LEFT(VLOOKUP(J66,Uitwerking!$A$11:$E$210,5,FALSE),LEN(VLOOKUP(J66,Uitwerking!$A$11:$E$210,5,FALSE))-1)))</f>
        <v/>
      </c>
      <c r="Q66" s="61"/>
    </row>
    <row r="67" spans="1:17" ht="50" customHeight="1" thickTop="1" thickBot="1" x14ac:dyDescent="0.3">
      <c r="A67" s="61"/>
      <c r="B67" s="61">
        <f>IF(AND(ISNUMBER(D67),D67&lt;&gt;"",ISNUMBER(VALUE(LEFT(C67,6)))),IF(VALUE(LEFT(C67,6))&lt;10000,-ABS(B66),IF(ISNA(VLOOKUP(C67,$C$3:C66,1,FALSE())),ABS(B66)+1,-ABS(B66))),-ABS(B66))</f>
        <v>0</v>
      </c>
      <c r="C67" s="61" t="str">
        <f>IF(LEN('Afvalgegevens e-MJV'!A65)&lt;&gt;8,IF('Afvalgegevens e-MJV'!A65="","",'Afvalgegevens e-MJV'!A65),CONCATENATE(LEFT('Afvalgegevens e-MJV'!A65,2),MID('Afvalgegevens e-MJV'!A65,4,2),MID('Afvalgegevens e-MJV'!A65,7,2),IF('Afvalgegevens e-MJV'!C65="Ja","*","")))</f>
        <v/>
      </c>
      <c r="D67" s="61">
        <f>IF(ISNUMBER('Afvalgegevens e-MJV'!D65),'Afvalgegevens e-MJV'!D65,IF(ISNUMBER(_xlfn.NUMBERVALUE('Afvalgegevens e-MJV'!D65,",",".")),_xlfn.NUMBERVALUE('Afvalgegevens e-MJV'!D65,",","."),""))</f>
        <v>0</v>
      </c>
      <c r="E67" s="61" t="str">
        <f>IF(C67="","",IF(ISNA(VLOOKUP('Verschil e-MJV en LMA'!C67,Uitwerking!$A$11:$B$210,2,FALSE())),"",VLOOKUP('Verschil e-MJV en LMA'!C67,Uitwerking!$A$11:$B$210,2,FALSE())/1000))</f>
        <v/>
      </c>
      <c r="F67" s="61"/>
      <c r="G67" s="61">
        <f t="shared" si="5"/>
        <v>63</v>
      </c>
      <c r="H67" s="61" t="str">
        <f t="shared" si="9"/>
        <v/>
      </c>
      <c r="I67" s="61"/>
      <c r="J67" s="90" t="str">
        <f t="shared" si="8"/>
        <v/>
      </c>
      <c r="K67" s="91" t="str">
        <f t="shared" si="10"/>
        <v/>
      </c>
      <c r="L67" s="91" t="str">
        <f t="shared" si="4"/>
        <v/>
      </c>
      <c r="M67" s="92" t="str">
        <f t="shared" si="11"/>
        <v/>
      </c>
      <c r="N67" s="93" t="str">
        <f t="shared" si="12"/>
        <v/>
      </c>
      <c r="O67" s="93" t="str">
        <f>IF(H67="","",VLOOKUP(H67,Euralcodes!$A$2:$C$840,3,FALSE()))</f>
        <v/>
      </c>
      <c r="P67" s="122" t="str">
        <f>IF(J67="","",IF(ISNA(VLOOKUP(J67,Uitwerking!$A$11:$E$210,5,FALSE)),"",LEFT(VLOOKUP(J67,Uitwerking!$A$11:$E$210,5,FALSE),LEN(VLOOKUP(J67,Uitwerking!$A$11:$E$210,5,FALSE))-1)))</f>
        <v/>
      </c>
      <c r="Q67" s="61"/>
    </row>
    <row r="68" spans="1:17" ht="50" customHeight="1" thickTop="1" thickBot="1" x14ac:dyDescent="0.3">
      <c r="A68" s="61"/>
      <c r="B68" s="61">
        <f>IF(AND(ISNUMBER(D68),D68&lt;&gt;"",ISNUMBER(VALUE(LEFT(C68,6)))),IF(VALUE(LEFT(C68,6))&lt;10000,-ABS(B67),IF(ISNA(VLOOKUP(C68,$C$3:C67,1,FALSE())),ABS(B67)+1,-ABS(B67))),-ABS(B67))</f>
        <v>0</v>
      </c>
      <c r="C68" s="61" t="str">
        <f>IF(LEN('Afvalgegevens e-MJV'!A66)&lt;&gt;8,IF('Afvalgegevens e-MJV'!A66="","",'Afvalgegevens e-MJV'!A66),CONCATENATE(LEFT('Afvalgegevens e-MJV'!A66,2),MID('Afvalgegevens e-MJV'!A66,4,2),MID('Afvalgegevens e-MJV'!A66,7,2),IF('Afvalgegevens e-MJV'!C66="Ja","*","")))</f>
        <v/>
      </c>
      <c r="D68" s="61">
        <f>IF(ISNUMBER('Afvalgegevens e-MJV'!D66),'Afvalgegevens e-MJV'!D66,IF(ISNUMBER(_xlfn.NUMBERVALUE('Afvalgegevens e-MJV'!D66,",",".")),_xlfn.NUMBERVALUE('Afvalgegevens e-MJV'!D66,",","."),""))</f>
        <v>0</v>
      </c>
      <c r="E68" s="61" t="str">
        <f>IF(C68="","",IF(ISNA(VLOOKUP('Verschil e-MJV en LMA'!C68,Uitwerking!$A$11:$B$210,2,FALSE())),"",VLOOKUP('Verschil e-MJV en LMA'!C68,Uitwerking!$A$11:$B$210,2,FALSE())/1000))</f>
        <v/>
      </c>
      <c r="F68" s="61"/>
      <c r="G68" s="61">
        <f t="shared" si="5"/>
        <v>64</v>
      </c>
      <c r="H68" s="61" t="str">
        <f t="shared" si="9"/>
        <v/>
      </c>
      <c r="I68" s="61"/>
      <c r="J68" s="90" t="str">
        <f t="shared" si="8"/>
        <v/>
      </c>
      <c r="K68" s="91" t="str">
        <f t="shared" si="10"/>
        <v/>
      </c>
      <c r="L68" s="91" t="str">
        <f t="shared" si="4"/>
        <v/>
      </c>
      <c r="M68" s="92" t="str">
        <f t="shared" si="11"/>
        <v/>
      </c>
      <c r="N68" s="93" t="str">
        <f t="shared" si="12"/>
        <v/>
      </c>
      <c r="O68" s="93" t="str">
        <f>IF(H68="","",VLOOKUP(H68,Euralcodes!$A$2:$C$840,3,FALSE()))</f>
        <v/>
      </c>
      <c r="P68" s="122" t="str">
        <f>IF(J68="","",IF(ISNA(VLOOKUP(J68,Uitwerking!$A$11:$E$210,5,FALSE)),"",LEFT(VLOOKUP(J68,Uitwerking!$A$11:$E$210,5,FALSE),LEN(VLOOKUP(J68,Uitwerking!$A$11:$E$210,5,FALSE))-1)))</f>
        <v/>
      </c>
      <c r="Q68" s="61"/>
    </row>
    <row r="69" spans="1:17" ht="50" customHeight="1" thickTop="1" thickBot="1" x14ac:dyDescent="0.3">
      <c r="A69" s="61"/>
      <c r="B69" s="61">
        <f>IF(AND(ISNUMBER(D69),D69&lt;&gt;"",ISNUMBER(VALUE(LEFT(C69,6)))),IF(VALUE(LEFT(C69,6))&lt;10000,-ABS(B68),IF(ISNA(VLOOKUP(C69,$C$3:C68,1,FALSE())),ABS(B68)+1,-ABS(B68))),-ABS(B68))</f>
        <v>0</v>
      </c>
      <c r="C69" s="61" t="str">
        <f>IF(LEN('Afvalgegevens e-MJV'!A67)&lt;&gt;8,IF('Afvalgegevens e-MJV'!A67="","",'Afvalgegevens e-MJV'!A67),CONCATENATE(LEFT('Afvalgegevens e-MJV'!A67,2),MID('Afvalgegevens e-MJV'!A67,4,2),MID('Afvalgegevens e-MJV'!A67,7,2),IF('Afvalgegevens e-MJV'!C67="Ja","*","")))</f>
        <v/>
      </c>
      <c r="D69" s="61">
        <f>IF(ISNUMBER('Afvalgegevens e-MJV'!D67),'Afvalgegevens e-MJV'!D67,IF(ISNUMBER(_xlfn.NUMBERVALUE('Afvalgegevens e-MJV'!D67,",",".")),_xlfn.NUMBERVALUE('Afvalgegevens e-MJV'!D67,",","."),""))</f>
        <v>0</v>
      </c>
      <c r="E69" s="61" t="str">
        <f>IF(C69="","",IF(ISNA(VLOOKUP('Verschil e-MJV en LMA'!C69,Uitwerking!$A$11:$B$210,2,FALSE())),"",VLOOKUP('Verschil e-MJV en LMA'!C69,Uitwerking!$A$11:$B$210,2,FALSE())/1000))</f>
        <v/>
      </c>
      <c r="F69" s="61"/>
      <c r="G69" s="61">
        <f t="shared" si="5"/>
        <v>65</v>
      </c>
      <c r="H69" s="61" t="str">
        <f t="shared" si="9"/>
        <v/>
      </c>
      <c r="I69" s="61"/>
      <c r="J69" s="90" t="str">
        <f t="shared" si="8"/>
        <v/>
      </c>
      <c r="K69" s="91" t="str">
        <f t="shared" si="10"/>
        <v/>
      </c>
      <c r="L69" s="91" t="str">
        <f t="shared" si="4"/>
        <v/>
      </c>
      <c r="M69" s="92" t="str">
        <f t="shared" si="11"/>
        <v/>
      </c>
      <c r="N69" s="93" t="str">
        <f t="shared" si="12"/>
        <v/>
      </c>
      <c r="O69" s="93" t="str">
        <f>IF(H69="","",VLOOKUP(H69,Euralcodes!$A$2:$C$840,3,FALSE()))</f>
        <v/>
      </c>
      <c r="P69" s="122" t="str">
        <f>IF(J69="","",IF(ISNA(VLOOKUP(J69,Uitwerking!$A$11:$E$210,5,FALSE)),"",LEFT(VLOOKUP(J69,Uitwerking!$A$11:$E$210,5,FALSE),LEN(VLOOKUP(J69,Uitwerking!$A$11:$E$210,5,FALSE))-1)))</f>
        <v/>
      </c>
      <c r="Q69" s="61"/>
    </row>
    <row r="70" spans="1:17" ht="50" customHeight="1" thickTop="1" thickBot="1" x14ac:dyDescent="0.3">
      <c r="A70" s="61"/>
      <c r="B70" s="61">
        <f>IF(AND(ISNUMBER(D70),D70&lt;&gt;"",ISNUMBER(VALUE(LEFT(C70,6)))),IF(VALUE(LEFT(C70,6))&lt;10000,-ABS(B69),IF(ISNA(VLOOKUP(C70,$C$3:C69,1,FALSE())),ABS(B69)+1,-ABS(B69))),-ABS(B69))</f>
        <v>0</v>
      </c>
      <c r="C70" s="61" t="str">
        <f>IF(LEN('Afvalgegevens e-MJV'!A68)&lt;&gt;8,IF('Afvalgegevens e-MJV'!A68="","",'Afvalgegevens e-MJV'!A68),CONCATENATE(LEFT('Afvalgegevens e-MJV'!A68,2),MID('Afvalgegevens e-MJV'!A68,4,2),MID('Afvalgegevens e-MJV'!A68,7,2),IF('Afvalgegevens e-MJV'!C68="Ja","*","")))</f>
        <v/>
      </c>
      <c r="D70" s="61">
        <f>IF(ISNUMBER('Afvalgegevens e-MJV'!D68),'Afvalgegevens e-MJV'!D68,IF(ISNUMBER(_xlfn.NUMBERVALUE('Afvalgegevens e-MJV'!D68,",",".")),_xlfn.NUMBERVALUE('Afvalgegevens e-MJV'!D68,",","."),""))</f>
        <v>0</v>
      </c>
      <c r="E70" s="61" t="str">
        <f>IF(C70="","",IF(ISNA(VLOOKUP('Verschil e-MJV en LMA'!C70,Uitwerking!$A$11:$B$210,2,FALSE())),"",VLOOKUP('Verschil e-MJV en LMA'!C70,Uitwerking!$A$11:$B$210,2,FALSE())/1000))</f>
        <v/>
      </c>
      <c r="F70" s="61"/>
      <c r="G70" s="61">
        <f t="shared" si="5"/>
        <v>66</v>
      </c>
      <c r="H70" s="61" t="str">
        <f t="shared" si="9"/>
        <v/>
      </c>
      <c r="I70" s="61"/>
      <c r="J70" s="90" t="str">
        <f t="shared" si="8"/>
        <v/>
      </c>
      <c r="K70" s="91" t="str">
        <f t="shared" si="10"/>
        <v/>
      </c>
      <c r="L70" s="91" t="str">
        <f t="shared" ref="L70:L133" si="13">IF(ISNA(VLOOKUP($G70,$B$3:$E$257,2,FALSE())),"",IF(VLOOKUP($G70,$B$3:$E$257,4,FALSE())="",0,VLOOKUP($G70,$B$3:$E$257,4,FALSE())))</f>
        <v/>
      </c>
      <c r="M70" s="92" t="str">
        <f t="shared" si="11"/>
        <v/>
      </c>
      <c r="N70" s="93" t="str">
        <f t="shared" si="12"/>
        <v/>
      </c>
      <c r="O70" s="93" t="str">
        <f>IF(H70="","",VLOOKUP(H70,Euralcodes!$A$2:$C$840,3,FALSE()))</f>
        <v/>
      </c>
      <c r="P70" s="122" t="str">
        <f>IF(J70="","",IF(ISNA(VLOOKUP(J70,Uitwerking!$A$11:$E$210,5,FALSE)),"",LEFT(VLOOKUP(J70,Uitwerking!$A$11:$E$210,5,FALSE),LEN(VLOOKUP(J70,Uitwerking!$A$11:$E$210,5,FALSE))-1)))</f>
        <v/>
      </c>
      <c r="Q70" s="61"/>
    </row>
    <row r="71" spans="1:17" ht="50" customHeight="1" thickTop="1" thickBot="1" x14ac:dyDescent="0.3">
      <c r="A71" s="61"/>
      <c r="B71" s="61">
        <f>IF(AND(ISNUMBER(D71),D71&lt;&gt;"",ISNUMBER(VALUE(LEFT(C71,6)))),IF(VALUE(LEFT(C71,6))&lt;10000,-ABS(B70),IF(ISNA(VLOOKUP(C71,$C$3:C70,1,FALSE())),ABS(B70)+1,-ABS(B70))),-ABS(B70))</f>
        <v>0</v>
      </c>
      <c r="C71" s="61" t="str">
        <f>IF(LEN('Afvalgegevens e-MJV'!A69)&lt;&gt;8,IF('Afvalgegevens e-MJV'!A69="","",'Afvalgegevens e-MJV'!A69),CONCATENATE(LEFT('Afvalgegevens e-MJV'!A69,2),MID('Afvalgegevens e-MJV'!A69,4,2),MID('Afvalgegevens e-MJV'!A69,7,2),IF('Afvalgegevens e-MJV'!C69="Ja","*","")))</f>
        <v/>
      </c>
      <c r="D71" s="61">
        <f>IF(ISNUMBER('Afvalgegevens e-MJV'!D69),'Afvalgegevens e-MJV'!D69,IF(ISNUMBER(_xlfn.NUMBERVALUE('Afvalgegevens e-MJV'!D69,",",".")),_xlfn.NUMBERVALUE('Afvalgegevens e-MJV'!D69,",","."),""))</f>
        <v>0</v>
      </c>
      <c r="E71" s="61" t="str">
        <f>IF(C71="","",IF(ISNA(VLOOKUP('Verschil e-MJV en LMA'!C71,Uitwerking!$A$11:$B$210,2,FALSE())),"",VLOOKUP('Verschil e-MJV en LMA'!C71,Uitwerking!$A$11:$B$210,2,FALSE())/1000))</f>
        <v/>
      </c>
      <c r="F71" s="61"/>
      <c r="G71" s="61">
        <f t="shared" ref="G71:G134" si="14">G70+1</f>
        <v>67</v>
      </c>
      <c r="H71" s="61" t="str">
        <f t="shared" si="9"/>
        <v/>
      </c>
      <c r="I71" s="61"/>
      <c r="J71" s="90" t="str">
        <f t="shared" si="8"/>
        <v/>
      </c>
      <c r="K71" s="91" t="str">
        <f t="shared" si="10"/>
        <v/>
      </c>
      <c r="L71" s="91" t="str">
        <f t="shared" si="13"/>
        <v/>
      </c>
      <c r="M71" s="92" t="str">
        <f t="shared" si="11"/>
        <v/>
      </c>
      <c r="N71" s="93" t="str">
        <f t="shared" si="12"/>
        <v/>
      </c>
      <c r="O71" s="93" t="str">
        <f>IF(H71="","",VLOOKUP(H71,Euralcodes!$A$2:$C$840,3,FALSE()))</f>
        <v/>
      </c>
      <c r="P71" s="122" t="str">
        <f>IF(J71="","",IF(ISNA(VLOOKUP(J71,Uitwerking!$A$11:$E$210,5,FALSE)),"",LEFT(VLOOKUP(J71,Uitwerking!$A$11:$E$210,5,FALSE),LEN(VLOOKUP(J71,Uitwerking!$A$11:$E$210,5,FALSE))-1)))</f>
        <v/>
      </c>
      <c r="Q71" s="61"/>
    </row>
    <row r="72" spans="1:17" ht="50" customHeight="1" thickTop="1" thickBot="1" x14ac:dyDescent="0.3">
      <c r="A72" s="61"/>
      <c r="B72" s="61">
        <f>IF(AND(ISNUMBER(D72),D72&lt;&gt;"",ISNUMBER(VALUE(LEFT(C72,6)))),IF(VALUE(LEFT(C72,6))&lt;10000,-ABS(B71),IF(ISNA(VLOOKUP(C72,$C$3:C71,1,FALSE())),ABS(B71)+1,-ABS(B71))),-ABS(B71))</f>
        <v>0</v>
      </c>
      <c r="C72" s="61" t="str">
        <f>IF(LEN('Afvalgegevens e-MJV'!A70)&lt;&gt;8,IF('Afvalgegevens e-MJV'!A70="","",'Afvalgegevens e-MJV'!A70),CONCATENATE(LEFT('Afvalgegevens e-MJV'!A70,2),MID('Afvalgegevens e-MJV'!A70,4,2),MID('Afvalgegevens e-MJV'!A70,7,2),IF('Afvalgegevens e-MJV'!C70="Ja","*","")))</f>
        <v/>
      </c>
      <c r="D72" s="61">
        <f>IF(ISNUMBER('Afvalgegevens e-MJV'!D70),'Afvalgegevens e-MJV'!D70,IF(ISNUMBER(_xlfn.NUMBERVALUE('Afvalgegevens e-MJV'!D70,",",".")),_xlfn.NUMBERVALUE('Afvalgegevens e-MJV'!D70,",","."),""))</f>
        <v>0</v>
      </c>
      <c r="E72" s="61" t="str">
        <f>IF(C72="","",IF(ISNA(VLOOKUP('Verschil e-MJV en LMA'!C72,Uitwerking!$A$11:$B$210,2,FALSE())),"",VLOOKUP('Verschil e-MJV en LMA'!C72,Uitwerking!$A$11:$B$210,2,FALSE())/1000))</f>
        <v/>
      </c>
      <c r="F72" s="61"/>
      <c r="G72" s="61">
        <f t="shared" si="14"/>
        <v>68</v>
      </c>
      <c r="H72" s="61" t="str">
        <f t="shared" si="9"/>
        <v/>
      </c>
      <c r="I72" s="61"/>
      <c r="J72" s="90" t="str">
        <f t="shared" si="8"/>
        <v/>
      </c>
      <c r="K72" s="91" t="str">
        <f t="shared" si="10"/>
        <v/>
      </c>
      <c r="L72" s="91" t="str">
        <f t="shared" si="13"/>
        <v/>
      </c>
      <c r="M72" s="92" t="str">
        <f t="shared" si="11"/>
        <v/>
      </c>
      <c r="N72" s="93" t="str">
        <f t="shared" si="12"/>
        <v/>
      </c>
      <c r="O72" s="93" t="str">
        <f>IF(H72="","",VLOOKUP(H72,Euralcodes!$A$2:$C$840,3,FALSE()))</f>
        <v/>
      </c>
      <c r="P72" s="122" t="str">
        <f>IF(J72="","",IF(ISNA(VLOOKUP(J72,Uitwerking!$A$11:$E$210,5,FALSE)),"",LEFT(VLOOKUP(J72,Uitwerking!$A$11:$E$210,5,FALSE),LEN(VLOOKUP(J72,Uitwerking!$A$11:$E$210,5,FALSE))-1)))</f>
        <v/>
      </c>
      <c r="Q72" s="61"/>
    </row>
    <row r="73" spans="1:17" ht="50" customHeight="1" thickTop="1" thickBot="1" x14ac:dyDescent="0.3">
      <c r="A73" s="61"/>
      <c r="B73" s="61">
        <f>IF(AND(ISNUMBER(D73),D73&lt;&gt;"",ISNUMBER(VALUE(LEFT(C73,6)))),IF(VALUE(LEFT(C73,6))&lt;10000,-ABS(B72),IF(ISNA(VLOOKUP(C73,$C$3:C72,1,FALSE())),ABS(B72)+1,-ABS(B72))),-ABS(B72))</f>
        <v>0</v>
      </c>
      <c r="C73" s="61" t="str">
        <f>IF(LEN('Afvalgegevens e-MJV'!A71)&lt;&gt;8,IF('Afvalgegevens e-MJV'!A71="","",'Afvalgegevens e-MJV'!A71),CONCATENATE(LEFT('Afvalgegevens e-MJV'!A71,2),MID('Afvalgegevens e-MJV'!A71,4,2),MID('Afvalgegevens e-MJV'!A71,7,2),IF('Afvalgegevens e-MJV'!C71="Ja","*","")))</f>
        <v/>
      </c>
      <c r="D73" s="61">
        <f>IF(ISNUMBER('Afvalgegevens e-MJV'!D71),'Afvalgegevens e-MJV'!D71,IF(ISNUMBER(_xlfn.NUMBERVALUE('Afvalgegevens e-MJV'!D71,",",".")),_xlfn.NUMBERVALUE('Afvalgegevens e-MJV'!D71,",","."),""))</f>
        <v>0</v>
      </c>
      <c r="E73" s="61" t="str">
        <f>IF(C73="","",IF(ISNA(VLOOKUP('Verschil e-MJV en LMA'!C73,Uitwerking!$A$11:$B$210,2,FALSE())),"",VLOOKUP('Verschil e-MJV en LMA'!C73,Uitwerking!$A$11:$B$210,2,FALSE())/1000))</f>
        <v/>
      </c>
      <c r="F73" s="61"/>
      <c r="G73" s="61">
        <f t="shared" si="14"/>
        <v>69</v>
      </c>
      <c r="H73" s="61" t="str">
        <f t="shared" si="9"/>
        <v/>
      </c>
      <c r="I73" s="61"/>
      <c r="J73" s="90" t="str">
        <f t="shared" si="8"/>
        <v/>
      </c>
      <c r="K73" s="91" t="str">
        <f t="shared" si="10"/>
        <v/>
      </c>
      <c r="L73" s="91" t="str">
        <f t="shared" si="13"/>
        <v/>
      </c>
      <c r="M73" s="92" t="str">
        <f t="shared" si="11"/>
        <v/>
      </c>
      <c r="N73" s="93" t="str">
        <f t="shared" si="12"/>
        <v/>
      </c>
      <c r="O73" s="93" t="str">
        <f>IF(H73="","",VLOOKUP(H73,Euralcodes!$A$2:$C$840,3,FALSE()))</f>
        <v/>
      </c>
      <c r="P73" s="122" t="str">
        <f>IF(J73="","",IF(ISNA(VLOOKUP(J73,Uitwerking!$A$11:$E$210,5,FALSE)),"",LEFT(VLOOKUP(J73,Uitwerking!$A$11:$E$210,5,FALSE),LEN(VLOOKUP(J73,Uitwerking!$A$11:$E$210,5,FALSE))-1)))</f>
        <v/>
      </c>
      <c r="Q73" s="61"/>
    </row>
    <row r="74" spans="1:17" ht="50" customHeight="1" thickTop="1" thickBot="1" x14ac:dyDescent="0.3">
      <c r="A74" s="61"/>
      <c r="B74" s="61">
        <f>IF(AND(ISNUMBER(D74),D74&lt;&gt;"",ISNUMBER(VALUE(LEFT(C74,6)))),IF(VALUE(LEFT(C74,6))&lt;10000,-ABS(B73),IF(ISNA(VLOOKUP(C74,$C$3:C73,1,FALSE())),ABS(B73)+1,-ABS(B73))),-ABS(B73))</f>
        <v>0</v>
      </c>
      <c r="C74" s="61" t="str">
        <f>IF(LEN('Afvalgegevens e-MJV'!A72)&lt;&gt;8,IF('Afvalgegevens e-MJV'!A72="","",'Afvalgegevens e-MJV'!A72),CONCATENATE(LEFT('Afvalgegevens e-MJV'!A72,2),MID('Afvalgegevens e-MJV'!A72,4,2),MID('Afvalgegevens e-MJV'!A72,7,2),IF('Afvalgegevens e-MJV'!C72="Ja","*","")))</f>
        <v/>
      </c>
      <c r="D74" s="61">
        <f>IF(ISNUMBER('Afvalgegevens e-MJV'!D72),'Afvalgegevens e-MJV'!D72,IF(ISNUMBER(_xlfn.NUMBERVALUE('Afvalgegevens e-MJV'!D72,",",".")),_xlfn.NUMBERVALUE('Afvalgegevens e-MJV'!D72,",","."),""))</f>
        <v>0</v>
      </c>
      <c r="E74" s="61" t="str">
        <f>IF(C74="","",IF(ISNA(VLOOKUP('Verschil e-MJV en LMA'!C74,Uitwerking!$A$11:$B$210,2,FALSE())),"",VLOOKUP('Verschil e-MJV en LMA'!C74,Uitwerking!$A$11:$B$210,2,FALSE())/1000))</f>
        <v/>
      </c>
      <c r="F74" s="61"/>
      <c r="G74" s="61">
        <f t="shared" si="14"/>
        <v>70</v>
      </c>
      <c r="H74" s="61" t="str">
        <f t="shared" si="9"/>
        <v/>
      </c>
      <c r="I74" s="61"/>
      <c r="J74" s="90" t="str">
        <f t="shared" si="8"/>
        <v/>
      </c>
      <c r="K74" s="91" t="str">
        <f t="shared" si="10"/>
        <v/>
      </c>
      <c r="L74" s="91" t="str">
        <f t="shared" si="13"/>
        <v/>
      </c>
      <c r="M74" s="92" t="str">
        <f t="shared" si="11"/>
        <v/>
      </c>
      <c r="N74" s="93" t="str">
        <f t="shared" si="12"/>
        <v/>
      </c>
      <c r="O74" s="93" t="str">
        <f>IF(H74="","",VLOOKUP(H74,Euralcodes!$A$2:$C$840,3,FALSE()))</f>
        <v/>
      </c>
      <c r="P74" s="122" t="str">
        <f>IF(J74="","",IF(ISNA(VLOOKUP(J74,Uitwerking!$A$11:$E$210,5,FALSE)),"",LEFT(VLOOKUP(J74,Uitwerking!$A$11:$E$210,5,FALSE),LEN(VLOOKUP(J74,Uitwerking!$A$11:$E$210,5,FALSE))-1)))</f>
        <v/>
      </c>
      <c r="Q74" s="61"/>
    </row>
    <row r="75" spans="1:17" ht="50" customHeight="1" thickTop="1" thickBot="1" x14ac:dyDescent="0.3">
      <c r="A75" s="61"/>
      <c r="B75" s="61">
        <f>IF(AND(ISNUMBER(D75),D75&lt;&gt;"",ISNUMBER(VALUE(LEFT(C75,6)))),IF(VALUE(LEFT(C75,6))&lt;10000,-ABS(B74),IF(ISNA(VLOOKUP(C75,$C$3:C74,1,FALSE())),ABS(B74)+1,-ABS(B74))),-ABS(B74))</f>
        <v>0</v>
      </c>
      <c r="C75" s="61" t="str">
        <f>IF(LEN('Afvalgegevens e-MJV'!A73)&lt;&gt;8,IF('Afvalgegevens e-MJV'!A73="","",'Afvalgegevens e-MJV'!A73),CONCATENATE(LEFT('Afvalgegevens e-MJV'!A73,2),MID('Afvalgegevens e-MJV'!A73,4,2),MID('Afvalgegevens e-MJV'!A73,7,2),IF('Afvalgegevens e-MJV'!C73="Ja","*","")))</f>
        <v/>
      </c>
      <c r="D75" s="61">
        <f>IF(ISNUMBER('Afvalgegevens e-MJV'!D73),'Afvalgegevens e-MJV'!D73,IF(ISNUMBER(_xlfn.NUMBERVALUE('Afvalgegevens e-MJV'!D73,",",".")),_xlfn.NUMBERVALUE('Afvalgegevens e-MJV'!D73,",","."),""))</f>
        <v>0</v>
      </c>
      <c r="E75" s="61" t="str">
        <f>IF(C75="","",IF(ISNA(VLOOKUP('Verschil e-MJV en LMA'!C75,Uitwerking!$A$11:$B$210,2,FALSE())),"",VLOOKUP('Verschil e-MJV en LMA'!C75,Uitwerking!$A$11:$B$210,2,FALSE())/1000))</f>
        <v/>
      </c>
      <c r="F75" s="61"/>
      <c r="G75" s="61">
        <f t="shared" si="14"/>
        <v>71</v>
      </c>
      <c r="H75" s="61" t="str">
        <f t="shared" si="9"/>
        <v/>
      </c>
      <c r="I75" s="61"/>
      <c r="J75" s="90" t="str">
        <f t="shared" si="8"/>
        <v/>
      </c>
      <c r="K75" s="91" t="str">
        <f t="shared" si="10"/>
        <v/>
      </c>
      <c r="L75" s="91" t="str">
        <f t="shared" si="13"/>
        <v/>
      </c>
      <c r="M75" s="92" t="str">
        <f t="shared" si="11"/>
        <v/>
      </c>
      <c r="N75" s="93" t="str">
        <f t="shared" si="12"/>
        <v/>
      </c>
      <c r="O75" s="93" t="str">
        <f>IF(H75="","",VLOOKUP(H75,Euralcodes!$A$2:$C$840,3,FALSE()))</f>
        <v/>
      </c>
      <c r="P75" s="122" t="str">
        <f>IF(J75="","",IF(ISNA(VLOOKUP(J75,Uitwerking!$A$11:$E$210,5,FALSE)),"",LEFT(VLOOKUP(J75,Uitwerking!$A$11:$E$210,5,FALSE),LEN(VLOOKUP(J75,Uitwerking!$A$11:$E$210,5,FALSE))-1)))</f>
        <v/>
      </c>
      <c r="Q75" s="61"/>
    </row>
    <row r="76" spans="1:17" ht="50" customHeight="1" thickTop="1" thickBot="1" x14ac:dyDescent="0.3">
      <c r="A76" s="61"/>
      <c r="B76" s="61">
        <f>IF(AND(ISNUMBER(D76),D76&lt;&gt;"",ISNUMBER(VALUE(LEFT(C76,6)))),IF(VALUE(LEFT(C76,6))&lt;10000,-ABS(B75),IF(ISNA(VLOOKUP(C76,$C$3:C75,1,FALSE())),ABS(B75)+1,-ABS(B75))),-ABS(B75))</f>
        <v>0</v>
      </c>
      <c r="C76" s="61" t="str">
        <f>IF(LEN('Afvalgegevens e-MJV'!A74)&lt;&gt;8,IF('Afvalgegevens e-MJV'!A74="","",'Afvalgegevens e-MJV'!A74),CONCATENATE(LEFT('Afvalgegevens e-MJV'!A74,2),MID('Afvalgegevens e-MJV'!A74,4,2),MID('Afvalgegevens e-MJV'!A74,7,2),IF('Afvalgegevens e-MJV'!C74="Ja","*","")))</f>
        <v/>
      </c>
      <c r="D76" s="61">
        <f>IF(ISNUMBER('Afvalgegevens e-MJV'!D74),'Afvalgegevens e-MJV'!D74,IF(ISNUMBER(_xlfn.NUMBERVALUE('Afvalgegevens e-MJV'!D74,",",".")),_xlfn.NUMBERVALUE('Afvalgegevens e-MJV'!D74,",","."),""))</f>
        <v>0</v>
      </c>
      <c r="E76" s="61" t="str">
        <f>IF(C76="","",IF(ISNA(VLOOKUP('Verschil e-MJV en LMA'!C76,Uitwerking!$A$11:$B$210,2,FALSE())),"",VLOOKUP('Verschil e-MJV en LMA'!C76,Uitwerking!$A$11:$B$210,2,FALSE())/1000))</f>
        <v/>
      </c>
      <c r="F76" s="61"/>
      <c r="G76" s="61">
        <f t="shared" si="14"/>
        <v>72</v>
      </c>
      <c r="H76" s="61" t="str">
        <f t="shared" si="9"/>
        <v/>
      </c>
      <c r="I76" s="61"/>
      <c r="J76" s="90" t="str">
        <f t="shared" si="8"/>
        <v/>
      </c>
      <c r="K76" s="91" t="str">
        <f t="shared" si="10"/>
        <v/>
      </c>
      <c r="L76" s="91" t="str">
        <f t="shared" si="13"/>
        <v/>
      </c>
      <c r="M76" s="92" t="str">
        <f t="shared" si="11"/>
        <v/>
      </c>
      <c r="N76" s="93" t="str">
        <f t="shared" si="12"/>
        <v/>
      </c>
      <c r="O76" s="93" t="str">
        <f>IF(H76="","",VLOOKUP(H76,Euralcodes!$A$2:$C$840,3,FALSE()))</f>
        <v/>
      </c>
      <c r="P76" s="122" t="str">
        <f>IF(J76="","",IF(ISNA(VLOOKUP(J76,Uitwerking!$A$11:$E$210,5,FALSE)),"",LEFT(VLOOKUP(J76,Uitwerking!$A$11:$E$210,5,FALSE),LEN(VLOOKUP(J76,Uitwerking!$A$11:$E$210,5,FALSE))-1)))</f>
        <v/>
      </c>
      <c r="Q76" s="61"/>
    </row>
    <row r="77" spans="1:17" ht="50" customHeight="1" thickTop="1" thickBot="1" x14ac:dyDescent="0.3">
      <c r="A77" s="61"/>
      <c r="B77" s="61">
        <f>IF(AND(ISNUMBER(D77),D77&lt;&gt;"",ISNUMBER(VALUE(LEFT(C77,6)))),IF(VALUE(LEFT(C77,6))&lt;10000,-ABS(B76),IF(ISNA(VLOOKUP(C77,$C$3:C76,1,FALSE())),ABS(B76)+1,-ABS(B76))),-ABS(B76))</f>
        <v>0</v>
      </c>
      <c r="C77" s="61" t="str">
        <f>IF(LEN('Afvalgegevens e-MJV'!A75)&lt;&gt;8,IF('Afvalgegevens e-MJV'!A75="","",'Afvalgegevens e-MJV'!A75),CONCATENATE(LEFT('Afvalgegevens e-MJV'!A75,2),MID('Afvalgegevens e-MJV'!A75,4,2),MID('Afvalgegevens e-MJV'!A75,7,2),IF('Afvalgegevens e-MJV'!C75="Ja","*","")))</f>
        <v/>
      </c>
      <c r="D77" s="61">
        <f>IF(ISNUMBER('Afvalgegevens e-MJV'!D75),'Afvalgegevens e-MJV'!D75,IF(ISNUMBER(_xlfn.NUMBERVALUE('Afvalgegevens e-MJV'!D75,",",".")),_xlfn.NUMBERVALUE('Afvalgegevens e-MJV'!D75,",","."),""))</f>
        <v>0</v>
      </c>
      <c r="E77" s="61" t="str">
        <f>IF(C77="","",IF(ISNA(VLOOKUP('Verschil e-MJV en LMA'!C77,Uitwerking!$A$11:$B$210,2,FALSE())),"",VLOOKUP('Verschil e-MJV en LMA'!C77,Uitwerking!$A$11:$B$210,2,FALSE())/1000))</f>
        <v/>
      </c>
      <c r="F77" s="61"/>
      <c r="G77" s="61">
        <f t="shared" si="14"/>
        <v>73</v>
      </c>
      <c r="H77" s="61" t="str">
        <f t="shared" si="9"/>
        <v/>
      </c>
      <c r="I77" s="61"/>
      <c r="J77" s="90" t="str">
        <f t="shared" si="8"/>
        <v/>
      </c>
      <c r="K77" s="91" t="str">
        <f t="shared" si="10"/>
        <v/>
      </c>
      <c r="L77" s="91" t="str">
        <f t="shared" si="13"/>
        <v/>
      </c>
      <c r="M77" s="92" t="str">
        <f t="shared" si="11"/>
        <v/>
      </c>
      <c r="N77" s="93" t="str">
        <f t="shared" si="12"/>
        <v/>
      </c>
      <c r="O77" s="93" t="str">
        <f>IF(H77="","",VLOOKUP(H77,Euralcodes!$A$2:$C$840,3,FALSE()))</f>
        <v/>
      </c>
      <c r="P77" s="122" t="str">
        <f>IF(J77="","",IF(ISNA(VLOOKUP(J77,Uitwerking!$A$11:$E$210,5,FALSE)),"",LEFT(VLOOKUP(J77,Uitwerking!$A$11:$E$210,5,FALSE),LEN(VLOOKUP(J77,Uitwerking!$A$11:$E$210,5,FALSE))-1)))</f>
        <v/>
      </c>
      <c r="Q77" s="61"/>
    </row>
    <row r="78" spans="1:17" ht="50" customHeight="1" thickTop="1" thickBot="1" x14ac:dyDescent="0.3">
      <c r="A78" s="61"/>
      <c r="B78" s="61">
        <f>IF(AND(ISNUMBER(D78),D78&lt;&gt;"",ISNUMBER(VALUE(LEFT(C78,6)))),IF(VALUE(LEFT(C78,6))&lt;10000,-ABS(B77),IF(ISNA(VLOOKUP(C78,$C$3:C77,1,FALSE())),ABS(B77)+1,-ABS(B77))),-ABS(B77))</f>
        <v>0</v>
      </c>
      <c r="C78" s="61" t="str">
        <f>IF(LEN('Afvalgegevens e-MJV'!A76)&lt;&gt;8,IF('Afvalgegevens e-MJV'!A76="","",'Afvalgegevens e-MJV'!A76),CONCATENATE(LEFT('Afvalgegevens e-MJV'!A76,2),MID('Afvalgegevens e-MJV'!A76,4,2),MID('Afvalgegevens e-MJV'!A76,7,2),IF('Afvalgegevens e-MJV'!C76="Ja","*","")))</f>
        <v/>
      </c>
      <c r="D78" s="61">
        <f>IF(ISNUMBER('Afvalgegevens e-MJV'!D76),'Afvalgegevens e-MJV'!D76,IF(ISNUMBER(_xlfn.NUMBERVALUE('Afvalgegevens e-MJV'!D76,",",".")),_xlfn.NUMBERVALUE('Afvalgegevens e-MJV'!D76,",","."),""))</f>
        <v>0</v>
      </c>
      <c r="E78" s="61" t="str">
        <f>IF(C78="","",IF(ISNA(VLOOKUP('Verschil e-MJV en LMA'!C78,Uitwerking!$A$11:$B$210,2,FALSE())),"",VLOOKUP('Verschil e-MJV en LMA'!C78,Uitwerking!$A$11:$B$210,2,FALSE())/1000))</f>
        <v/>
      </c>
      <c r="F78" s="61"/>
      <c r="G78" s="61">
        <f t="shared" si="14"/>
        <v>74</v>
      </c>
      <c r="H78" s="61" t="str">
        <f t="shared" si="9"/>
        <v/>
      </c>
      <c r="I78" s="61"/>
      <c r="J78" s="90" t="str">
        <f t="shared" si="8"/>
        <v/>
      </c>
      <c r="K78" s="91" t="str">
        <f t="shared" si="10"/>
        <v/>
      </c>
      <c r="L78" s="91" t="str">
        <f t="shared" si="13"/>
        <v/>
      </c>
      <c r="M78" s="92" t="str">
        <f t="shared" si="11"/>
        <v/>
      </c>
      <c r="N78" s="93" t="str">
        <f t="shared" si="12"/>
        <v/>
      </c>
      <c r="O78" s="93" t="str">
        <f>IF(H78="","",VLOOKUP(H78,Euralcodes!$A$2:$C$840,3,FALSE()))</f>
        <v/>
      </c>
      <c r="P78" s="122" t="str">
        <f>IF(J78="","",IF(ISNA(VLOOKUP(J78,Uitwerking!$A$11:$E$210,5,FALSE)),"",LEFT(VLOOKUP(J78,Uitwerking!$A$11:$E$210,5,FALSE),LEN(VLOOKUP(J78,Uitwerking!$A$11:$E$210,5,FALSE))-1)))</f>
        <v/>
      </c>
      <c r="Q78" s="61"/>
    </row>
    <row r="79" spans="1:17" ht="50" customHeight="1" thickTop="1" thickBot="1" x14ac:dyDescent="0.3">
      <c r="A79" s="61"/>
      <c r="B79" s="61">
        <f>IF(AND(ISNUMBER(D79),D79&lt;&gt;"",ISNUMBER(VALUE(LEFT(C79,6)))),IF(VALUE(LEFT(C79,6))&lt;10000,-ABS(B78),IF(ISNA(VLOOKUP(C79,$C$3:C78,1,FALSE())),ABS(B78)+1,-ABS(B78))),-ABS(B78))</f>
        <v>0</v>
      </c>
      <c r="C79" s="61" t="str">
        <f>IF(LEN('Afvalgegevens e-MJV'!A77)&lt;&gt;8,IF('Afvalgegevens e-MJV'!A77="","",'Afvalgegevens e-MJV'!A77),CONCATENATE(LEFT('Afvalgegevens e-MJV'!A77,2),MID('Afvalgegevens e-MJV'!A77,4,2),MID('Afvalgegevens e-MJV'!A77,7,2),IF('Afvalgegevens e-MJV'!C77="Ja","*","")))</f>
        <v/>
      </c>
      <c r="D79" s="61">
        <f>IF(ISNUMBER('Afvalgegevens e-MJV'!D77),'Afvalgegevens e-MJV'!D77,IF(ISNUMBER(_xlfn.NUMBERVALUE('Afvalgegevens e-MJV'!D77,",",".")),_xlfn.NUMBERVALUE('Afvalgegevens e-MJV'!D77,",","."),""))</f>
        <v>0</v>
      </c>
      <c r="E79" s="61" t="str">
        <f>IF(C79="","",IF(ISNA(VLOOKUP('Verschil e-MJV en LMA'!C79,Uitwerking!$A$11:$B$210,2,FALSE())),"",VLOOKUP('Verschil e-MJV en LMA'!C79,Uitwerking!$A$11:$B$210,2,FALSE())/1000))</f>
        <v/>
      </c>
      <c r="F79" s="61"/>
      <c r="G79" s="61">
        <f t="shared" si="14"/>
        <v>75</v>
      </c>
      <c r="H79" s="61" t="str">
        <f t="shared" si="9"/>
        <v/>
      </c>
      <c r="I79" s="61"/>
      <c r="J79" s="90" t="str">
        <f t="shared" si="8"/>
        <v/>
      </c>
      <c r="K79" s="91" t="str">
        <f t="shared" si="10"/>
        <v/>
      </c>
      <c r="L79" s="91" t="str">
        <f t="shared" si="13"/>
        <v/>
      </c>
      <c r="M79" s="92" t="str">
        <f t="shared" si="11"/>
        <v/>
      </c>
      <c r="N79" s="93" t="str">
        <f t="shared" si="12"/>
        <v/>
      </c>
      <c r="O79" s="93" t="str">
        <f>IF(H79="","",VLOOKUP(H79,Euralcodes!$A$2:$C$840,3,FALSE()))</f>
        <v/>
      </c>
      <c r="P79" s="122" t="str">
        <f>IF(J79="","",IF(ISNA(VLOOKUP(J79,Uitwerking!$A$11:$E$210,5,FALSE)),"",LEFT(VLOOKUP(J79,Uitwerking!$A$11:$E$210,5,FALSE),LEN(VLOOKUP(J79,Uitwerking!$A$11:$E$210,5,FALSE))-1)))</f>
        <v/>
      </c>
      <c r="Q79" s="61"/>
    </row>
    <row r="80" spans="1:17" ht="50" customHeight="1" thickTop="1" thickBot="1" x14ac:dyDescent="0.3">
      <c r="A80" s="61"/>
      <c r="B80" s="61">
        <f>IF(AND(ISNUMBER(D80),D80&lt;&gt;"",ISNUMBER(VALUE(LEFT(C80,6)))),IF(VALUE(LEFT(C80,6))&lt;10000,-ABS(B79),IF(ISNA(VLOOKUP(C80,$C$3:C79,1,FALSE())),ABS(B79)+1,-ABS(B79))),-ABS(B79))</f>
        <v>0</v>
      </c>
      <c r="C80" s="61" t="str">
        <f>IF(LEN('Afvalgegevens e-MJV'!A78)&lt;&gt;8,IF('Afvalgegevens e-MJV'!A78="","",'Afvalgegevens e-MJV'!A78),CONCATENATE(LEFT('Afvalgegevens e-MJV'!A78,2),MID('Afvalgegevens e-MJV'!A78,4,2),MID('Afvalgegevens e-MJV'!A78,7,2),IF('Afvalgegevens e-MJV'!C78="Ja","*","")))</f>
        <v/>
      </c>
      <c r="D80" s="61">
        <f>IF(ISNUMBER('Afvalgegevens e-MJV'!D78),'Afvalgegevens e-MJV'!D78,IF(ISNUMBER(_xlfn.NUMBERVALUE('Afvalgegevens e-MJV'!D78,",",".")),_xlfn.NUMBERVALUE('Afvalgegevens e-MJV'!D78,",","."),""))</f>
        <v>0</v>
      </c>
      <c r="E80" s="61" t="str">
        <f>IF(C80="","",IF(ISNA(VLOOKUP('Verschil e-MJV en LMA'!C80,Uitwerking!$A$11:$B$210,2,FALSE())),"",VLOOKUP('Verschil e-MJV en LMA'!C80,Uitwerking!$A$11:$B$210,2,FALSE())/1000))</f>
        <v/>
      </c>
      <c r="F80" s="61"/>
      <c r="G80" s="61">
        <f t="shared" si="14"/>
        <v>76</v>
      </c>
      <c r="H80" s="61" t="str">
        <f t="shared" si="9"/>
        <v/>
      </c>
      <c r="I80" s="61"/>
      <c r="J80" s="90" t="str">
        <f t="shared" si="8"/>
        <v/>
      </c>
      <c r="K80" s="91" t="str">
        <f t="shared" si="10"/>
        <v/>
      </c>
      <c r="L80" s="91" t="str">
        <f t="shared" si="13"/>
        <v/>
      </c>
      <c r="M80" s="92" t="str">
        <f t="shared" si="11"/>
        <v/>
      </c>
      <c r="N80" s="93" t="str">
        <f t="shared" si="12"/>
        <v/>
      </c>
      <c r="O80" s="93" t="str">
        <f>IF(H80="","",VLOOKUP(H80,Euralcodes!$A$2:$C$840,3,FALSE()))</f>
        <v/>
      </c>
      <c r="P80" s="122" t="str">
        <f>IF(J80="","",IF(ISNA(VLOOKUP(J80,Uitwerking!$A$11:$E$210,5,FALSE)),"",LEFT(VLOOKUP(J80,Uitwerking!$A$11:$E$210,5,FALSE),LEN(VLOOKUP(J80,Uitwerking!$A$11:$E$210,5,FALSE))-1)))</f>
        <v/>
      </c>
      <c r="Q80" s="61"/>
    </row>
    <row r="81" spans="1:17" ht="50" customHeight="1" thickTop="1" thickBot="1" x14ac:dyDescent="0.3">
      <c r="A81" s="61"/>
      <c r="B81" s="61">
        <f>IF(AND(ISNUMBER(D81),D81&lt;&gt;"",ISNUMBER(VALUE(LEFT(C81,6)))),IF(VALUE(LEFT(C81,6))&lt;10000,-ABS(B80),IF(ISNA(VLOOKUP(C81,$C$3:C80,1,FALSE())),ABS(B80)+1,-ABS(B80))),-ABS(B80))</f>
        <v>0</v>
      </c>
      <c r="C81" s="61" t="str">
        <f>IF(LEN('Afvalgegevens e-MJV'!A79)&lt;&gt;8,IF('Afvalgegevens e-MJV'!A79="","",'Afvalgegevens e-MJV'!A79),CONCATENATE(LEFT('Afvalgegevens e-MJV'!A79,2),MID('Afvalgegevens e-MJV'!A79,4,2),MID('Afvalgegevens e-MJV'!A79,7,2),IF('Afvalgegevens e-MJV'!C79="Ja","*","")))</f>
        <v/>
      </c>
      <c r="D81" s="61">
        <f>IF(ISNUMBER('Afvalgegevens e-MJV'!D79),'Afvalgegevens e-MJV'!D79,IF(ISNUMBER(_xlfn.NUMBERVALUE('Afvalgegevens e-MJV'!D79,",",".")),_xlfn.NUMBERVALUE('Afvalgegevens e-MJV'!D79,",","."),""))</f>
        <v>0</v>
      </c>
      <c r="E81" s="61" t="str">
        <f>IF(C81="","",IF(ISNA(VLOOKUP('Verschil e-MJV en LMA'!C81,Uitwerking!$A$11:$B$210,2,FALSE())),"",VLOOKUP('Verschil e-MJV en LMA'!C81,Uitwerking!$A$11:$B$210,2,FALSE())/1000))</f>
        <v/>
      </c>
      <c r="F81" s="61"/>
      <c r="G81" s="61">
        <f t="shared" si="14"/>
        <v>77</v>
      </c>
      <c r="H81" s="61" t="str">
        <f t="shared" si="9"/>
        <v/>
      </c>
      <c r="I81" s="61"/>
      <c r="J81" s="90" t="str">
        <f t="shared" si="8"/>
        <v/>
      </c>
      <c r="K81" s="91" t="str">
        <f t="shared" si="10"/>
        <v/>
      </c>
      <c r="L81" s="91" t="str">
        <f t="shared" si="13"/>
        <v/>
      </c>
      <c r="M81" s="92" t="str">
        <f t="shared" si="11"/>
        <v/>
      </c>
      <c r="N81" s="93" t="str">
        <f t="shared" si="12"/>
        <v/>
      </c>
      <c r="O81" s="93" t="str">
        <f>IF(H81="","",VLOOKUP(H81,Euralcodes!$A$2:$C$840,3,FALSE()))</f>
        <v/>
      </c>
      <c r="P81" s="122" t="str">
        <f>IF(J81="","",IF(ISNA(VLOOKUP(J81,Uitwerking!$A$11:$E$210,5,FALSE)),"",LEFT(VLOOKUP(J81,Uitwerking!$A$11:$E$210,5,FALSE),LEN(VLOOKUP(J81,Uitwerking!$A$11:$E$210,5,FALSE))-1)))</f>
        <v/>
      </c>
      <c r="Q81" s="61"/>
    </row>
    <row r="82" spans="1:17" ht="50" customHeight="1" thickTop="1" thickBot="1" x14ac:dyDescent="0.3">
      <c r="A82" s="61"/>
      <c r="B82" s="61">
        <f>IF(AND(ISNUMBER(D82),D82&lt;&gt;"",ISNUMBER(VALUE(LEFT(C82,6)))),IF(VALUE(LEFT(C82,6))&lt;10000,-ABS(B81),IF(ISNA(VLOOKUP(C82,$C$3:C81,1,FALSE())),ABS(B81)+1,-ABS(B81))),-ABS(B81))</f>
        <v>0</v>
      </c>
      <c r="C82" s="61" t="str">
        <f>IF(LEN('Afvalgegevens e-MJV'!A80)&lt;&gt;8,IF('Afvalgegevens e-MJV'!A80="","",'Afvalgegevens e-MJV'!A80),CONCATENATE(LEFT('Afvalgegevens e-MJV'!A80,2),MID('Afvalgegevens e-MJV'!A80,4,2),MID('Afvalgegevens e-MJV'!A80,7,2),IF('Afvalgegevens e-MJV'!C80="Ja","*","")))</f>
        <v/>
      </c>
      <c r="D82" s="61">
        <f>IF(ISNUMBER('Afvalgegevens e-MJV'!D80),'Afvalgegevens e-MJV'!D80,IF(ISNUMBER(_xlfn.NUMBERVALUE('Afvalgegevens e-MJV'!D80,",",".")),_xlfn.NUMBERVALUE('Afvalgegevens e-MJV'!D80,",","."),""))</f>
        <v>0</v>
      </c>
      <c r="E82" s="61" t="str">
        <f>IF(C82="","",IF(ISNA(VLOOKUP('Verschil e-MJV en LMA'!C82,Uitwerking!$A$11:$B$210,2,FALSE())),"",VLOOKUP('Verschil e-MJV en LMA'!C82,Uitwerking!$A$11:$B$210,2,FALSE())/1000))</f>
        <v/>
      </c>
      <c r="F82" s="61"/>
      <c r="G82" s="61">
        <f t="shared" si="14"/>
        <v>78</v>
      </c>
      <c r="H82" s="61" t="str">
        <f t="shared" si="9"/>
        <v/>
      </c>
      <c r="I82" s="61"/>
      <c r="J82" s="90" t="str">
        <f t="shared" si="8"/>
        <v/>
      </c>
      <c r="K82" s="91" t="str">
        <f t="shared" si="10"/>
        <v/>
      </c>
      <c r="L82" s="91" t="str">
        <f t="shared" si="13"/>
        <v/>
      </c>
      <c r="M82" s="92" t="str">
        <f t="shared" si="11"/>
        <v/>
      </c>
      <c r="N82" s="93" t="str">
        <f t="shared" si="12"/>
        <v/>
      </c>
      <c r="O82" s="93" t="str">
        <f>IF(H82="","",VLOOKUP(H82,Euralcodes!$A$2:$C$840,3,FALSE()))</f>
        <v/>
      </c>
      <c r="P82" s="122" t="str">
        <f>IF(J82="","",IF(ISNA(VLOOKUP(J82,Uitwerking!$A$11:$E$210,5,FALSE)),"",LEFT(VLOOKUP(J82,Uitwerking!$A$11:$E$210,5,FALSE),LEN(VLOOKUP(J82,Uitwerking!$A$11:$E$210,5,FALSE))-1)))</f>
        <v/>
      </c>
      <c r="Q82" s="61"/>
    </row>
    <row r="83" spans="1:17" ht="50" customHeight="1" thickTop="1" thickBot="1" x14ac:dyDescent="0.3">
      <c r="A83" s="61"/>
      <c r="B83" s="61">
        <f>IF(AND(ISNUMBER(D83),D83&lt;&gt;"",ISNUMBER(VALUE(LEFT(C83,6)))),IF(VALUE(LEFT(C83,6))&lt;10000,-ABS(B82),IF(ISNA(VLOOKUP(C83,$C$3:C82,1,FALSE())),ABS(B82)+1,-ABS(B82))),-ABS(B82))</f>
        <v>0</v>
      </c>
      <c r="C83" s="61" t="str">
        <f>IF(LEN('Afvalgegevens e-MJV'!A81)&lt;&gt;8,IF('Afvalgegevens e-MJV'!A81="","",'Afvalgegevens e-MJV'!A81),CONCATENATE(LEFT('Afvalgegevens e-MJV'!A81,2),MID('Afvalgegevens e-MJV'!A81,4,2),MID('Afvalgegevens e-MJV'!A81,7,2),IF('Afvalgegevens e-MJV'!C81="Ja","*","")))</f>
        <v/>
      </c>
      <c r="D83" s="61">
        <f>IF(ISNUMBER('Afvalgegevens e-MJV'!D81),'Afvalgegevens e-MJV'!D81,IF(ISNUMBER(_xlfn.NUMBERVALUE('Afvalgegevens e-MJV'!D81,",",".")),_xlfn.NUMBERVALUE('Afvalgegevens e-MJV'!D81,",","."),""))</f>
        <v>0</v>
      </c>
      <c r="E83" s="61" t="str">
        <f>IF(C83="","",IF(ISNA(VLOOKUP('Verschil e-MJV en LMA'!C83,Uitwerking!$A$11:$B$210,2,FALSE())),"",VLOOKUP('Verschil e-MJV en LMA'!C83,Uitwerking!$A$11:$B$210,2,FALSE())/1000))</f>
        <v/>
      </c>
      <c r="F83" s="61"/>
      <c r="G83" s="61">
        <f t="shared" si="14"/>
        <v>79</v>
      </c>
      <c r="H83" s="61" t="str">
        <f t="shared" si="9"/>
        <v/>
      </c>
      <c r="I83" s="61"/>
      <c r="J83" s="90" t="str">
        <f t="shared" si="8"/>
        <v/>
      </c>
      <c r="K83" s="91" t="str">
        <f t="shared" si="10"/>
        <v/>
      </c>
      <c r="L83" s="91" t="str">
        <f t="shared" si="13"/>
        <v/>
      </c>
      <c r="M83" s="92" t="str">
        <f t="shared" si="11"/>
        <v/>
      </c>
      <c r="N83" s="93" t="str">
        <f t="shared" si="12"/>
        <v/>
      </c>
      <c r="O83" s="93" t="str">
        <f>IF(H83="","",VLOOKUP(H83,Euralcodes!$A$2:$C$840,3,FALSE()))</f>
        <v/>
      </c>
      <c r="P83" s="122" t="str">
        <f>IF(J83="","",IF(ISNA(VLOOKUP(J83,Uitwerking!$A$11:$E$210,5,FALSE)),"",LEFT(VLOOKUP(J83,Uitwerking!$A$11:$E$210,5,FALSE),LEN(VLOOKUP(J83,Uitwerking!$A$11:$E$210,5,FALSE))-1)))</f>
        <v/>
      </c>
      <c r="Q83" s="61"/>
    </row>
    <row r="84" spans="1:17" ht="50" customHeight="1" thickTop="1" thickBot="1" x14ac:dyDescent="0.3">
      <c r="A84" s="61"/>
      <c r="B84" s="61">
        <f>IF(AND(ISNUMBER(D84),D84&lt;&gt;"",ISNUMBER(VALUE(LEFT(C84,6)))),IF(VALUE(LEFT(C84,6))&lt;10000,-ABS(B83),IF(ISNA(VLOOKUP(C84,$C$3:C83,1,FALSE())),ABS(B83)+1,-ABS(B83))),-ABS(B83))</f>
        <v>0</v>
      </c>
      <c r="C84" s="61" t="str">
        <f>IF(LEN('Afvalgegevens e-MJV'!A82)&lt;&gt;8,IF('Afvalgegevens e-MJV'!A82="","",'Afvalgegevens e-MJV'!A82),CONCATENATE(LEFT('Afvalgegevens e-MJV'!A82,2),MID('Afvalgegevens e-MJV'!A82,4,2),MID('Afvalgegevens e-MJV'!A82,7,2),IF('Afvalgegevens e-MJV'!C82="Ja","*","")))</f>
        <v/>
      </c>
      <c r="D84" s="61">
        <f>IF(ISNUMBER('Afvalgegevens e-MJV'!D82),'Afvalgegevens e-MJV'!D82,IF(ISNUMBER(_xlfn.NUMBERVALUE('Afvalgegevens e-MJV'!D82,",",".")),_xlfn.NUMBERVALUE('Afvalgegevens e-MJV'!D82,",","."),""))</f>
        <v>0</v>
      </c>
      <c r="E84" s="61" t="str">
        <f>IF(C84="","",IF(ISNA(VLOOKUP('Verschil e-MJV en LMA'!C84,Uitwerking!$A$11:$B$210,2,FALSE())),"",VLOOKUP('Verschil e-MJV en LMA'!C84,Uitwerking!$A$11:$B$210,2,FALSE())/1000))</f>
        <v/>
      </c>
      <c r="F84" s="61"/>
      <c r="G84" s="61">
        <f t="shared" si="14"/>
        <v>80</v>
      </c>
      <c r="H84" s="61" t="str">
        <f t="shared" si="9"/>
        <v/>
      </c>
      <c r="I84" s="61"/>
      <c r="J84" s="90" t="str">
        <f t="shared" si="8"/>
        <v/>
      </c>
      <c r="K84" s="91" t="str">
        <f t="shared" si="10"/>
        <v/>
      </c>
      <c r="L84" s="91" t="str">
        <f t="shared" si="13"/>
        <v/>
      </c>
      <c r="M84" s="92" t="str">
        <f t="shared" si="11"/>
        <v/>
      </c>
      <c r="N84" s="93" t="str">
        <f t="shared" si="12"/>
        <v/>
      </c>
      <c r="O84" s="93" t="str">
        <f>IF(H84="","",VLOOKUP(H84,Euralcodes!$A$2:$C$840,3,FALSE()))</f>
        <v/>
      </c>
      <c r="P84" s="122" t="str">
        <f>IF(J84="","",IF(ISNA(VLOOKUP(J84,Uitwerking!$A$11:$E$210,5,FALSE)),"",LEFT(VLOOKUP(J84,Uitwerking!$A$11:$E$210,5,FALSE),LEN(VLOOKUP(J84,Uitwerking!$A$11:$E$210,5,FALSE))-1)))</f>
        <v/>
      </c>
      <c r="Q84" s="61"/>
    </row>
    <row r="85" spans="1:17" ht="50" customHeight="1" thickTop="1" thickBot="1" x14ac:dyDescent="0.3">
      <c r="A85" s="61"/>
      <c r="B85" s="61">
        <f>IF(AND(ISNUMBER(D85),D85&lt;&gt;"",ISNUMBER(VALUE(LEFT(C85,6)))),IF(VALUE(LEFT(C85,6))&lt;10000,-ABS(B84),IF(ISNA(VLOOKUP(C85,$C$3:C84,1,FALSE())),ABS(B84)+1,-ABS(B84))),-ABS(B84))</f>
        <v>0</v>
      </c>
      <c r="C85" s="61" t="str">
        <f>IF(LEN('Afvalgegevens e-MJV'!A83)&lt;&gt;8,IF('Afvalgegevens e-MJV'!A83="","",'Afvalgegevens e-MJV'!A83),CONCATENATE(LEFT('Afvalgegevens e-MJV'!A83,2),MID('Afvalgegevens e-MJV'!A83,4,2),MID('Afvalgegevens e-MJV'!A83,7,2),IF('Afvalgegevens e-MJV'!C83="Ja","*","")))</f>
        <v/>
      </c>
      <c r="D85" s="61">
        <f>IF(ISNUMBER('Afvalgegevens e-MJV'!D83),'Afvalgegevens e-MJV'!D83,IF(ISNUMBER(_xlfn.NUMBERVALUE('Afvalgegevens e-MJV'!D83,",",".")),_xlfn.NUMBERVALUE('Afvalgegevens e-MJV'!D83,",","."),""))</f>
        <v>0</v>
      </c>
      <c r="E85" s="61" t="str">
        <f>IF(C85="","",IF(ISNA(VLOOKUP('Verschil e-MJV en LMA'!C85,Uitwerking!$A$11:$B$210,2,FALSE())),"",VLOOKUP('Verschil e-MJV en LMA'!C85,Uitwerking!$A$11:$B$210,2,FALSE())/1000))</f>
        <v/>
      </c>
      <c r="F85" s="61"/>
      <c r="G85" s="61">
        <f t="shared" si="14"/>
        <v>81</v>
      </c>
      <c r="H85" s="61" t="str">
        <f t="shared" si="9"/>
        <v/>
      </c>
      <c r="I85" s="61"/>
      <c r="J85" s="90" t="str">
        <f t="shared" si="8"/>
        <v/>
      </c>
      <c r="K85" s="91" t="str">
        <f t="shared" si="10"/>
        <v/>
      </c>
      <c r="L85" s="91" t="str">
        <f t="shared" si="13"/>
        <v/>
      </c>
      <c r="M85" s="92" t="str">
        <f t="shared" si="11"/>
        <v/>
      </c>
      <c r="N85" s="93" t="str">
        <f t="shared" si="12"/>
        <v/>
      </c>
      <c r="O85" s="93" t="str">
        <f>IF(H85="","",VLOOKUP(H85,Euralcodes!$A$2:$C$840,3,FALSE()))</f>
        <v/>
      </c>
      <c r="P85" s="122" t="str">
        <f>IF(J85="","",IF(ISNA(VLOOKUP(J85,Uitwerking!$A$11:$E$210,5,FALSE)),"",LEFT(VLOOKUP(J85,Uitwerking!$A$11:$E$210,5,FALSE),LEN(VLOOKUP(J85,Uitwerking!$A$11:$E$210,5,FALSE))-1)))</f>
        <v/>
      </c>
      <c r="Q85" s="61"/>
    </row>
    <row r="86" spans="1:17" ht="50" customHeight="1" thickTop="1" thickBot="1" x14ac:dyDescent="0.3">
      <c r="A86" s="61"/>
      <c r="B86" s="61">
        <f>IF(AND(ISNUMBER(D86),D86&lt;&gt;"",ISNUMBER(VALUE(LEFT(C86,6)))),IF(VALUE(LEFT(C86,6))&lt;10000,-ABS(B85),IF(ISNA(VLOOKUP(C86,$C$3:C85,1,FALSE())),ABS(B85)+1,-ABS(B85))),-ABS(B85))</f>
        <v>0</v>
      </c>
      <c r="C86" s="61" t="str">
        <f>IF(LEN('Afvalgegevens e-MJV'!A84)&lt;&gt;8,IF('Afvalgegevens e-MJV'!A84="","",'Afvalgegevens e-MJV'!A84),CONCATENATE(LEFT('Afvalgegevens e-MJV'!A84,2),MID('Afvalgegevens e-MJV'!A84,4,2),MID('Afvalgegevens e-MJV'!A84,7,2),IF('Afvalgegevens e-MJV'!C84="Ja","*","")))</f>
        <v/>
      </c>
      <c r="D86" s="61">
        <f>IF(ISNUMBER('Afvalgegevens e-MJV'!D84),'Afvalgegevens e-MJV'!D84,IF(ISNUMBER(_xlfn.NUMBERVALUE('Afvalgegevens e-MJV'!D84,",",".")),_xlfn.NUMBERVALUE('Afvalgegevens e-MJV'!D84,",","."),""))</f>
        <v>0</v>
      </c>
      <c r="E86" s="61" t="str">
        <f>IF(C86="","",IF(ISNA(VLOOKUP('Verschil e-MJV en LMA'!C86,Uitwerking!$A$11:$B$210,2,FALSE())),"",VLOOKUP('Verschil e-MJV en LMA'!C86,Uitwerking!$A$11:$B$210,2,FALSE())/1000))</f>
        <v/>
      </c>
      <c r="F86" s="61"/>
      <c r="G86" s="61">
        <f t="shared" si="14"/>
        <v>82</v>
      </c>
      <c r="H86" s="61" t="str">
        <f t="shared" si="9"/>
        <v/>
      </c>
      <c r="I86" s="61"/>
      <c r="J86" s="90" t="str">
        <f t="shared" si="8"/>
        <v/>
      </c>
      <c r="K86" s="91" t="str">
        <f t="shared" si="10"/>
        <v/>
      </c>
      <c r="L86" s="91" t="str">
        <f t="shared" si="13"/>
        <v/>
      </c>
      <c r="M86" s="92" t="str">
        <f t="shared" si="11"/>
        <v/>
      </c>
      <c r="N86" s="93" t="str">
        <f t="shared" si="12"/>
        <v/>
      </c>
      <c r="O86" s="93" t="str">
        <f>IF(H86="","",VLOOKUP(H86,Euralcodes!$A$2:$C$840,3,FALSE()))</f>
        <v/>
      </c>
      <c r="P86" s="122" t="str">
        <f>IF(J86="","",IF(ISNA(VLOOKUP(J86,Uitwerking!$A$11:$E$210,5,FALSE)),"",LEFT(VLOOKUP(J86,Uitwerking!$A$11:$E$210,5,FALSE),LEN(VLOOKUP(J86,Uitwerking!$A$11:$E$210,5,FALSE))-1)))</f>
        <v/>
      </c>
      <c r="Q86" s="61"/>
    </row>
    <row r="87" spans="1:17" ht="50" customHeight="1" thickTop="1" thickBot="1" x14ac:dyDescent="0.3">
      <c r="A87" s="61"/>
      <c r="B87" s="61">
        <f>IF(AND(ISNUMBER(D87),D87&lt;&gt;"",ISNUMBER(VALUE(LEFT(C87,6)))),IF(VALUE(LEFT(C87,6))&lt;10000,-ABS(B86),IF(ISNA(VLOOKUP(C87,$C$3:C86,1,FALSE())),ABS(B86)+1,-ABS(B86))),-ABS(B86))</f>
        <v>0</v>
      </c>
      <c r="C87" s="61" t="str">
        <f>IF(LEN('Afvalgegevens e-MJV'!A85)&lt;&gt;8,IF('Afvalgegevens e-MJV'!A85="","",'Afvalgegevens e-MJV'!A85),CONCATENATE(LEFT('Afvalgegevens e-MJV'!A85,2),MID('Afvalgegevens e-MJV'!A85,4,2),MID('Afvalgegevens e-MJV'!A85,7,2),IF('Afvalgegevens e-MJV'!C85="Ja","*","")))</f>
        <v/>
      </c>
      <c r="D87" s="61">
        <f>IF(ISNUMBER('Afvalgegevens e-MJV'!D85),'Afvalgegevens e-MJV'!D85,IF(ISNUMBER(_xlfn.NUMBERVALUE('Afvalgegevens e-MJV'!D85,",",".")),_xlfn.NUMBERVALUE('Afvalgegevens e-MJV'!D85,",","."),""))</f>
        <v>0</v>
      </c>
      <c r="E87" s="61" t="str">
        <f>IF(C87="","",IF(ISNA(VLOOKUP('Verschil e-MJV en LMA'!C87,Uitwerking!$A$11:$B$210,2,FALSE())),"",VLOOKUP('Verschil e-MJV en LMA'!C87,Uitwerking!$A$11:$B$210,2,FALSE())/1000))</f>
        <v/>
      </c>
      <c r="F87" s="61"/>
      <c r="G87" s="61">
        <f t="shared" si="14"/>
        <v>83</v>
      </c>
      <c r="H87" s="61" t="str">
        <f t="shared" si="9"/>
        <v/>
      </c>
      <c r="I87" s="61"/>
      <c r="J87" s="90" t="str">
        <f t="shared" si="8"/>
        <v/>
      </c>
      <c r="K87" s="91" t="str">
        <f t="shared" si="10"/>
        <v/>
      </c>
      <c r="L87" s="91" t="str">
        <f t="shared" si="13"/>
        <v/>
      </c>
      <c r="M87" s="92" t="str">
        <f t="shared" si="11"/>
        <v/>
      </c>
      <c r="N87" s="93" t="str">
        <f t="shared" si="12"/>
        <v/>
      </c>
      <c r="O87" s="93" t="str">
        <f>IF(H87="","",VLOOKUP(H87,Euralcodes!$A$2:$C$840,3,FALSE()))</f>
        <v/>
      </c>
      <c r="P87" s="122" t="str">
        <f>IF(J87="","",IF(ISNA(VLOOKUP(J87,Uitwerking!$A$11:$E$210,5,FALSE)),"",LEFT(VLOOKUP(J87,Uitwerking!$A$11:$E$210,5,FALSE),LEN(VLOOKUP(J87,Uitwerking!$A$11:$E$210,5,FALSE))-1)))</f>
        <v/>
      </c>
      <c r="Q87" s="61"/>
    </row>
    <row r="88" spans="1:17" ht="50" customHeight="1" thickTop="1" thickBot="1" x14ac:dyDescent="0.3">
      <c r="A88" s="61"/>
      <c r="B88" s="61">
        <f>IF(AND(ISNUMBER(D88),D88&lt;&gt;"",ISNUMBER(VALUE(LEFT(C88,6)))),IF(VALUE(LEFT(C88,6))&lt;10000,-ABS(B87),IF(ISNA(VLOOKUP(C88,$C$3:C87,1,FALSE())),ABS(B87)+1,-ABS(B87))),-ABS(B87))</f>
        <v>0</v>
      </c>
      <c r="C88" s="61" t="str">
        <f>IF(LEN('Afvalgegevens e-MJV'!A86)&lt;&gt;8,IF('Afvalgegevens e-MJV'!A86="","",'Afvalgegevens e-MJV'!A86),CONCATENATE(LEFT('Afvalgegevens e-MJV'!A86,2),MID('Afvalgegevens e-MJV'!A86,4,2),MID('Afvalgegevens e-MJV'!A86,7,2),IF('Afvalgegevens e-MJV'!C86="Ja","*","")))</f>
        <v/>
      </c>
      <c r="D88" s="61">
        <f>IF(ISNUMBER('Afvalgegevens e-MJV'!D86),'Afvalgegevens e-MJV'!D86,IF(ISNUMBER(_xlfn.NUMBERVALUE('Afvalgegevens e-MJV'!D86,",",".")),_xlfn.NUMBERVALUE('Afvalgegevens e-MJV'!D86,",","."),""))</f>
        <v>0</v>
      </c>
      <c r="E88" s="61" t="str">
        <f>IF(C88="","",IF(ISNA(VLOOKUP('Verschil e-MJV en LMA'!C88,Uitwerking!$A$11:$B$210,2,FALSE())),"",VLOOKUP('Verschil e-MJV en LMA'!C88,Uitwerking!$A$11:$B$210,2,FALSE())/1000))</f>
        <v/>
      </c>
      <c r="F88" s="61"/>
      <c r="G88" s="61">
        <f t="shared" si="14"/>
        <v>84</v>
      </c>
      <c r="H88" s="61" t="str">
        <f t="shared" si="9"/>
        <v/>
      </c>
      <c r="I88" s="61"/>
      <c r="J88" s="90" t="str">
        <f t="shared" si="8"/>
        <v/>
      </c>
      <c r="K88" s="91" t="str">
        <f t="shared" si="10"/>
        <v/>
      </c>
      <c r="L88" s="91" t="str">
        <f t="shared" si="13"/>
        <v/>
      </c>
      <c r="M88" s="92" t="str">
        <f t="shared" si="11"/>
        <v/>
      </c>
      <c r="N88" s="93" t="str">
        <f t="shared" si="12"/>
        <v/>
      </c>
      <c r="O88" s="93" t="str">
        <f>IF(H88="","",VLOOKUP(H88,Euralcodes!$A$2:$C$840,3,FALSE()))</f>
        <v/>
      </c>
      <c r="P88" s="122" t="str">
        <f>IF(J88="","",IF(ISNA(VLOOKUP(J88,Uitwerking!$A$11:$E$210,5,FALSE)),"",LEFT(VLOOKUP(J88,Uitwerking!$A$11:$E$210,5,FALSE),LEN(VLOOKUP(J88,Uitwerking!$A$11:$E$210,5,FALSE))-1)))</f>
        <v/>
      </c>
      <c r="Q88" s="61"/>
    </row>
    <row r="89" spans="1:17" ht="50" customHeight="1" thickTop="1" thickBot="1" x14ac:dyDescent="0.3">
      <c r="A89" s="61"/>
      <c r="B89" s="61">
        <f>IF(AND(ISNUMBER(D89),D89&lt;&gt;"",ISNUMBER(VALUE(LEFT(C89,6)))),IF(VALUE(LEFT(C89,6))&lt;10000,-ABS(B88),IF(ISNA(VLOOKUP(C89,$C$3:C88,1,FALSE())),ABS(B88)+1,-ABS(B88))),-ABS(B88))</f>
        <v>0</v>
      </c>
      <c r="C89" s="61" t="str">
        <f>IF(LEN('Afvalgegevens e-MJV'!A87)&lt;&gt;8,IF('Afvalgegevens e-MJV'!A87="","",'Afvalgegevens e-MJV'!A87),CONCATENATE(LEFT('Afvalgegevens e-MJV'!A87,2),MID('Afvalgegevens e-MJV'!A87,4,2),MID('Afvalgegevens e-MJV'!A87,7,2),IF('Afvalgegevens e-MJV'!C87="Ja","*","")))</f>
        <v/>
      </c>
      <c r="D89" s="61">
        <f>IF(ISNUMBER('Afvalgegevens e-MJV'!D87),'Afvalgegevens e-MJV'!D87,IF(ISNUMBER(_xlfn.NUMBERVALUE('Afvalgegevens e-MJV'!D87,",",".")),_xlfn.NUMBERVALUE('Afvalgegevens e-MJV'!D87,",","."),""))</f>
        <v>0</v>
      </c>
      <c r="E89" s="61" t="str">
        <f>IF(C89="","",IF(ISNA(VLOOKUP('Verschil e-MJV en LMA'!C89,Uitwerking!$A$11:$B$210,2,FALSE())),"",VLOOKUP('Verschil e-MJV en LMA'!C89,Uitwerking!$A$11:$B$210,2,FALSE())/1000))</f>
        <v/>
      </c>
      <c r="F89" s="61"/>
      <c r="G89" s="61">
        <f t="shared" si="14"/>
        <v>85</v>
      </c>
      <c r="H89" s="61" t="str">
        <f t="shared" si="9"/>
        <v/>
      </c>
      <c r="I89" s="61"/>
      <c r="J89" s="90" t="str">
        <f t="shared" si="8"/>
        <v/>
      </c>
      <c r="K89" s="91" t="str">
        <f t="shared" si="10"/>
        <v/>
      </c>
      <c r="L89" s="91" t="str">
        <f t="shared" si="13"/>
        <v/>
      </c>
      <c r="M89" s="92" t="str">
        <f t="shared" si="11"/>
        <v/>
      </c>
      <c r="N89" s="93" t="str">
        <f t="shared" si="12"/>
        <v/>
      </c>
      <c r="O89" s="93" t="str">
        <f>IF(H89="","",VLOOKUP(H89,Euralcodes!$A$2:$C$840,3,FALSE()))</f>
        <v/>
      </c>
      <c r="P89" s="122" t="str">
        <f>IF(J89="","",IF(ISNA(VLOOKUP(J89,Uitwerking!$A$11:$E$210,5,FALSE)),"",LEFT(VLOOKUP(J89,Uitwerking!$A$11:$E$210,5,FALSE),LEN(VLOOKUP(J89,Uitwerking!$A$11:$E$210,5,FALSE))-1)))</f>
        <v/>
      </c>
      <c r="Q89" s="61"/>
    </row>
    <row r="90" spans="1:17" ht="50" customHeight="1" thickTop="1" thickBot="1" x14ac:dyDescent="0.3">
      <c r="A90" s="61"/>
      <c r="B90" s="61">
        <f>IF(AND(ISNUMBER(D90),D90&lt;&gt;"",ISNUMBER(VALUE(LEFT(C90,6)))),IF(VALUE(LEFT(C90,6))&lt;10000,-ABS(B89),IF(ISNA(VLOOKUP(C90,$C$3:C89,1,FALSE())),ABS(B89)+1,-ABS(B89))),-ABS(B89))</f>
        <v>0</v>
      </c>
      <c r="C90" s="61" t="str">
        <f>IF(LEN('Afvalgegevens e-MJV'!A88)&lt;&gt;8,IF('Afvalgegevens e-MJV'!A88="","",'Afvalgegevens e-MJV'!A88),CONCATENATE(LEFT('Afvalgegevens e-MJV'!A88,2),MID('Afvalgegevens e-MJV'!A88,4,2),MID('Afvalgegevens e-MJV'!A88,7,2),IF('Afvalgegevens e-MJV'!C88="Ja","*","")))</f>
        <v/>
      </c>
      <c r="D90" s="61">
        <f>IF(ISNUMBER('Afvalgegevens e-MJV'!D88),'Afvalgegevens e-MJV'!D88,IF(ISNUMBER(_xlfn.NUMBERVALUE('Afvalgegevens e-MJV'!D88,",",".")),_xlfn.NUMBERVALUE('Afvalgegevens e-MJV'!D88,",","."),""))</f>
        <v>0</v>
      </c>
      <c r="E90" s="61" t="str">
        <f>IF(C90="","",IF(ISNA(VLOOKUP('Verschil e-MJV en LMA'!C90,Uitwerking!$A$11:$B$210,2,FALSE())),"",VLOOKUP('Verschil e-MJV en LMA'!C90,Uitwerking!$A$11:$B$210,2,FALSE())/1000))</f>
        <v/>
      </c>
      <c r="F90" s="61"/>
      <c r="G90" s="61">
        <f t="shared" si="14"/>
        <v>86</v>
      </c>
      <c r="H90" s="61" t="str">
        <f t="shared" si="9"/>
        <v/>
      </c>
      <c r="I90" s="61"/>
      <c r="J90" s="90" t="str">
        <f t="shared" si="8"/>
        <v/>
      </c>
      <c r="K90" s="91" t="str">
        <f t="shared" si="10"/>
        <v/>
      </c>
      <c r="L90" s="91" t="str">
        <f t="shared" si="13"/>
        <v/>
      </c>
      <c r="M90" s="92" t="str">
        <f t="shared" si="11"/>
        <v/>
      </c>
      <c r="N90" s="93" t="str">
        <f t="shared" si="12"/>
        <v/>
      </c>
      <c r="O90" s="93" t="str">
        <f>IF(H90="","",VLOOKUP(H90,Euralcodes!$A$2:$C$840,3,FALSE()))</f>
        <v/>
      </c>
      <c r="P90" s="122" t="str">
        <f>IF(J90="","",IF(ISNA(VLOOKUP(J90,Uitwerking!$A$11:$E$210,5,FALSE)),"",LEFT(VLOOKUP(J90,Uitwerking!$A$11:$E$210,5,FALSE),LEN(VLOOKUP(J90,Uitwerking!$A$11:$E$210,5,FALSE))-1)))</f>
        <v/>
      </c>
      <c r="Q90" s="61"/>
    </row>
    <row r="91" spans="1:17" ht="50" customHeight="1" thickTop="1" thickBot="1" x14ac:dyDescent="0.3">
      <c r="A91" s="61"/>
      <c r="B91" s="61">
        <f>IF(AND(ISNUMBER(D91),D91&lt;&gt;"",ISNUMBER(VALUE(LEFT(C91,6)))),IF(VALUE(LEFT(C91,6))&lt;10000,-ABS(B90),IF(ISNA(VLOOKUP(C91,$C$3:C90,1,FALSE())),ABS(B90)+1,-ABS(B90))),-ABS(B90))</f>
        <v>0</v>
      </c>
      <c r="C91" s="61" t="str">
        <f>IF(LEN('Afvalgegevens e-MJV'!A89)&lt;&gt;8,IF('Afvalgegevens e-MJV'!A89="","",'Afvalgegevens e-MJV'!A89),CONCATENATE(LEFT('Afvalgegevens e-MJV'!A89,2),MID('Afvalgegevens e-MJV'!A89,4,2),MID('Afvalgegevens e-MJV'!A89,7,2),IF('Afvalgegevens e-MJV'!C89="Ja","*","")))</f>
        <v/>
      </c>
      <c r="D91" s="61">
        <f>IF(ISNUMBER('Afvalgegevens e-MJV'!D89),'Afvalgegevens e-MJV'!D89,IF(ISNUMBER(_xlfn.NUMBERVALUE('Afvalgegevens e-MJV'!D89,",",".")),_xlfn.NUMBERVALUE('Afvalgegevens e-MJV'!D89,",","."),""))</f>
        <v>0</v>
      </c>
      <c r="E91" s="61" t="str">
        <f>IF(C91="","",IF(ISNA(VLOOKUP('Verschil e-MJV en LMA'!C91,Uitwerking!$A$11:$B$210,2,FALSE())),"",VLOOKUP('Verschil e-MJV en LMA'!C91,Uitwerking!$A$11:$B$210,2,FALSE())/1000))</f>
        <v/>
      </c>
      <c r="F91" s="61"/>
      <c r="G91" s="61">
        <f t="shared" si="14"/>
        <v>87</v>
      </c>
      <c r="H91" s="61" t="str">
        <f t="shared" si="9"/>
        <v/>
      </c>
      <c r="I91" s="61"/>
      <c r="J91" s="90" t="str">
        <f t="shared" si="8"/>
        <v/>
      </c>
      <c r="K91" s="91" t="str">
        <f t="shared" si="10"/>
        <v/>
      </c>
      <c r="L91" s="91" t="str">
        <f t="shared" si="13"/>
        <v/>
      </c>
      <c r="M91" s="92" t="str">
        <f t="shared" si="11"/>
        <v/>
      </c>
      <c r="N91" s="93" t="str">
        <f t="shared" si="12"/>
        <v/>
      </c>
      <c r="O91" s="93" t="str">
        <f>IF(H91="","",VLOOKUP(H91,Euralcodes!$A$2:$C$840,3,FALSE()))</f>
        <v/>
      </c>
      <c r="P91" s="122" t="str">
        <f>IF(J91="","",IF(ISNA(VLOOKUP(J91,Uitwerking!$A$11:$E$210,5,FALSE)),"",LEFT(VLOOKUP(J91,Uitwerking!$A$11:$E$210,5,FALSE),LEN(VLOOKUP(J91,Uitwerking!$A$11:$E$210,5,FALSE))-1)))</f>
        <v/>
      </c>
      <c r="Q91" s="61"/>
    </row>
    <row r="92" spans="1:17" ht="50" customHeight="1" thickTop="1" thickBot="1" x14ac:dyDescent="0.3">
      <c r="A92" s="61"/>
      <c r="B92" s="61">
        <f>IF(AND(ISNUMBER(D92),D92&lt;&gt;"",ISNUMBER(VALUE(LEFT(C92,6)))),IF(VALUE(LEFT(C92,6))&lt;10000,-ABS(B91),IF(ISNA(VLOOKUP(C92,$C$3:C91,1,FALSE())),ABS(B91)+1,-ABS(B91))),-ABS(B91))</f>
        <v>0</v>
      </c>
      <c r="C92" s="61" t="str">
        <f>IF(LEN('Afvalgegevens e-MJV'!A90)&lt;&gt;8,IF('Afvalgegevens e-MJV'!A90="","",'Afvalgegevens e-MJV'!A90),CONCATENATE(LEFT('Afvalgegevens e-MJV'!A90,2),MID('Afvalgegevens e-MJV'!A90,4,2),MID('Afvalgegevens e-MJV'!A90,7,2),IF('Afvalgegevens e-MJV'!C90="Ja","*","")))</f>
        <v/>
      </c>
      <c r="D92" s="61">
        <f>IF(ISNUMBER('Afvalgegevens e-MJV'!D90),'Afvalgegevens e-MJV'!D90,IF(ISNUMBER(_xlfn.NUMBERVALUE('Afvalgegevens e-MJV'!D90,",",".")),_xlfn.NUMBERVALUE('Afvalgegevens e-MJV'!D90,",","."),""))</f>
        <v>0</v>
      </c>
      <c r="E92" s="61" t="str">
        <f>IF(C92="","",IF(ISNA(VLOOKUP('Verschil e-MJV en LMA'!C92,Uitwerking!$A$11:$B$210,2,FALSE())),"",VLOOKUP('Verschil e-MJV en LMA'!C92,Uitwerking!$A$11:$B$210,2,FALSE())/1000))</f>
        <v/>
      </c>
      <c r="F92" s="61"/>
      <c r="G92" s="61">
        <f t="shared" si="14"/>
        <v>88</v>
      </c>
      <c r="H92" s="61" t="str">
        <f t="shared" si="9"/>
        <v/>
      </c>
      <c r="I92" s="61"/>
      <c r="J92" s="90" t="str">
        <f t="shared" si="8"/>
        <v/>
      </c>
      <c r="K92" s="91" t="str">
        <f t="shared" si="10"/>
        <v/>
      </c>
      <c r="L92" s="91" t="str">
        <f t="shared" si="13"/>
        <v/>
      </c>
      <c r="M92" s="92" t="str">
        <f t="shared" si="11"/>
        <v/>
      </c>
      <c r="N92" s="93" t="str">
        <f t="shared" si="12"/>
        <v/>
      </c>
      <c r="O92" s="93" t="str">
        <f>IF(H92="","",VLOOKUP(H92,Euralcodes!$A$2:$C$840,3,FALSE()))</f>
        <v/>
      </c>
      <c r="P92" s="122" t="str">
        <f>IF(J92="","",IF(ISNA(VLOOKUP(J92,Uitwerking!$A$11:$E$210,5,FALSE)),"",LEFT(VLOOKUP(J92,Uitwerking!$A$11:$E$210,5,FALSE),LEN(VLOOKUP(J92,Uitwerking!$A$11:$E$210,5,FALSE))-1)))</f>
        <v/>
      </c>
      <c r="Q92" s="61"/>
    </row>
    <row r="93" spans="1:17" ht="50" customHeight="1" thickTop="1" thickBot="1" x14ac:dyDescent="0.3">
      <c r="A93" s="61"/>
      <c r="B93" s="61">
        <f>IF(AND(ISNUMBER(D93),D93&lt;&gt;"",ISNUMBER(VALUE(LEFT(C93,6)))),IF(VALUE(LEFT(C93,6))&lt;10000,-ABS(B92),IF(ISNA(VLOOKUP(C93,$C$3:C92,1,FALSE())),ABS(B92)+1,-ABS(B92))),-ABS(B92))</f>
        <v>0</v>
      </c>
      <c r="C93" s="61" t="str">
        <f>IF(LEN('Afvalgegevens e-MJV'!A91)&lt;&gt;8,IF('Afvalgegevens e-MJV'!A91="","",'Afvalgegevens e-MJV'!A91),CONCATENATE(LEFT('Afvalgegevens e-MJV'!A91,2),MID('Afvalgegevens e-MJV'!A91,4,2),MID('Afvalgegevens e-MJV'!A91,7,2),IF('Afvalgegevens e-MJV'!C91="Ja","*","")))</f>
        <v/>
      </c>
      <c r="D93" s="61">
        <f>IF(ISNUMBER('Afvalgegevens e-MJV'!D91),'Afvalgegevens e-MJV'!D91,IF(ISNUMBER(_xlfn.NUMBERVALUE('Afvalgegevens e-MJV'!D91,",",".")),_xlfn.NUMBERVALUE('Afvalgegevens e-MJV'!D91,",","."),""))</f>
        <v>0</v>
      </c>
      <c r="E93" s="61" t="str">
        <f>IF(C93="","",IF(ISNA(VLOOKUP('Verschil e-MJV en LMA'!C93,Uitwerking!$A$11:$B$210,2,FALSE())),"",VLOOKUP('Verschil e-MJV en LMA'!C93,Uitwerking!$A$11:$B$210,2,FALSE())/1000))</f>
        <v/>
      </c>
      <c r="F93" s="61"/>
      <c r="G93" s="61">
        <f t="shared" si="14"/>
        <v>89</v>
      </c>
      <c r="H93" s="61" t="str">
        <f t="shared" si="9"/>
        <v/>
      </c>
      <c r="I93" s="61"/>
      <c r="J93" s="90" t="str">
        <f t="shared" si="8"/>
        <v/>
      </c>
      <c r="K93" s="91" t="str">
        <f t="shared" si="10"/>
        <v/>
      </c>
      <c r="L93" s="91" t="str">
        <f t="shared" si="13"/>
        <v/>
      </c>
      <c r="M93" s="92" t="str">
        <f t="shared" si="11"/>
        <v/>
      </c>
      <c r="N93" s="93" t="str">
        <f t="shared" si="12"/>
        <v/>
      </c>
      <c r="O93" s="93" t="str">
        <f>IF(H93="","",VLOOKUP(H93,Euralcodes!$A$2:$C$840,3,FALSE()))</f>
        <v/>
      </c>
      <c r="P93" s="122" t="str">
        <f>IF(J93="","",IF(ISNA(VLOOKUP(J93,Uitwerking!$A$11:$E$210,5,FALSE)),"",LEFT(VLOOKUP(J93,Uitwerking!$A$11:$E$210,5,FALSE),LEN(VLOOKUP(J93,Uitwerking!$A$11:$E$210,5,FALSE))-1)))</f>
        <v/>
      </c>
      <c r="Q93" s="61"/>
    </row>
    <row r="94" spans="1:17" ht="50" customHeight="1" thickTop="1" thickBot="1" x14ac:dyDescent="0.3">
      <c r="A94" s="61"/>
      <c r="B94" s="61">
        <f>IF(AND(ISNUMBER(D94),D94&lt;&gt;"",ISNUMBER(VALUE(LEFT(C94,6)))),IF(VALUE(LEFT(C94,6))&lt;10000,-ABS(B93),IF(ISNA(VLOOKUP(C94,$C$3:C93,1,FALSE())),ABS(B93)+1,-ABS(B93))),-ABS(B93))</f>
        <v>0</v>
      </c>
      <c r="C94" s="61" t="str">
        <f>IF(LEN('Afvalgegevens e-MJV'!A92)&lt;&gt;8,IF('Afvalgegevens e-MJV'!A92="","",'Afvalgegevens e-MJV'!A92),CONCATENATE(LEFT('Afvalgegevens e-MJV'!A92,2),MID('Afvalgegevens e-MJV'!A92,4,2),MID('Afvalgegevens e-MJV'!A92,7,2),IF('Afvalgegevens e-MJV'!C92="Ja","*","")))</f>
        <v/>
      </c>
      <c r="D94" s="61">
        <f>IF(ISNUMBER('Afvalgegevens e-MJV'!D92),'Afvalgegevens e-MJV'!D92,IF(ISNUMBER(_xlfn.NUMBERVALUE('Afvalgegevens e-MJV'!D92,",",".")),_xlfn.NUMBERVALUE('Afvalgegevens e-MJV'!D92,",","."),""))</f>
        <v>0</v>
      </c>
      <c r="E94" s="61" t="str">
        <f>IF(C94="","",IF(ISNA(VLOOKUP('Verschil e-MJV en LMA'!C94,Uitwerking!$A$11:$B$210,2,FALSE())),"",VLOOKUP('Verschil e-MJV en LMA'!C94,Uitwerking!$A$11:$B$210,2,FALSE())/1000))</f>
        <v/>
      </c>
      <c r="F94" s="61"/>
      <c r="G94" s="61">
        <f t="shared" si="14"/>
        <v>90</v>
      </c>
      <c r="H94" s="61" t="str">
        <f t="shared" si="9"/>
        <v/>
      </c>
      <c r="I94" s="61"/>
      <c r="J94" s="90" t="str">
        <f t="shared" si="8"/>
        <v/>
      </c>
      <c r="K94" s="91" t="str">
        <f t="shared" si="10"/>
        <v/>
      </c>
      <c r="L94" s="91" t="str">
        <f t="shared" si="13"/>
        <v/>
      </c>
      <c r="M94" s="92" t="str">
        <f t="shared" si="11"/>
        <v/>
      </c>
      <c r="N94" s="93" t="str">
        <f t="shared" si="12"/>
        <v/>
      </c>
      <c r="O94" s="93" t="str">
        <f>IF(H94="","",VLOOKUP(H94,Euralcodes!$A$2:$C$840,3,FALSE()))</f>
        <v/>
      </c>
      <c r="P94" s="122" t="str">
        <f>IF(J94="","",IF(ISNA(VLOOKUP(J94,Uitwerking!$A$11:$E$210,5,FALSE)),"",LEFT(VLOOKUP(J94,Uitwerking!$A$11:$E$210,5,FALSE),LEN(VLOOKUP(J94,Uitwerking!$A$11:$E$210,5,FALSE))-1)))</f>
        <v/>
      </c>
      <c r="Q94" s="61"/>
    </row>
    <row r="95" spans="1:17" ht="50" customHeight="1" thickTop="1" thickBot="1" x14ac:dyDescent="0.3">
      <c r="A95" s="61"/>
      <c r="B95" s="61">
        <f>IF(AND(ISNUMBER(D95),D95&lt;&gt;"",ISNUMBER(VALUE(LEFT(C95,6)))),IF(VALUE(LEFT(C95,6))&lt;10000,-ABS(B94),IF(ISNA(VLOOKUP(C95,$C$3:C94,1,FALSE())),ABS(B94)+1,-ABS(B94))),-ABS(B94))</f>
        <v>0</v>
      </c>
      <c r="C95" s="61" t="str">
        <f>IF(LEN('Afvalgegevens e-MJV'!A93)&lt;&gt;8,IF('Afvalgegevens e-MJV'!A93="","",'Afvalgegevens e-MJV'!A93),CONCATENATE(LEFT('Afvalgegevens e-MJV'!A93,2),MID('Afvalgegevens e-MJV'!A93,4,2),MID('Afvalgegevens e-MJV'!A93,7,2),IF('Afvalgegevens e-MJV'!C93="Ja","*","")))</f>
        <v/>
      </c>
      <c r="D95" s="61">
        <f>IF(ISNUMBER('Afvalgegevens e-MJV'!D93),'Afvalgegevens e-MJV'!D93,IF(ISNUMBER(_xlfn.NUMBERVALUE('Afvalgegevens e-MJV'!D93,",",".")),_xlfn.NUMBERVALUE('Afvalgegevens e-MJV'!D93,",","."),""))</f>
        <v>0</v>
      </c>
      <c r="E95" s="61" t="str">
        <f>IF(C95="","",IF(ISNA(VLOOKUP('Verschil e-MJV en LMA'!C95,Uitwerking!$A$11:$B$210,2,FALSE())),"",VLOOKUP('Verschil e-MJV en LMA'!C95,Uitwerking!$A$11:$B$210,2,FALSE())/1000))</f>
        <v/>
      </c>
      <c r="F95" s="61"/>
      <c r="G95" s="61">
        <f t="shared" si="14"/>
        <v>91</v>
      </c>
      <c r="H95" s="61" t="str">
        <f t="shared" si="9"/>
        <v/>
      </c>
      <c r="I95" s="61"/>
      <c r="J95" s="90" t="str">
        <f t="shared" si="8"/>
        <v/>
      </c>
      <c r="K95" s="91" t="str">
        <f t="shared" si="10"/>
        <v/>
      </c>
      <c r="L95" s="91" t="str">
        <f t="shared" si="13"/>
        <v/>
      </c>
      <c r="M95" s="92" t="str">
        <f t="shared" si="11"/>
        <v/>
      </c>
      <c r="N95" s="93" t="str">
        <f t="shared" si="12"/>
        <v/>
      </c>
      <c r="O95" s="93" t="str">
        <f>IF(H95="","",VLOOKUP(H95,Euralcodes!$A$2:$C$840,3,FALSE()))</f>
        <v/>
      </c>
      <c r="P95" s="122" t="str">
        <f>IF(J95="","",IF(ISNA(VLOOKUP(J95,Uitwerking!$A$11:$E$210,5,FALSE)),"",LEFT(VLOOKUP(J95,Uitwerking!$A$11:$E$210,5,FALSE),LEN(VLOOKUP(J95,Uitwerking!$A$11:$E$210,5,FALSE))-1)))</f>
        <v/>
      </c>
      <c r="Q95" s="61"/>
    </row>
    <row r="96" spans="1:17" ht="50" customHeight="1" thickTop="1" thickBot="1" x14ac:dyDescent="0.3">
      <c r="A96" s="61"/>
      <c r="B96" s="61">
        <f>IF(AND(ISNUMBER(D96),D96&lt;&gt;"",ISNUMBER(VALUE(LEFT(C96,6)))),IF(VALUE(LEFT(C96,6))&lt;10000,-ABS(B95),IF(ISNA(VLOOKUP(C96,$C$3:C95,1,FALSE())),ABS(B95)+1,-ABS(B95))),-ABS(B95))</f>
        <v>0</v>
      </c>
      <c r="C96" s="61" t="str">
        <f>IF(LEN('Afvalgegevens e-MJV'!A94)&lt;&gt;8,IF('Afvalgegevens e-MJV'!A94="","",'Afvalgegevens e-MJV'!A94),CONCATENATE(LEFT('Afvalgegevens e-MJV'!A94,2),MID('Afvalgegevens e-MJV'!A94,4,2),MID('Afvalgegevens e-MJV'!A94,7,2),IF('Afvalgegevens e-MJV'!C94="Ja","*","")))</f>
        <v/>
      </c>
      <c r="D96" s="61">
        <f>IF(ISNUMBER('Afvalgegevens e-MJV'!D94),'Afvalgegevens e-MJV'!D94,IF(ISNUMBER(_xlfn.NUMBERVALUE('Afvalgegevens e-MJV'!D94,",",".")),_xlfn.NUMBERVALUE('Afvalgegevens e-MJV'!D94,",","."),""))</f>
        <v>0</v>
      </c>
      <c r="E96" s="61" t="str">
        <f>IF(C96="","",IF(ISNA(VLOOKUP('Verschil e-MJV en LMA'!C96,Uitwerking!$A$11:$B$210,2,FALSE())),"",VLOOKUP('Verschil e-MJV en LMA'!C96,Uitwerking!$A$11:$B$210,2,FALSE())/1000))</f>
        <v/>
      </c>
      <c r="F96" s="61"/>
      <c r="G96" s="61">
        <f t="shared" si="14"/>
        <v>92</v>
      </c>
      <c r="H96" s="61" t="str">
        <f t="shared" si="9"/>
        <v/>
      </c>
      <c r="I96" s="61"/>
      <c r="J96" s="90" t="str">
        <f t="shared" si="8"/>
        <v/>
      </c>
      <c r="K96" s="91" t="str">
        <f t="shared" si="10"/>
        <v/>
      </c>
      <c r="L96" s="91" t="str">
        <f t="shared" si="13"/>
        <v/>
      </c>
      <c r="M96" s="92" t="str">
        <f t="shared" si="11"/>
        <v/>
      </c>
      <c r="N96" s="93" t="str">
        <f t="shared" si="12"/>
        <v/>
      </c>
      <c r="O96" s="93" t="str">
        <f>IF(H96="","",VLOOKUP(H96,Euralcodes!$A$2:$C$840,3,FALSE()))</f>
        <v/>
      </c>
      <c r="P96" s="122" t="str">
        <f>IF(J96="","",IF(ISNA(VLOOKUP(J96,Uitwerking!$A$11:$E$210,5,FALSE)),"",LEFT(VLOOKUP(J96,Uitwerking!$A$11:$E$210,5,FALSE),LEN(VLOOKUP(J96,Uitwerking!$A$11:$E$210,5,FALSE))-1)))</f>
        <v/>
      </c>
      <c r="Q96" s="61"/>
    </row>
    <row r="97" spans="1:17" ht="50" customHeight="1" thickTop="1" thickBot="1" x14ac:dyDescent="0.3">
      <c r="A97" s="61"/>
      <c r="B97" s="61">
        <f>IF(AND(ISNUMBER(D97),D97&lt;&gt;"",ISNUMBER(VALUE(LEFT(C97,6)))),IF(VALUE(LEFT(C97,6))&lt;10000,-ABS(B96),IF(ISNA(VLOOKUP(C97,$C$3:C96,1,FALSE())),ABS(B96)+1,-ABS(B96))),-ABS(B96))</f>
        <v>0</v>
      </c>
      <c r="C97" s="61" t="str">
        <f>IF(LEN('Afvalgegevens e-MJV'!A95)&lt;&gt;8,IF('Afvalgegevens e-MJV'!A95="","",'Afvalgegevens e-MJV'!A95),CONCATENATE(LEFT('Afvalgegevens e-MJV'!A95,2),MID('Afvalgegevens e-MJV'!A95,4,2),MID('Afvalgegevens e-MJV'!A95,7,2),IF('Afvalgegevens e-MJV'!C95="Ja","*","")))</f>
        <v/>
      </c>
      <c r="D97" s="61">
        <f>IF(ISNUMBER('Afvalgegevens e-MJV'!D95),'Afvalgegevens e-MJV'!D95,IF(ISNUMBER(_xlfn.NUMBERVALUE('Afvalgegevens e-MJV'!D95,",",".")),_xlfn.NUMBERVALUE('Afvalgegevens e-MJV'!D95,",","."),""))</f>
        <v>0</v>
      </c>
      <c r="E97" s="61" t="str">
        <f>IF(C97="","",IF(ISNA(VLOOKUP('Verschil e-MJV en LMA'!C97,Uitwerking!$A$11:$B$210,2,FALSE())),"",VLOOKUP('Verschil e-MJV en LMA'!C97,Uitwerking!$A$11:$B$210,2,FALSE())/1000))</f>
        <v/>
      </c>
      <c r="F97" s="61"/>
      <c r="G97" s="61">
        <f t="shared" si="14"/>
        <v>93</v>
      </c>
      <c r="H97" s="61" t="str">
        <f t="shared" si="9"/>
        <v/>
      </c>
      <c r="I97" s="61"/>
      <c r="J97" s="90" t="str">
        <f t="shared" si="8"/>
        <v/>
      </c>
      <c r="K97" s="91" t="str">
        <f t="shared" si="10"/>
        <v/>
      </c>
      <c r="L97" s="91" t="str">
        <f t="shared" si="13"/>
        <v/>
      </c>
      <c r="M97" s="92" t="str">
        <f t="shared" si="11"/>
        <v/>
      </c>
      <c r="N97" s="93" t="str">
        <f t="shared" si="12"/>
        <v/>
      </c>
      <c r="O97" s="93" t="str">
        <f>IF(H97="","",VLOOKUP(H97,Euralcodes!$A$2:$C$840,3,FALSE()))</f>
        <v/>
      </c>
      <c r="P97" s="122" t="str">
        <f>IF(J97="","",IF(ISNA(VLOOKUP(J97,Uitwerking!$A$11:$E$210,5,FALSE)),"",LEFT(VLOOKUP(J97,Uitwerking!$A$11:$E$210,5,FALSE),LEN(VLOOKUP(J97,Uitwerking!$A$11:$E$210,5,FALSE))-1)))</f>
        <v/>
      </c>
      <c r="Q97" s="61"/>
    </row>
    <row r="98" spans="1:17" ht="50" customHeight="1" thickTop="1" thickBot="1" x14ac:dyDescent="0.3">
      <c r="A98" s="61"/>
      <c r="B98" s="61">
        <f>IF(AND(ISNUMBER(D98),D98&lt;&gt;"",ISNUMBER(VALUE(LEFT(C98,6)))),IF(VALUE(LEFT(C98,6))&lt;10000,-ABS(B97),IF(ISNA(VLOOKUP(C98,$C$3:C97,1,FALSE())),ABS(B97)+1,-ABS(B97))),-ABS(B97))</f>
        <v>0</v>
      </c>
      <c r="C98" s="61" t="str">
        <f>IF(LEN('Afvalgegevens e-MJV'!A96)&lt;&gt;8,IF('Afvalgegevens e-MJV'!A96="","",'Afvalgegevens e-MJV'!A96),CONCATENATE(LEFT('Afvalgegevens e-MJV'!A96,2),MID('Afvalgegevens e-MJV'!A96,4,2),MID('Afvalgegevens e-MJV'!A96,7,2),IF('Afvalgegevens e-MJV'!C96="Ja","*","")))</f>
        <v/>
      </c>
      <c r="D98" s="61">
        <f>IF(ISNUMBER('Afvalgegevens e-MJV'!D96),'Afvalgegevens e-MJV'!D96,IF(ISNUMBER(_xlfn.NUMBERVALUE('Afvalgegevens e-MJV'!D96,",",".")),_xlfn.NUMBERVALUE('Afvalgegevens e-MJV'!D96,",","."),""))</f>
        <v>0</v>
      </c>
      <c r="E98" s="61" t="str">
        <f>IF(C98="","",IF(ISNA(VLOOKUP('Verschil e-MJV en LMA'!C98,Uitwerking!$A$11:$B$210,2,FALSE())),"",VLOOKUP('Verschil e-MJV en LMA'!C98,Uitwerking!$A$11:$B$210,2,FALSE())/1000))</f>
        <v/>
      </c>
      <c r="F98" s="61"/>
      <c r="G98" s="61">
        <f t="shared" si="14"/>
        <v>94</v>
      </c>
      <c r="H98" s="61" t="str">
        <f t="shared" si="9"/>
        <v/>
      </c>
      <c r="I98" s="61"/>
      <c r="J98" s="90" t="str">
        <f t="shared" si="8"/>
        <v/>
      </c>
      <c r="K98" s="91" t="str">
        <f t="shared" si="10"/>
        <v/>
      </c>
      <c r="L98" s="91" t="str">
        <f t="shared" si="13"/>
        <v/>
      </c>
      <c r="M98" s="92" t="str">
        <f t="shared" si="11"/>
        <v/>
      </c>
      <c r="N98" s="93" t="str">
        <f t="shared" si="12"/>
        <v/>
      </c>
      <c r="O98" s="93" t="str">
        <f>IF(H98="","",VLOOKUP(H98,Euralcodes!$A$2:$C$840,3,FALSE()))</f>
        <v/>
      </c>
      <c r="P98" s="122" t="str">
        <f>IF(J98="","",IF(ISNA(VLOOKUP(J98,Uitwerking!$A$11:$E$210,5,FALSE)),"",LEFT(VLOOKUP(J98,Uitwerking!$A$11:$E$210,5,FALSE),LEN(VLOOKUP(J98,Uitwerking!$A$11:$E$210,5,FALSE))-1)))</f>
        <v/>
      </c>
      <c r="Q98" s="61"/>
    </row>
    <row r="99" spans="1:17" ht="50" customHeight="1" thickTop="1" thickBot="1" x14ac:dyDescent="0.3">
      <c r="A99" s="61"/>
      <c r="B99" s="61">
        <f>IF(AND(ISNUMBER(D99),D99&lt;&gt;"",ISNUMBER(VALUE(LEFT(C99,6)))),IF(VALUE(LEFT(C99,6))&lt;10000,-ABS(B98),IF(ISNA(VLOOKUP(C99,$C$3:C98,1,FALSE())),ABS(B98)+1,-ABS(B98))),-ABS(B98))</f>
        <v>0</v>
      </c>
      <c r="C99" s="61" t="str">
        <f>IF(LEN('Afvalgegevens e-MJV'!A97)&lt;&gt;8,IF('Afvalgegevens e-MJV'!A97="","",'Afvalgegevens e-MJV'!A97),CONCATENATE(LEFT('Afvalgegevens e-MJV'!A97,2),MID('Afvalgegevens e-MJV'!A97,4,2),MID('Afvalgegevens e-MJV'!A97,7,2),IF('Afvalgegevens e-MJV'!C97="Ja","*","")))</f>
        <v/>
      </c>
      <c r="D99" s="61">
        <f>IF(ISNUMBER('Afvalgegevens e-MJV'!D97),'Afvalgegevens e-MJV'!D97,IF(ISNUMBER(_xlfn.NUMBERVALUE('Afvalgegevens e-MJV'!D97,",",".")),_xlfn.NUMBERVALUE('Afvalgegevens e-MJV'!D97,",","."),""))</f>
        <v>0</v>
      </c>
      <c r="E99" s="61" t="str">
        <f>IF(C99="","",IF(ISNA(VLOOKUP('Verschil e-MJV en LMA'!C99,Uitwerking!$A$11:$B$210,2,FALSE())),"",VLOOKUP('Verschil e-MJV en LMA'!C99,Uitwerking!$A$11:$B$210,2,FALSE())/1000))</f>
        <v/>
      </c>
      <c r="F99" s="61"/>
      <c r="G99" s="61">
        <f t="shared" si="14"/>
        <v>95</v>
      </c>
      <c r="H99" s="61" t="str">
        <f t="shared" si="9"/>
        <v/>
      </c>
      <c r="I99" s="61"/>
      <c r="J99" s="90" t="str">
        <f t="shared" si="8"/>
        <v/>
      </c>
      <c r="K99" s="91" t="str">
        <f t="shared" si="10"/>
        <v/>
      </c>
      <c r="L99" s="91" t="str">
        <f t="shared" si="13"/>
        <v/>
      </c>
      <c r="M99" s="92" t="str">
        <f t="shared" si="11"/>
        <v/>
      </c>
      <c r="N99" s="93" t="str">
        <f t="shared" si="12"/>
        <v/>
      </c>
      <c r="O99" s="93" t="str">
        <f>IF(H99="","",VLOOKUP(H99,Euralcodes!$A$2:$C$840,3,FALSE()))</f>
        <v/>
      </c>
      <c r="P99" s="122" t="str">
        <f>IF(J99="","",IF(ISNA(VLOOKUP(J99,Uitwerking!$A$11:$E$210,5,FALSE)),"",LEFT(VLOOKUP(J99,Uitwerking!$A$11:$E$210,5,FALSE),LEN(VLOOKUP(J99,Uitwerking!$A$11:$E$210,5,FALSE))-1)))</f>
        <v/>
      </c>
      <c r="Q99" s="61"/>
    </row>
    <row r="100" spans="1:17" ht="50" customHeight="1" thickTop="1" thickBot="1" x14ac:dyDescent="0.3">
      <c r="A100" s="61"/>
      <c r="B100" s="61">
        <f>IF(AND(ISNUMBER(D100),D100&lt;&gt;"",ISNUMBER(VALUE(LEFT(C100,6)))),IF(VALUE(LEFT(C100,6))&lt;10000,-ABS(B99),IF(ISNA(VLOOKUP(C100,$C$3:C99,1,FALSE())),ABS(B99)+1,-ABS(B99))),-ABS(B99))</f>
        <v>0</v>
      </c>
      <c r="C100" s="61" t="str">
        <f>IF(LEN('Afvalgegevens e-MJV'!A98)&lt;&gt;8,IF('Afvalgegevens e-MJV'!A98="","",'Afvalgegevens e-MJV'!A98),CONCATENATE(LEFT('Afvalgegevens e-MJV'!A98,2),MID('Afvalgegevens e-MJV'!A98,4,2),MID('Afvalgegevens e-MJV'!A98,7,2),IF('Afvalgegevens e-MJV'!C98="Ja","*","")))</f>
        <v/>
      </c>
      <c r="D100" s="61">
        <f>IF(ISNUMBER('Afvalgegevens e-MJV'!D98),'Afvalgegevens e-MJV'!D98,IF(ISNUMBER(_xlfn.NUMBERVALUE('Afvalgegevens e-MJV'!D98,",",".")),_xlfn.NUMBERVALUE('Afvalgegevens e-MJV'!D98,",","."),""))</f>
        <v>0</v>
      </c>
      <c r="E100" s="61" t="str">
        <f>IF(C100="","",IF(ISNA(VLOOKUP('Verschil e-MJV en LMA'!C100,Uitwerking!$A$11:$B$210,2,FALSE())),"",VLOOKUP('Verschil e-MJV en LMA'!C100,Uitwerking!$A$11:$B$210,2,FALSE())/1000))</f>
        <v/>
      </c>
      <c r="F100" s="61"/>
      <c r="G100" s="61">
        <f t="shared" si="14"/>
        <v>96</v>
      </c>
      <c r="H100" s="61" t="str">
        <f t="shared" si="9"/>
        <v/>
      </c>
      <c r="I100" s="61"/>
      <c r="J100" s="90" t="str">
        <f t="shared" si="8"/>
        <v/>
      </c>
      <c r="K100" s="91" t="str">
        <f t="shared" si="10"/>
        <v/>
      </c>
      <c r="L100" s="91" t="str">
        <f t="shared" si="13"/>
        <v/>
      </c>
      <c r="M100" s="92" t="str">
        <f t="shared" si="11"/>
        <v/>
      </c>
      <c r="N100" s="93" t="str">
        <f t="shared" si="12"/>
        <v/>
      </c>
      <c r="O100" s="93" t="str">
        <f>IF(H100="","",VLOOKUP(H100,Euralcodes!$A$2:$C$840,3,FALSE()))</f>
        <v/>
      </c>
      <c r="P100" s="122" t="str">
        <f>IF(J100="","",IF(ISNA(VLOOKUP(J100,Uitwerking!$A$11:$E$210,5,FALSE)),"",LEFT(VLOOKUP(J100,Uitwerking!$A$11:$E$210,5,FALSE),LEN(VLOOKUP(J100,Uitwerking!$A$11:$E$210,5,FALSE))-1)))</f>
        <v/>
      </c>
      <c r="Q100" s="61"/>
    </row>
    <row r="101" spans="1:17" ht="50" customHeight="1" thickTop="1" thickBot="1" x14ac:dyDescent="0.3">
      <c r="A101" s="61"/>
      <c r="B101" s="61">
        <f>IF(AND(ISNUMBER(D101),D101&lt;&gt;"",ISNUMBER(VALUE(LEFT(C101,6)))),IF(VALUE(LEFT(C101,6))&lt;10000,-ABS(B100),IF(ISNA(VLOOKUP(C101,$C$3:C100,1,FALSE())),ABS(B100)+1,-ABS(B100))),-ABS(B100))</f>
        <v>0</v>
      </c>
      <c r="C101" s="61" t="str">
        <f>IF(LEN('Afvalgegevens e-MJV'!A99)&lt;&gt;8,IF('Afvalgegevens e-MJV'!A99="","",'Afvalgegevens e-MJV'!A99),CONCATENATE(LEFT('Afvalgegevens e-MJV'!A99,2),MID('Afvalgegevens e-MJV'!A99,4,2),MID('Afvalgegevens e-MJV'!A99,7,2),IF('Afvalgegevens e-MJV'!C99="Ja","*","")))</f>
        <v/>
      </c>
      <c r="D101" s="61">
        <f>IF(ISNUMBER('Afvalgegevens e-MJV'!D99),'Afvalgegevens e-MJV'!D99,IF(ISNUMBER(_xlfn.NUMBERVALUE('Afvalgegevens e-MJV'!D99,",",".")),_xlfn.NUMBERVALUE('Afvalgegevens e-MJV'!D99,",","."),""))</f>
        <v>0</v>
      </c>
      <c r="E101" s="61" t="str">
        <f>IF(C101="","",IF(ISNA(VLOOKUP('Verschil e-MJV en LMA'!C101,Uitwerking!$A$11:$B$210,2,FALSE())),"",VLOOKUP('Verschil e-MJV en LMA'!C101,Uitwerking!$A$11:$B$210,2,FALSE())/1000))</f>
        <v/>
      </c>
      <c r="F101" s="61"/>
      <c r="G101" s="61">
        <f t="shared" si="14"/>
        <v>97</v>
      </c>
      <c r="H101" s="61" t="str">
        <f t="shared" si="9"/>
        <v/>
      </c>
      <c r="I101" s="61"/>
      <c r="J101" s="90" t="str">
        <f t="shared" ref="J101:J164" si="15">IF(ISNA(VLOOKUP($G101,$B$3:$E$257,2,FALSE())),"",VLOOKUP($G101,$B$3:$E$257,2,FALSE()))</f>
        <v/>
      </c>
      <c r="K101" s="91" t="str">
        <f t="shared" si="10"/>
        <v/>
      </c>
      <c r="L101" s="91" t="str">
        <f t="shared" si="13"/>
        <v/>
      </c>
      <c r="M101" s="92" t="str">
        <f t="shared" si="11"/>
        <v/>
      </c>
      <c r="N101" s="93" t="str">
        <f t="shared" si="12"/>
        <v/>
      </c>
      <c r="O101" s="93" t="str">
        <f>IF(H101="","",VLOOKUP(H101,Euralcodes!$A$2:$C$840,3,FALSE()))</f>
        <v/>
      </c>
      <c r="P101" s="122" t="str">
        <f>IF(J101="","",IF(ISNA(VLOOKUP(J101,Uitwerking!$A$11:$E$210,5,FALSE)),"",LEFT(VLOOKUP(J101,Uitwerking!$A$11:$E$210,5,FALSE),LEN(VLOOKUP(J101,Uitwerking!$A$11:$E$210,5,FALSE))-1)))</f>
        <v/>
      </c>
      <c r="Q101" s="61"/>
    </row>
    <row r="102" spans="1:17" ht="50" customHeight="1" thickTop="1" thickBot="1" x14ac:dyDescent="0.3">
      <c r="A102" s="61"/>
      <c r="B102" s="61">
        <f>IF(AND(ISNUMBER(D102),D102&lt;&gt;"",ISNUMBER(VALUE(LEFT(C102,6)))),IF(VALUE(LEFT(C102,6))&lt;10000,-ABS(B101),IF(ISNA(VLOOKUP(C102,$C$3:C101,1,FALSE())),ABS(B101)+1,-ABS(B101))),-ABS(B101))</f>
        <v>0</v>
      </c>
      <c r="C102" s="61" t="str">
        <f>IF(LEN('Afvalgegevens e-MJV'!A100)&lt;&gt;8,IF('Afvalgegevens e-MJV'!A100="","",'Afvalgegevens e-MJV'!A100),CONCATENATE(LEFT('Afvalgegevens e-MJV'!A100,2),MID('Afvalgegevens e-MJV'!A100,4,2),MID('Afvalgegevens e-MJV'!A100,7,2),IF('Afvalgegevens e-MJV'!C100="Ja","*","")))</f>
        <v/>
      </c>
      <c r="D102" s="61">
        <f>IF(ISNUMBER('Afvalgegevens e-MJV'!D100),'Afvalgegevens e-MJV'!D100,IF(ISNUMBER(_xlfn.NUMBERVALUE('Afvalgegevens e-MJV'!D100,",",".")),_xlfn.NUMBERVALUE('Afvalgegevens e-MJV'!D100,",","."),""))</f>
        <v>0</v>
      </c>
      <c r="E102" s="61" t="str">
        <f>IF(C102="","",IF(ISNA(VLOOKUP('Verschil e-MJV en LMA'!C102,Uitwerking!$A$11:$B$210,2,FALSE())),"",VLOOKUP('Verschil e-MJV en LMA'!C102,Uitwerking!$A$11:$B$210,2,FALSE())/1000))</f>
        <v/>
      </c>
      <c r="F102" s="61"/>
      <c r="G102" s="61">
        <f t="shared" si="14"/>
        <v>98</v>
      </c>
      <c r="H102" s="61" t="str">
        <f t="shared" si="9"/>
        <v/>
      </c>
      <c r="I102" s="61"/>
      <c r="J102" s="90" t="str">
        <f t="shared" si="15"/>
        <v/>
      </c>
      <c r="K102" s="91" t="str">
        <f t="shared" si="10"/>
        <v/>
      </c>
      <c r="L102" s="91" t="str">
        <f t="shared" si="13"/>
        <v/>
      </c>
      <c r="M102" s="92" t="str">
        <f t="shared" si="11"/>
        <v/>
      </c>
      <c r="N102" s="93" t="str">
        <f t="shared" si="12"/>
        <v/>
      </c>
      <c r="O102" s="93" t="str">
        <f>IF(H102="","",VLOOKUP(H102,Euralcodes!$A$2:$C$840,3,FALSE()))</f>
        <v/>
      </c>
      <c r="P102" s="122" t="str">
        <f>IF(J102="","",IF(ISNA(VLOOKUP(J102,Uitwerking!$A$11:$E$210,5,FALSE)),"",LEFT(VLOOKUP(J102,Uitwerking!$A$11:$E$210,5,FALSE),LEN(VLOOKUP(J102,Uitwerking!$A$11:$E$210,5,FALSE))-1)))</f>
        <v/>
      </c>
      <c r="Q102" s="61"/>
    </row>
    <row r="103" spans="1:17" ht="50" customHeight="1" thickTop="1" thickBot="1" x14ac:dyDescent="0.3">
      <c r="A103" s="61"/>
      <c r="B103" s="61">
        <f>IF(AND(ISNUMBER(D103),D103&lt;&gt;"",ISNUMBER(VALUE(LEFT(C103,6)))),IF(VALUE(LEFT(C103,6))&lt;10000,-ABS(B102),IF(ISNA(VLOOKUP(C103,$C$3:C102,1,FALSE())),ABS(B102)+1,-ABS(B102))),-ABS(B102))</f>
        <v>0</v>
      </c>
      <c r="C103" s="61" t="str">
        <f>IF(LEN('Afvalgegevens e-MJV'!A101)&lt;&gt;8,IF('Afvalgegevens e-MJV'!A101="","",'Afvalgegevens e-MJV'!A101),CONCATENATE(LEFT('Afvalgegevens e-MJV'!A101,2),MID('Afvalgegevens e-MJV'!A101,4,2),MID('Afvalgegevens e-MJV'!A101,7,2),IF('Afvalgegevens e-MJV'!C101="Ja","*","")))</f>
        <v/>
      </c>
      <c r="D103" s="61">
        <f>IF(ISNUMBER('Afvalgegevens e-MJV'!D101),'Afvalgegevens e-MJV'!D101,IF(ISNUMBER(_xlfn.NUMBERVALUE('Afvalgegevens e-MJV'!D101,",",".")),_xlfn.NUMBERVALUE('Afvalgegevens e-MJV'!D101,",","."),""))</f>
        <v>0</v>
      </c>
      <c r="E103" s="61" t="str">
        <f>IF(C103="","",IF(ISNA(VLOOKUP('Verschil e-MJV en LMA'!C103,Uitwerking!$A$11:$B$210,2,FALSE())),"",VLOOKUP('Verschil e-MJV en LMA'!C103,Uitwerking!$A$11:$B$210,2,FALSE())/1000))</f>
        <v/>
      </c>
      <c r="F103" s="61"/>
      <c r="G103" s="61">
        <f t="shared" si="14"/>
        <v>99</v>
      </c>
      <c r="H103" s="61" t="str">
        <f t="shared" si="9"/>
        <v/>
      </c>
      <c r="I103" s="61"/>
      <c r="J103" s="90" t="str">
        <f t="shared" si="15"/>
        <v/>
      </c>
      <c r="K103" s="91" t="str">
        <f t="shared" si="10"/>
        <v/>
      </c>
      <c r="L103" s="91" t="str">
        <f t="shared" si="13"/>
        <v/>
      </c>
      <c r="M103" s="92" t="str">
        <f t="shared" si="11"/>
        <v/>
      </c>
      <c r="N103" s="93" t="str">
        <f t="shared" si="12"/>
        <v/>
      </c>
      <c r="O103" s="93" t="str">
        <f>IF(H103="","",VLOOKUP(H103,Euralcodes!$A$2:$C$840,3,FALSE()))</f>
        <v/>
      </c>
      <c r="P103" s="122" t="str">
        <f>IF(J103="","",IF(ISNA(VLOOKUP(J103,Uitwerking!$A$11:$E$210,5,FALSE)),"",LEFT(VLOOKUP(J103,Uitwerking!$A$11:$E$210,5,FALSE),LEN(VLOOKUP(J103,Uitwerking!$A$11:$E$210,5,FALSE))-1)))</f>
        <v/>
      </c>
      <c r="Q103" s="61"/>
    </row>
    <row r="104" spans="1:17" ht="50" customHeight="1" thickTop="1" thickBot="1" x14ac:dyDescent="0.3">
      <c r="A104" s="61"/>
      <c r="B104" s="61">
        <f>IF(AND(ISNUMBER(D104),D104&lt;&gt;"",ISNUMBER(VALUE(LEFT(C104,6)))),IF(VALUE(LEFT(C104,6))&lt;10000,-ABS(B103),IF(ISNA(VLOOKUP(C104,$C$3:C103,1,FALSE())),ABS(B103)+1,-ABS(B103))),-ABS(B103))</f>
        <v>0</v>
      </c>
      <c r="C104" s="61" t="str">
        <f>IF(LEN('Afvalgegevens e-MJV'!A102)&lt;&gt;8,IF('Afvalgegevens e-MJV'!A102="","",'Afvalgegevens e-MJV'!A102),CONCATENATE(LEFT('Afvalgegevens e-MJV'!A102,2),MID('Afvalgegevens e-MJV'!A102,4,2),MID('Afvalgegevens e-MJV'!A102,7,2),IF('Afvalgegevens e-MJV'!C102="Ja","*","")))</f>
        <v/>
      </c>
      <c r="D104" s="61">
        <f>IF(ISNUMBER('Afvalgegevens e-MJV'!D102),'Afvalgegevens e-MJV'!D102,IF(ISNUMBER(_xlfn.NUMBERVALUE('Afvalgegevens e-MJV'!D102,",",".")),_xlfn.NUMBERVALUE('Afvalgegevens e-MJV'!D102,",","."),""))</f>
        <v>0</v>
      </c>
      <c r="E104" s="61" t="str">
        <f>IF(C104="","",IF(ISNA(VLOOKUP('Verschil e-MJV en LMA'!C104,Uitwerking!$A$11:$B$210,2,FALSE())),"",VLOOKUP('Verschil e-MJV en LMA'!C104,Uitwerking!$A$11:$B$210,2,FALSE())/1000))</f>
        <v/>
      </c>
      <c r="F104" s="61"/>
      <c r="G104" s="61">
        <f t="shared" si="14"/>
        <v>100</v>
      </c>
      <c r="H104" s="61" t="str">
        <f t="shared" si="9"/>
        <v/>
      </c>
      <c r="I104" s="61"/>
      <c r="J104" s="90" t="str">
        <f t="shared" si="15"/>
        <v/>
      </c>
      <c r="K104" s="91" t="str">
        <f t="shared" si="10"/>
        <v/>
      </c>
      <c r="L104" s="91" t="str">
        <f t="shared" si="13"/>
        <v/>
      </c>
      <c r="M104" s="92" t="str">
        <f t="shared" si="11"/>
        <v/>
      </c>
      <c r="N104" s="93" t="str">
        <f t="shared" si="12"/>
        <v/>
      </c>
      <c r="O104" s="93" t="str">
        <f>IF(H104="","",VLOOKUP(H104,Euralcodes!$A$2:$C$840,3,FALSE()))</f>
        <v/>
      </c>
      <c r="P104" s="122" t="str">
        <f>IF(J104="","",IF(ISNA(VLOOKUP(J104,Uitwerking!$A$11:$E$210,5,FALSE)),"",LEFT(VLOOKUP(J104,Uitwerking!$A$11:$E$210,5,FALSE),LEN(VLOOKUP(J104,Uitwerking!$A$11:$E$210,5,FALSE))-1)))</f>
        <v/>
      </c>
      <c r="Q104" s="61"/>
    </row>
    <row r="105" spans="1:17" ht="50" customHeight="1" thickTop="1" thickBot="1" x14ac:dyDescent="0.3">
      <c r="A105" s="61"/>
      <c r="B105" s="61">
        <f>IF(AND(ISNUMBER(D105),D105&lt;&gt;"",ISNUMBER(VALUE(LEFT(C105,6)))),IF(VALUE(LEFT(C105,6))&lt;10000,-ABS(B104),IF(ISNA(VLOOKUP(C105,$C$3:C104,1,FALSE())),ABS(B104)+1,-ABS(B104))),-ABS(B104))</f>
        <v>0</v>
      </c>
      <c r="C105" s="61" t="str">
        <f>IF(LEN('Afvalgegevens e-MJV'!A103)&lt;&gt;8,IF('Afvalgegevens e-MJV'!A103="","",'Afvalgegevens e-MJV'!A103),CONCATENATE(LEFT('Afvalgegevens e-MJV'!A103,2),MID('Afvalgegevens e-MJV'!A103,4,2),MID('Afvalgegevens e-MJV'!A103,7,2),IF('Afvalgegevens e-MJV'!C103="Ja","*","")))</f>
        <v/>
      </c>
      <c r="D105" s="61">
        <f>IF(ISNUMBER('Afvalgegevens e-MJV'!D103),'Afvalgegevens e-MJV'!D103,IF(ISNUMBER(_xlfn.NUMBERVALUE('Afvalgegevens e-MJV'!D103,",",".")),_xlfn.NUMBERVALUE('Afvalgegevens e-MJV'!D103,",","."),""))</f>
        <v>0</v>
      </c>
      <c r="E105" s="61" t="str">
        <f>IF(C105="","",IF(ISNA(VLOOKUP('Verschil e-MJV en LMA'!C105,Uitwerking!$A$11:$B$210,2,FALSE())),"",VLOOKUP('Verschil e-MJV en LMA'!C105,Uitwerking!$A$11:$B$210,2,FALSE())/1000))</f>
        <v/>
      </c>
      <c r="F105" s="61"/>
      <c r="G105" s="61">
        <f t="shared" si="14"/>
        <v>101</v>
      </c>
      <c r="H105" s="61" t="str">
        <f t="shared" si="9"/>
        <v/>
      </c>
      <c r="I105" s="61"/>
      <c r="J105" s="90" t="str">
        <f t="shared" si="15"/>
        <v/>
      </c>
      <c r="K105" s="91" t="str">
        <f t="shared" si="10"/>
        <v/>
      </c>
      <c r="L105" s="91" t="str">
        <f t="shared" si="13"/>
        <v/>
      </c>
      <c r="M105" s="92" t="str">
        <f t="shared" si="11"/>
        <v/>
      </c>
      <c r="N105" s="93" t="str">
        <f t="shared" si="12"/>
        <v/>
      </c>
      <c r="O105" s="93" t="str">
        <f>IF(H105="","",VLOOKUP(H105,Euralcodes!$A$2:$C$840,3,FALSE()))</f>
        <v/>
      </c>
      <c r="P105" s="122" t="str">
        <f>IF(J105="","",IF(ISNA(VLOOKUP(J105,Uitwerking!$A$11:$E$210,5,FALSE)),"",LEFT(VLOOKUP(J105,Uitwerking!$A$11:$E$210,5,FALSE),LEN(VLOOKUP(J105,Uitwerking!$A$11:$E$210,5,FALSE))-1)))</f>
        <v/>
      </c>
      <c r="Q105" s="61"/>
    </row>
    <row r="106" spans="1:17" ht="50" customHeight="1" thickTop="1" thickBot="1" x14ac:dyDescent="0.3">
      <c r="A106" s="61"/>
      <c r="B106" s="61">
        <f>IF(AND(ISNUMBER(D106),D106&lt;&gt;"",ISNUMBER(VALUE(LEFT(C106,6)))),IF(VALUE(LEFT(C106,6))&lt;10000,-ABS(B105),IF(ISNA(VLOOKUP(C106,$C$3:C105,1,FALSE())),ABS(B105)+1,-ABS(B105))),-ABS(B105))</f>
        <v>0</v>
      </c>
      <c r="C106" s="61" t="str">
        <f>IF(LEN('Afvalgegevens e-MJV'!A104)&lt;&gt;8,IF('Afvalgegevens e-MJV'!A104="","",'Afvalgegevens e-MJV'!A104),CONCATENATE(LEFT('Afvalgegevens e-MJV'!A104,2),MID('Afvalgegevens e-MJV'!A104,4,2),MID('Afvalgegevens e-MJV'!A104,7,2),IF('Afvalgegevens e-MJV'!C104="Ja","*","")))</f>
        <v/>
      </c>
      <c r="D106" s="61">
        <f>IF(ISNUMBER('Afvalgegevens e-MJV'!D104),'Afvalgegevens e-MJV'!D104,IF(ISNUMBER(_xlfn.NUMBERVALUE('Afvalgegevens e-MJV'!D104,",",".")),_xlfn.NUMBERVALUE('Afvalgegevens e-MJV'!D104,",","."),""))</f>
        <v>0</v>
      </c>
      <c r="E106" s="61" t="str">
        <f>IF(C106="","",IF(ISNA(VLOOKUP('Verschil e-MJV en LMA'!C106,Uitwerking!$A$11:$B$210,2,FALSE())),"",VLOOKUP('Verschil e-MJV en LMA'!C106,Uitwerking!$A$11:$B$210,2,FALSE())/1000))</f>
        <v/>
      </c>
      <c r="F106" s="61"/>
      <c r="G106" s="61">
        <f t="shared" si="14"/>
        <v>102</v>
      </c>
      <c r="H106" s="61" t="str">
        <f t="shared" si="9"/>
        <v/>
      </c>
      <c r="I106" s="61"/>
      <c r="J106" s="90" t="str">
        <f t="shared" si="15"/>
        <v/>
      </c>
      <c r="K106" s="91" t="str">
        <f t="shared" si="10"/>
        <v/>
      </c>
      <c r="L106" s="91" t="str">
        <f t="shared" si="13"/>
        <v/>
      </c>
      <c r="M106" s="92" t="str">
        <f t="shared" si="11"/>
        <v/>
      </c>
      <c r="N106" s="93" t="str">
        <f t="shared" si="12"/>
        <v/>
      </c>
      <c r="O106" s="93" t="str">
        <f>IF(H106="","",VLOOKUP(H106,Euralcodes!$A$2:$C$840,3,FALSE()))</f>
        <v/>
      </c>
      <c r="P106" s="122" t="str">
        <f>IF(J106="","",IF(ISNA(VLOOKUP(J106,Uitwerking!$A$11:$E$210,5,FALSE)),"",LEFT(VLOOKUP(J106,Uitwerking!$A$11:$E$210,5,FALSE),LEN(VLOOKUP(J106,Uitwerking!$A$11:$E$210,5,FALSE))-1)))</f>
        <v/>
      </c>
      <c r="Q106" s="61"/>
    </row>
    <row r="107" spans="1:17" ht="50" customHeight="1" thickTop="1" thickBot="1" x14ac:dyDescent="0.3">
      <c r="A107" s="61"/>
      <c r="B107" s="61">
        <f>IF(AND(ISNUMBER(D107),D107&lt;&gt;"",ISNUMBER(VALUE(LEFT(C107,6)))),IF(VALUE(LEFT(C107,6))&lt;10000,-ABS(B106),IF(ISNA(VLOOKUP(C107,$C$3:C106,1,FALSE())),ABS(B106)+1,-ABS(B106))),-ABS(B106))</f>
        <v>0</v>
      </c>
      <c r="C107" s="61" t="str">
        <f>IF(LEN('Afvalgegevens e-MJV'!A105)&lt;&gt;8,IF('Afvalgegevens e-MJV'!A105="","",'Afvalgegevens e-MJV'!A105),CONCATENATE(LEFT('Afvalgegevens e-MJV'!A105,2),MID('Afvalgegevens e-MJV'!A105,4,2),MID('Afvalgegevens e-MJV'!A105,7,2),IF('Afvalgegevens e-MJV'!C105="Ja","*","")))</f>
        <v/>
      </c>
      <c r="D107" s="61">
        <f>IF(ISNUMBER('Afvalgegevens e-MJV'!D105),'Afvalgegevens e-MJV'!D105,IF(ISNUMBER(_xlfn.NUMBERVALUE('Afvalgegevens e-MJV'!D105,",",".")),_xlfn.NUMBERVALUE('Afvalgegevens e-MJV'!D105,",","."),""))</f>
        <v>0</v>
      </c>
      <c r="E107" s="61" t="str">
        <f>IF(C107="","",IF(ISNA(VLOOKUP('Verschil e-MJV en LMA'!C107,Uitwerking!$A$11:$B$210,2,FALSE())),"",VLOOKUP('Verschil e-MJV en LMA'!C107,Uitwerking!$A$11:$B$210,2,FALSE())/1000))</f>
        <v/>
      </c>
      <c r="F107" s="61"/>
      <c r="G107" s="61">
        <f t="shared" si="14"/>
        <v>103</v>
      </c>
      <c r="H107" s="61" t="str">
        <f t="shared" si="9"/>
        <v/>
      </c>
      <c r="I107" s="61"/>
      <c r="J107" s="90" t="str">
        <f t="shared" si="15"/>
        <v/>
      </c>
      <c r="K107" s="91" t="str">
        <f t="shared" si="10"/>
        <v/>
      </c>
      <c r="L107" s="91" t="str">
        <f t="shared" si="13"/>
        <v/>
      </c>
      <c r="M107" s="92" t="str">
        <f t="shared" si="11"/>
        <v/>
      </c>
      <c r="N107" s="93" t="str">
        <f t="shared" si="12"/>
        <v/>
      </c>
      <c r="O107" s="93" t="str">
        <f>IF(H107="","",VLOOKUP(H107,Euralcodes!$A$2:$C$840,3,FALSE()))</f>
        <v/>
      </c>
      <c r="P107" s="122" t="str">
        <f>IF(J107="","",IF(ISNA(VLOOKUP(J107,Uitwerking!$A$11:$E$210,5,FALSE)),"",LEFT(VLOOKUP(J107,Uitwerking!$A$11:$E$210,5,FALSE),LEN(VLOOKUP(J107,Uitwerking!$A$11:$E$210,5,FALSE))-1)))</f>
        <v/>
      </c>
      <c r="Q107" s="61"/>
    </row>
    <row r="108" spans="1:17" ht="50" customHeight="1" thickTop="1" thickBot="1" x14ac:dyDescent="0.3">
      <c r="A108" s="61"/>
      <c r="B108" s="61">
        <f>IF(AND(ISNUMBER(D108),D108&lt;&gt;"",ISNUMBER(VALUE(LEFT(C108,6)))),IF(VALUE(LEFT(C108,6))&lt;10000,-ABS(B107),IF(ISNA(VLOOKUP(C108,$C$3:C107,1,FALSE())),ABS(B107)+1,-ABS(B107))),-ABS(B107))</f>
        <v>0</v>
      </c>
      <c r="C108" s="61" t="str">
        <f>IF(LEN('Afvalgegevens e-MJV'!A106)&lt;&gt;8,IF('Afvalgegevens e-MJV'!A106="","",'Afvalgegevens e-MJV'!A106),CONCATENATE(LEFT('Afvalgegevens e-MJV'!A106,2),MID('Afvalgegevens e-MJV'!A106,4,2),MID('Afvalgegevens e-MJV'!A106,7,2),IF('Afvalgegevens e-MJV'!C106="Ja","*","")))</f>
        <v/>
      </c>
      <c r="D108" s="61">
        <f>IF(ISNUMBER('Afvalgegevens e-MJV'!D106),'Afvalgegevens e-MJV'!D106,IF(ISNUMBER(_xlfn.NUMBERVALUE('Afvalgegevens e-MJV'!D106,",",".")),_xlfn.NUMBERVALUE('Afvalgegevens e-MJV'!D106,",","."),""))</f>
        <v>0</v>
      </c>
      <c r="E108" s="61" t="str">
        <f>IF(C108="","",IF(ISNA(VLOOKUP('Verschil e-MJV en LMA'!C108,Uitwerking!$A$11:$B$210,2,FALSE())),"",VLOOKUP('Verschil e-MJV en LMA'!C108,Uitwerking!$A$11:$B$210,2,FALSE())/1000))</f>
        <v/>
      </c>
      <c r="F108" s="61"/>
      <c r="G108" s="61">
        <f t="shared" si="14"/>
        <v>104</v>
      </c>
      <c r="H108" s="61" t="str">
        <f t="shared" si="9"/>
        <v/>
      </c>
      <c r="I108" s="61"/>
      <c r="J108" s="90" t="str">
        <f t="shared" si="15"/>
        <v/>
      </c>
      <c r="K108" s="91" t="str">
        <f t="shared" si="10"/>
        <v/>
      </c>
      <c r="L108" s="91" t="str">
        <f t="shared" si="13"/>
        <v/>
      </c>
      <c r="M108" s="92" t="str">
        <f t="shared" si="11"/>
        <v/>
      </c>
      <c r="N108" s="93" t="str">
        <f t="shared" si="12"/>
        <v/>
      </c>
      <c r="O108" s="93" t="str">
        <f>IF(H108="","",VLOOKUP(H108,Euralcodes!$A$2:$C$840,3,FALSE()))</f>
        <v/>
      </c>
      <c r="P108" s="122" t="str">
        <f>IF(J108="","",IF(ISNA(VLOOKUP(J108,Uitwerking!$A$11:$E$210,5,FALSE)),"",LEFT(VLOOKUP(J108,Uitwerking!$A$11:$E$210,5,FALSE),LEN(VLOOKUP(J108,Uitwerking!$A$11:$E$210,5,FALSE))-1)))</f>
        <v/>
      </c>
      <c r="Q108" s="61"/>
    </row>
    <row r="109" spans="1:17" ht="50" customHeight="1" thickTop="1" thickBot="1" x14ac:dyDescent="0.3">
      <c r="A109" s="61"/>
      <c r="B109" s="61">
        <f>IF(AND(ISNUMBER(D109),D109&lt;&gt;"",ISNUMBER(VALUE(LEFT(C109,6)))),IF(VALUE(LEFT(C109,6))&lt;10000,-ABS(B108),IF(ISNA(VLOOKUP(C109,$C$3:C108,1,FALSE())),ABS(B108)+1,-ABS(B108))),-ABS(B108))</f>
        <v>0</v>
      </c>
      <c r="C109" s="61" t="str">
        <f>IF(LEN('Afvalgegevens e-MJV'!A107)&lt;&gt;8,IF('Afvalgegevens e-MJV'!A107="","",'Afvalgegevens e-MJV'!A107),CONCATENATE(LEFT('Afvalgegevens e-MJV'!A107,2),MID('Afvalgegevens e-MJV'!A107,4,2),MID('Afvalgegevens e-MJV'!A107,7,2),IF('Afvalgegevens e-MJV'!C107="Ja","*","")))</f>
        <v/>
      </c>
      <c r="D109" s="61">
        <f>IF(ISNUMBER('Afvalgegevens e-MJV'!D107),'Afvalgegevens e-MJV'!D107,IF(ISNUMBER(_xlfn.NUMBERVALUE('Afvalgegevens e-MJV'!D107,",",".")),_xlfn.NUMBERVALUE('Afvalgegevens e-MJV'!D107,",","."),""))</f>
        <v>0</v>
      </c>
      <c r="E109" s="61" t="str">
        <f>IF(C109="","",IF(ISNA(VLOOKUP('Verschil e-MJV en LMA'!C109,Uitwerking!$A$11:$B$210,2,FALSE())),"",VLOOKUP('Verschil e-MJV en LMA'!C109,Uitwerking!$A$11:$B$210,2,FALSE())/1000))</f>
        <v/>
      </c>
      <c r="F109" s="61"/>
      <c r="G109" s="61">
        <f t="shared" si="14"/>
        <v>105</v>
      </c>
      <c r="H109" s="61" t="str">
        <f t="shared" si="9"/>
        <v/>
      </c>
      <c r="I109" s="61"/>
      <c r="J109" s="90" t="str">
        <f t="shared" si="15"/>
        <v/>
      </c>
      <c r="K109" s="91" t="str">
        <f t="shared" si="10"/>
        <v/>
      </c>
      <c r="L109" s="91" t="str">
        <f t="shared" si="13"/>
        <v/>
      </c>
      <c r="M109" s="92" t="str">
        <f t="shared" si="11"/>
        <v/>
      </c>
      <c r="N109" s="93" t="str">
        <f t="shared" si="12"/>
        <v/>
      </c>
      <c r="O109" s="93" t="str">
        <f>IF(H109="","",VLOOKUP(H109,Euralcodes!$A$2:$C$840,3,FALSE()))</f>
        <v/>
      </c>
      <c r="P109" s="122" t="str">
        <f>IF(J109="","",IF(ISNA(VLOOKUP(J109,Uitwerking!$A$11:$E$210,5,FALSE)),"",LEFT(VLOOKUP(J109,Uitwerking!$A$11:$E$210,5,FALSE),LEN(VLOOKUP(J109,Uitwerking!$A$11:$E$210,5,FALSE))-1)))</f>
        <v/>
      </c>
      <c r="Q109" s="61"/>
    </row>
    <row r="110" spans="1:17" ht="50" customHeight="1" thickTop="1" thickBot="1" x14ac:dyDescent="0.3">
      <c r="A110" s="61"/>
      <c r="B110" s="61">
        <f>IF(AND(ISNUMBER(D110),D110&lt;&gt;"",ISNUMBER(VALUE(LEFT(C110,6)))),IF(VALUE(LEFT(C110,6))&lt;10000,-ABS(B109),IF(ISNA(VLOOKUP(C110,$C$3:C109,1,FALSE())),ABS(B109)+1,-ABS(B109))),-ABS(B109))</f>
        <v>0</v>
      </c>
      <c r="C110" s="61" t="str">
        <f>IF(LEN('Afvalgegevens e-MJV'!A108)&lt;&gt;8,IF('Afvalgegevens e-MJV'!A108="","",'Afvalgegevens e-MJV'!A108),CONCATENATE(LEFT('Afvalgegevens e-MJV'!A108,2),MID('Afvalgegevens e-MJV'!A108,4,2),MID('Afvalgegevens e-MJV'!A108,7,2),IF('Afvalgegevens e-MJV'!C108="Ja","*","")))</f>
        <v/>
      </c>
      <c r="D110" s="61">
        <f>IF(ISNUMBER('Afvalgegevens e-MJV'!D108),'Afvalgegevens e-MJV'!D108,IF(ISNUMBER(_xlfn.NUMBERVALUE('Afvalgegevens e-MJV'!D108,",",".")),_xlfn.NUMBERVALUE('Afvalgegevens e-MJV'!D108,",","."),""))</f>
        <v>0</v>
      </c>
      <c r="E110" s="61" t="str">
        <f>IF(C110="","",IF(ISNA(VLOOKUP('Verschil e-MJV en LMA'!C110,Uitwerking!$A$11:$B$210,2,FALSE())),"",VLOOKUP('Verschil e-MJV en LMA'!C110,Uitwerking!$A$11:$B$210,2,FALSE())/1000))</f>
        <v/>
      </c>
      <c r="F110" s="61"/>
      <c r="G110" s="61">
        <f t="shared" si="14"/>
        <v>106</v>
      </c>
      <c r="H110" s="61" t="str">
        <f t="shared" si="9"/>
        <v/>
      </c>
      <c r="I110" s="61"/>
      <c r="J110" s="90" t="str">
        <f t="shared" si="15"/>
        <v/>
      </c>
      <c r="K110" s="91" t="str">
        <f t="shared" si="10"/>
        <v/>
      </c>
      <c r="L110" s="91" t="str">
        <f t="shared" si="13"/>
        <v/>
      </c>
      <c r="M110" s="92" t="str">
        <f t="shared" si="11"/>
        <v/>
      </c>
      <c r="N110" s="93" t="str">
        <f t="shared" si="12"/>
        <v/>
      </c>
      <c r="O110" s="93" t="str">
        <f>IF(H110="","",VLOOKUP(H110,Euralcodes!$A$2:$C$840,3,FALSE()))</f>
        <v/>
      </c>
      <c r="P110" s="122" t="str">
        <f>IF(J110="","",IF(ISNA(VLOOKUP(J110,Uitwerking!$A$11:$E$210,5,FALSE)),"",LEFT(VLOOKUP(J110,Uitwerking!$A$11:$E$210,5,FALSE),LEN(VLOOKUP(J110,Uitwerking!$A$11:$E$210,5,FALSE))-1)))</f>
        <v/>
      </c>
      <c r="Q110" s="61"/>
    </row>
    <row r="111" spans="1:17" ht="50" customHeight="1" thickTop="1" thickBot="1" x14ac:dyDescent="0.3">
      <c r="A111" s="61"/>
      <c r="B111" s="61">
        <f>IF(AND(ISNUMBER(D111),D111&lt;&gt;"",ISNUMBER(VALUE(LEFT(C111,6)))),IF(VALUE(LEFT(C111,6))&lt;10000,-ABS(B110),IF(ISNA(VLOOKUP(C111,$C$3:C110,1,FALSE())),ABS(B110)+1,-ABS(B110))),-ABS(B110))</f>
        <v>0</v>
      </c>
      <c r="C111" s="61" t="str">
        <f>IF(LEN('Afvalgegevens e-MJV'!A109)&lt;&gt;8,IF('Afvalgegevens e-MJV'!A109="","",'Afvalgegevens e-MJV'!A109),CONCATENATE(LEFT('Afvalgegevens e-MJV'!A109,2),MID('Afvalgegevens e-MJV'!A109,4,2),MID('Afvalgegevens e-MJV'!A109,7,2),IF('Afvalgegevens e-MJV'!C109="Ja","*","")))</f>
        <v/>
      </c>
      <c r="D111" s="61">
        <f>IF(ISNUMBER('Afvalgegevens e-MJV'!D109),'Afvalgegevens e-MJV'!D109,IF(ISNUMBER(_xlfn.NUMBERVALUE('Afvalgegevens e-MJV'!D109,",",".")),_xlfn.NUMBERVALUE('Afvalgegevens e-MJV'!D109,",","."),""))</f>
        <v>0</v>
      </c>
      <c r="E111" s="61" t="str">
        <f>IF(C111="","",IF(ISNA(VLOOKUP('Verschil e-MJV en LMA'!C111,Uitwerking!$A$11:$B$210,2,FALSE())),"",VLOOKUP('Verschil e-MJV en LMA'!C111,Uitwerking!$A$11:$B$210,2,FALSE())/1000))</f>
        <v/>
      </c>
      <c r="F111" s="61"/>
      <c r="G111" s="61">
        <f t="shared" si="14"/>
        <v>107</v>
      </c>
      <c r="H111" s="61" t="str">
        <f t="shared" si="9"/>
        <v/>
      </c>
      <c r="I111" s="61"/>
      <c r="J111" s="90" t="str">
        <f t="shared" si="15"/>
        <v/>
      </c>
      <c r="K111" s="91" t="str">
        <f t="shared" si="10"/>
        <v/>
      </c>
      <c r="L111" s="91" t="str">
        <f t="shared" si="13"/>
        <v/>
      </c>
      <c r="M111" s="92" t="str">
        <f t="shared" si="11"/>
        <v/>
      </c>
      <c r="N111" s="93" t="str">
        <f t="shared" si="12"/>
        <v/>
      </c>
      <c r="O111" s="93" t="str">
        <f>IF(H111="","",VLOOKUP(H111,Euralcodes!$A$2:$C$840,3,FALSE()))</f>
        <v/>
      </c>
      <c r="P111" s="122" t="str">
        <f>IF(J111="","",IF(ISNA(VLOOKUP(J111,Uitwerking!$A$11:$E$210,5,FALSE)),"",LEFT(VLOOKUP(J111,Uitwerking!$A$11:$E$210,5,FALSE),LEN(VLOOKUP(J111,Uitwerking!$A$11:$E$210,5,FALSE))-1)))</f>
        <v/>
      </c>
      <c r="Q111" s="61"/>
    </row>
    <row r="112" spans="1:17" ht="50" customHeight="1" thickTop="1" thickBot="1" x14ac:dyDescent="0.3">
      <c r="A112" s="61"/>
      <c r="B112" s="61">
        <f>IF(AND(ISNUMBER(D112),D112&lt;&gt;"",ISNUMBER(VALUE(LEFT(C112,6)))),IF(VALUE(LEFT(C112,6))&lt;10000,-ABS(B111),IF(ISNA(VLOOKUP(C112,$C$3:C111,1,FALSE())),ABS(B111)+1,-ABS(B111))),-ABS(B111))</f>
        <v>0</v>
      </c>
      <c r="C112" s="61" t="str">
        <f>IF(LEN('Afvalgegevens e-MJV'!A110)&lt;&gt;8,IF('Afvalgegevens e-MJV'!A110="","",'Afvalgegevens e-MJV'!A110),CONCATENATE(LEFT('Afvalgegevens e-MJV'!A110,2),MID('Afvalgegevens e-MJV'!A110,4,2),MID('Afvalgegevens e-MJV'!A110,7,2),IF('Afvalgegevens e-MJV'!C110="Ja","*","")))</f>
        <v/>
      </c>
      <c r="D112" s="61">
        <f>IF(ISNUMBER('Afvalgegevens e-MJV'!D110),'Afvalgegevens e-MJV'!D110,IF(ISNUMBER(_xlfn.NUMBERVALUE('Afvalgegevens e-MJV'!D110,",",".")),_xlfn.NUMBERVALUE('Afvalgegevens e-MJV'!D110,",","."),""))</f>
        <v>0</v>
      </c>
      <c r="E112" s="61" t="str">
        <f>IF(C112="","",IF(ISNA(VLOOKUP('Verschil e-MJV en LMA'!C112,Uitwerking!$A$11:$B$210,2,FALSE())),"",VLOOKUP('Verschil e-MJV en LMA'!C112,Uitwerking!$A$11:$B$210,2,FALSE())/1000))</f>
        <v/>
      </c>
      <c r="F112" s="61"/>
      <c r="G112" s="61">
        <f t="shared" si="14"/>
        <v>108</v>
      </c>
      <c r="H112" s="61" t="str">
        <f t="shared" si="9"/>
        <v/>
      </c>
      <c r="I112" s="61"/>
      <c r="J112" s="90" t="str">
        <f t="shared" si="15"/>
        <v/>
      </c>
      <c r="K112" s="91" t="str">
        <f t="shared" si="10"/>
        <v/>
      </c>
      <c r="L112" s="91" t="str">
        <f t="shared" si="13"/>
        <v/>
      </c>
      <c r="M112" s="92" t="str">
        <f t="shared" si="11"/>
        <v/>
      </c>
      <c r="N112" s="93" t="str">
        <f t="shared" si="12"/>
        <v/>
      </c>
      <c r="O112" s="93" t="str">
        <f>IF(H112="","",VLOOKUP(H112,Euralcodes!$A$2:$C$840,3,FALSE()))</f>
        <v/>
      </c>
      <c r="P112" s="122" t="str">
        <f>IF(J112="","",IF(ISNA(VLOOKUP(J112,Uitwerking!$A$11:$E$210,5,FALSE)),"",LEFT(VLOOKUP(J112,Uitwerking!$A$11:$E$210,5,FALSE),LEN(VLOOKUP(J112,Uitwerking!$A$11:$E$210,5,FALSE))-1)))</f>
        <v/>
      </c>
      <c r="Q112" s="61"/>
    </row>
    <row r="113" spans="1:17" ht="50" customHeight="1" thickTop="1" thickBot="1" x14ac:dyDescent="0.3">
      <c r="A113" s="61"/>
      <c r="B113" s="61">
        <f>IF(AND(ISNUMBER(D113),D113&lt;&gt;"",ISNUMBER(VALUE(LEFT(C113,6)))),IF(VALUE(LEFT(C113,6))&lt;10000,-ABS(B112),IF(ISNA(VLOOKUP(C113,$C$3:C112,1,FALSE())),ABS(B112)+1,-ABS(B112))),-ABS(B112))</f>
        <v>0</v>
      </c>
      <c r="C113" s="61" t="str">
        <f>IF(LEN('Afvalgegevens e-MJV'!A111)&lt;&gt;8,IF('Afvalgegevens e-MJV'!A111="","",'Afvalgegevens e-MJV'!A111),CONCATENATE(LEFT('Afvalgegevens e-MJV'!A111,2),MID('Afvalgegevens e-MJV'!A111,4,2),MID('Afvalgegevens e-MJV'!A111,7,2),IF('Afvalgegevens e-MJV'!C111="Ja","*","")))</f>
        <v/>
      </c>
      <c r="D113" s="61">
        <f>IF(ISNUMBER('Afvalgegevens e-MJV'!D111),'Afvalgegevens e-MJV'!D111,IF(ISNUMBER(_xlfn.NUMBERVALUE('Afvalgegevens e-MJV'!D111,",",".")),_xlfn.NUMBERVALUE('Afvalgegevens e-MJV'!D111,",","."),""))</f>
        <v>0</v>
      </c>
      <c r="E113" s="61" t="str">
        <f>IF(C113="","",IF(ISNA(VLOOKUP('Verschil e-MJV en LMA'!C113,Uitwerking!$A$11:$B$210,2,FALSE())),"",VLOOKUP('Verschil e-MJV en LMA'!C113,Uitwerking!$A$11:$B$210,2,FALSE())/1000))</f>
        <v/>
      </c>
      <c r="F113" s="61"/>
      <c r="G113" s="61">
        <f t="shared" si="14"/>
        <v>109</v>
      </c>
      <c r="H113" s="61" t="str">
        <f t="shared" si="9"/>
        <v/>
      </c>
      <c r="I113" s="61"/>
      <c r="J113" s="90" t="str">
        <f t="shared" si="15"/>
        <v/>
      </c>
      <c r="K113" s="91" t="str">
        <f t="shared" si="10"/>
        <v/>
      </c>
      <c r="L113" s="91" t="str">
        <f t="shared" si="13"/>
        <v/>
      </c>
      <c r="M113" s="92" t="str">
        <f t="shared" si="11"/>
        <v/>
      </c>
      <c r="N113" s="93" t="str">
        <f t="shared" si="12"/>
        <v/>
      </c>
      <c r="O113" s="93" t="str">
        <f>IF(H113="","",VLOOKUP(H113,Euralcodes!$A$2:$C$840,3,FALSE()))</f>
        <v/>
      </c>
      <c r="P113" s="122" t="str">
        <f>IF(J113="","",IF(ISNA(VLOOKUP(J113,Uitwerking!$A$11:$E$210,5,FALSE)),"",LEFT(VLOOKUP(J113,Uitwerking!$A$11:$E$210,5,FALSE),LEN(VLOOKUP(J113,Uitwerking!$A$11:$E$210,5,FALSE))-1)))</f>
        <v/>
      </c>
      <c r="Q113" s="61"/>
    </row>
    <row r="114" spans="1:17" ht="50" customHeight="1" thickTop="1" thickBot="1" x14ac:dyDescent="0.3">
      <c r="A114" s="61"/>
      <c r="B114" s="61">
        <f>IF(AND(ISNUMBER(D114),D114&lt;&gt;"",ISNUMBER(VALUE(LEFT(C114,6)))),IF(VALUE(LEFT(C114,6))&lt;10000,-ABS(B113),IF(ISNA(VLOOKUP(C114,$C$3:C113,1,FALSE())),ABS(B113)+1,-ABS(B113))),-ABS(B113))</f>
        <v>0</v>
      </c>
      <c r="C114" s="61" t="str">
        <f>IF(LEN('Afvalgegevens e-MJV'!A112)&lt;&gt;8,IF('Afvalgegevens e-MJV'!A112="","",'Afvalgegevens e-MJV'!A112),CONCATENATE(LEFT('Afvalgegevens e-MJV'!A112,2),MID('Afvalgegevens e-MJV'!A112,4,2),MID('Afvalgegevens e-MJV'!A112,7,2),IF('Afvalgegevens e-MJV'!C112="Ja","*","")))</f>
        <v/>
      </c>
      <c r="D114" s="61">
        <f>IF(ISNUMBER('Afvalgegevens e-MJV'!D112),'Afvalgegevens e-MJV'!D112,IF(ISNUMBER(_xlfn.NUMBERVALUE('Afvalgegevens e-MJV'!D112,",",".")),_xlfn.NUMBERVALUE('Afvalgegevens e-MJV'!D112,",","."),""))</f>
        <v>0</v>
      </c>
      <c r="E114" s="61" t="str">
        <f>IF(C114="","",IF(ISNA(VLOOKUP('Verschil e-MJV en LMA'!C114,Uitwerking!$A$11:$B$210,2,FALSE())),"",VLOOKUP('Verschil e-MJV en LMA'!C114,Uitwerking!$A$11:$B$210,2,FALSE())/1000))</f>
        <v/>
      </c>
      <c r="F114" s="61"/>
      <c r="G114" s="61">
        <f t="shared" si="14"/>
        <v>110</v>
      </c>
      <c r="H114" s="61" t="str">
        <f t="shared" si="9"/>
        <v/>
      </c>
      <c r="I114" s="61"/>
      <c r="J114" s="90" t="str">
        <f t="shared" si="15"/>
        <v/>
      </c>
      <c r="K114" s="91" t="str">
        <f t="shared" si="10"/>
        <v/>
      </c>
      <c r="L114" s="91" t="str">
        <f t="shared" si="13"/>
        <v/>
      </c>
      <c r="M114" s="92" t="str">
        <f t="shared" si="11"/>
        <v/>
      </c>
      <c r="N114" s="93" t="str">
        <f t="shared" si="12"/>
        <v/>
      </c>
      <c r="O114" s="93" t="str">
        <f>IF(H114="","",VLOOKUP(H114,Euralcodes!$A$2:$C$840,3,FALSE()))</f>
        <v/>
      </c>
      <c r="P114" s="122" t="str">
        <f>IF(J114="","",IF(ISNA(VLOOKUP(J114,Uitwerking!$A$11:$E$210,5,FALSE)),"",LEFT(VLOOKUP(J114,Uitwerking!$A$11:$E$210,5,FALSE),LEN(VLOOKUP(J114,Uitwerking!$A$11:$E$210,5,FALSE))-1)))</f>
        <v/>
      </c>
      <c r="Q114" s="61"/>
    </row>
    <row r="115" spans="1:17" ht="50" customHeight="1" thickTop="1" thickBot="1" x14ac:dyDescent="0.3">
      <c r="A115" s="61"/>
      <c r="B115" s="61">
        <f>IF(AND(ISNUMBER(D115),D115&lt;&gt;"",ISNUMBER(VALUE(LEFT(C115,6)))),IF(VALUE(LEFT(C115,6))&lt;10000,-ABS(B114),IF(ISNA(VLOOKUP(C115,$C$3:C114,1,FALSE())),ABS(B114)+1,-ABS(B114))),-ABS(B114))</f>
        <v>0</v>
      </c>
      <c r="C115" s="61" t="str">
        <f>IF(LEN('Afvalgegevens e-MJV'!A113)&lt;&gt;8,IF('Afvalgegevens e-MJV'!A113="","",'Afvalgegevens e-MJV'!A113),CONCATENATE(LEFT('Afvalgegevens e-MJV'!A113,2),MID('Afvalgegevens e-MJV'!A113,4,2),MID('Afvalgegevens e-MJV'!A113,7,2),IF('Afvalgegevens e-MJV'!C113="Ja","*","")))</f>
        <v/>
      </c>
      <c r="D115" s="61">
        <f>IF(ISNUMBER('Afvalgegevens e-MJV'!D113),'Afvalgegevens e-MJV'!D113,IF(ISNUMBER(_xlfn.NUMBERVALUE('Afvalgegevens e-MJV'!D113,",",".")),_xlfn.NUMBERVALUE('Afvalgegevens e-MJV'!D113,",","."),""))</f>
        <v>0</v>
      </c>
      <c r="E115" s="61" t="str">
        <f>IF(C115="","",IF(ISNA(VLOOKUP('Verschil e-MJV en LMA'!C115,Uitwerking!$A$11:$B$210,2,FALSE())),"",VLOOKUP('Verschil e-MJV en LMA'!C115,Uitwerking!$A$11:$B$210,2,FALSE())/1000))</f>
        <v/>
      </c>
      <c r="F115" s="61"/>
      <c r="G115" s="61">
        <f t="shared" si="14"/>
        <v>111</v>
      </c>
      <c r="H115" s="61" t="str">
        <f t="shared" si="9"/>
        <v/>
      </c>
      <c r="I115" s="61"/>
      <c r="J115" s="90" t="str">
        <f t="shared" si="15"/>
        <v/>
      </c>
      <c r="K115" s="91" t="str">
        <f t="shared" si="10"/>
        <v/>
      </c>
      <c r="L115" s="91" t="str">
        <f t="shared" si="13"/>
        <v/>
      </c>
      <c r="M115" s="92" t="str">
        <f t="shared" si="11"/>
        <v/>
      </c>
      <c r="N115" s="93" t="str">
        <f t="shared" si="12"/>
        <v/>
      </c>
      <c r="O115" s="93" t="str">
        <f>IF(H115="","",VLOOKUP(H115,Euralcodes!$A$2:$C$840,3,FALSE()))</f>
        <v/>
      </c>
      <c r="P115" s="122" t="str">
        <f>IF(J115="","",IF(ISNA(VLOOKUP(J115,Uitwerking!$A$11:$E$210,5,FALSE)),"",LEFT(VLOOKUP(J115,Uitwerking!$A$11:$E$210,5,FALSE),LEN(VLOOKUP(J115,Uitwerking!$A$11:$E$210,5,FALSE))-1)))</f>
        <v/>
      </c>
      <c r="Q115" s="61"/>
    </row>
    <row r="116" spans="1:17" ht="50" customHeight="1" thickTop="1" thickBot="1" x14ac:dyDescent="0.3">
      <c r="A116" s="61"/>
      <c r="B116" s="61">
        <f>IF(AND(ISNUMBER(D116),D116&lt;&gt;"",ISNUMBER(VALUE(LEFT(C116,6)))),IF(VALUE(LEFT(C116,6))&lt;10000,-ABS(B115),IF(ISNA(VLOOKUP(C116,$C$3:C115,1,FALSE())),ABS(B115)+1,-ABS(B115))),-ABS(B115))</f>
        <v>0</v>
      </c>
      <c r="C116" s="61" t="str">
        <f>IF(LEN('Afvalgegevens e-MJV'!A114)&lt;&gt;8,IF('Afvalgegevens e-MJV'!A114="","",'Afvalgegevens e-MJV'!A114),CONCATENATE(LEFT('Afvalgegevens e-MJV'!A114,2),MID('Afvalgegevens e-MJV'!A114,4,2),MID('Afvalgegevens e-MJV'!A114,7,2),IF('Afvalgegevens e-MJV'!C114="Ja","*","")))</f>
        <v/>
      </c>
      <c r="D116" s="61">
        <f>IF(ISNUMBER('Afvalgegevens e-MJV'!D114),'Afvalgegevens e-MJV'!D114,IF(ISNUMBER(_xlfn.NUMBERVALUE('Afvalgegevens e-MJV'!D114,",",".")),_xlfn.NUMBERVALUE('Afvalgegevens e-MJV'!D114,",","."),""))</f>
        <v>0</v>
      </c>
      <c r="E116" s="61" t="str">
        <f>IF(C116="","",IF(ISNA(VLOOKUP('Verschil e-MJV en LMA'!C116,Uitwerking!$A$11:$B$210,2,FALSE())),"",VLOOKUP('Verschil e-MJV en LMA'!C116,Uitwerking!$A$11:$B$210,2,FALSE())/1000))</f>
        <v/>
      </c>
      <c r="F116" s="61"/>
      <c r="G116" s="61">
        <f t="shared" si="14"/>
        <v>112</v>
      </c>
      <c r="H116" s="61" t="str">
        <f t="shared" si="9"/>
        <v/>
      </c>
      <c r="I116" s="61"/>
      <c r="J116" s="90" t="str">
        <f t="shared" si="15"/>
        <v/>
      </c>
      <c r="K116" s="91" t="str">
        <f t="shared" si="10"/>
        <v/>
      </c>
      <c r="L116" s="91" t="str">
        <f t="shared" si="13"/>
        <v/>
      </c>
      <c r="M116" s="92" t="str">
        <f t="shared" si="11"/>
        <v/>
      </c>
      <c r="N116" s="93" t="str">
        <f t="shared" si="12"/>
        <v/>
      </c>
      <c r="O116" s="93" t="str">
        <f>IF(H116="","",VLOOKUP(H116,Euralcodes!$A$2:$C$840,3,FALSE()))</f>
        <v/>
      </c>
      <c r="P116" s="122" t="str">
        <f>IF(J116="","",IF(ISNA(VLOOKUP(J116,Uitwerking!$A$11:$E$210,5,FALSE)),"",LEFT(VLOOKUP(J116,Uitwerking!$A$11:$E$210,5,FALSE),LEN(VLOOKUP(J116,Uitwerking!$A$11:$E$210,5,FALSE))-1)))</f>
        <v/>
      </c>
      <c r="Q116" s="61"/>
    </row>
    <row r="117" spans="1:17" ht="50" customHeight="1" thickTop="1" thickBot="1" x14ac:dyDescent="0.3">
      <c r="A117" s="61"/>
      <c r="B117" s="61">
        <f>IF(AND(ISNUMBER(D117),D117&lt;&gt;"",ISNUMBER(VALUE(LEFT(C117,6)))),IF(VALUE(LEFT(C117,6))&lt;10000,-ABS(B116),IF(ISNA(VLOOKUP(C117,$C$3:C116,1,FALSE())),ABS(B116)+1,-ABS(B116))),-ABS(B116))</f>
        <v>0</v>
      </c>
      <c r="C117" s="61" t="str">
        <f>IF(LEN('Afvalgegevens e-MJV'!A115)&lt;&gt;8,IF('Afvalgegevens e-MJV'!A115="","",'Afvalgegevens e-MJV'!A115),CONCATENATE(LEFT('Afvalgegevens e-MJV'!A115,2),MID('Afvalgegevens e-MJV'!A115,4,2),MID('Afvalgegevens e-MJV'!A115,7,2),IF('Afvalgegevens e-MJV'!C115="Ja","*","")))</f>
        <v/>
      </c>
      <c r="D117" s="61">
        <f>IF(ISNUMBER('Afvalgegevens e-MJV'!D115),'Afvalgegevens e-MJV'!D115,IF(ISNUMBER(_xlfn.NUMBERVALUE('Afvalgegevens e-MJV'!D115,",",".")),_xlfn.NUMBERVALUE('Afvalgegevens e-MJV'!D115,",","."),""))</f>
        <v>0</v>
      </c>
      <c r="E117" s="61" t="str">
        <f>IF(C117="","",IF(ISNA(VLOOKUP('Verschil e-MJV en LMA'!C117,Uitwerking!$A$11:$B$210,2,FALSE())),"",VLOOKUP('Verschil e-MJV en LMA'!C117,Uitwerking!$A$11:$B$210,2,FALSE())/1000))</f>
        <v/>
      </c>
      <c r="F117" s="61"/>
      <c r="G117" s="61">
        <f t="shared" si="14"/>
        <v>113</v>
      </c>
      <c r="H117" s="61" t="str">
        <f t="shared" si="9"/>
        <v/>
      </c>
      <c r="I117" s="61"/>
      <c r="J117" s="90" t="str">
        <f t="shared" si="15"/>
        <v/>
      </c>
      <c r="K117" s="91" t="str">
        <f t="shared" si="10"/>
        <v/>
      </c>
      <c r="L117" s="91" t="str">
        <f t="shared" si="13"/>
        <v/>
      </c>
      <c r="M117" s="92" t="str">
        <f t="shared" si="11"/>
        <v/>
      </c>
      <c r="N117" s="93" t="str">
        <f t="shared" si="12"/>
        <v/>
      </c>
      <c r="O117" s="93" t="str">
        <f>IF(H117="","",VLOOKUP(H117,Euralcodes!$A$2:$C$840,3,FALSE()))</f>
        <v/>
      </c>
      <c r="P117" s="122" t="str">
        <f>IF(J117="","",IF(ISNA(VLOOKUP(J117,Uitwerking!$A$11:$E$210,5,FALSE)),"",LEFT(VLOOKUP(J117,Uitwerking!$A$11:$E$210,5,FALSE),LEN(VLOOKUP(J117,Uitwerking!$A$11:$E$210,5,FALSE))-1)))</f>
        <v/>
      </c>
      <c r="Q117" s="61"/>
    </row>
    <row r="118" spans="1:17" ht="50" customHeight="1" thickTop="1" thickBot="1" x14ac:dyDescent="0.3">
      <c r="A118" s="61"/>
      <c r="B118" s="61">
        <f>IF(AND(ISNUMBER(D118),D118&lt;&gt;"",ISNUMBER(VALUE(LEFT(C118,6)))),IF(VALUE(LEFT(C118,6))&lt;10000,-ABS(B117),IF(ISNA(VLOOKUP(C118,$C$3:C117,1,FALSE())),ABS(B117)+1,-ABS(B117))),-ABS(B117))</f>
        <v>0</v>
      </c>
      <c r="C118" s="61" t="str">
        <f>IF(LEN('Afvalgegevens e-MJV'!A116)&lt;&gt;8,IF('Afvalgegevens e-MJV'!A116="","",'Afvalgegevens e-MJV'!A116),CONCATENATE(LEFT('Afvalgegevens e-MJV'!A116,2),MID('Afvalgegevens e-MJV'!A116,4,2),MID('Afvalgegevens e-MJV'!A116,7,2),IF('Afvalgegevens e-MJV'!C116="Ja","*","")))</f>
        <v/>
      </c>
      <c r="D118" s="61">
        <f>IF(ISNUMBER('Afvalgegevens e-MJV'!D116),'Afvalgegevens e-MJV'!D116,IF(ISNUMBER(_xlfn.NUMBERVALUE('Afvalgegevens e-MJV'!D116,",",".")),_xlfn.NUMBERVALUE('Afvalgegevens e-MJV'!D116,",","."),""))</f>
        <v>0</v>
      </c>
      <c r="E118" s="61" t="str">
        <f>IF(C118="","",IF(ISNA(VLOOKUP('Verschil e-MJV en LMA'!C118,Uitwerking!$A$11:$B$210,2,FALSE())),"",VLOOKUP('Verschil e-MJV en LMA'!C118,Uitwerking!$A$11:$B$210,2,FALSE())/1000))</f>
        <v/>
      </c>
      <c r="F118" s="61"/>
      <c r="G118" s="61">
        <f t="shared" si="14"/>
        <v>114</v>
      </c>
      <c r="H118" s="61" t="str">
        <f t="shared" si="9"/>
        <v/>
      </c>
      <c r="I118" s="61"/>
      <c r="J118" s="90" t="str">
        <f t="shared" si="15"/>
        <v/>
      </c>
      <c r="K118" s="91" t="str">
        <f t="shared" si="10"/>
        <v/>
      </c>
      <c r="L118" s="91" t="str">
        <f t="shared" si="13"/>
        <v/>
      </c>
      <c r="M118" s="92" t="str">
        <f t="shared" si="11"/>
        <v/>
      </c>
      <c r="N118" s="93" t="str">
        <f t="shared" si="12"/>
        <v/>
      </c>
      <c r="O118" s="93" t="str">
        <f>IF(H118="","",VLOOKUP(H118,Euralcodes!$A$2:$C$840,3,FALSE()))</f>
        <v/>
      </c>
      <c r="P118" s="122" t="str">
        <f>IF(J118="","",IF(ISNA(VLOOKUP(J118,Uitwerking!$A$11:$E$210,5,FALSE)),"",LEFT(VLOOKUP(J118,Uitwerking!$A$11:$E$210,5,FALSE),LEN(VLOOKUP(J118,Uitwerking!$A$11:$E$210,5,FALSE))-1)))</f>
        <v/>
      </c>
      <c r="Q118" s="61"/>
    </row>
    <row r="119" spans="1:17" ht="50" customHeight="1" thickTop="1" thickBot="1" x14ac:dyDescent="0.3">
      <c r="A119" s="61"/>
      <c r="B119" s="61">
        <f>IF(AND(ISNUMBER(D119),D119&lt;&gt;"",ISNUMBER(VALUE(LEFT(C119,6)))),IF(VALUE(LEFT(C119,6))&lt;10000,-ABS(B118),IF(ISNA(VLOOKUP(C119,$C$3:C118,1,FALSE())),ABS(B118)+1,-ABS(B118))),-ABS(B118))</f>
        <v>0</v>
      </c>
      <c r="C119" s="61" t="str">
        <f>IF(LEN('Afvalgegevens e-MJV'!A117)&lt;&gt;8,IF('Afvalgegevens e-MJV'!A117="","",'Afvalgegevens e-MJV'!A117),CONCATENATE(LEFT('Afvalgegevens e-MJV'!A117,2),MID('Afvalgegevens e-MJV'!A117,4,2),MID('Afvalgegevens e-MJV'!A117,7,2),IF('Afvalgegevens e-MJV'!C117="Ja","*","")))</f>
        <v/>
      </c>
      <c r="D119" s="61">
        <f>IF(ISNUMBER('Afvalgegevens e-MJV'!D117),'Afvalgegevens e-MJV'!D117,IF(ISNUMBER(_xlfn.NUMBERVALUE('Afvalgegevens e-MJV'!D117,",",".")),_xlfn.NUMBERVALUE('Afvalgegevens e-MJV'!D117,",","."),""))</f>
        <v>0</v>
      </c>
      <c r="E119" s="61" t="str">
        <f>IF(C119="","",IF(ISNA(VLOOKUP('Verschil e-MJV en LMA'!C119,Uitwerking!$A$11:$B$210,2,FALSE())),"",VLOOKUP('Verschil e-MJV en LMA'!C119,Uitwerking!$A$11:$B$210,2,FALSE())/1000))</f>
        <v/>
      </c>
      <c r="F119" s="61"/>
      <c r="G119" s="61">
        <f t="shared" si="14"/>
        <v>115</v>
      </c>
      <c r="H119" s="61" t="str">
        <f t="shared" ref="H119:H182" si="16">IF(J119="","",LEFT(J119,6))</f>
        <v/>
      </c>
      <c r="I119" s="61"/>
      <c r="J119" s="90" t="str">
        <f t="shared" si="15"/>
        <v/>
      </c>
      <c r="K119" s="91" t="str">
        <f t="shared" ref="K119:K182" si="17">IF(H119="","",SUMIF($C$4:$C$206,CONCATENATE("=",J119),$D$4:$D$206))</f>
        <v/>
      </c>
      <c r="L119" s="91" t="str">
        <f t="shared" si="13"/>
        <v/>
      </c>
      <c r="M119" s="92" t="str">
        <f t="shared" ref="M119:M182" si="18">IF(J119="","",IF(MAX(K119:L119)=0,"",ABS(K119-L119)/MAX(K119:L119)))</f>
        <v/>
      </c>
      <c r="N119" s="93" t="str">
        <f t="shared" ref="N119:N182" si="19">IF(M119="","",IF(M119&gt;0.02,CONCATENATE("Wijkt af van verwachtingswaarde (&gt;2%)",IF(AND(L119=0,ISTEXT(VLOOKUP(K119,$E$208:$F$257,2,FALSE()))),CONCATENATE(CHAR(10),"(LMA-code ",VLOOKUP(K119,$E$208:$F$257,2,FALSE()),"?)"),IF(L119&gt;K119,"",CONCATENATE(CHAR(10),"(Route inzameling of EVOA?)")))),"Ok, wijkt minder af dan 2%"))</f>
        <v/>
      </c>
      <c r="O119" s="93" t="str">
        <f>IF(H119="","",VLOOKUP(H119,Euralcodes!$A$2:$C$840,3,FALSE()))</f>
        <v/>
      </c>
      <c r="P119" s="122" t="str">
        <f>IF(J119="","",IF(ISNA(VLOOKUP(J119,Uitwerking!$A$11:$E$210,5,FALSE)),"",LEFT(VLOOKUP(J119,Uitwerking!$A$11:$E$210,5,FALSE),LEN(VLOOKUP(J119,Uitwerking!$A$11:$E$210,5,FALSE))-1)))</f>
        <v/>
      </c>
      <c r="Q119" s="61"/>
    </row>
    <row r="120" spans="1:17" ht="50" customHeight="1" thickTop="1" thickBot="1" x14ac:dyDescent="0.3">
      <c r="A120" s="61"/>
      <c r="B120" s="61">
        <f>IF(AND(ISNUMBER(D120),D120&lt;&gt;"",ISNUMBER(VALUE(LEFT(C120,6)))),IF(VALUE(LEFT(C120,6))&lt;10000,-ABS(B119),IF(ISNA(VLOOKUP(C120,$C$3:C119,1,FALSE())),ABS(B119)+1,-ABS(B119))),-ABS(B119))</f>
        <v>0</v>
      </c>
      <c r="C120" s="61" t="str">
        <f>IF(LEN('Afvalgegevens e-MJV'!A118)&lt;&gt;8,IF('Afvalgegevens e-MJV'!A118="","",'Afvalgegevens e-MJV'!A118),CONCATENATE(LEFT('Afvalgegevens e-MJV'!A118,2),MID('Afvalgegevens e-MJV'!A118,4,2),MID('Afvalgegevens e-MJV'!A118,7,2),IF('Afvalgegevens e-MJV'!C118="Ja","*","")))</f>
        <v/>
      </c>
      <c r="D120" s="61">
        <f>IF(ISNUMBER('Afvalgegevens e-MJV'!D118),'Afvalgegevens e-MJV'!D118,IF(ISNUMBER(_xlfn.NUMBERVALUE('Afvalgegevens e-MJV'!D118,",",".")),_xlfn.NUMBERVALUE('Afvalgegevens e-MJV'!D118,",","."),""))</f>
        <v>0</v>
      </c>
      <c r="E120" s="61" t="str">
        <f>IF(C120="","",IF(ISNA(VLOOKUP('Verschil e-MJV en LMA'!C120,Uitwerking!$A$11:$B$210,2,FALSE())),"",VLOOKUP('Verschil e-MJV en LMA'!C120,Uitwerking!$A$11:$B$210,2,FALSE())/1000))</f>
        <v/>
      </c>
      <c r="F120" s="61"/>
      <c r="G120" s="61">
        <f t="shared" si="14"/>
        <v>116</v>
      </c>
      <c r="H120" s="61" t="str">
        <f t="shared" si="16"/>
        <v/>
      </c>
      <c r="I120" s="61"/>
      <c r="J120" s="90" t="str">
        <f t="shared" si="15"/>
        <v/>
      </c>
      <c r="K120" s="91" t="str">
        <f t="shared" si="17"/>
        <v/>
      </c>
      <c r="L120" s="91" t="str">
        <f t="shared" si="13"/>
        <v/>
      </c>
      <c r="M120" s="92" t="str">
        <f t="shared" si="18"/>
        <v/>
      </c>
      <c r="N120" s="93" t="str">
        <f t="shared" si="19"/>
        <v/>
      </c>
      <c r="O120" s="93" t="str">
        <f>IF(H120="","",VLOOKUP(H120,Euralcodes!$A$2:$C$840,3,FALSE()))</f>
        <v/>
      </c>
      <c r="P120" s="122" t="str">
        <f>IF(J120="","",IF(ISNA(VLOOKUP(J120,Uitwerking!$A$11:$E$210,5,FALSE)),"",LEFT(VLOOKUP(J120,Uitwerking!$A$11:$E$210,5,FALSE),LEN(VLOOKUP(J120,Uitwerking!$A$11:$E$210,5,FALSE))-1)))</f>
        <v/>
      </c>
      <c r="Q120" s="61"/>
    </row>
    <row r="121" spans="1:17" ht="50" customHeight="1" thickTop="1" thickBot="1" x14ac:dyDescent="0.3">
      <c r="A121" s="61"/>
      <c r="B121" s="61">
        <f>IF(AND(ISNUMBER(D121),D121&lt;&gt;"",ISNUMBER(VALUE(LEFT(C121,6)))),IF(VALUE(LEFT(C121,6))&lt;10000,-ABS(B120),IF(ISNA(VLOOKUP(C121,$C$3:C120,1,FALSE())),ABS(B120)+1,-ABS(B120))),-ABS(B120))</f>
        <v>0</v>
      </c>
      <c r="C121" s="61" t="str">
        <f>IF(LEN('Afvalgegevens e-MJV'!A119)&lt;&gt;8,IF('Afvalgegevens e-MJV'!A119="","",'Afvalgegevens e-MJV'!A119),CONCATENATE(LEFT('Afvalgegevens e-MJV'!A119,2),MID('Afvalgegevens e-MJV'!A119,4,2),MID('Afvalgegevens e-MJV'!A119,7,2),IF('Afvalgegevens e-MJV'!C119="Ja","*","")))</f>
        <v/>
      </c>
      <c r="D121" s="61">
        <f>IF(ISNUMBER('Afvalgegevens e-MJV'!D119),'Afvalgegevens e-MJV'!D119,IF(ISNUMBER(_xlfn.NUMBERVALUE('Afvalgegevens e-MJV'!D119,",",".")),_xlfn.NUMBERVALUE('Afvalgegevens e-MJV'!D119,",","."),""))</f>
        <v>0</v>
      </c>
      <c r="E121" s="61" t="str">
        <f>IF(C121="","",IF(ISNA(VLOOKUP('Verschil e-MJV en LMA'!C121,Uitwerking!$A$11:$B$210,2,FALSE())),"",VLOOKUP('Verschil e-MJV en LMA'!C121,Uitwerking!$A$11:$B$210,2,FALSE())/1000))</f>
        <v/>
      </c>
      <c r="F121" s="61"/>
      <c r="G121" s="61">
        <f t="shared" si="14"/>
        <v>117</v>
      </c>
      <c r="H121" s="61" t="str">
        <f t="shared" si="16"/>
        <v/>
      </c>
      <c r="I121" s="61"/>
      <c r="J121" s="90" t="str">
        <f t="shared" si="15"/>
        <v/>
      </c>
      <c r="K121" s="91" t="str">
        <f t="shared" si="17"/>
        <v/>
      </c>
      <c r="L121" s="91" t="str">
        <f t="shared" si="13"/>
        <v/>
      </c>
      <c r="M121" s="92" t="str">
        <f t="shared" si="18"/>
        <v/>
      </c>
      <c r="N121" s="93" t="str">
        <f t="shared" si="19"/>
        <v/>
      </c>
      <c r="O121" s="93" t="str">
        <f>IF(H121="","",VLOOKUP(H121,Euralcodes!$A$2:$C$840,3,FALSE()))</f>
        <v/>
      </c>
      <c r="P121" s="122" t="str">
        <f>IF(J121="","",IF(ISNA(VLOOKUP(J121,Uitwerking!$A$11:$E$210,5,FALSE)),"",LEFT(VLOOKUP(J121,Uitwerking!$A$11:$E$210,5,FALSE),LEN(VLOOKUP(J121,Uitwerking!$A$11:$E$210,5,FALSE))-1)))</f>
        <v/>
      </c>
      <c r="Q121" s="61"/>
    </row>
    <row r="122" spans="1:17" ht="50" customHeight="1" thickTop="1" thickBot="1" x14ac:dyDescent="0.3">
      <c r="A122" s="61"/>
      <c r="B122" s="61">
        <f>IF(AND(ISNUMBER(D122),D122&lt;&gt;"",ISNUMBER(VALUE(LEFT(C122,6)))),IF(VALUE(LEFT(C122,6))&lt;10000,-ABS(B121),IF(ISNA(VLOOKUP(C122,$C$3:C121,1,FALSE())),ABS(B121)+1,-ABS(B121))),-ABS(B121))</f>
        <v>0</v>
      </c>
      <c r="C122" s="61" t="str">
        <f>IF(LEN('Afvalgegevens e-MJV'!A120)&lt;&gt;8,IF('Afvalgegevens e-MJV'!A120="","",'Afvalgegevens e-MJV'!A120),CONCATENATE(LEFT('Afvalgegevens e-MJV'!A120,2),MID('Afvalgegevens e-MJV'!A120,4,2),MID('Afvalgegevens e-MJV'!A120,7,2),IF('Afvalgegevens e-MJV'!C120="Ja","*","")))</f>
        <v/>
      </c>
      <c r="D122" s="61">
        <f>IF(ISNUMBER('Afvalgegevens e-MJV'!D120),'Afvalgegevens e-MJV'!D120,IF(ISNUMBER(_xlfn.NUMBERVALUE('Afvalgegevens e-MJV'!D120,",",".")),_xlfn.NUMBERVALUE('Afvalgegevens e-MJV'!D120,",","."),""))</f>
        <v>0</v>
      </c>
      <c r="E122" s="61" t="str">
        <f>IF(C122="","",IF(ISNA(VLOOKUP('Verschil e-MJV en LMA'!C122,Uitwerking!$A$11:$B$210,2,FALSE())),"",VLOOKUP('Verschil e-MJV en LMA'!C122,Uitwerking!$A$11:$B$210,2,FALSE())/1000))</f>
        <v/>
      </c>
      <c r="F122" s="61"/>
      <c r="G122" s="61">
        <f t="shared" si="14"/>
        <v>118</v>
      </c>
      <c r="H122" s="61" t="str">
        <f t="shared" si="16"/>
        <v/>
      </c>
      <c r="I122" s="61"/>
      <c r="J122" s="90" t="str">
        <f t="shared" si="15"/>
        <v/>
      </c>
      <c r="K122" s="91" t="str">
        <f t="shared" si="17"/>
        <v/>
      </c>
      <c r="L122" s="91" t="str">
        <f t="shared" si="13"/>
        <v/>
      </c>
      <c r="M122" s="92" t="str">
        <f t="shared" si="18"/>
        <v/>
      </c>
      <c r="N122" s="93" t="str">
        <f t="shared" si="19"/>
        <v/>
      </c>
      <c r="O122" s="93" t="str">
        <f>IF(H122="","",VLOOKUP(H122,Euralcodes!$A$2:$C$840,3,FALSE()))</f>
        <v/>
      </c>
      <c r="P122" s="122" t="str">
        <f>IF(J122="","",IF(ISNA(VLOOKUP(J122,Uitwerking!$A$11:$E$210,5,FALSE)),"",LEFT(VLOOKUP(J122,Uitwerking!$A$11:$E$210,5,FALSE),LEN(VLOOKUP(J122,Uitwerking!$A$11:$E$210,5,FALSE))-1)))</f>
        <v/>
      </c>
      <c r="Q122" s="61"/>
    </row>
    <row r="123" spans="1:17" ht="50" customHeight="1" thickTop="1" thickBot="1" x14ac:dyDescent="0.3">
      <c r="A123" s="61"/>
      <c r="B123" s="61">
        <f>IF(AND(ISNUMBER(D123),D123&lt;&gt;"",ISNUMBER(VALUE(LEFT(C123,6)))),IF(VALUE(LEFT(C123,6))&lt;10000,-ABS(B122),IF(ISNA(VLOOKUP(C123,$C$3:C122,1,FALSE())),ABS(B122)+1,-ABS(B122))),-ABS(B122))</f>
        <v>0</v>
      </c>
      <c r="C123" s="61" t="str">
        <f>IF(LEN('Afvalgegevens e-MJV'!A121)&lt;&gt;8,IF('Afvalgegevens e-MJV'!A121="","",'Afvalgegevens e-MJV'!A121),CONCATENATE(LEFT('Afvalgegevens e-MJV'!A121,2),MID('Afvalgegevens e-MJV'!A121,4,2),MID('Afvalgegevens e-MJV'!A121,7,2),IF('Afvalgegevens e-MJV'!C121="Ja","*","")))</f>
        <v/>
      </c>
      <c r="D123" s="61">
        <f>IF(ISNUMBER('Afvalgegevens e-MJV'!D121),'Afvalgegevens e-MJV'!D121,IF(ISNUMBER(_xlfn.NUMBERVALUE('Afvalgegevens e-MJV'!D121,",",".")),_xlfn.NUMBERVALUE('Afvalgegevens e-MJV'!D121,",","."),""))</f>
        <v>0</v>
      </c>
      <c r="E123" s="61" t="str">
        <f>IF(C123="","",IF(ISNA(VLOOKUP('Verschil e-MJV en LMA'!C123,Uitwerking!$A$11:$B$210,2,FALSE())),"",VLOOKUP('Verschil e-MJV en LMA'!C123,Uitwerking!$A$11:$B$210,2,FALSE())/1000))</f>
        <v/>
      </c>
      <c r="F123" s="61"/>
      <c r="G123" s="61">
        <f t="shared" si="14"/>
        <v>119</v>
      </c>
      <c r="H123" s="61" t="str">
        <f t="shared" si="16"/>
        <v/>
      </c>
      <c r="I123" s="61"/>
      <c r="J123" s="90" t="str">
        <f t="shared" si="15"/>
        <v/>
      </c>
      <c r="K123" s="91" t="str">
        <f t="shared" si="17"/>
        <v/>
      </c>
      <c r="L123" s="91" t="str">
        <f t="shared" si="13"/>
        <v/>
      </c>
      <c r="M123" s="92" t="str">
        <f t="shared" si="18"/>
        <v/>
      </c>
      <c r="N123" s="93" t="str">
        <f t="shared" si="19"/>
        <v/>
      </c>
      <c r="O123" s="93" t="str">
        <f>IF(H123="","",VLOOKUP(H123,Euralcodes!$A$2:$C$840,3,FALSE()))</f>
        <v/>
      </c>
      <c r="P123" s="122" t="str">
        <f>IF(J123="","",IF(ISNA(VLOOKUP(J123,Uitwerking!$A$11:$E$210,5,FALSE)),"",LEFT(VLOOKUP(J123,Uitwerking!$A$11:$E$210,5,FALSE),LEN(VLOOKUP(J123,Uitwerking!$A$11:$E$210,5,FALSE))-1)))</f>
        <v/>
      </c>
      <c r="Q123" s="61"/>
    </row>
    <row r="124" spans="1:17" ht="50" customHeight="1" thickTop="1" thickBot="1" x14ac:dyDescent="0.3">
      <c r="A124" s="61"/>
      <c r="B124" s="61">
        <f>IF(AND(ISNUMBER(D124),D124&lt;&gt;"",ISNUMBER(VALUE(LEFT(C124,6)))),IF(VALUE(LEFT(C124,6))&lt;10000,-ABS(B123),IF(ISNA(VLOOKUP(C124,$C$3:C123,1,FALSE())),ABS(B123)+1,-ABS(B123))),-ABS(B123))</f>
        <v>0</v>
      </c>
      <c r="C124" s="61" t="str">
        <f>IF(LEN('Afvalgegevens e-MJV'!A122)&lt;&gt;8,IF('Afvalgegevens e-MJV'!A122="","",'Afvalgegevens e-MJV'!A122),CONCATENATE(LEFT('Afvalgegevens e-MJV'!A122,2),MID('Afvalgegevens e-MJV'!A122,4,2),MID('Afvalgegevens e-MJV'!A122,7,2),IF('Afvalgegevens e-MJV'!C122="Ja","*","")))</f>
        <v/>
      </c>
      <c r="D124" s="61">
        <f>IF(ISNUMBER('Afvalgegevens e-MJV'!D122),'Afvalgegevens e-MJV'!D122,IF(ISNUMBER(_xlfn.NUMBERVALUE('Afvalgegevens e-MJV'!D122,",",".")),_xlfn.NUMBERVALUE('Afvalgegevens e-MJV'!D122,",","."),""))</f>
        <v>0</v>
      </c>
      <c r="E124" s="61" t="str">
        <f>IF(C124="","",IF(ISNA(VLOOKUP('Verschil e-MJV en LMA'!C124,Uitwerking!$A$11:$B$210,2,FALSE())),"",VLOOKUP('Verschil e-MJV en LMA'!C124,Uitwerking!$A$11:$B$210,2,FALSE())/1000))</f>
        <v/>
      </c>
      <c r="F124" s="61"/>
      <c r="G124" s="61">
        <f t="shared" si="14"/>
        <v>120</v>
      </c>
      <c r="H124" s="61" t="str">
        <f t="shared" si="16"/>
        <v/>
      </c>
      <c r="I124" s="61"/>
      <c r="J124" s="90" t="str">
        <f t="shared" si="15"/>
        <v/>
      </c>
      <c r="K124" s="91" t="str">
        <f t="shared" si="17"/>
        <v/>
      </c>
      <c r="L124" s="91" t="str">
        <f t="shared" si="13"/>
        <v/>
      </c>
      <c r="M124" s="92" t="str">
        <f t="shared" si="18"/>
        <v/>
      </c>
      <c r="N124" s="93" t="str">
        <f t="shared" si="19"/>
        <v/>
      </c>
      <c r="O124" s="93" t="str">
        <f>IF(H124="","",VLOOKUP(H124,Euralcodes!$A$2:$C$840,3,FALSE()))</f>
        <v/>
      </c>
      <c r="P124" s="122" t="str">
        <f>IF(J124="","",IF(ISNA(VLOOKUP(J124,Uitwerking!$A$11:$E$210,5,FALSE)),"",LEFT(VLOOKUP(J124,Uitwerking!$A$11:$E$210,5,FALSE),LEN(VLOOKUP(J124,Uitwerking!$A$11:$E$210,5,FALSE))-1)))</f>
        <v/>
      </c>
      <c r="Q124" s="61"/>
    </row>
    <row r="125" spans="1:17" ht="50" customHeight="1" thickTop="1" thickBot="1" x14ac:dyDescent="0.3">
      <c r="A125" s="61"/>
      <c r="B125" s="61">
        <f>IF(AND(ISNUMBER(D125),D125&lt;&gt;"",ISNUMBER(VALUE(LEFT(C125,6)))),IF(VALUE(LEFT(C125,6))&lt;10000,-ABS(B124),IF(ISNA(VLOOKUP(C125,$C$3:C124,1,FALSE())),ABS(B124)+1,-ABS(B124))),-ABS(B124))</f>
        <v>0</v>
      </c>
      <c r="C125" s="61" t="str">
        <f>IF(LEN('Afvalgegevens e-MJV'!A123)&lt;&gt;8,IF('Afvalgegevens e-MJV'!A123="","",'Afvalgegevens e-MJV'!A123),CONCATENATE(LEFT('Afvalgegevens e-MJV'!A123,2),MID('Afvalgegevens e-MJV'!A123,4,2),MID('Afvalgegevens e-MJV'!A123,7,2),IF('Afvalgegevens e-MJV'!C123="Ja","*","")))</f>
        <v/>
      </c>
      <c r="D125" s="61">
        <f>IF(ISNUMBER('Afvalgegevens e-MJV'!D123),'Afvalgegevens e-MJV'!D123,IF(ISNUMBER(_xlfn.NUMBERVALUE('Afvalgegevens e-MJV'!D123,",",".")),_xlfn.NUMBERVALUE('Afvalgegevens e-MJV'!D123,",","."),""))</f>
        <v>0</v>
      </c>
      <c r="E125" s="61" t="str">
        <f>IF(C125="","",IF(ISNA(VLOOKUP('Verschil e-MJV en LMA'!C125,Uitwerking!$A$11:$B$210,2,FALSE())),"",VLOOKUP('Verschil e-MJV en LMA'!C125,Uitwerking!$A$11:$B$210,2,FALSE())/1000))</f>
        <v/>
      </c>
      <c r="F125" s="61"/>
      <c r="G125" s="61">
        <f t="shared" si="14"/>
        <v>121</v>
      </c>
      <c r="H125" s="61" t="str">
        <f t="shared" si="16"/>
        <v/>
      </c>
      <c r="I125" s="61"/>
      <c r="J125" s="90" t="str">
        <f t="shared" si="15"/>
        <v/>
      </c>
      <c r="K125" s="91" t="str">
        <f t="shared" si="17"/>
        <v/>
      </c>
      <c r="L125" s="91" t="str">
        <f t="shared" si="13"/>
        <v/>
      </c>
      <c r="M125" s="92" t="str">
        <f t="shared" si="18"/>
        <v/>
      </c>
      <c r="N125" s="93" t="str">
        <f t="shared" si="19"/>
        <v/>
      </c>
      <c r="O125" s="93" t="str">
        <f>IF(H125="","",VLOOKUP(H125,Euralcodes!$A$2:$C$840,3,FALSE()))</f>
        <v/>
      </c>
      <c r="P125" s="122" t="str">
        <f>IF(J125="","",IF(ISNA(VLOOKUP(J125,Uitwerking!$A$11:$E$210,5,FALSE)),"",LEFT(VLOOKUP(J125,Uitwerking!$A$11:$E$210,5,FALSE),LEN(VLOOKUP(J125,Uitwerking!$A$11:$E$210,5,FALSE))-1)))</f>
        <v/>
      </c>
      <c r="Q125" s="61"/>
    </row>
    <row r="126" spans="1:17" ht="50" customHeight="1" thickTop="1" thickBot="1" x14ac:dyDescent="0.3">
      <c r="A126" s="61"/>
      <c r="B126" s="61">
        <f>IF(AND(ISNUMBER(D126),D126&lt;&gt;"",ISNUMBER(VALUE(LEFT(C126,6)))),IF(VALUE(LEFT(C126,6))&lt;10000,-ABS(B125),IF(ISNA(VLOOKUP(C126,$C$3:C125,1,FALSE())),ABS(B125)+1,-ABS(B125))),-ABS(B125))</f>
        <v>0</v>
      </c>
      <c r="C126" s="61" t="str">
        <f>IF(LEN('Afvalgegevens e-MJV'!A124)&lt;&gt;8,IF('Afvalgegevens e-MJV'!A124="","",'Afvalgegevens e-MJV'!A124),CONCATENATE(LEFT('Afvalgegevens e-MJV'!A124,2),MID('Afvalgegevens e-MJV'!A124,4,2),MID('Afvalgegevens e-MJV'!A124,7,2),IF('Afvalgegevens e-MJV'!C124="Ja","*","")))</f>
        <v/>
      </c>
      <c r="D126" s="61">
        <f>IF(ISNUMBER('Afvalgegevens e-MJV'!D124),'Afvalgegevens e-MJV'!D124,IF(ISNUMBER(_xlfn.NUMBERVALUE('Afvalgegevens e-MJV'!D124,",",".")),_xlfn.NUMBERVALUE('Afvalgegevens e-MJV'!D124,",","."),""))</f>
        <v>0</v>
      </c>
      <c r="E126" s="61" t="str">
        <f>IF(C126="","",IF(ISNA(VLOOKUP('Verschil e-MJV en LMA'!C126,Uitwerking!$A$11:$B$210,2,FALSE())),"",VLOOKUP('Verschil e-MJV en LMA'!C126,Uitwerking!$A$11:$B$210,2,FALSE())/1000))</f>
        <v/>
      </c>
      <c r="F126" s="61"/>
      <c r="G126" s="61">
        <f t="shared" si="14"/>
        <v>122</v>
      </c>
      <c r="H126" s="61" t="str">
        <f t="shared" si="16"/>
        <v/>
      </c>
      <c r="I126" s="61"/>
      <c r="J126" s="90" t="str">
        <f t="shared" si="15"/>
        <v/>
      </c>
      <c r="K126" s="91" t="str">
        <f t="shared" si="17"/>
        <v/>
      </c>
      <c r="L126" s="91" t="str">
        <f t="shared" si="13"/>
        <v/>
      </c>
      <c r="M126" s="92" t="str">
        <f t="shared" si="18"/>
        <v/>
      </c>
      <c r="N126" s="93" t="str">
        <f t="shared" si="19"/>
        <v/>
      </c>
      <c r="O126" s="93" t="str">
        <f>IF(H126="","",VLOOKUP(H126,Euralcodes!$A$2:$C$840,3,FALSE()))</f>
        <v/>
      </c>
      <c r="P126" s="122" t="str">
        <f>IF(J126="","",IF(ISNA(VLOOKUP(J126,Uitwerking!$A$11:$E$210,5,FALSE)),"",LEFT(VLOOKUP(J126,Uitwerking!$A$11:$E$210,5,FALSE),LEN(VLOOKUP(J126,Uitwerking!$A$11:$E$210,5,FALSE))-1)))</f>
        <v/>
      </c>
      <c r="Q126" s="61"/>
    </row>
    <row r="127" spans="1:17" ht="50" customHeight="1" thickTop="1" thickBot="1" x14ac:dyDescent="0.3">
      <c r="A127" s="61"/>
      <c r="B127" s="61">
        <f>IF(AND(ISNUMBER(D127),D127&lt;&gt;"",ISNUMBER(VALUE(LEFT(C127,6)))),IF(VALUE(LEFT(C127,6))&lt;10000,-ABS(B126),IF(ISNA(VLOOKUP(C127,$C$3:C126,1,FALSE())),ABS(B126)+1,-ABS(B126))),-ABS(B126))</f>
        <v>0</v>
      </c>
      <c r="C127" s="61" t="str">
        <f>IF(LEN('Afvalgegevens e-MJV'!A125)&lt;&gt;8,IF('Afvalgegevens e-MJV'!A125="","",'Afvalgegevens e-MJV'!A125),CONCATENATE(LEFT('Afvalgegevens e-MJV'!A125,2),MID('Afvalgegevens e-MJV'!A125,4,2),MID('Afvalgegevens e-MJV'!A125,7,2),IF('Afvalgegevens e-MJV'!C125="Ja","*","")))</f>
        <v/>
      </c>
      <c r="D127" s="61">
        <f>IF(ISNUMBER('Afvalgegevens e-MJV'!D125),'Afvalgegevens e-MJV'!D125,IF(ISNUMBER(_xlfn.NUMBERVALUE('Afvalgegevens e-MJV'!D125,",",".")),_xlfn.NUMBERVALUE('Afvalgegevens e-MJV'!D125,",","."),""))</f>
        <v>0</v>
      </c>
      <c r="E127" s="61" t="str">
        <f>IF(C127="","",IF(ISNA(VLOOKUP('Verschil e-MJV en LMA'!C127,Uitwerking!$A$11:$B$210,2,FALSE())),"",VLOOKUP('Verschil e-MJV en LMA'!C127,Uitwerking!$A$11:$B$210,2,FALSE())/1000))</f>
        <v/>
      </c>
      <c r="F127" s="61"/>
      <c r="G127" s="61">
        <f t="shared" si="14"/>
        <v>123</v>
      </c>
      <c r="H127" s="61" t="str">
        <f t="shared" si="16"/>
        <v/>
      </c>
      <c r="I127" s="61"/>
      <c r="J127" s="90" t="str">
        <f t="shared" si="15"/>
        <v/>
      </c>
      <c r="K127" s="91" t="str">
        <f t="shared" si="17"/>
        <v/>
      </c>
      <c r="L127" s="91" t="str">
        <f t="shared" si="13"/>
        <v/>
      </c>
      <c r="M127" s="92" t="str">
        <f t="shared" si="18"/>
        <v/>
      </c>
      <c r="N127" s="93" t="str">
        <f t="shared" si="19"/>
        <v/>
      </c>
      <c r="O127" s="93" t="str">
        <f>IF(H127="","",VLOOKUP(H127,Euralcodes!$A$2:$C$840,3,FALSE()))</f>
        <v/>
      </c>
      <c r="P127" s="122" t="str">
        <f>IF(J127="","",IF(ISNA(VLOOKUP(J127,Uitwerking!$A$11:$E$210,5,FALSE)),"",LEFT(VLOOKUP(J127,Uitwerking!$A$11:$E$210,5,FALSE),LEN(VLOOKUP(J127,Uitwerking!$A$11:$E$210,5,FALSE))-1)))</f>
        <v/>
      </c>
      <c r="Q127" s="61"/>
    </row>
    <row r="128" spans="1:17" ht="50" customHeight="1" thickTop="1" thickBot="1" x14ac:dyDescent="0.3">
      <c r="A128" s="61"/>
      <c r="B128" s="61">
        <f>IF(AND(ISNUMBER(D128),D128&lt;&gt;"",ISNUMBER(VALUE(LEFT(C128,6)))),IF(VALUE(LEFT(C128,6))&lt;10000,-ABS(B127),IF(ISNA(VLOOKUP(C128,$C$3:C127,1,FALSE())),ABS(B127)+1,-ABS(B127))),-ABS(B127))</f>
        <v>0</v>
      </c>
      <c r="C128" s="61" t="str">
        <f>IF(LEN('Afvalgegevens e-MJV'!A126)&lt;&gt;8,IF('Afvalgegevens e-MJV'!A126="","",'Afvalgegevens e-MJV'!A126),CONCATENATE(LEFT('Afvalgegevens e-MJV'!A126,2),MID('Afvalgegevens e-MJV'!A126,4,2),MID('Afvalgegevens e-MJV'!A126,7,2),IF('Afvalgegevens e-MJV'!C126="Ja","*","")))</f>
        <v/>
      </c>
      <c r="D128" s="61">
        <f>IF(ISNUMBER('Afvalgegevens e-MJV'!D126),'Afvalgegevens e-MJV'!D126,IF(ISNUMBER(_xlfn.NUMBERVALUE('Afvalgegevens e-MJV'!D126,",",".")),_xlfn.NUMBERVALUE('Afvalgegevens e-MJV'!D126,",","."),""))</f>
        <v>0</v>
      </c>
      <c r="E128" s="61" t="str">
        <f>IF(C128="","",IF(ISNA(VLOOKUP('Verschil e-MJV en LMA'!C128,Uitwerking!$A$11:$B$210,2,FALSE())),"",VLOOKUP('Verschil e-MJV en LMA'!C128,Uitwerking!$A$11:$B$210,2,FALSE())/1000))</f>
        <v/>
      </c>
      <c r="F128" s="61"/>
      <c r="G128" s="61">
        <f t="shared" si="14"/>
        <v>124</v>
      </c>
      <c r="H128" s="61" t="str">
        <f t="shared" si="16"/>
        <v/>
      </c>
      <c r="I128" s="61"/>
      <c r="J128" s="90" t="str">
        <f t="shared" si="15"/>
        <v/>
      </c>
      <c r="K128" s="91" t="str">
        <f t="shared" si="17"/>
        <v/>
      </c>
      <c r="L128" s="91" t="str">
        <f t="shared" si="13"/>
        <v/>
      </c>
      <c r="M128" s="92" t="str">
        <f t="shared" si="18"/>
        <v/>
      </c>
      <c r="N128" s="93" t="str">
        <f t="shared" si="19"/>
        <v/>
      </c>
      <c r="O128" s="93" t="str">
        <f>IF(H128="","",VLOOKUP(H128,Euralcodes!$A$2:$C$840,3,FALSE()))</f>
        <v/>
      </c>
      <c r="P128" s="122" t="str">
        <f>IF(J128="","",IF(ISNA(VLOOKUP(J128,Uitwerking!$A$11:$E$210,5,FALSE)),"",LEFT(VLOOKUP(J128,Uitwerking!$A$11:$E$210,5,FALSE),LEN(VLOOKUP(J128,Uitwerking!$A$11:$E$210,5,FALSE))-1)))</f>
        <v/>
      </c>
      <c r="Q128" s="61"/>
    </row>
    <row r="129" spans="1:17" ht="50" customHeight="1" thickTop="1" thickBot="1" x14ac:dyDescent="0.3">
      <c r="A129" s="61"/>
      <c r="B129" s="61">
        <f>IF(AND(ISNUMBER(D129),D129&lt;&gt;"",ISNUMBER(VALUE(LEFT(C129,6)))),IF(VALUE(LEFT(C129,6))&lt;10000,-ABS(B128),IF(ISNA(VLOOKUP(C129,$C$3:C128,1,FALSE())),ABS(B128)+1,-ABS(B128))),-ABS(B128))</f>
        <v>0</v>
      </c>
      <c r="C129" s="61" t="str">
        <f>IF(LEN('Afvalgegevens e-MJV'!A127)&lt;&gt;8,IF('Afvalgegevens e-MJV'!A127="","",'Afvalgegevens e-MJV'!A127),CONCATENATE(LEFT('Afvalgegevens e-MJV'!A127,2),MID('Afvalgegevens e-MJV'!A127,4,2),MID('Afvalgegevens e-MJV'!A127,7,2),IF('Afvalgegevens e-MJV'!C127="Ja","*","")))</f>
        <v/>
      </c>
      <c r="D129" s="61">
        <f>IF(ISNUMBER('Afvalgegevens e-MJV'!D127),'Afvalgegevens e-MJV'!D127,IF(ISNUMBER(_xlfn.NUMBERVALUE('Afvalgegevens e-MJV'!D127,",",".")),_xlfn.NUMBERVALUE('Afvalgegevens e-MJV'!D127,",","."),""))</f>
        <v>0</v>
      </c>
      <c r="E129" s="61" t="str">
        <f>IF(C129="","",IF(ISNA(VLOOKUP('Verschil e-MJV en LMA'!C129,Uitwerking!$A$11:$B$210,2,FALSE())),"",VLOOKUP('Verschil e-MJV en LMA'!C129,Uitwerking!$A$11:$B$210,2,FALSE())/1000))</f>
        <v/>
      </c>
      <c r="F129" s="61"/>
      <c r="G129" s="61">
        <f t="shared" si="14"/>
        <v>125</v>
      </c>
      <c r="H129" s="61" t="str">
        <f t="shared" si="16"/>
        <v/>
      </c>
      <c r="I129" s="61"/>
      <c r="J129" s="90" t="str">
        <f t="shared" si="15"/>
        <v/>
      </c>
      <c r="K129" s="91" t="str">
        <f t="shared" si="17"/>
        <v/>
      </c>
      <c r="L129" s="91" t="str">
        <f t="shared" si="13"/>
        <v/>
      </c>
      <c r="M129" s="92" t="str">
        <f t="shared" si="18"/>
        <v/>
      </c>
      <c r="N129" s="93" t="str">
        <f t="shared" si="19"/>
        <v/>
      </c>
      <c r="O129" s="93" t="str">
        <f>IF(H129="","",VLOOKUP(H129,Euralcodes!$A$2:$C$840,3,FALSE()))</f>
        <v/>
      </c>
      <c r="P129" s="122" t="str">
        <f>IF(J129="","",IF(ISNA(VLOOKUP(J129,Uitwerking!$A$11:$E$210,5,FALSE)),"",LEFT(VLOOKUP(J129,Uitwerking!$A$11:$E$210,5,FALSE),LEN(VLOOKUP(J129,Uitwerking!$A$11:$E$210,5,FALSE))-1)))</f>
        <v/>
      </c>
      <c r="Q129" s="61"/>
    </row>
    <row r="130" spans="1:17" ht="50" customHeight="1" thickTop="1" thickBot="1" x14ac:dyDescent="0.3">
      <c r="A130" s="61"/>
      <c r="B130" s="61">
        <f>IF(AND(ISNUMBER(D130),D130&lt;&gt;"",ISNUMBER(VALUE(LEFT(C130,6)))),IF(VALUE(LEFT(C130,6))&lt;10000,-ABS(B129),IF(ISNA(VLOOKUP(C130,$C$3:C129,1,FALSE())),ABS(B129)+1,-ABS(B129))),-ABS(B129))</f>
        <v>0</v>
      </c>
      <c r="C130" s="61" t="str">
        <f>IF(LEN('Afvalgegevens e-MJV'!A128)&lt;&gt;8,IF('Afvalgegevens e-MJV'!A128="","",'Afvalgegevens e-MJV'!A128),CONCATENATE(LEFT('Afvalgegevens e-MJV'!A128,2),MID('Afvalgegevens e-MJV'!A128,4,2),MID('Afvalgegevens e-MJV'!A128,7,2),IF('Afvalgegevens e-MJV'!C128="Ja","*","")))</f>
        <v/>
      </c>
      <c r="D130" s="61">
        <f>IF(ISNUMBER('Afvalgegevens e-MJV'!D128),'Afvalgegevens e-MJV'!D128,IF(ISNUMBER(_xlfn.NUMBERVALUE('Afvalgegevens e-MJV'!D128,",",".")),_xlfn.NUMBERVALUE('Afvalgegevens e-MJV'!D128,",","."),""))</f>
        <v>0</v>
      </c>
      <c r="E130" s="61" t="str">
        <f>IF(C130="","",IF(ISNA(VLOOKUP('Verschil e-MJV en LMA'!C130,Uitwerking!$A$11:$B$210,2,FALSE())),"",VLOOKUP('Verschil e-MJV en LMA'!C130,Uitwerking!$A$11:$B$210,2,FALSE())/1000))</f>
        <v/>
      </c>
      <c r="F130" s="61"/>
      <c r="G130" s="61">
        <f t="shared" si="14"/>
        <v>126</v>
      </c>
      <c r="H130" s="61" t="str">
        <f t="shared" si="16"/>
        <v/>
      </c>
      <c r="I130" s="61"/>
      <c r="J130" s="90" t="str">
        <f t="shared" si="15"/>
        <v/>
      </c>
      <c r="K130" s="91" t="str">
        <f t="shared" si="17"/>
        <v/>
      </c>
      <c r="L130" s="91" t="str">
        <f t="shared" si="13"/>
        <v/>
      </c>
      <c r="M130" s="92" t="str">
        <f t="shared" si="18"/>
        <v/>
      </c>
      <c r="N130" s="93" t="str">
        <f t="shared" si="19"/>
        <v/>
      </c>
      <c r="O130" s="93" t="str">
        <f>IF(H130="","",VLOOKUP(H130,Euralcodes!$A$2:$C$840,3,FALSE()))</f>
        <v/>
      </c>
      <c r="P130" s="122" t="str">
        <f>IF(J130="","",IF(ISNA(VLOOKUP(J130,Uitwerking!$A$11:$E$210,5,FALSE)),"",LEFT(VLOOKUP(J130,Uitwerking!$A$11:$E$210,5,FALSE),LEN(VLOOKUP(J130,Uitwerking!$A$11:$E$210,5,FALSE))-1)))</f>
        <v/>
      </c>
      <c r="Q130" s="61"/>
    </row>
    <row r="131" spans="1:17" ht="50" customHeight="1" thickTop="1" thickBot="1" x14ac:dyDescent="0.3">
      <c r="A131" s="61"/>
      <c r="B131" s="61">
        <f>IF(AND(ISNUMBER(D131),D131&lt;&gt;"",ISNUMBER(VALUE(LEFT(C131,6)))),IF(VALUE(LEFT(C131,6))&lt;10000,-ABS(B130),IF(ISNA(VLOOKUP(C131,$C$3:C130,1,FALSE())),ABS(B130)+1,-ABS(B130))),-ABS(B130))</f>
        <v>0</v>
      </c>
      <c r="C131" s="61" t="str">
        <f>IF(LEN('Afvalgegevens e-MJV'!A129)&lt;&gt;8,IF('Afvalgegevens e-MJV'!A129="","",'Afvalgegevens e-MJV'!A129),CONCATENATE(LEFT('Afvalgegevens e-MJV'!A129,2),MID('Afvalgegevens e-MJV'!A129,4,2),MID('Afvalgegevens e-MJV'!A129,7,2),IF('Afvalgegevens e-MJV'!C129="Ja","*","")))</f>
        <v/>
      </c>
      <c r="D131" s="61">
        <f>IF(ISNUMBER('Afvalgegevens e-MJV'!D129),'Afvalgegevens e-MJV'!D129,IF(ISNUMBER(_xlfn.NUMBERVALUE('Afvalgegevens e-MJV'!D129,",",".")),_xlfn.NUMBERVALUE('Afvalgegevens e-MJV'!D129,",","."),""))</f>
        <v>0</v>
      </c>
      <c r="E131" s="61" t="str">
        <f>IF(C131="","",IF(ISNA(VLOOKUP('Verschil e-MJV en LMA'!C131,Uitwerking!$A$11:$B$210,2,FALSE())),"",VLOOKUP('Verschil e-MJV en LMA'!C131,Uitwerking!$A$11:$B$210,2,FALSE())/1000))</f>
        <v/>
      </c>
      <c r="F131" s="61"/>
      <c r="G131" s="61">
        <f t="shared" si="14"/>
        <v>127</v>
      </c>
      <c r="H131" s="61" t="str">
        <f t="shared" si="16"/>
        <v/>
      </c>
      <c r="I131" s="61"/>
      <c r="J131" s="90" t="str">
        <f t="shared" si="15"/>
        <v/>
      </c>
      <c r="K131" s="91" t="str">
        <f t="shared" si="17"/>
        <v/>
      </c>
      <c r="L131" s="91" t="str">
        <f t="shared" si="13"/>
        <v/>
      </c>
      <c r="M131" s="92" t="str">
        <f t="shared" si="18"/>
        <v/>
      </c>
      <c r="N131" s="93" t="str">
        <f t="shared" si="19"/>
        <v/>
      </c>
      <c r="O131" s="93" t="str">
        <f>IF(H131="","",VLOOKUP(H131,Euralcodes!$A$2:$C$840,3,FALSE()))</f>
        <v/>
      </c>
      <c r="P131" s="122" t="str">
        <f>IF(J131="","",IF(ISNA(VLOOKUP(J131,Uitwerking!$A$11:$E$210,5,FALSE)),"",LEFT(VLOOKUP(J131,Uitwerking!$A$11:$E$210,5,FALSE),LEN(VLOOKUP(J131,Uitwerking!$A$11:$E$210,5,FALSE))-1)))</f>
        <v/>
      </c>
      <c r="Q131" s="61"/>
    </row>
    <row r="132" spans="1:17" ht="50" customHeight="1" thickTop="1" thickBot="1" x14ac:dyDescent="0.3">
      <c r="A132" s="61"/>
      <c r="B132" s="61">
        <f>IF(AND(ISNUMBER(D132),D132&lt;&gt;"",ISNUMBER(VALUE(LEFT(C132,6)))),IF(VALUE(LEFT(C132,6))&lt;10000,-ABS(B131),IF(ISNA(VLOOKUP(C132,$C$3:C131,1,FALSE())),ABS(B131)+1,-ABS(B131))),-ABS(B131))</f>
        <v>0</v>
      </c>
      <c r="C132" s="61" t="str">
        <f>IF(LEN('Afvalgegevens e-MJV'!A130)&lt;&gt;8,IF('Afvalgegevens e-MJV'!A130="","",'Afvalgegevens e-MJV'!A130),CONCATENATE(LEFT('Afvalgegevens e-MJV'!A130,2),MID('Afvalgegevens e-MJV'!A130,4,2),MID('Afvalgegevens e-MJV'!A130,7,2),IF('Afvalgegevens e-MJV'!C130="Ja","*","")))</f>
        <v/>
      </c>
      <c r="D132" s="61">
        <f>IF(ISNUMBER('Afvalgegevens e-MJV'!D130),'Afvalgegevens e-MJV'!D130,IF(ISNUMBER(_xlfn.NUMBERVALUE('Afvalgegevens e-MJV'!D130,",",".")),_xlfn.NUMBERVALUE('Afvalgegevens e-MJV'!D130,",","."),""))</f>
        <v>0</v>
      </c>
      <c r="E132" s="61" t="str">
        <f>IF(C132="","",IF(ISNA(VLOOKUP('Verschil e-MJV en LMA'!C132,Uitwerking!$A$11:$B$210,2,FALSE())),"",VLOOKUP('Verschil e-MJV en LMA'!C132,Uitwerking!$A$11:$B$210,2,FALSE())/1000))</f>
        <v/>
      </c>
      <c r="F132" s="61"/>
      <c r="G132" s="61">
        <f t="shared" si="14"/>
        <v>128</v>
      </c>
      <c r="H132" s="61" t="str">
        <f t="shared" si="16"/>
        <v/>
      </c>
      <c r="I132" s="61"/>
      <c r="J132" s="90" t="str">
        <f t="shared" si="15"/>
        <v/>
      </c>
      <c r="K132" s="91" t="str">
        <f t="shared" si="17"/>
        <v/>
      </c>
      <c r="L132" s="91" t="str">
        <f t="shared" si="13"/>
        <v/>
      </c>
      <c r="M132" s="92" t="str">
        <f t="shared" si="18"/>
        <v/>
      </c>
      <c r="N132" s="93" t="str">
        <f t="shared" si="19"/>
        <v/>
      </c>
      <c r="O132" s="93" t="str">
        <f>IF(H132="","",VLOOKUP(H132,Euralcodes!$A$2:$C$840,3,FALSE()))</f>
        <v/>
      </c>
      <c r="P132" s="122" t="str">
        <f>IF(J132="","",IF(ISNA(VLOOKUP(J132,Uitwerking!$A$11:$E$210,5,FALSE)),"",LEFT(VLOOKUP(J132,Uitwerking!$A$11:$E$210,5,FALSE),LEN(VLOOKUP(J132,Uitwerking!$A$11:$E$210,5,FALSE))-1)))</f>
        <v/>
      </c>
      <c r="Q132" s="61"/>
    </row>
    <row r="133" spans="1:17" ht="50" customHeight="1" thickTop="1" thickBot="1" x14ac:dyDescent="0.3">
      <c r="A133" s="61"/>
      <c r="B133" s="61">
        <f>IF(AND(ISNUMBER(D133),D133&lt;&gt;"",ISNUMBER(VALUE(LEFT(C133,6)))),IF(VALUE(LEFT(C133,6))&lt;10000,-ABS(B132),IF(ISNA(VLOOKUP(C133,$C$3:C132,1,FALSE())),ABS(B132)+1,-ABS(B132))),-ABS(B132))</f>
        <v>0</v>
      </c>
      <c r="C133" s="61" t="str">
        <f>IF(LEN('Afvalgegevens e-MJV'!A131)&lt;&gt;8,IF('Afvalgegevens e-MJV'!A131="","",'Afvalgegevens e-MJV'!A131),CONCATENATE(LEFT('Afvalgegevens e-MJV'!A131,2),MID('Afvalgegevens e-MJV'!A131,4,2),MID('Afvalgegevens e-MJV'!A131,7,2),IF('Afvalgegevens e-MJV'!C131="Ja","*","")))</f>
        <v/>
      </c>
      <c r="D133" s="61">
        <f>IF(ISNUMBER('Afvalgegevens e-MJV'!D131),'Afvalgegevens e-MJV'!D131,IF(ISNUMBER(_xlfn.NUMBERVALUE('Afvalgegevens e-MJV'!D131,",",".")),_xlfn.NUMBERVALUE('Afvalgegevens e-MJV'!D131,",","."),""))</f>
        <v>0</v>
      </c>
      <c r="E133" s="61" t="str">
        <f>IF(C133="","",IF(ISNA(VLOOKUP('Verschil e-MJV en LMA'!C133,Uitwerking!$A$11:$B$210,2,FALSE())),"",VLOOKUP('Verschil e-MJV en LMA'!C133,Uitwerking!$A$11:$B$210,2,FALSE())/1000))</f>
        <v/>
      </c>
      <c r="F133" s="61"/>
      <c r="G133" s="61">
        <f t="shared" si="14"/>
        <v>129</v>
      </c>
      <c r="H133" s="61" t="str">
        <f t="shared" si="16"/>
        <v/>
      </c>
      <c r="I133" s="61"/>
      <c r="J133" s="90" t="str">
        <f t="shared" si="15"/>
        <v/>
      </c>
      <c r="K133" s="91" t="str">
        <f t="shared" si="17"/>
        <v/>
      </c>
      <c r="L133" s="91" t="str">
        <f t="shared" si="13"/>
        <v/>
      </c>
      <c r="M133" s="92" t="str">
        <f t="shared" si="18"/>
        <v/>
      </c>
      <c r="N133" s="93" t="str">
        <f t="shared" si="19"/>
        <v/>
      </c>
      <c r="O133" s="93" t="str">
        <f>IF(H133="","",VLOOKUP(H133,Euralcodes!$A$2:$C$840,3,FALSE()))</f>
        <v/>
      </c>
      <c r="P133" s="122" t="str">
        <f>IF(J133="","",IF(ISNA(VLOOKUP(J133,Uitwerking!$A$11:$E$210,5,FALSE)),"",LEFT(VLOOKUP(J133,Uitwerking!$A$11:$E$210,5,FALSE),LEN(VLOOKUP(J133,Uitwerking!$A$11:$E$210,5,FALSE))-1)))</f>
        <v/>
      </c>
      <c r="Q133" s="61"/>
    </row>
    <row r="134" spans="1:17" ht="50" customHeight="1" thickTop="1" thickBot="1" x14ac:dyDescent="0.3">
      <c r="A134" s="61"/>
      <c r="B134" s="61">
        <f>IF(AND(ISNUMBER(D134),D134&lt;&gt;"",ISNUMBER(VALUE(LEFT(C134,6)))),IF(VALUE(LEFT(C134,6))&lt;10000,-ABS(B133),IF(ISNA(VLOOKUP(C134,$C$3:C133,1,FALSE())),ABS(B133)+1,-ABS(B133))),-ABS(B133))</f>
        <v>0</v>
      </c>
      <c r="C134" s="61" t="str">
        <f>IF(LEN('Afvalgegevens e-MJV'!A132)&lt;&gt;8,IF('Afvalgegevens e-MJV'!A132="","",'Afvalgegevens e-MJV'!A132),CONCATENATE(LEFT('Afvalgegevens e-MJV'!A132,2),MID('Afvalgegevens e-MJV'!A132,4,2),MID('Afvalgegevens e-MJV'!A132,7,2),IF('Afvalgegevens e-MJV'!C132="Ja","*","")))</f>
        <v/>
      </c>
      <c r="D134" s="61">
        <f>IF(ISNUMBER('Afvalgegevens e-MJV'!D132),'Afvalgegevens e-MJV'!D132,IF(ISNUMBER(_xlfn.NUMBERVALUE('Afvalgegevens e-MJV'!D132,",",".")),_xlfn.NUMBERVALUE('Afvalgegevens e-MJV'!D132,",","."),""))</f>
        <v>0</v>
      </c>
      <c r="E134" s="61" t="str">
        <f>IF(C134="","",IF(ISNA(VLOOKUP('Verschil e-MJV en LMA'!C134,Uitwerking!$A$11:$B$210,2,FALSE())),"",VLOOKUP('Verschil e-MJV en LMA'!C134,Uitwerking!$A$11:$B$210,2,FALSE())/1000))</f>
        <v/>
      </c>
      <c r="F134" s="61"/>
      <c r="G134" s="61">
        <f t="shared" si="14"/>
        <v>130</v>
      </c>
      <c r="H134" s="61" t="str">
        <f t="shared" si="16"/>
        <v/>
      </c>
      <c r="I134" s="61"/>
      <c r="J134" s="90" t="str">
        <f t="shared" si="15"/>
        <v/>
      </c>
      <c r="K134" s="91" t="str">
        <f t="shared" si="17"/>
        <v/>
      </c>
      <c r="L134" s="91" t="str">
        <f t="shared" ref="L134:L197" si="20">IF(ISNA(VLOOKUP($G134,$B$3:$E$257,2,FALSE())),"",IF(VLOOKUP($G134,$B$3:$E$257,4,FALSE())="",0,VLOOKUP($G134,$B$3:$E$257,4,FALSE())))</f>
        <v/>
      </c>
      <c r="M134" s="92" t="str">
        <f t="shared" si="18"/>
        <v/>
      </c>
      <c r="N134" s="93" t="str">
        <f t="shared" si="19"/>
        <v/>
      </c>
      <c r="O134" s="93" t="str">
        <f>IF(H134="","",VLOOKUP(H134,Euralcodes!$A$2:$C$840,3,FALSE()))</f>
        <v/>
      </c>
      <c r="P134" s="122" t="str">
        <f>IF(J134="","",IF(ISNA(VLOOKUP(J134,Uitwerking!$A$11:$E$210,5,FALSE)),"",LEFT(VLOOKUP(J134,Uitwerking!$A$11:$E$210,5,FALSE),LEN(VLOOKUP(J134,Uitwerking!$A$11:$E$210,5,FALSE))-1)))</f>
        <v/>
      </c>
      <c r="Q134" s="61"/>
    </row>
    <row r="135" spans="1:17" ht="50" customHeight="1" thickTop="1" thickBot="1" x14ac:dyDescent="0.3">
      <c r="A135" s="61"/>
      <c r="B135" s="61">
        <f>IF(AND(ISNUMBER(D135),D135&lt;&gt;"",ISNUMBER(VALUE(LEFT(C135,6)))),IF(VALUE(LEFT(C135,6))&lt;10000,-ABS(B134),IF(ISNA(VLOOKUP(C135,$C$3:C134,1,FALSE())),ABS(B134)+1,-ABS(B134))),-ABS(B134))</f>
        <v>0</v>
      </c>
      <c r="C135" s="61" t="str">
        <f>IF(LEN('Afvalgegevens e-MJV'!A133)&lt;&gt;8,IF('Afvalgegevens e-MJV'!A133="","",'Afvalgegevens e-MJV'!A133),CONCATENATE(LEFT('Afvalgegevens e-MJV'!A133,2),MID('Afvalgegevens e-MJV'!A133,4,2),MID('Afvalgegevens e-MJV'!A133,7,2),IF('Afvalgegevens e-MJV'!C133="Ja","*","")))</f>
        <v/>
      </c>
      <c r="D135" s="61">
        <f>IF(ISNUMBER('Afvalgegevens e-MJV'!D133),'Afvalgegevens e-MJV'!D133,IF(ISNUMBER(_xlfn.NUMBERVALUE('Afvalgegevens e-MJV'!D133,",",".")),_xlfn.NUMBERVALUE('Afvalgegevens e-MJV'!D133,",","."),""))</f>
        <v>0</v>
      </c>
      <c r="E135" s="61" t="str">
        <f>IF(C135="","",IF(ISNA(VLOOKUP('Verschil e-MJV en LMA'!C135,Uitwerking!$A$11:$B$210,2,FALSE())),"",VLOOKUP('Verschil e-MJV en LMA'!C135,Uitwerking!$A$11:$B$210,2,FALSE())/1000))</f>
        <v/>
      </c>
      <c r="F135" s="61"/>
      <c r="G135" s="61">
        <f t="shared" ref="G135:G198" si="21">G134+1</f>
        <v>131</v>
      </c>
      <c r="H135" s="61" t="str">
        <f t="shared" si="16"/>
        <v/>
      </c>
      <c r="I135" s="61"/>
      <c r="J135" s="90" t="str">
        <f t="shared" si="15"/>
        <v/>
      </c>
      <c r="K135" s="91" t="str">
        <f t="shared" si="17"/>
        <v/>
      </c>
      <c r="L135" s="91" t="str">
        <f t="shared" si="20"/>
        <v/>
      </c>
      <c r="M135" s="92" t="str">
        <f t="shared" si="18"/>
        <v/>
      </c>
      <c r="N135" s="93" t="str">
        <f t="shared" si="19"/>
        <v/>
      </c>
      <c r="O135" s="93" t="str">
        <f>IF(H135="","",VLOOKUP(H135,Euralcodes!$A$2:$C$840,3,FALSE()))</f>
        <v/>
      </c>
      <c r="P135" s="122" t="str">
        <f>IF(J135="","",IF(ISNA(VLOOKUP(J135,Uitwerking!$A$11:$E$210,5,FALSE)),"",LEFT(VLOOKUP(J135,Uitwerking!$A$11:$E$210,5,FALSE),LEN(VLOOKUP(J135,Uitwerking!$A$11:$E$210,5,FALSE))-1)))</f>
        <v/>
      </c>
      <c r="Q135" s="61"/>
    </row>
    <row r="136" spans="1:17" ht="50" customHeight="1" thickTop="1" thickBot="1" x14ac:dyDescent="0.3">
      <c r="A136" s="61"/>
      <c r="B136" s="61">
        <f>IF(AND(ISNUMBER(D136),D136&lt;&gt;"",ISNUMBER(VALUE(LEFT(C136,6)))),IF(VALUE(LEFT(C136,6))&lt;10000,-ABS(B135),IF(ISNA(VLOOKUP(C136,$C$3:C135,1,FALSE())),ABS(B135)+1,-ABS(B135))),-ABS(B135))</f>
        <v>0</v>
      </c>
      <c r="C136" s="61" t="str">
        <f>IF(LEN('Afvalgegevens e-MJV'!A134)&lt;&gt;8,IF('Afvalgegevens e-MJV'!A134="","",'Afvalgegevens e-MJV'!A134),CONCATENATE(LEFT('Afvalgegevens e-MJV'!A134,2),MID('Afvalgegevens e-MJV'!A134,4,2),MID('Afvalgegevens e-MJV'!A134,7,2),IF('Afvalgegevens e-MJV'!C134="Ja","*","")))</f>
        <v/>
      </c>
      <c r="D136" s="61">
        <f>IF(ISNUMBER('Afvalgegevens e-MJV'!D134),'Afvalgegevens e-MJV'!D134,IF(ISNUMBER(_xlfn.NUMBERVALUE('Afvalgegevens e-MJV'!D134,",",".")),_xlfn.NUMBERVALUE('Afvalgegevens e-MJV'!D134,",","."),""))</f>
        <v>0</v>
      </c>
      <c r="E136" s="61" t="str">
        <f>IF(C136="","",IF(ISNA(VLOOKUP('Verschil e-MJV en LMA'!C136,Uitwerking!$A$11:$B$210,2,FALSE())),"",VLOOKUP('Verschil e-MJV en LMA'!C136,Uitwerking!$A$11:$B$210,2,FALSE())/1000))</f>
        <v/>
      </c>
      <c r="F136" s="61"/>
      <c r="G136" s="61">
        <f t="shared" si="21"/>
        <v>132</v>
      </c>
      <c r="H136" s="61" t="str">
        <f t="shared" si="16"/>
        <v/>
      </c>
      <c r="I136" s="61"/>
      <c r="J136" s="90" t="str">
        <f t="shared" si="15"/>
        <v/>
      </c>
      <c r="K136" s="91" t="str">
        <f t="shared" si="17"/>
        <v/>
      </c>
      <c r="L136" s="91" t="str">
        <f t="shared" si="20"/>
        <v/>
      </c>
      <c r="M136" s="92" t="str">
        <f t="shared" si="18"/>
        <v/>
      </c>
      <c r="N136" s="93" t="str">
        <f t="shared" si="19"/>
        <v/>
      </c>
      <c r="O136" s="93" t="str">
        <f>IF(H136="","",VLOOKUP(H136,Euralcodes!$A$2:$C$840,3,FALSE()))</f>
        <v/>
      </c>
      <c r="P136" s="122" t="str">
        <f>IF(J136="","",IF(ISNA(VLOOKUP(J136,Uitwerking!$A$11:$E$210,5,FALSE)),"",LEFT(VLOOKUP(J136,Uitwerking!$A$11:$E$210,5,FALSE),LEN(VLOOKUP(J136,Uitwerking!$A$11:$E$210,5,FALSE))-1)))</f>
        <v/>
      </c>
      <c r="Q136" s="61"/>
    </row>
    <row r="137" spans="1:17" ht="50" customHeight="1" thickTop="1" thickBot="1" x14ac:dyDescent="0.3">
      <c r="A137" s="61"/>
      <c r="B137" s="61">
        <f>IF(AND(ISNUMBER(D137),D137&lt;&gt;"",ISNUMBER(VALUE(LEFT(C137,6)))),IF(VALUE(LEFT(C137,6))&lt;10000,-ABS(B136),IF(ISNA(VLOOKUP(C137,$C$3:C136,1,FALSE())),ABS(B136)+1,-ABS(B136))),-ABS(B136))</f>
        <v>0</v>
      </c>
      <c r="C137" s="61" t="str">
        <f>IF(LEN('Afvalgegevens e-MJV'!A135)&lt;&gt;8,IF('Afvalgegevens e-MJV'!A135="","",'Afvalgegevens e-MJV'!A135),CONCATENATE(LEFT('Afvalgegevens e-MJV'!A135,2),MID('Afvalgegevens e-MJV'!A135,4,2),MID('Afvalgegevens e-MJV'!A135,7,2),IF('Afvalgegevens e-MJV'!C135="Ja","*","")))</f>
        <v/>
      </c>
      <c r="D137" s="61">
        <f>IF(ISNUMBER('Afvalgegevens e-MJV'!D135),'Afvalgegevens e-MJV'!D135,IF(ISNUMBER(_xlfn.NUMBERVALUE('Afvalgegevens e-MJV'!D135,",",".")),_xlfn.NUMBERVALUE('Afvalgegevens e-MJV'!D135,",","."),""))</f>
        <v>0</v>
      </c>
      <c r="E137" s="61" t="str">
        <f>IF(C137="","",IF(ISNA(VLOOKUP('Verschil e-MJV en LMA'!C137,Uitwerking!$A$11:$B$210,2,FALSE())),"",VLOOKUP('Verschil e-MJV en LMA'!C137,Uitwerking!$A$11:$B$210,2,FALSE())/1000))</f>
        <v/>
      </c>
      <c r="F137" s="61"/>
      <c r="G137" s="61">
        <f t="shared" si="21"/>
        <v>133</v>
      </c>
      <c r="H137" s="61" t="str">
        <f t="shared" si="16"/>
        <v/>
      </c>
      <c r="I137" s="61"/>
      <c r="J137" s="90" t="str">
        <f t="shared" si="15"/>
        <v/>
      </c>
      <c r="K137" s="91" t="str">
        <f t="shared" si="17"/>
        <v/>
      </c>
      <c r="L137" s="91" t="str">
        <f t="shared" si="20"/>
        <v/>
      </c>
      <c r="M137" s="92" t="str">
        <f t="shared" si="18"/>
        <v/>
      </c>
      <c r="N137" s="93" t="str">
        <f t="shared" si="19"/>
        <v/>
      </c>
      <c r="O137" s="93" t="str">
        <f>IF(H137="","",VLOOKUP(H137,Euralcodes!$A$2:$C$840,3,FALSE()))</f>
        <v/>
      </c>
      <c r="P137" s="122" t="str">
        <f>IF(J137="","",IF(ISNA(VLOOKUP(J137,Uitwerking!$A$11:$E$210,5,FALSE)),"",LEFT(VLOOKUP(J137,Uitwerking!$A$11:$E$210,5,FALSE),LEN(VLOOKUP(J137,Uitwerking!$A$11:$E$210,5,FALSE))-1)))</f>
        <v/>
      </c>
      <c r="Q137" s="61"/>
    </row>
    <row r="138" spans="1:17" ht="50" customHeight="1" thickTop="1" thickBot="1" x14ac:dyDescent="0.3">
      <c r="A138" s="61"/>
      <c r="B138" s="61">
        <f>IF(AND(ISNUMBER(D138),D138&lt;&gt;"",ISNUMBER(VALUE(LEFT(C138,6)))),IF(VALUE(LEFT(C138,6))&lt;10000,-ABS(B137),IF(ISNA(VLOOKUP(C138,$C$3:C137,1,FALSE())),ABS(B137)+1,-ABS(B137))),-ABS(B137))</f>
        <v>0</v>
      </c>
      <c r="C138" s="61" t="str">
        <f>IF(LEN('Afvalgegevens e-MJV'!A136)&lt;&gt;8,IF('Afvalgegevens e-MJV'!A136="","",'Afvalgegevens e-MJV'!A136),CONCATENATE(LEFT('Afvalgegevens e-MJV'!A136,2),MID('Afvalgegevens e-MJV'!A136,4,2),MID('Afvalgegevens e-MJV'!A136,7,2),IF('Afvalgegevens e-MJV'!C136="Ja","*","")))</f>
        <v/>
      </c>
      <c r="D138" s="61">
        <f>IF(ISNUMBER('Afvalgegevens e-MJV'!D136),'Afvalgegevens e-MJV'!D136,IF(ISNUMBER(_xlfn.NUMBERVALUE('Afvalgegevens e-MJV'!D136,",",".")),_xlfn.NUMBERVALUE('Afvalgegevens e-MJV'!D136,",","."),""))</f>
        <v>0</v>
      </c>
      <c r="E138" s="61" t="str">
        <f>IF(C138="","",IF(ISNA(VLOOKUP('Verschil e-MJV en LMA'!C138,Uitwerking!$A$11:$B$210,2,FALSE())),"",VLOOKUP('Verschil e-MJV en LMA'!C138,Uitwerking!$A$11:$B$210,2,FALSE())/1000))</f>
        <v/>
      </c>
      <c r="F138" s="61"/>
      <c r="G138" s="61">
        <f t="shared" si="21"/>
        <v>134</v>
      </c>
      <c r="H138" s="61" t="str">
        <f t="shared" si="16"/>
        <v/>
      </c>
      <c r="I138" s="61"/>
      <c r="J138" s="90" t="str">
        <f t="shared" si="15"/>
        <v/>
      </c>
      <c r="K138" s="91" t="str">
        <f t="shared" si="17"/>
        <v/>
      </c>
      <c r="L138" s="91" t="str">
        <f t="shared" si="20"/>
        <v/>
      </c>
      <c r="M138" s="92" t="str">
        <f t="shared" si="18"/>
        <v/>
      </c>
      <c r="N138" s="93" t="str">
        <f t="shared" si="19"/>
        <v/>
      </c>
      <c r="O138" s="93" t="str">
        <f>IF(H138="","",VLOOKUP(H138,Euralcodes!$A$2:$C$840,3,FALSE()))</f>
        <v/>
      </c>
      <c r="P138" s="122" t="str">
        <f>IF(J138="","",IF(ISNA(VLOOKUP(J138,Uitwerking!$A$11:$E$210,5,FALSE)),"",LEFT(VLOOKUP(J138,Uitwerking!$A$11:$E$210,5,FALSE),LEN(VLOOKUP(J138,Uitwerking!$A$11:$E$210,5,FALSE))-1)))</f>
        <v/>
      </c>
      <c r="Q138" s="61"/>
    </row>
    <row r="139" spans="1:17" ht="50" customHeight="1" thickTop="1" thickBot="1" x14ac:dyDescent="0.3">
      <c r="A139" s="61"/>
      <c r="B139" s="61">
        <f>IF(AND(ISNUMBER(D139),D139&lt;&gt;"",ISNUMBER(VALUE(LEFT(C139,6)))),IF(VALUE(LEFT(C139,6))&lt;10000,-ABS(B138),IF(ISNA(VLOOKUP(C139,$C$3:C138,1,FALSE())),ABS(B138)+1,-ABS(B138))),-ABS(B138))</f>
        <v>0</v>
      </c>
      <c r="C139" s="61" t="str">
        <f>IF(LEN('Afvalgegevens e-MJV'!A137)&lt;&gt;8,IF('Afvalgegevens e-MJV'!A137="","",'Afvalgegevens e-MJV'!A137),CONCATENATE(LEFT('Afvalgegevens e-MJV'!A137,2),MID('Afvalgegevens e-MJV'!A137,4,2),MID('Afvalgegevens e-MJV'!A137,7,2),IF('Afvalgegevens e-MJV'!C137="Ja","*","")))</f>
        <v/>
      </c>
      <c r="D139" s="61">
        <f>IF(ISNUMBER('Afvalgegevens e-MJV'!D137),'Afvalgegevens e-MJV'!D137,IF(ISNUMBER(_xlfn.NUMBERVALUE('Afvalgegevens e-MJV'!D137,",",".")),_xlfn.NUMBERVALUE('Afvalgegevens e-MJV'!D137,",","."),""))</f>
        <v>0</v>
      </c>
      <c r="E139" s="61" t="str">
        <f>IF(C139="","",IF(ISNA(VLOOKUP('Verschil e-MJV en LMA'!C139,Uitwerking!$A$11:$B$210,2,FALSE())),"",VLOOKUP('Verschil e-MJV en LMA'!C139,Uitwerking!$A$11:$B$210,2,FALSE())/1000))</f>
        <v/>
      </c>
      <c r="F139" s="61"/>
      <c r="G139" s="61">
        <f t="shared" si="21"/>
        <v>135</v>
      </c>
      <c r="H139" s="61" t="str">
        <f t="shared" si="16"/>
        <v/>
      </c>
      <c r="I139" s="61"/>
      <c r="J139" s="90" t="str">
        <f t="shared" si="15"/>
        <v/>
      </c>
      <c r="K139" s="91" t="str">
        <f t="shared" si="17"/>
        <v/>
      </c>
      <c r="L139" s="91" t="str">
        <f t="shared" si="20"/>
        <v/>
      </c>
      <c r="M139" s="92" t="str">
        <f t="shared" si="18"/>
        <v/>
      </c>
      <c r="N139" s="93" t="str">
        <f t="shared" si="19"/>
        <v/>
      </c>
      <c r="O139" s="93" t="str">
        <f>IF(H139="","",VLOOKUP(H139,Euralcodes!$A$2:$C$840,3,FALSE()))</f>
        <v/>
      </c>
      <c r="P139" s="122" t="str">
        <f>IF(J139="","",IF(ISNA(VLOOKUP(J139,Uitwerking!$A$11:$E$210,5,FALSE)),"",LEFT(VLOOKUP(J139,Uitwerking!$A$11:$E$210,5,FALSE),LEN(VLOOKUP(J139,Uitwerking!$A$11:$E$210,5,FALSE))-1)))</f>
        <v/>
      </c>
      <c r="Q139" s="61"/>
    </row>
    <row r="140" spans="1:17" ht="50" customHeight="1" thickTop="1" thickBot="1" x14ac:dyDescent="0.3">
      <c r="A140" s="61"/>
      <c r="B140" s="61">
        <f>IF(AND(ISNUMBER(D140),D140&lt;&gt;"",ISNUMBER(VALUE(LEFT(C140,6)))),IF(VALUE(LEFT(C140,6))&lt;10000,-ABS(B139),IF(ISNA(VLOOKUP(C140,$C$3:C139,1,FALSE())),ABS(B139)+1,-ABS(B139))),-ABS(B139))</f>
        <v>0</v>
      </c>
      <c r="C140" s="61" t="str">
        <f>IF(LEN('Afvalgegevens e-MJV'!A138)&lt;&gt;8,IF('Afvalgegevens e-MJV'!A138="","",'Afvalgegevens e-MJV'!A138),CONCATENATE(LEFT('Afvalgegevens e-MJV'!A138,2),MID('Afvalgegevens e-MJV'!A138,4,2),MID('Afvalgegevens e-MJV'!A138,7,2),IF('Afvalgegevens e-MJV'!C138="Ja","*","")))</f>
        <v/>
      </c>
      <c r="D140" s="61">
        <f>IF(ISNUMBER('Afvalgegevens e-MJV'!D138),'Afvalgegevens e-MJV'!D138,IF(ISNUMBER(_xlfn.NUMBERVALUE('Afvalgegevens e-MJV'!D138,",",".")),_xlfn.NUMBERVALUE('Afvalgegevens e-MJV'!D138,",","."),""))</f>
        <v>0</v>
      </c>
      <c r="E140" s="61" t="str">
        <f>IF(C140="","",IF(ISNA(VLOOKUP('Verschil e-MJV en LMA'!C140,Uitwerking!$A$11:$B$210,2,FALSE())),"",VLOOKUP('Verschil e-MJV en LMA'!C140,Uitwerking!$A$11:$B$210,2,FALSE())/1000))</f>
        <v/>
      </c>
      <c r="F140" s="61"/>
      <c r="G140" s="61">
        <f t="shared" si="21"/>
        <v>136</v>
      </c>
      <c r="H140" s="61" t="str">
        <f t="shared" si="16"/>
        <v/>
      </c>
      <c r="I140" s="61"/>
      <c r="J140" s="90" t="str">
        <f t="shared" si="15"/>
        <v/>
      </c>
      <c r="K140" s="91" t="str">
        <f t="shared" si="17"/>
        <v/>
      </c>
      <c r="L140" s="91" t="str">
        <f t="shared" si="20"/>
        <v/>
      </c>
      <c r="M140" s="92" t="str">
        <f t="shared" si="18"/>
        <v/>
      </c>
      <c r="N140" s="93" t="str">
        <f t="shared" si="19"/>
        <v/>
      </c>
      <c r="O140" s="93" t="str">
        <f>IF(H140="","",VLOOKUP(H140,Euralcodes!$A$2:$C$840,3,FALSE()))</f>
        <v/>
      </c>
      <c r="P140" s="122" t="str">
        <f>IF(J140="","",IF(ISNA(VLOOKUP(J140,Uitwerking!$A$11:$E$210,5,FALSE)),"",LEFT(VLOOKUP(J140,Uitwerking!$A$11:$E$210,5,FALSE),LEN(VLOOKUP(J140,Uitwerking!$A$11:$E$210,5,FALSE))-1)))</f>
        <v/>
      </c>
      <c r="Q140" s="61"/>
    </row>
    <row r="141" spans="1:17" ht="50" customHeight="1" thickTop="1" thickBot="1" x14ac:dyDescent="0.3">
      <c r="A141" s="61"/>
      <c r="B141" s="61">
        <f>IF(AND(ISNUMBER(D141),D141&lt;&gt;"",ISNUMBER(VALUE(LEFT(C141,6)))),IF(VALUE(LEFT(C141,6))&lt;10000,-ABS(B140),IF(ISNA(VLOOKUP(C141,$C$3:C140,1,FALSE())),ABS(B140)+1,-ABS(B140))),-ABS(B140))</f>
        <v>0</v>
      </c>
      <c r="C141" s="61" t="str">
        <f>IF(LEN('Afvalgegevens e-MJV'!A139)&lt;&gt;8,IF('Afvalgegevens e-MJV'!A139="","",'Afvalgegevens e-MJV'!A139),CONCATENATE(LEFT('Afvalgegevens e-MJV'!A139,2),MID('Afvalgegevens e-MJV'!A139,4,2),MID('Afvalgegevens e-MJV'!A139,7,2),IF('Afvalgegevens e-MJV'!C139="Ja","*","")))</f>
        <v/>
      </c>
      <c r="D141" s="61">
        <f>IF(ISNUMBER('Afvalgegevens e-MJV'!D139),'Afvalgegevens e-MJV'!D139,IF(ISNUMBER(_xlfn.NUMBERVALUE('Afvalgegevens e-MJV'!D139,",",".")),_xlfn.NUMBERVALUE('Afvalgegevens e-MJV'!D139,",","."),""))</f>
        <v>0</v>
      </c>
      <c r="E141" s="61" t="str">
        <f>IF(C141="","",IF(ISNA(VLOOKUP('Verschil e-MJV en LMA'!C141,Uitwerking!$A$11:$B$210,2,FALSE())),"",VLOOKUP('Verschil e-MJV en LMA'!C141,Uitwerking!$A$11:$B$210,2,FALSE())/1000))</f>
        <v/>
      </c>
      <c r="F141" s="61"/>
      <c r="G141" s="61">
        <f t="shared" si="21"/>
        <v>137</v>
      </c>
      <c r="H141" s="61" t="str">
        <f t="shared" si="16"/>
        <v/>
      </c>
      <c r="I141" s="61"/>
      <c r="J141" s="90" t="str">
        <f t="shared" si="15"/>
        <v/>
      </c>
      <c r="K141" s="91" t="str">
        <f t="shared" si="17"/>
        <v/>
      </c>
      <c r="L141" s="91" t="str">
        <f t="shared" si="20"/>
        <v/>
      </c>
      <c r="M141" s="92" t="str">
        <f t="shared" si="18"/>
        <v/>
      </c>
      <c r="N141" s="93" t="str">
        <f t="shared" si="19"/>
        <v/>
      </c>
      <c r="O141" s="93" t="str">
        <f>IF(H141="","",VLOOKUP(H141,Euralcodes!$A$2:$C$840,3,FALSE()))</f>
        <v/>
      </c>
      <c r="P141" s="122" t="str">
        <f>IF(J141="","",IF(ISNA(VLOOKUP(J141,Uitwerking!$A$11:$E$210,5,FALSE)),"",LEFT(VLOOKUP(J141,Uitwerking!$A$11:$E$210,5,FALSE),LEN(VLOOKUP(J141,Uitwerking!$A$11:$E$210,5,FALSE))-1)))</f>
        <v/>
      </c>
      <c r="Q141" s="61"/>
    </row>
    <row r="142" spans="1:17" ht="50" customHeight="1" thickTop="1" thickBot="1" x14ac:dyDescent="0.3">
      <c r="A142" s="61"/>
      <c r="B142" s="61">
        <f>IF(AND(ISNUMBER(D142),D142&lt;&gt;"",ISNUMBER(VALUE(LEFT(C142,6)))),IF(VALUE(LEFT(C142,6))&lt;10000,-ABS(B141),IF(ISNA(VLOOKUP(C142,$C$3:C141,1,FALSE())),ABS(B141)+1,-ABS(B141))),-ABS(B141))</f>
        <v>0</v>
      </c>
      <c r="C142" s="61" t="str">
        <f>IF(LEN('Afvalgegevens e-MJV'!A140)&lt;&gt;8,IF('Afvalgegevens e-MJV'!A140="","",'Afvalgegevens e-MJV'!A140),CONCATENATE(LEFT('Afvalgegevens e-MJV'!A140,2),MID('Afvalgegevens e-MJV'!A140,4,2),MID('Afvalgegevens e-MJV'!A140,7,2),IF('Afvalgegevens e-MJV'!C140="Ja","*","")))</f>
        <v/>
      </c>
      <c r="D142" s="61">
        <f>IF(ISNUMBER('Afvalgegevens e-MJV'!D140),'Afvalgegevens e-MJV'!D140,IF(ISNUMBER(_xlfn.NUMBERVALUE('Afvalgegevens e-MJV'!D140,",",".")),_xlfn.NUMBERVALUE('Afvalgegevens e-MJV'!D140,",","."),""))</f>
        <v>0</v>
      </c>
      <c r="E142" s="61" t="str">
        <f>IF(C142="","",IF(ISNA(VLOOKUP('Verschil e-MJV en LMA'!C142,Uitwerking!$A$11:$B$210,2,FALSE())),"",VLOOKUP('Verschil e-MJV en LMA'!C142,Uitwerking!$A$11:$B$210,2,FALSE())/1000))</f>
        <v/>
      </c>
      <c r="F142" s="61"/>
      <c r="G142" s="61">
        <f t="shared" si="21"/>
        <v>138</v>
      </c>
      <c r="H142" s="61" t="str">
        <f t="shared" si="16"/>
        <v/>
      </c>
      <c r="I142" s="61"/>
      <c r="J142" s="90" t="str">
        <f t="shared" si="15"/>
        <v/>
      </c>
      <c r="K142" s="91" t="str">
        <f t="shared" si="17"/>
        <v/>
      </c>
      <c r="L142" s="91" t="str">
        <f t="shared" si="20"/>
        <v/>
      </c>
      <c r="M142" s="92" t="str">
        <f t="shared" si="18"/>
        <v/>
      </c>
      <c r="N142" s="93" t="str">
        <f t="shared" si="19"/>
        <v/>
      </c>
      <c r="O142" s="93" t="str">
        <f>IF(H142="","",VLOOKUP(H142,Euralcodes!$A$2:$C$840,3,FALSE()))</f>
        <v/>
      </c>
      <c r="P142" s="122" t="str">
        <f>IF(J142="","",IF(ISNA(VLOOKUP(J142,Uitwerking!$A$11:$E$210,5,FALSE)),"",LEFT(VLOOKUP(J142,Uitwerking!$A$11:$E$210,5,FALSE),LEN(VLOOKUP(J142,Uitwerking!$A$11:$E$210,5,FALSE))-1)))</f>
        <v/>
      </c>
      <c r="Q142" s="61"/>
    </row>
    <row r="143" spans="1:17" ht="50" customHeight="1" thickTop="1" thickBot="1" x14ac:dyDescent="0.3">
      <c r="A143" s="61"/>
      <c r="B143" s="61">
        <f>IF(AND(ISNUMBER(D143),D143&lt;&gt;"",ISNUMBER(VALUE(LEFT(C143,6)))),IF(VALUE(LEFT(C143,6))&lt;10000,-ABS(B142),IF(ISNA(VLOOKUP(C143,$C$3:C142,1,FALSE())),ABS(B142)+1,-ABS(B142))),-ABS(B142))</f>
        <v>0</v>
      </c>
      <c r="C143" s="61" t="str">
        <f>IF(LEN('Afvalgegevens e-MJV'!A141)&lt;&gt;8,IF('Afvalgegevens e-MJV'!A141="","",'Afvalgegevens e-MJV'!A141),CONCATENATE(LEFT('Afvalgegevens e-MJV'!A141,2),MID('Afvalgegevens e-MJV'!A141,4,2),MID('Afvalgegevens e-MJV'!A141,7,2),IF('Afvalgegevens e-MJV'!C141="Ja","*","")))</f>
        <v/>
      </c>
      <c r="D143" s="61">
        <f>IF(ISNUMBER('Afvalgegevens e-MJV'!D141),'Afvalgegevens e-MJV'!D141,IF(ISNUMBER(_xlfn.NUMBERVALUE('Afvalgegevens e-MJV'!D141,",",".")),_xlfn.NUMBERVALUE('Afvalgegevens e-MJV'!D141,",","."),""))</f>
        <v>0</v>
      </c>
      <c r="E143" s="61" t="str">
        <f>IF(C143="","",IF(ISNA(VLOOKUP('Verschil e-MJV en LMA'!C143,Uitwerking!$A$11:$B$210,2,FALSE())),"",VLOOKUP('Verschil e-MJV en LMA'!C143,Uitwerking!$A$11:$B$210,2,FALSE())/1000))</f>
        <v/>
      </c>
      <c r="F143" s="61"/>
      <c r="G143" s="61">
        <f t="shared" si="21"/>
        <v>139</v>
      </c>
      <c r="H143" s="61" t="str">
        <f t="shared" si="16"/>
        <v/>
      </c>
      <c r="I143" s="61"/>
      <c r="J143" s="90" t="str">
        <f t="shared" si="15"/>
        <v/>
      </c>
      <c r="K143" s="91" t="str">
        <f t="shared" si="17"/>
        <v/>
      </c>
      <c r="L143" s="91" t="str">
        <f t="shared" si="20"/>
        <v/>
      </c>
      <c r="M143" s="92" t="str">
        <f t="shared" si="18"/>
        <v/>
      </c>
      <c r="N143" s="93" t="str">
        <f t="shared" si="19"/>
        <v/>
      </c>
      <c r="O143" s="93" t="str">
        <f>IF(H143="","",VLOOKUP(H143,Euralcodes!$A$2:$C$840,3,FALSE()))</f>
        <v/>
      </c>
      <c r="P143" s="122" t="str">
        <f>IF(J143="","",IF(ISNA(VLOOKUP(J143,Uitwerking!$A$11:$E$210,5,FALSE)),"",LEFT(VLOOKUP(J143,Uitwerking!$A$11:$E$210,5,FALSE),LEN(VLOOKUP(J143,Uitwerking!$A$11:$E$210,5,FALSE))-1)))</f>
        <v/>
      </c>
      <c r="Q143" s="61"/>
    </row>
    <row r="144" spans="1:17" ht="50" customHeight="1" thickTop="1" thickBot="1" x14ac:dyDescent="0.3">
      <c r="A144" s="61"/>
      <c r="B144" s="61">
        <f>IF(AND(ISNUMBER(D144),D144&lt;&gt;"",ISNUMBER(VALUE(LEFT(C144,6)))),IF(VALUE(LEFT(C144,6))&lt;10000,-ABS(B143),IF(ISNA(VLOOKUP(C144,$C$3:C143,1,FALSE())),ABS(B143)+1,-ABS(B143))),-ABS(B143))</f>
        <v>0</v>
      </c>
      <c r="C144" s="61" t="str">
        <f>IF(LEN('Afvalgegevens e-MJV'!A142)&lt;&gt;8,IF('Afvalgegevens e-MJV'!A142="","",'Afvalgegevens e-MJV'!A142),CONCATENATE(LEFT('Afvalgegevens e-MJV'!A142,2),MID('Afvalgegevens e-MJV'!A142,4,2),MID('Afvalgegevens e-MJV'!A142,7,2),IF('Afvalgegevens e-MJV'!C142="Ja","*","")))</f>
        <v/>
      </c>
      <c r="D144" s="61">
        <f>IF(ISNUMBER('Afvalgegevens e-MJV'!D142),'Afvalgegevens e-MJV'!D142,IF(ISNUMBER(_xlfn.NUMBERVALUE('Afvalgegevens e-MJV'!D142,",",".")),_xlfn.NUMBERVALUE('Afvalgegevens e-MJV'!D142,",","."),""))</f>
        <v>0</v>
      </c>
      <c r="E144" s="61" t="str">
        <f>IF(C144="","",IF(ISNA(VLOOKUP('Verschil e-MJV en LMA'!C144,Uitwerking!$A$11:$B$210,2,FALSE())),"",VLOOKUP('Verschil e-MJV en LMA'!C144,Uitwerking!$A$11:$B$210,2,FALSE())/1000))</f>
        <v/>
      </c>
      <c r="F144" s="61"/>
      <c r="G144" s="61">
        <f t="shared" si="21"/>
        <v>140</v>
      </c>
      <c r="H144" s="61" t="str">
        <f t="shared" si="16"/>
        <v/>
      </c>
      <c r="I144" s="61"/>
      <c r="J144" s="90" t="str">
        <f t="shared" si="15"/>
        <v/>
      </c>
      <c r="K144" s="91" t="str">
        <f t="shared" si="17"/>
        <v/>
      </c>
      <c r="L144" s="91" t="str">
        <f t="shared" si="20"/>
        <v/>
      </c>
      <c r="M144" s="92" t="str">
        <f t="shared" si="18"/>
        <v/>
      </c>
      <c r="N144" s="93" t="str">
        <f t="shared" si="19"/>
        <v/>
      </c>
      <c r="O144" s="93" t="str">
        <f>IF(H144="","",VLOOKUP(H144,Euralcodes!$A$2:$C$840,3,FALSE()))</f>
        <v/>
      </c>
      <c r="P144" s="122" t="str">
        <f>IF(J144="","",IF(ISNA(VLOOKUP(J144,Uitwerking!$A$11:$E$210,5,FALSE)),"",LEFT(VLOOKUP(J144,Uitwerking!$A$11:$E$210,5,FALSE),LEN(VLOOKUP(J144,Uitwerking!$A$11:$E$210,5,FALSE))-1)))</f>
        <v/>
      </c>
      <c r="Q144" s="61"/>
    </row>
    <row r="145" spans="1:17" ht="50" customHeight="1" thickTop="1" thickBot="1" x14ac:dyDescent="0.3">
      <c r="A145" s="61"/>
      <c r="B145" s="61">
        <f>IF(AND(ISNUMBER(D145),D145&lt;&gt;"",ISNUMBER(VALUE(LEFT(C145,6)))),IF(VALUE(LEFT(C145,6))&lt;10000,-ABS(B144),IF(ISNA(VLOOKUP(C145,$C$3:C144,1,FALSE())),ABS(B144)+1,-ABS(B144))),-ABS(B144))</f>
        <v>0</v>
      </c>
      <c r="C145" s="61" t="str">
        <f>IF(LEN('Afvalgegevens e-MJV'!A143)&lt;&gt;8,IF('Afvalgegevens e-MJV'!A143="","",'Afvalgegevens e-MJV'!A143),CONCATENATE(LEFT('Afvalgegevens e-MJV'!A143,2),MID('Afvalgegevens e-MJV'!A143,4,2),MID('Afvalgegevens e-MJV'!A143,7,2),IF('Afvalgegevens e-MJV'!C143="Ja","*","")))</f>
        <v/>
      </c>
      <c r="D145" s="61">
        <f>IF(ISNUMBER('Afvalgegevens e-MJV'!D143),'Afvalgegevens e-MJV'!D143,IF(ISNUMBER(_xlfn.NUMBERVALUE('Afvalgegevens e-MJV'!D143,",",".")),_xlfn.NUMBERVALUE('Afvalgegevens e-MJV'!D143,",","."),""))</f>
        <v>0</v>
      </c>
      <c r="E145" s="61" t="str">
        <f>IF(C145="","",IF(ISNA(VLOOKUP('Verschil e-MJV en LMA'!C145,Uitwerking!$A$11:$B$210,2,FALSE())),"",VLOOKUP('Verschil e-MJV en LMA'!C145,Uitwerking!$A$11:$B$210,2,FALSE())/1000))</f>
        <v/>
      </c>
      <c r="F145" s="61"/>
      <c r="G145" s="61">
        <f t="shared" si="21"/>
        <v>141</v>
      </c>
      <c r="H145" s="61" t="str">
        <f t="shared" si="16"/>
        <v/>
      </c>
      <c r="I145" s="61"/>
      <c r="J145" s="90" t="str">
        <f t="shared" si="15"/>
        <v/>
      </c>
      <c r="K145" s="91" t="str">
        <f t="shared" si="17"/>
        <v/>
      </c>
      <c r="L145" s="91" t="str">
        <f t="shared" si="20"/>
        <v/>
      </c>
      <c r="M145" s="92" t="str">
        <f t="shared" si="18"/>
        <v/>
      </c>
      <c r="N145" s="93" t="str">
        <f t="shared" si="19"/>
        <v/>
      </c>
      <c r="O145" s="93" t="str">
        <f>IF(H145="","",VLOOKUP(H145,Euralcodes!$A$2:$C$840,3,FALSE()))</f>
        <v/>
      </c>
      <c r="P145" s="122" t="str">
        <f>IF(J145="","",IF(ISNA(VLOOKUP(J145,Uitwerking!$A$11:$E$210,5,FALSE)),"",LEFT(VLOOKUP(J145,Uitwerking!$A$11:$E$210,5,FALSE),LEN(VLOOKUP(J145,Uitwerking!$A$11:$E$210,5,FALSE))-1)))</f>
        <v/>
      </c>
      <c r="Q145" s="61"/>
    </row>
    <row r="146" spans="1:17" ht="50" customHeight="1" thickTop="1" thickBot="1" x14ac:dyDescent="0.3">
      <c r="A146" s="61"/>
      <c r="B146" s="61">
        <f>IF(AND(ISNUMBER(D146),D146&lt;&gt;"",ISNUMBER(VALUE(LEFT(C146,6)))),IF(VALUE(LEFT(C146,6))&lt;10000,-ABS(B145),IF(ISNA(VLOOKUP(C146,$C$3:C145,1,FALSE())),ABS(B145)+1,-ABS(B145))),-ABS(B145))</f>
        <v>0</v>
      </c>
      <c r="C146" s="61" t="str">
        <f>IF(LEN('Afvalgegevens e-MJV'!A144)&lt;&gt;8,IF('Afvalgegevens e-MJV'!A144="","",'Afvalgegevens e-MJV'!A144),CONCATENATE(LEFT('Afvalgegevens e-MJV'!A144,2),MID('Afvalgegevens e-MJV'!A144,4,2),MID('Afvalgegevens e-MJV'!A144,7,2),IF('Afvalgegevens e-MJV'!C144="Ja","*","")))</f>
        <v/>
      </c>
      <c r="D146" s="61">
        <f>IF(ISNUMBER('Afvalgegevens e-MJV'!D144),'Afvalgegevens e-MJV'!D144,IF(ISNUMBER(_xlfn.NUMBERVALUE('Afvalgegevens e-MJV'!D144,",",".")),_xlfn.NUMBERVALUE('Afvalgegevens e-MJV'!D144,",","."),""))</f>
        <v>0</v>
      </c>
      <c r="E146" s="61" t="str">
        <f>IF(C146="","",IF(ISNA(VLOOKUP('Verschil e-MJV en LMA'!C146,Uitwerking!$A$11:$B$210,2,FALSE())),"",VLOOKUP('Verschil e-MJV en LMA'!C146,Uitwerking!$A$11:$B$210,2,FALSE())/1000))</f>
        <v/>
      </c>
      <c r="F146" s="61"/>
      <c r="G146" s="61">
        <f t="shared" si="21"/>
        <v>142</v>
      </c>
      <c r="H146" s="61" t="str">
        <f t="shared" si="16"/>
        <v/>
      </c>
      <c r="I146" s="61"/>
      <c r="J146" s="90" t="str">
        <f t="shared" si="15"/>
        <v/>
      </c>
      <c r="K146" s="91" t="str">
        <f t="shared" si="17"/>
        <v/>
      </c>
      <c r="L146" s="91" t="str">
        <f t="shared" si="20"/>
        <v/>
      </c>
      <c r="M146" s="92" t="str">
        <f t="shared" si="18"/>
        <v/>
      </c>
      <c r="N146" s="93" t="str">
        <f t="shared" si="19"/>
        <v/>
      </c>
      <c r="O146" s="93" t="str">
        <f>IF(H146="","",VLOOKUP(H146,Euralcodes!$A$2:$C$840,3,FALSE()))</f>
        <v/>
      </c>
      <c r="P146" s="122" t="str">
        <f>IF(J146="","",IF(ISNA(VLOOKUP(J146,Uitwerking!$A$11:$E$210,5,FALSE)),"",LEFT(VLOOKUP(J146,Uitwerking!$A$11:$E$210,5,FALSE),LEN(VLOOKUP(J146,Uitwerking!$A$11:$E$210,5,FALSE))-1)))</f>
        <v/>
      </c>
      <c r="Q146" s="61"/>
    </row>
    <row r="147" spans="1:17" ht="50" customHeight="1" thickTop="1" thickBot="1" x14ac:dyDescent="0.3">
      <c r="A147" s="61"/>
      <c r="B147" s="61">
        <f>IF(AND(ISNUMBER(D147),D147&lt;&gt;"",ISNUMBER(VALUE(LEFT(C147,6)))),IF(VALUE(LEFT(C147,6))&lt;10000,-ABS(B146),IF(ISNA(VLOOKUP(C147,$C$3:C146,1,FALSE())),ABS(B146)+1,-ABS(B146))),-ABS(B146))</f>
        <v>0</v>
      </c>
      <c r="C147" s="61" t="str">
        <f>IF(LEN('Afvalgegevens e-MJV'!A145)&lt;&gt;8,IF('Afvalgegevens e-MJV'!A145="","",'Afvalgegevens e-MJV'!A145),CONCATENATE(LEFT('Afvalgegevens e-MJV'!A145,2),MID('Afvalgegevens e-MJV'!A145,4,2),MID('Afvalgegevens e-MJV'!A145,7,2),IF('Afvalgegevens e-MJV'!C145="Ja","*","")))</f>
        <v/>
      </c>
      <c r="D147" s="61">
        <f>IF(ISNUMBER('Afvalgegevens e-MJV'!D145),'Afvalgegevens e-MJV'!D145,IF(ISNUMBER(_xlfn.NUMBERVALUE('Afvalgegevens e-MJV'!D145,",",".")),_xlfn.NUMBERVALUE('Afvalgegevens e-MJV'!D145,",","."),""))</f>
        <v>0</v>
      </c>
      <c r="E147" s="61" t="str">
        <f>IF(C147="","",IF(ISNA(VLOOKUP('Verschil e-MJV en LMA'!C147,Uitwerking!$A$11:$B$210,2,FALSE())),"",VLOOKUP('Verschil e-MJV en LMA'!C147,Uitwerking!$A$11:$B$210,2,FALSE())/1000))</f>
        <v/>
      </c>
      <c r="F147" s="61"/>
      <c r="G147" s="61">
        <f t="shared" si="21"/>
        <v>143</v>
      </c>
      <c r="H147" s="61" t="str">
        <f t="shared" si="16"/>
        <v/>
      </c>
      <c r="I147" s="61"/>
      <c r="J147" s="90" t="str">
        <f t="shared" si="15"/>
        <v/>
      </c>
      <c r="K147" s="91" t="str">
        <f t="shared" si="17"/>
        <v/>
      </c>
      <c r="L147" s="91" t="str">
        <f t="shared" si="20"/>
        <v/>
      </c>
      <c r="M147" s="92" t="str">
        <f t="shared" si="18"/>
        <v/>
      </c>
      <c r="N147" s="93" t="str">
        <f t="shared" si="19"/>
        <v/>
      </c>
      <c r="O147" s="93" t="str">
        <f>IF(H147="","",VLOOKUP(H147,Euralcodes!$A$2:$C$840,3,FALSE()))</f>
        <v/>
      </c>
      <c r="P147" s="122" t="str">
        <f>IF(J147="","",IF(ISNA(VLOOKUP(J147,Uitwerking!$A$11:$E$210,5,FALSE)),"",LEFT(VLOOKUP(J147,Uitwerking!$A$11:$E$210,5,FALSE),LEN(VLOOKUP(J147,Uitwerking!$A$11:$E$210,5,FALSE))-1)))</f>
        <v/>
      </c>
      <c r="Q147" s="61"/>
    </row>
    <row r="148" spans="1:17" ht="50" customHeight="1" thickTop="1" thickBot="1" x14ac:dyDescent="0.3">
      <c r="A148" s="61"/>
      <c r="B148" s="61">
        <f>IF(AND(ISNUMBER(D148),D148&lt;&gt;"",ISNUMBER(VALUE(LEFT(C148,6)))),IF(VALUE(LEFT(C148,6))&lt;10000,-ABS(B147),IF(ISNA(VLOOKUP(C148,$C$3:C147,1,FALSE())),ABS(B147)+1,-ABS(B147))),-ABS(B147))</f>
        <v>0</v>
      </c>
      <c r="C148" s="61" t="str">
        <f>IF(LEN('Afvalgegevens e-MJV'!A146)&lt;&gt;8,IF('Afvalgegevens e-MJV'!A146="","",'Afvalgegevens e-MJV'!A146),CONCATENATE(LEFT('Afvalgegevens e-MJV'!A146,2),MID('Afvalgegevens e-MJV'!A146,4,2),MID('Afvalgegevens e-MJV'!A146,7,2),IF('Afvalgegevens e-MJV'!C146="Ja","*","")))</f>
        <v/>
      </c>
      <c r="D148" s="61">
        <f>IF(ISNUMBER('Afvalgegevens e-MJV'!D146),'Afvalgegevens e-MJV'!D146,IF(ISNUMBER(_xlfn.NUMBERVALUE('Afvalgegevens e-MJV'!D146,",",".")),_xlfn.NUMBERVALUE('Afvalgegevens e-MJV'!D146,",","."),""))</f>
        <v>0</v>
      </c>
      <c r="E148" s="61" t="str">
        <f>IF(C148="","",IF(ISNA(VLOOKUP('Verschil e-MJV en LMA'!C148,Uitwerking!$A$11:$B$210,2,FALSE())),"",VLOOKUP('Verschil e-MJV en LMA'!C148,Uitwerking!$A$11:$B$210,2,FALSE())/1000))</f>
        <v/>
      </c>
      <c r="F148" s="61"/>
      <c r="G148" s="61">
        <f t="shared" si="21"/>
        <v>144</v>
      </c>
      <c r="H148" s="61" t="str">
        <f t="shared" si="16"/>
        <v/>
      </c>
      <c r="I148" s="61"/>
      <c r="J148" s="90" t="str">
        <f t="shared" si="15"/>
        <v/>
      </c>
      <c r="K148" s="91" t="str">
        <f t="shared" si="17"/>
        <v/>
      </c>
      <c r="L148" s="91" t="str">
        <f t="shared" si="20"/>
        <v/>
      </c>
      <c r="M148" s="92" t="str">
        <f t="shared" si="18"/>
        <v/>
      </c>
      <c r="N148" s="93" t="str">
        <f t="shared" si="19"/>
        <v/>
      </c>
      <c r="O148" s="93" t="str">
        <f>IF(H148="","",VLOOKUP(H148,Euralcodes!$A$2:$C$840,3,FALSE()))</f>
        <v/>
      </c>
      <c r="P148" s="122" t="str">
        <f>IF(J148="","",IF(ISNA(VLOOKUP(J148,Uitwerking!$A$11:$E$210,5,FALSE)),"",LEFT(VLOOKUP(J148,Uitwerking!$A$11:$E$210,5,FALSE),LEN(VLOOKUP(J148,Uitwerking!$A$11:$E$210,5,FALSE))-1)))</f>
        <v/>
      </c>
      <c r="Q148" s="61"/>
    </row>
    <row r="149" spans="1:17" ht="50" customHeight="1" thickTop="1" thickBot="1" x14ac:dyDescent="0.3">
      <c r="A149" s="61"/>
      <c r="B149" s="61">
        <f>IF(AND(ISNUMBER(D149),D149&lt;&gt;"",ISNUMBER(VALUE(LEFT(C149,6)))),IF(VALUE(LEFT(C149,6))&lt;10000,-ABS(B148),IF(ISNA(VLOOKUP(C149,$C$3:C148,1,FALSE())),ABS(B148)+1,-ABS(B148))),-ABS(B148))</f>
        <v>0</v>
      </c>
      <c r="C149" s="61" t="str">
        <f>IF(LEN('Afvalgegevens e-MJV'!A147)&lt;&gt;8,IF('Afvalgegevens e-MJV'!A147="","",'Afvalgegevens e-MJV'!A147),CONCATENATE(LEFT('Afvalgegevens e-MJV'!A147,2),MID('Afvalgegevens e-MJV'!A147,4,2),MID('Afvalgegevens e-MJV'!A147,7,2),IF('Afvalgegevens e-MJV'!C147="Ja","*","")))</f>
        <v/>
      </c>
      <c r="D149" s="61">
        <f>IF(ISNUMBER('Afvalgegevens e-MJV'!D147),'Afvalgegevens e-MJV'!D147,IF(ISNUMBER(_xlfn.NUMBERVALUE('Afvalgegevens e-MJV'!D147,",",".")),_xlfn.NUMBERVALUE('Afvalgegevens e-MJV'!D147,",","."),""))</f>
        <v>0</v>
      </c>
      <c r="E149" s="61" t="str">
        <f>IF(C149="","",IF(ISNA(VLOOKUP('Verschil e-MJV en LMA'!C149,Uitwerking!$A$11:$B$210,2,FALSE())),"",VLOOKUP('Verschil e-MJV en LMA'!C149,Uitwerking!$A$11:$B$210,2,FALSE())/1000))</f>
        <v/>
      </c>
      <c r="F149" s="61"/>
      <c r="G149" s="61">
        <f t="shared" si="21"/>
        <v>145</v>
      </c>
      <c r="H149" s="61" t="str">
        <f t="shared" si="16"/>
        <v/>
      </c>
      <c r="I149" s="61"/>
      <c r="J149" s="90" t="str">
        <f t="shared" si="15"/>
        <v/>
      </c>
      <c r="K149" s="91" t="str">
        <f t="shared" si="17"/>
        <v/>
      </c>
      <c r="L149" s="91" t="str">
        <f t="shared" si="20"/>
        <v/>
      </c>
      <c r="M149" s="92" t="str">
        <f t="shared" si="18"/>
        <v/>
      </c>
      <c r="N149" s="93" t="str">
        <f t="shared" si="19"/>
        <v/>
      </c>
      <c r="O149" s="93" t="str">
        <f>IF(H149="","",VLOOKUP(H149,Euralcodes!$A$2:$C$840,3,FALSE()))</f>
        <v/>
      </c>
      <c r="P149" s="122" t="str">
        <f>IF(J149="","",IF(ISNA(VLOOKUP(J149,Uitwerking!$A$11:$E$210,5,FALSE)),"",LEFT(VLOOKUP(J149,Uitwerking!$A$11:$E$210,5,FALSE),LEN(VLOOKUP(J149,Uitwerking!$A$11:$E$210,5,FALSE))-1)))</f>
        <v/>
      </c>
      <c r="Q149" s="61"/>
    </row>
    <row r="150" spans="1:17" ht="50" customHeight="1" thickTop="1" thickBot="1" x14ac:dyDescent="0.3">
      <c r="A150" s="61"/>
      <c r="B150" s="61">
        <f>IF(AND(ISNUMBER(D150),D150&lt;&gt;"",ISNUMBER(VALUE(LEFT(C150,6)))),IF(VALUE(LEFT(C150,6))&lt;10000,-ABS(B149),IF(ISNA(VLOOKUP(C150,$C$3:C149,1,FALSE())),ABS(B149)+1,-ABS(B149))),-ABS(B149))</f>
        <v>0</v>
      </c>
      <c r="C150" s="61" t="str">
        <f>IF(LEN('Afvalgegevens e-MJV'!A148)&lt;&gt;8,IF('Afvalgegevens e-MJV'!A148="","",'Afvalgegevens e-MJV'!A148),CONCATENATE(LEFT('Afvalgegevens e-MJV'!A148,2),MID('Afvalgegevens e-MJV'!A148,4,2),MID('Afvalgegevens e-MJV'!A148,7,2),IF('Afvalgegevens e-MJV'!C148="Ja","*","")))</f>
        <v/>
      </c>
      <c r="D150" s="61">
        <f>IF(ISNUMBER('Afvalgegevens e-MJV'!D148),'Afvalgegevens e-MJV'!D148,IF(ISNUMBER(_xlfn.NUMBERVALUE('Afvalgegevens e-MJV'!D148,",",".")),_xlfn.NUMBERVALUE('Afvalgegevens e-MJV'!D148,",","."),""))</f>
        <v>0</v>
      </c>
      <c r="E150" s="61" t="str">
        <f>IF(C150="","",IF(ISNA(VLOOKUP('Verschil e-MJV en LMA'!C150,Uitwerking!$A$11:$B$210,2,FALSE())),"",VLOOKUP('Verschil e-MJV en LMA'!C150,Uitwerking!$A$11:$B$210,2,FALSE())/1000))</f>
        <v/>
      </c>
      <c r="F150" s="61"/>
      <c r="G150" s="61">
        <f t="shared" si="21"/>
        <v>146</v>
      </c>
      <c r="H150" s="61" t="str">
        <f t="shared" si="16"/>
        <v/>
      </c>
      <c r="I150" s="61"/>
      <c r="J150" s="90" t="str">
        <f t="shared" si="15"/>
        <v/>
      </c>
      <c r="K150" s="91" t="str">
        <f t="shared" si="17"/>
        <v/>
      </c>
      <c r="L150" s="91" t="str">
        <f t="shared" si="20"/>
        <v/>
      </c>
      <c r="M150" s="92" t="str">
        <f t="shared" si="18"/>
        <v/>
      </c>
      <c r="N150" s="93" t="str">
        <f t="shared" si="19"/>
        <v/>
      </c>
      <c r="O150" s="93" t="str">
        <f>IF(H150="","",VLOOKUP(H150,Euralcodes!$A$2:$C$840,3,FALSE()))</f>
        <v/>
      </c>
      <c r="P150" s="122" t="str">
        <f>IF(J150="","",IF(ISNA(VLOOKUP(J150,Uitwerking!$A$11:$E$210,5,FALSE)),"",LEFT(VLOOKUP(J150,Uitwerking!$A$11:$E$210,5,FALSE),LEN(VLOOKUP(J150,Uitwerking!$A$11:$E$210,5,FALSE))-1)))</f>
        <v/>
      </c>
      <c r="Q150" s="61"/>
    </row>
    <row r="151" spans="1:17" ht="50" customHeight="1" thickTop="1" thickBot="1" x14ac:dyDescent="0.3">
      <c r="A151" s="61"/>
      <c r="B151" s="61">
        <f>IF(AND(ISNUMBER(D151),D151&lt;&gt;"",ISNUMBER(VALUE(LEFT(C151,6)))),IF(VALUE(LEFT(C151,6))&lt;10000,-ABS(B150),IF(ISNA(VLOOKUP(C151,$C$3:C150,1,FALSE())),ABS(B150)+1,-ABS(B150))),-ABS(B150))</f>
        <v>0</v>
      </c>
      <c r="C151" s="61" t="str">
        <f>IF(LEN('Afvalgegevens e-MJV'!A149)&lt;&gt;8,IF('Afvalgegevens e-MJV'!A149="","",'Afvalgegevens e-MJV'!A149),CONCATENATE(LEFT('Afvalgegevens e-MJV'!A149,2),MID('Afvalgegevens e-MJV'!A149,4,2),MID('Afvalgegevens e-MJV'!A149,7,2),IF('Afvalgegevens e-MJV'!C149="Ja","*","")))</f>
        <v/>
      </c>
      <c r="D151" s="61">
        <f>IF(ISNUMBER('Afvalgegevens e-MJV'!D149),'Afvalgegevens e-MJV'!D149,IF(ISNUMBER(_xlfn.NUMBERVALUE('Afvalgegevens e-MJV'!D149,",",".")),_xlfn.NUMBERVALUE('Afvalgegevens e-MJV'!D149,",","."),""))</f>
        <v>0</v>
      </c>
      <c r="E151" s="61" t="str">
        <f>IF(C151="","",IF(ISNA(VLOOKUP('Verschil e-MJV en LMA'!C151,Uitwerking!$A$11:$B$210,2,FALSE())),"",VLOOKUP('Verschil e-MJV en LMA'!C151,Uitwerking!$A$11:$B$210,2,FALSE())/1000))</f>
        <v/>
      </c>
      <c r="F151" s="61"/>
      <c r="G151" s="61">
        <f t="shared" si="21"/>
        <v>147</v>
      </c>
      <c r="H151" s="61" t="str">
        <f t="shared" si="16"/>
        <v/>
      </c>
      <c r="I151" s="61"/>
      <c r="J151" s="90" t="str">
        <f t="shared" si="15"/>
        <v/>
      </c>
      <c r="K151" s="91" t="str">
        <f t="shared" si="17"/>
        <v/>
      </c>
      <c r="L151" s="91" t="str">
        <f t="shared" si="20"/>
        <v/>
      </c>
      <c r="M151" s="92" t="str">
        <f t="shared" si="18"/>
        <v/>
      </c>
      <c r="N151" s="93" t="str">
        <f t="shared" si="19"/>
        <v/>
      </c>
      <c r="O151" s="93" t="str">
        <f>IF(H151="","",VLOOKUP(H151,Euralcodes!$A$2:$C$840,3,FALSE()))</f>
        <v/>
      </c>
      <c r="P151" s="122" t="str">
        <f>IF(J151="","",IF(ISNA(VLOOKUP(J151,Uitwerking!$A$11:$E$210,5,FALSE)),"",LEFT(VLOOKUP(J151,Uitwerking!$A$11:$E$210,5,FALSE),LEN(VLOOKUP(J151,Uitwerking!$A$11:$E$210,5,FALSE))-1)))</f>
        <v/>
      </c>
      <c r="Q151" s="61"/>
    </row>
    <row r="152" spans="1:17" ht="50" customHeight="1" thickTop="1" thickBot="1" x14ac:dyDescent="0.3">
      <c r="A152" s="61"/>
      <c r="B152" s="61">
        <f>IF(AND(ISNUMBER(D152),D152&lt;&gt;"",ISNUMBER(VALUE(LEFT(C152,6)))),IF(VALUE(LEFT(C152,6))&lt;10000,-ABS(B151),IF(ISNA(VLOOKUP(C152,$C$3:C151,1,FALSE())),ABS(B151)+1,-ABS(B151))),-ABS(B151))</f>
        <v>0</v>
      </c>
      <c r="C152" s="61" t="str">
        <f>IF(LEN('Afvalgegevens e-MJV'!A150)&lt;&gt;8,IF('Afvalgegevens e-MJV'!A150="","",'Afvalgegevens e-MJV'!A150),CONCATENATE(LEFT('Afvalgegevens e-MJV'!A150,2),MID('Afvalgegevens e-MJV'!A150,4,2),MID('Afvalgegevens e-MJV'!A150,7,2),IF('Afvalgegevens e-MJV'!C150="Ja","*","")))</f>
        <v/>
      </c>
      <c r="D152" s="61">
        <f>IF(ISNUMBER('Afvalgegevens e-MJV'!D150),'Afvalgegevens e-MJV'!D150,IF(ISNUMBER(_xlfn.NUMBERVALUE('Afvalgegevens e-MJV'!D150,",",".")),_xlfn.NUMBERVALUE('Afvalgegevens e-MJV'!D150,",","."),""))</f>
        <v>0</v>
      </c>
      <c r="E152" s="61" t="str">
        <f>IF(C152="","",IF(ISNA(VLOOKUP('Verschil e-MJV en LMA'!C152,Uitwerking!$A$11:$B$210,2,FALSE())),"",VLOOKUP('Verschil e-MJV en LMA'!C152,Uitwerking!$A$11:$B$210,2,FALSE())/1000))</f>
        <v/>
      </c>
      <c r="F152" s="61"/>
      <c r="G152" s="61">
        <f t="shared" si="21"/>
        <v>148</v>
      </c>
      <c r="H152" s="61" t="str">
        <f t="shared" si="16"/>
        <v/>
      </c>
      <c r="I152" s="61"/>
      <c r="J152" s="90" t="str">
        <f t="shared" si="15"/>
        <v/>
      </c>
      <c r="K152" s="91" t="str">
        <f t="shared" si="17"/>
        <v/>
      </c>
      <c r="L152" s="91" t="str">
        <f t="shared" si="20"/>
        <v/>
      </c>
      <c r="M152" s="92" t="str">
        <f t="shared" si="18"/>
        <v/>
      </c>
      <c r="N152" s="93" t="str">
        <f t="shared" si="19"/>
        <v/>
      </c>
      <c r="O152" s="93" t="str">
        <f>IF(H152="","",VLOOKUP(H152,Euralcodes!$A$2:$C$840,3,FALSE()))</f>
        <v/>
      </c>
      <c r="P152" s="122" t="str">
        <f>IF(J152="","",IF(ISNA(VLOOKUP(J152,Uitwerking!$A$11:$E$210,5,FALSE)),"",LEFT(VLOOKUP(J152,Uitwerking!$A$11:$E$210,5,FALSE),LEN(VLOOKUP(J152,Uitwerking!$A$11:$E$210,5,FALSE))-1)))</f>
        <v/>
      </c>
      <c r="Q152" s="61"/>
    </row>
    <row r="153" spans="1:17" ht="50" customHeight="1" thickTop="1" thickBot="1" x14ac:dyDescent="0.3">
      <c r="A153" s="61"/>
      <c r="B153" s="61">
        <f>IF(AND(ISNUMBER(D153),D153&lt;&gt;"",ISNUMBER(VALUE(LEFT(C153,6)))),IF(VALUE(LEFT(C153,6))&lt;10000,-ABS(B152),IF(ISNA(VLOOKUP(C153,$C$3:C152,1,FALSE())),ABS(B152)+1,-ABS(B152))),-ABS(B152))</f>
        <v>0</v>
      </c>
      <c r="C153" s="61" t="str">
        <f>IF(LEN('Afvalgegevens e-MJV'!A151)&lt;&gt;8,IF('Afvalgegevens e-MJV'!A151="","",'Afvalgegevens e-MJV'!A151),CONCATENATE(LEFT('Afvalgegevens e-MJV'!A151,2),MID('Afvalgegevens e-MJV'!A151,4,2),MID('Afvalgegevens e-MJV'!A151,7,2),IF('Afvalgegevens e-MJV'!C151="Ja","*","")))</f>
        <v/>
      </c>
      <c r="D153" s="61">
        <f>IF(ISNUMBER('Afvalgegevens e-MJV'!D151),'Afvalgegevens e-MJV'!D151,IF(ISNUMBER(_xlfn.NUMBERVALUE('Afvalgegevens e-MJV'!D151,",",".")),_xlfn.NUMBERVALUE('Afvalgegevens e-MJV'!D151,",","."),""))</f>
        <v>0</v>
      </c>
      <c r="E153" s="61" t="str">
        <f>IF(C153="","",IF(ISNA(VLOOKUP('Verschil e-MJV en LMA'!C153,Uitwerking!$A$11:$B$210,2,FALSE())),"",VLOOKUP('Verschil e-MJV en LMA'!C153,Uitwerking!$A$11:$B$210,2,FALSE())/1000))</f>
        <v/>
      </c>
      <c r="F153" s="61"/>
      <c r="G153" s="61">
        <f t="shared" si="21"/>
        <v>149</v>
      </c>
      <c r="H153" s="61" t="str">
        <f t="shared" si="16"/>
        <v/>
      </c>
      <c r="I153" s="61"/>
      <c r="J153" s="90" t="str">
        <f t="shared" si="15"/>
        <v/>
      </c>
      <c r="K153" s="91" t="str">
        <f t="shared" si="17"/>
        <v/>
      </c>
      <c r="L153" s="91" t="str">
        <f t="shared" si="20"/>
        <v/>
      </c>
      <c r="M153" s="92" t="str">
        <f t="shared" si="18"/>
        <v/>
      </c>
      <c r="N153" s="93" t="str">
        <f t="shared" si="19"/>
        <v/>
      </c>
      <c r="O153" s="93" t="str">
        <f>IF(H153="","",VLOOKUP(H153,Euralcodes!$A$2:$C$840,3,FALSE()))</f>
        <v/>
      </c>
      <c r="P153" s="122" t="str">
        <f>IF(J153="","",IF(ISNA(VLOOKUP(J153,Uitwerking!$A$11:$E$210,5,FALSE)),"",LEFT(VLOOKUP(J153,Uitwerking!$A$11:$E$210,5,FALSE),LEN(VLOOKUP(J153,Uitwerking!$A$11:$E$210,5,FALSE))-1)))</f>
        <v/>
      </c>
      <c r="Q153" s="61"/>
    </row>
    <row r="154" spans="1:17" ht="50" customHeight="1" thickTop="1" thickBot="1" x14ac:dyDescent="0.3">
      <c r="A154" s="61"/>
      <c r="B154" s="61">
        <f>IF(AND(ISNUMBER(D154),D154&lt;&gt;"",ISNUMBER(VALUE(LEFT(C154,6)))),IF(VALUE(LEFT(C154,6))&lt;10000,-ABS(B153),IF(ISNA(VLOOKUP(C154,$C$3:C153,1,FALSE())),ABS(B153)+1,-ABS(B153))),-ABS(B153))</f>
        <v>0</v>
      </c>
      <c r="C154" s="61" t="str">
        <f>IF(LEN('Afvalgegevens e-MJV'!A152)&lt;&gt;8,IF('Afvalgegevens e-MJV'!A152="","",'Afvalgegevens e-MJV'!A152),CONCATENATE(LEFT('Afvalgegevens e-MJV'!A152,2),MID('Afvalgegevens e-MJV'!A152,4,2),MID('Afvalgegevens e-MJV'!A152,7,2),IF('Afvalgegevens e-MJV'!C152="Ja","*","")))</f>
        <v/>
      </c>
      <c r="D154" s="61">
        <f>IF(ISNUMBER('Afvalgegevens e-MJV'!D152),'Afvalgegevens e-MJV'!D152,IF(ISNUMBER(_xlfn.NUMBERVALUE('Afvalgegevens e-MJV'!D152,",",".")),_xlfn.NUMBERVALUE('Afvalgegevens e-MJV'!D152,",","."),""))</f>
        <v>0</v>
      </c>
      <c r="E154" s="61" t="str">
        <f>IF(C154="","",IF(ISNA(VLOOKUP('Verschil e-MJV en LMA'!C154,Uitwerking!$A$11:$B$210,2,FALSE())),"",VLOOKUP('Verschil e-MJV en LMA'!C154,Uitwerking!$A$11:$B$210,2,FALSE())/1000))</f>
        <v/>
      </c>
      <c r="F154" s="61"/>
      <c r="G154" s="61">
        <f t="shared" si="21"/>
        <v>150</v>
      </c>
      <c r="H154" s="61" t="str">
        <f t="shared" si="16"/>
        <v/>
      </c>
      <c r="I154" s="61"/>
      <c r="J154" s="90" t="str">
        <f t="shared" si="15"/>
        <v/>
      </c>
      <c r="K154" s="91" t="str">
        <f t="shared" si="17"/>
        <v/>
      </c>
      <c r="L154" s="91" t="str">
        <f t="shared" si="20"/>
        <v/>
      </c>
      <c r="M154" s="92" t="str">
        <f t="shared" si="18"/>
        <v/>
      </c>
      <c r="N154" s="93" t="str">
        <f t="shared" si="19"/>
        <v/>
      </c>
      <c r="O154" s="93" t="str">
        <f>IF(H154="","",VLOOKUP(H154,Euralcodes!$A$2:$C$840,3,FALSE()))</f>
        <v/>
      </c>
      <c r="P154" s="122" t="str">
        <f>IF(J154="","",IF(ISNA(VLOOKUP(J154,Uitwerking!$A$11:$E$210,5,FALSE)),"",LEFT(VLOOKUP(J154,Uitwerking!$A$11:$E$210,5,FALSE),LEN(VLOOKUP(J154,Uitwerking!$A$11:$E$210,5,FALSE))-1)))</f>
        <v/>
      </c>
      <c r="Q154" s="61"/>
    </row>
    <row r="155" spans="1:17" ht="50" customHeight="1" thickTop="1" thickBot="1" x14ac:dyDescent="0.3">
      <c r="A155" s="61"/>
      <c r="B155" s="61">
        <f>IF(AND(ISNUMBER(D155),D155&lt;&gt;"",ISNUMBER(VALUE(LEFT(C155,6)))),IF(VALUE(LEFT(C155,6))&lt;10000,-ABS(B154),IF(ISNA(VLOOKUP(C155,$C$3:C154,1,FALSE())),ABS(B154)+1,-ABS(B154))),-ABS(B154))</f>
        <v>0</v>
      </c>
      <c r="C155" s="61" t="str">
        <f>IF(LEN('Afvalgegevens e-MJV'!A153)&lt;&gt;8,IF('Afvalgegevens e-MJV'!A153="","",'Afvalgegevens e-MJV'!A153),CONCATENATE(LEFT('Afvalgegevens e-MJV'!A153,2),MID('Afvalgegevens e-MJV'!A153,4,2),MID('Afvalgegevens e-MJV'!A153,7,2),IF('Afvalgegevens e-MJV'!C153="Ja","*","")))</f>
        <v/>
      </c>
      <c r="D155" s="61">
        <f>IF(ISNUMBER('Afvalgegevens e-MJV'!D153),'Afvalgegevens e-MJV'!D153,IF(ISNUMBER(_xlfn.NUMBERVALUE('Afvalgegevens e-MJV'!D153,",",".")),_xlfn.NUMBERVALUE('Afvalgegevens e-MJV'!D153,",","."),""))</f>
        <v>0</v>
      </c>
      <c r="E155" s="61" t="str">
        <f>IF(C155="","",IF(ISNA(VLOOKUP('Verschil e-MJV en LMA'!C155,Uitwerking!$A$11:$B$210,2,FALSE())),"",VLOOKUP('Verschil e-MJV en LMA'!C155,Uitwerking!$A$11:$B$210,2,FALSE())/1000))</f>
        <v/>
      </c>
      <c r="F155" s="61"/>
      <c r="G155" s="61">
        <f t="shared" si="21"/>
        <v>151</v>
      </c>
      <c r="H155" s="61" t="str">
        <f t="shared" si="16"/>
        <v/>
      </c>
      <c r="I155" s="61"/>
      <c r="J155" s="90" t="str">
        <f t="shared" si="15"/>
        <v/>
      </c>
      <c r="K155" s="91" t="str">
        <f t="shared" si="17"/>
        <v/>
      </c>
      <c r="L155" s="91" t="str">
        <f t="shared" si="20"/>
        <v/>
      </c>
      <c r="M155" s="92" t="str">
        <f t="shared" si="18"/>
        <v/>
      </c>
      <c r="N155" s="93" t="str">
        <f t="shared" si="19"/>
        <v/>
      </c>
      <c r="O155" s="93" t="str">
        <f>IF(H155="","",VLOOKUP(H155,Euralcodes!$A$2:$C$840,3,FALSE()))</f>
        <v/>
      </c>
      <c r="P155" s="122" t="str">
        <f>IF(J155="","",IF(ISNA(VLOOKUP(J155,Uitwerking!$A$11:$E$210,5,FALSE)),"",LEFT(VLOOKUP(J155,Uitwerking!$A$11:$E$210,5,FALSE),LEN(VLOOKUP(J155,Uitwerking!$A$11:$E$210,5,FALSE))-1)))</f>
        <v/>
      </c>
      <c r="Q155" s="61"/>
    </row>
    <row r="156" spans="1:17" ht="50" customHeight="1" thickTop="1" thickBot="1" x14ac:dyDescent="0.3">
      <c r="A156" s="61"/>
      <c r="B156" s="61">
        <f>IF(AND(ISNUMBER(D156),D156&lt;&gt;"",ISNUMBER(VALUE(LEFT(C156,6)))),IF(VALUE(LEFT(C156,6))&lt;10000,-ABS(B155),IF(ISNA(VLOOKUP(C156,$C$3:C155,1,FALSE())),ABS(B155)+1,-ABS(B155))),-ABS(B155))</f>
        <v>0</v>
      </c>
      <c r="C156" s="61" t="str">
        <f>IF(LEN('Afvalgegevens e-MJV'!A154)&lt;&gt;8,IF('Afvalgegevens e-MJV'!A154="","",'Afvalgegevens e-MJV'!A154),CONCATENATE(LEFT('Afvalgegevens e-MJV'!A154,2),MID('Afvalgegevens e-MJV'!A154,4,2),MID('Afvalgegevens e-MJV'!A154,7,2),IF('Afvalgegevens e-MJV'!C154="Ja","*","")))</f>
        <v/>
      </c>
      <c r="D156" s="61">
        <f>IF(ISNUMBER('Afvalgegevens e-MJV'!D154),'Afvalgegevens e-MJV'!D154,IF(ISNUMBER(_xlfn.NUMBERVALUE('Afvalgegevens e-MJV'!D154,",",".")),_xlfn.NUMBERVALUE('Afvalgegevens e-MJV'!D154,",","."),""))</f>
        <v>0</v>
      </c>
      <c r="E156" s="61" t="str">
        <f>IF(C156="","",IF(ISNA(VLOOKUP('Verschil e-MJV en LMA'!C156,Uitwerking!$A$11:$B$210,2,FALSE())),"",VLOOKUP('Verschil e-MJV en LMA'!C156,Uitwerking!$A$11:$B$210,2,FALSE())/1000))</f>
        <v/>
      </c>
      <c r="F156" s="61"/>
      <c r="G156" s="61">
        <f t="shared" si="21"/>
        <v>152</v>
      </c>
      <c r="H156" s="61" t="str">
        <f t="shared" si="16"/>
        <v/>
      </c>
      <c r="I156" s="61"/>
      <c r="J156" s="90" t="str">
        <f t="shared" si="15"/>
        <v/>
      </c>
      <c r="K156" s="91" t="str">
        <f t="shared" si="17"/>
        <v/>
      </c>
      <c r="L156" s="91" t="str">
        <f t="shared" si="20"/>
        <v/>
      </c>
      <c r="M156" s="92" t="str">
        <f t="shared" si="18"/>
        <v/>
      </c>
      <c r="N156" s="93" t="str">
        <f t="shared" si="19"/>
        <v/>
      </c>
      <c r="O156" s="93" t="str">
        <f>IF(H156="","",VLOOKUP(H156,Euralcodes!$A$2:$C$840,3,FALSE()))</f>
        <v/>
      </c>
      <c r="P156" s="122" t="str">
        <f>IF(J156="","",IF(ISNA(VLOOKUP(J156,Uitwerking!$A$11:$E$210,5,FALSE)),"",LEFT(VLOOKUP(J156,Uitwerking!$A$11:$E$210,5,FALSE),LEN(VLOOKUP(J156,Uitwerking!$A$11:$E$210,5,FALSE))-1)))</f>
        <v/>
      </c>
      <c r="Q156" s="61"/>
    </row>
    <row r="157" spans="1:17" ht="50" customHeight="1" thickTop="1" thickBot="1" x14ac:dyDescent="0.3">
      <c r="A157" s="61"/>
      <c r="B157" s="61">
        <f>IF(AND(ISNUMBER(D157),D157&lt;&gt;"",ISNUMBER(VALUE(LEFT(C157,6)))),IF(VALUE(LEFT(C157,6))&lt;10000,-ABS(B156),IF(ISNA(VLOOKUP(C157,$C$3:C156,1,FALSE())),ABS(B156)+1,-ABS(B156))),-ABS(B156))</f>
        <v>0</v>
      </c>
      <c r="C157" s="61" t="str">
        <f>IF(LEN('Afvalgegevens e-MJV'!A155)&lt;&gt;8,IF('Afvalgegevens e-MJV'!A155="","",'Afvalgegevens e-MJV'!A155),CONCATENATE(LEFT('Afvalgegevens e-MJV'!A155,2),MID('Afvalgegevens e-MJV'!A155,4,2),MID('Afvalgegevens e-MJV'!A155,7,2),IF('Afvalgegevens e-MJV'!C155="Ja","*","")))</f>
        <v/>
      </c>
      <c r="D157" s="61">
        <f>IF(ISNUMBER('Afvalgegevens e-MJV'!D155),'Afvalgegevens e-MJV'!D155,IF(ISNUMBER(_xlfn.NUMBERVALUE('Afvalgegevens e-MJV'!D155,",",".")),_xlfn.NUMBERVALUE('Afvalgegevens e-MJV'!D155,",","."),""))</f>
        <v>0</v>
      </c>
      <c r="E157" s="61" t="str">
        <f>IF(C157="","",IF(ISNA(VLOOKUP('Verschil e-MJV en LMA'!C157,Uitwerking!$A$11:$B$210,2,FALSE())),"",VLOOKUP('Verschil e-MJV en LMA'!C157,Uitwerking!$A$11:$B$210,2,FALSE())/1000))</f>
        <v/>
      </c>
      <c r="F157" s="61"/>
      <c r="G157" s="61">
        <f t="shared" si="21"/>
        <v>153</v>
      </c>
      <c r="H157" s="61" t="str">
        <f t="shared" si="16"/>
        <v/>
      </c>
      <c r="I157" s="61"/>
      <c r="J157" s="90" t="str">
        <f t="shared" si="15"/>
        <v/>
      </c>
      <c r="K157" s="91" t="str">
        <f t="shared" si="17"/>
        <v/>
      </c>
      <c r="L157" s="91" t="str">
        <f t="shared" si="20"/>
        <v/>
      </c>
      <c r="M157" s="92" t="str">
        <f t="shared" si="18"/>
        <v/>
      </c>
      <c r="N157" s="93" t="str">
        <f t="shared" si="19"/>
        <v/>
      </c>
      <c r="O157" s="93" t="str">
        <f>IF(H157="","",VLOOKUP(H157,Euralcodes!$A$2:$C$840,3,FALSE()))</f>
        <v/>
      </c>
      <c r="P157" s="122" t="str">
        <f>IF(J157="","",IF(ISNA(VLOOKUP(J157,Uitwerking!$A$11:$E$210,5,FALSE)),"",LEFT(VLOOKUP(J157,Uitwerking!$A$11:$E$210,5,FALSE),LEN(VLOOKUP(J157,Uitwerking!$A$11:$E$210,5,FALSE))-1)))</f>
        <v/>
      </c>
      <c r="Q157" s="61"/>
    </row>
    <row r="158" spans="1:17" ht="50" customHeight="1" thickTop="1" thickBot="1" x14ac:dyDescent="0.3">
      <c r="A158" s="61"/>
      <c r="B158" s="61">
        <f>IF(AND(ISNUMBER(D158),D158&lt;&gt;"",ISNUMBER(VALUE(LEFT(C158,6)))),IF(VALUE(LEFT(C158,6))&lt;10000,-ABS(B157),IF(ISNA(VLOOKUP(C158,$C$3:C157,1,FALSE())),ABS(B157)+1,-ABS(B157))),-ABS(B157))</f>
        <v>0</v>
      </c>
      <c r="C158" s="61" t="str">
        <f>IF(LEN('Afvalgegevens e-MJV'!A156)&lt;&gt;8,IF('Afvalgegevens e-MJV'!A156="","",'Afvalgegevens e-MJV'!A156),CONCATENATE(LEFT('Afvalgegevens e-MJV'!A156,2),MID('Afvalgegevens e-MJV'!A156,4,2),MID('Afvalgegevens e-MJV'!A156,7,2),IF('Afvalgegevens e-MJV'!C156="Ja","*","")))</f>
        <v/>
      </c>
      <c r="D158" s="61">
        <f>IF(ISNUMBER('Afvalgegevens e-MJV'!D156),'Afvalgegevens e-MJV'!D156,IF(ISNUMBER(_xlfn.NUMBERVALUE('Afvalgegevens e-MJV'!D156,",",".")),_xlfn.NUMBERVALUE('Afvalgegevens e-MJV'!D156,",","."),""))</f>
        <v>0</v>
      </c>
      <c r="E158" s="61" t="str">
        <f>IF(C158="","",IF(ISNA(VLOOKUP('Verschil e-MJV en LMA'!C158,Uitwerking!$A$11:$B$210,2,FALSE())),"",VLOOKUP('Verschil e-MJV en LMA'!C158,Uitwerking!$A$11:$B$210,2,FALSE())/1000))</f>
        <v/>
      </c>
      <c r="F158" s="61"/>
      <c r="G158" s="61">
        <f t="shared" si="21"/>
        <v>154</v>
      </c>
      <c r="H158" s="61" t="str">
        <f t="shared" si="16"/>
        <v/>
      </c>
      <c r="I158" s="61"/>
      <c r="J158" s="90" t="str">
        <f t="shared" si="15"/>
        <v/>
      </c>
      <c r="K158" s="91" t="str">
        <f t="shared" si="17"/>
        <v/>
      </c>
      <c r="L158" s="91" t="str">
        <f t="shared" si="20"/>
        <v/>
      </c>
      <c r="M158" s="92" t="str">
        <f t="shared" si="18"/>
        <v/>
      </c>
      <c r="N158" s="93" t="str">
        <f t="shared" si="19"/>
        <v/>
      </c>
      <c r="O158" s="93" t="str">
        <f>IF(H158="","",VLOOKUP(H158,Euralcodes!$A$2:$C$840,3,FALSE()))</f>
        <v/>
      </c>
      <c r="P158" s="122" t="str">
        <f>IF(J158="","",IF(ISNA(VLOOKUP(J158,Uitwerking!$A$11:$E$210,5,FALSE)),"",LEFT(VLOOKUP(J158,Uitwerking!$A$11:$E$210,5,FALSE),LEN(VLOOKUP(J158,Uitwerking!$A$11:$E$210,5,FALSE))-1)))</f>
        <v/>
      </c>
      <c r="Q158" s="61"/>
    </row>
    <row r="159" spans="1:17" ht="50" customHeight="1" thickTop="1" thickBot="1" x14ac:dyDescent="0.3">
      <c r="A159" s="61"/>
      <c r="B159" s="61">
        <f>IF(AND(ISNUMBER(D159),D159&lt;&gt;"",ISNUMBER(VALUE(LEFT(C159,6)))),IF(VALUE(LEFT(C159,6))&lt;10000,-ABS(B158),IF(ISNA(VLOOKUP(C159,$C$3:C158,1,FALSE())),ABS(B158)+1,-ABS(B158))),-ABS(B158))</f>
        <v>0</v>
      </c>
      <c r="C159" s="61" t="str">
        <f>IF(LEN('Afvalgegevens e-MJV'!A157)&lt;&gt;8,IF('Afvalgegevens e-MJV'!A157="","",'Afvalgegevens e-MJV'!A157),CONCATENATE(LEFT('Afvalgegevens e-MJV'!A157,2),MID('Afvalgegevens e-MJV'!A157,4,2),MID('Afvalgegevens e-MJV'!A157,7,2),IF('Afvalgegevens e-MJV'!C157="Ja","*","")))</f>
        <v/>
      </c>
      <c r="D159" s="61">
        <f>IF(ISNUMBER('Afvalgegevens e-MJV'!D157),'Afvalgegevens e-MJV'!D157,IF(ISNUMBER(_xlfn.NUMBERVALUE('Afvalgegevens e-MJV'!D157,",",".")),_xlfn.NUMBERVALUE('Afvalgegevens e-MJV'!D157,",","."),""))</f>
        <v>0</v>
      </c>
      <c r="E159" s="61" t="str">
        <f>IF(C159="","",IF(ISNA(VLOOKUP('Verschil e-MJV en LMA'!C159,Uitwerking!$A$11:$B$210,2,FALSE())),"",VLOOKUP('Verschil e-MJV en LMA'!C159,Uitwerking!$A$11:$B$210,2,FALSE())/1000))</f>
        <v/>
      </c>
      <c r="F159" s="61"/>
      <c r="G159" s="61">
        <f t="shared" si="21"/>
        <v>155</v>
      </c>
      <c r="H159" s="61" t="str">
        <f t="shared" si="16"/>
        <v/>
      </c>
      <c r="I159" s="61"/>
      <c r="J159" s="90" t="str">
        <f t="shared" si="15"/>
        <v/>
      </c>
      <c r="K159" s="91" t="str">
        <f t="shared" si="17"/>
        <v/>
      </c>
      <c r="L159" s="91" t="str">
        <f t="shared" si="20"/>
        <v/>
      </c>
      <c r="M159" s="92" t="str">
        <f t="shared" si="18"/>
        <v/>
      </c>
      <c r="N159" s="93" t="str">
        <f t="shared" si="19"/>
        <v/>
      </c>
      <c r="O159" s="93" t="str">
        <f>IF(H159="","",VLOOKUP(H159,Euralcodes!$A$2:$C$840,3,FALSE()))</f>
        <v/>
      </c>
      <c r="P159" s="122" t="str">
        <f>IF(J159="","",IF(ISNA(VLOOKUP(J159,Uitwerking!$A$11:$E$210,5,FALSE)),"",LEFT(VLOOKUP(J159,Uitwerking!$A$11:$E$210,5,FALSE),LEN(VLOOKUP(J159,Uitwerking!$A$11:$E$210,5,FALSE))-1)))</f>
        <v/>
      </c>
      <c r="Q159" s="61"/>
    </row>
    <row r="160" spans="1:17" ht="50" customHeight="1" thickTop="1" thickBot="1" x14ac:dyDescent="0.3">
      <c r="A160" s="61"/>
      <c r="B160" s="61">
        <f>IF(AND(ISNUMBER(D160),D160&lt;&gt;"",ISNUMBER(VALUE(LEFT(C160,6)))),IF(VALUE(LEFT(C160,6))&lt;10000,-ABS(B159),IF(ISNA(VLOOKUP(C160,$C$3:C159,1,FALSE())),ABS(B159)+1,-ABS(B159))),-ABS(B159))</f>
        <v>0</v>
      </c>
      <c r="C160" s="61" t="str">
        <f>IF(LEN('Afvalgegevens e-MJV'!A158)&lt;&gt;8,IF('Afvalgegevens e-MJV'!A158="","",'Afvalgegevens e-MJV'!A158),CONCATENATE(LEFT('Afvalgegevens e-MJV'!A158,2),MID('Afvalgegevens e-MJV'!A158,4,2),MID('Afvalgegevens e-MJV'!A158,7,2),IF('Afvalgegevens e-MJV'!C158="Ja","*","")))</f>
        <v/>
      </c>
      <c r="D160" s="61">
        <f>IF(ISNUMBER('Afvalgegevens e-MJV'!D158),'Afvalgegevens e-MJV'!D158,IF(ISNUMBER(_xlfn.NUMBERVALUE('Afvalgegevens e-MJV'!D158,",",".")),_xlfn.NUMBERVALUE('Afvalgegevens e-MJV'!D158,",","."),""))</f>
        <v>0</v>
      </c>
      <c r="E160" s="61" t="str">
        <f>IF(C160="","",IF(ISNA(VLOOKUP('Verschil e-MJV en LMA'!C160,Uitwerking!$A$11:$B$210,2,FALSE())),"",VLOOKUP('Verschil e-MJV en LMA'!C160,Uitwerking!$A$11:$B$210,2,FALSE())/1000))</f>
        <v/>
      </c>
      <c r="F160" s="61"/>
      <c r="G160" s="61">
        <f t="shared" si="21"/>
        <v>156</v>
      </c>
      <c r="H160" s="61" t="str">
        <f t="shared" si="16"/>
        <v/>
      </c>
      <c r="I160" s="61"/>
      <c r="J160" s="90" t="str">
        <f t="shared" si="15"/>
        <v/>
      </c>
      <c r="K160" s="91" t="str">
        <f t="shared" si="17"/>
        <v/>
      </c>
      <c r="L160" s="91" t="str">
        <f t="shared" si="20"/>
        <v/>
      </c>
      <c r="M160" s="92" t="str">
        <f t="shared" si="18"/>
        <v/>
      </c>
      <c r="N160" s="93" t="str">
        <f t="shared" si="19"/>
        <v/>
      </c>
      <c r="O160" s="93" t="str">
        <f>IF(H160="","",VLOOKUP(H160,Euralcodes!$A$2:$C$840,3,FALSE()))</f>
        <v/>
      </c>
      <c r="P160" s="122" t="str">
        <f>IF(J160="","",IF(ISNA(VLOOKUP(J160,Uitwerking!$A$11:$E$210,5,FALSE)),"",LEFT(VLOOKUP(J160,Uitwerking!$A$11:$E$210,5,FALSE),LEN(VLOOKUP(J160,Uitwerking!$A$11:$E$210,5,FALSE))-1)))</f>
        <v/>
      </c>
      <c r="Q160" s="61"/>
    </row>
    <row r="161" spans="1:17" ht="50" customHeight="1" thickTop="1" thickBot="1" x14ac:dyDescent="0.3">
      <c r="A161" s="61"/>
      <c r="B161" s="61">
        <f>IF(AND(ISNUMBER(D161),D161&lt;&gt;"",ISNUMBER(VALUE(LEFT(C161,6)))),IF(VALUE(LEFT(C161,6))&lt;10000,-ABS(B160),IF(ISNA(VLOOKUP(C161,$C$3:C160,1,FALSE())),ABS(B160)+1,-ABS(B160))),-ABS(B160))</f>
        <v>0</v>
      </c>
      <c r="C161" s="61" t="str">
        <f>IF(LEN('Afvalgegevens e-MJV'!A159)&lt;&gt;8,IF('Afvalgegevens e-MJV'!A159="","",'Afvalgegevens e-MJV'!A159),CONCATENATE(LEFT('Afvalgegevens e-MJV'!A159,2),MID('Afvalgegevens e-MJV'!A159,4,2),MID('Afvalgegevens e-MJV'!A159,7,2),IF('Afvalgegevens e-MJV'!C159="Ja","*","")))</f>
        <v/>
      </c>
      <c r="D161" s="61">
        <f>IF(ISNUMBER('Afvalgegevens e-MJV'!D159),'Afvalgegevens e-MJV'!D159,IF(ISNUMBER(_xlfn.NUMBERVALUE('Afvalgegevens e-MJV'!D159,",",".")),_xlfn.NUMBERVALUE('Afvalgegevens e-MJV'!D159,",","."),""))</f>
        <v>0</v>
      </c>
      <c r="E161" s="61" t="str">
        <f>IF(C161="","",IF(ISNA(VLOOKUP('Verschil e-MJV en LMA'!C161,Uitwerking!$A$11:$B$210,2,FALSE())),"",VLOOKUP('Verschil e-MJV en LMA'!C161,Uitwerking!$A$11:$B$210,2,FALSE())/1000))</f>
        <v/>
      </c>
      <c r="F161" s="61"/>
      <c r="G161" s="61">
        <f t="shared" si="21"/>
        <v>157</v>
      </c>
      <c r="H161" s="61" t="str">
        <f t="shared" si="16"/>
        <v/>
      </c>
      <c r="I161" s="61"/>
      <c r="J161" s="90" t="str">
        <f t="shared" si="15"/>
        <v/>
      </c>
      <c r="K161" s="91" t="str">
        <f t="shared" si="17"/>
        <v/>
      </c>
      <c r="L161" s="91" t="str">
        <f t="shared" si="20"/>
        <v/>
      </c>
      <c r="M161" s="92" t="str">
        <f t="shared" si="18"/>
        <v/>
      </c>
      <c r="N161" s="93" t="str">
        <f t="shared" si="19"/>
        <v/>
      </c>
      <c r="O161" s="93" t="str">
        <f>IF(H161="","",VLOOKUP(H161,Euralcodes!$A$2:$C$840,3,FALSE()))</f>
        <v/>
      </c>
      <c r="P161" s="122" t="str">
        <f>IF(J161="","",IF(ISNA(VLOOKUP(J161,Uitwerking!$A$11:$E$210,5,FALSE)),"",LEFT(VLOOKUP(J161,Uitwerking!$A$11:$E$210,5,FALSE),LEN(VLOOKUP(J161,Uitwerking!$A$11:$E$210,5,FALSE))-1)))</f>
        <v/>
      </c>
      <c r="Q161" s="61"/>
    </row>
    <row r="162" spans="1:17" ht="50" customHeight="1" thickTop="1" thickBot="1" x14ac:dyDescent="0.3">
      <c r="A162" s="61"/>
      <c r="B162" s="61">
        <f>IF(AND(ISNUMBER(D162),D162&lt;&gt;"",ISNUMBER(VALUE(LEFT(C162,6)))),IF(VALUE(LEFT(C162,6))&lt;10000,-ABS(B161),IF(ISNA(VLOOKUP(C162,$C$3:C161,1,FALSE())),ABS(B161)+1,-ABS(B161))),-ABS(B161))</f>
        <v>0</v>
      </c>
      <c r="C162" s="61" t="str">
        <f>IF(LEN('Afvalgegevens e-MJV'!A160)&lt;&gt;8,IF('Afvalgegevens e-MJV'!A160="","",'Afvalgegevens e-MJV'!A160),CONCATENATE(LEFT('Afvalgegevens e-MJV'!A160,2),MID('Afvalgegevens e-MJV'!A160,4,2),MID('Afvalgegevens e-MJV'!A160,7,2),IF('Afvalgegevens e-MJV'!C160="Ja","*","")))</f>
        <v/>
      </c>
      <c r="D162" s="61">
        <f>IF(ISNUMBER('Afvalgegevens e-MJV'!D160),'Afvalgegevens e-MJV'!D160,IF(ISNUMBER(_xlfn.NUMBERVALUE('Afvalgegevens e-MJV'!D160,",",".")),_xlfn.NUMBERVALUE('Afvalgegevens e-MJV'!D160,",","."),""))</f>
        <v>0</v>
      </c>
      <c r="E162" s="61" t="str">
        <f>IF(C162="","",IF(ISNA(VLOOKUP('Verschil e-MJV en LMA'!C162,Uitwerking!$A$11:$B$210,2,FALSE())),"",VLOOKUP('Verschil e-MJV en LMA'!C162,Uitwerking!$A$11:$B$210,2,FALSE())/1000))</f>
        <v/>
      </c>
      <c r="F162" s="61"/>
      <c r="G162" s="61">
        <f t="shared" si="21"/>
        <v>158</v>
      </c>
      <c r="H162" s="61" t="str">
        <f t="shared" si="16"/>
        <v/>
      </c>
      <c r="I162" s="61"/>
      <c r="J162" s="90" t="str">
        <f t="shared" si="15"/>
        <v/>
      </c>
      <c r="K162" s="91" t="str">
        <f t="shared" si="17"/>
        <v/>
      </c>
      <c r="L162" s="91" t="str">
        <f t="shared" si="20"/>
        <v/>
      </c>
      <c r="M162" s="92" t="str">
        <f t="shared" si="18"/>
        <v/>
      </c>
      <c r="N162" s="93" t="str">
        <f t="shared" si="19"/>
        <v/>
      </c>
      <c r="O162" s="93" t="str">
        <f>IF(H162="","",VLOOKUP(H162,Euralcodes!$A$2:$C$840,3,FALSE()))</f>
        <v/>
      </c>
      <c r="P162" s="122" t="str">
        <f>IF(J162="","",IF(ISNA(VLOOKUP(J162,Uitwerking!$A$11:$E$210,5,FALSE)),"",LEFT(VLOOKUP(J162,Uitwerking!$A$11:$E$210,5,FALSE),LEN(VLOOKUP(J162,Uitwerking!$A$11:$E$210,5,FALSE))-1)))</f>
        <v/>
      </c>
      <c r="Q162" s="61"/>
    </row>
    <row r="163" spans="1:17" ht="50" customHeight="1" thickTop="1" thickBot="1" x14ac:dyDescent="0.3">
      <c r="A163" s="61"/>
      <c r="B163" s="61">
        <f>IF(AND(ISNUMBER(D163),D163&lt;&gt;"",ISNUMBER(VALUE(LEFT(C163,6)))),IF(VALUE(LEFT(C163,6))&lt;10000,-ABS(B162),IF(ISNA(VLOOKUP(C163,$C$3:C162,1,FALSE())),ABS(B162)+1,-ABS(B162))),-ABS(B162))</f>
        <v>0</v>
      </c>
      <c r="C163" s="61" t="str">
        <f>IF(LEN('Afvalgegevens e-MJV'!A161)&lt;&gt;8,IF('Afvalgegevens e-MJV'!A161="","",'Afvalgegevens e-MJV'!A161),CONCATENATE(LEFT('Afvalgegevens e-MJV'!A161,2),MID('Afvalgegevens e-MJV'!A161,4,2),MID('Afvalgegevens e-MJV'!A161,7,2),IF('Afvalgegevens e-MJV'!C161="Ja","*","")))</f>
        <v/>
      </c>
      <c r="D163" s="61">
        <f>IF(ISNUMBER('Afvalgegevens e-MJV'!D161),'Afvalgegevens e-MJV'!D161,IF(ISNUMBER(_xlfn.NUMBERVALUE('Afvalgegevens e-MJV'!D161,",",".")),_xlfn.NUMBERVALUE('Afvalgegevens e-MJV'!D161,",","."),""))</f>
        <v>0</v>
      </c>
      <c r="E163" s="61" t="str">
        <f>IF(C163="","",IF(ISNA(VLOOKUP('Verschil e-MJV en LMA'!C163,Uitwerking!$A$11:$B$210,2,FALSE())),"",VLOOKUP('Verschil e-MJV en LMA'!C163,Uitwerking!$A$11:$B$210,2,FALSE())/1000))</f>
        <v/>
      </c>
      <c r="F163" s="61"/>
      <c r="G163" s="61">
        <f t="shared" si="21"/>
        <v>159</v>
      </c>
      <c r="H163" s="61" t="str">
        <f t="shared" si="16"/>
        <v/>
      </c>
      <c r="I163" s="61"/>
      <c r="J163" s="90" t="str">
        <f t="shared" si="15"/>
        <v/>
      </c>
      <c r="K163" s="91" t="str">
        <f t="shared" si="17"/>
        <v/>
      </c>
      <c r="L163" s="91" t="str">
        <f t="shared" si="20"/>
        <v/>
      </c>
      <c r="M163" s="92" t="str">
        <f t="shared" si="18"/>
        <v/>
      </c>
      <c r="N163" s="93" t="str">
        <f t="shared" si="19"/>
        <v/>
      </c>
      <c r="O163" s="93" t="str">
        <f>IF(H163="","",VLOOKUP(H163,Euralcodes!$A$2:$C$840,3,FALSE()))</f>
        <v/>
      </c>
      <c r="P163" s="122" t="str">
        <f>IF(J163="","",IF(ISNA(VLOOKUP(J163,Uitwerking!$A$11:$E$210,5,FALSE)),"",LEFT(VLOOKUP(J163,Uitwerking!$A$11:$E$210,5,FALSE),LEN(VLOOKUP(J163,Uitwerking!$A$11:$E$210,5,FALSE))-1)))</f>
        <v/>
      </c>
      <c r="Q163" s="61"/>
    </row>
    <row r="164" spans="1:17" ht="50" customHeight="1" thickTop="1" thickBot="1" x14ac:dyDescent="0.3">
      <c r="A164" s="61"/>
      <c r="B164" s="61">
        <f>IF(AND(ISNUMBER(D164),D164&lt;&gt;"",ISNUMBER(VALUE(LEFT(C164,6)))),IF(VALUE(LEFT(C164,6))&lt;10000,-ABS(B163),IF(ISNA(VLOOKUP(C164,$C$3:C163,1,FALSE())),ABS(B163)+1,-ABS(B163))),-ABS(B163))</f>
        <v>0</v>
      </c>
      <c r="C164" s="61" t="str">
        <f>IF(LEN('Afvalgegevens e-MJV'!A162)&lt;&gt;8,IF('Afvalgegevens e-MJV'!A162="","",'Afvalgegevens e-MJV'!A162),CONCATENATE(LEFT('Afvalgegevens e-MJV'!A162,2),MID('Afvalgegevens e-MJV'!A162,4,2),MID('Afvalgegevens e-MJV'!A162,7,2),IF('Afvalgegevens e-MJV'!C162="Ja","*","")))</f>
        <v/>
      </c>
      <c r="D164" s="61">
        <f>IF(ISNUMBER('Afvalgegevens e-MJV'!D162),'Afvalgegevens e-MJV'!D162,IF(ISNUMBER(_xlfn.NUMBERVALUE('Afvalgegevens e-MJV'!D162,",",".")),_xlfn.NUMBERVALUE('Afvalgegevens e-MJV'!D162,",","."),""))</f>
        <v>0</v>
      </c>
      <c r="E164" s="61" t="str">
        <f>IF(C164="","",IF(ISNA(VLOOKUP('Verschil e-MJV en LMA'!C164,Uitwerking!$A$11:$B$210,2,FALSE())),"",VLOOKUP('Verschil e-MJV en LMA'!C164,Uitwerking!$A$11:$B$210,2,FALSE())/1000))</f>
        <v/>
      </c>
      <c r="F164" s="61"/>
      <c r="G164" s="61">
        <f t="shared" si="21"/>
        <v>160</v>
      </c>
      <c r="H164" s="61" t="str">
        <f t="shared" si="16"/>
        <v/>
      </c>
      <c r="I164" s="61"/>
      <c r="J164" s="90" t="str">
        <f t="shared" si="15"/>
        <v/>
      </c>
      <c r="K164" s="91" t="str">
        <f t="shared" si="17"/>
        <v/>
      </c>
      <c r="L164" s="91" t="str">
        <f t="shared" si="20"/>
        <v/>
      </c>
      <c r="M164" s="92" t="str">
        <f t="shared" si="18"/>
        <v/>
      </c>
      <c r="N164" s="93" t="str">
        <f t="shared" si="19"/>
        <v/>
      </c>
      <c r="O164" s="93" t="str">
        <f>IF(H164="","",VLOOKUP(H164,Euralcodes!$A$2:$C$840,3,FALSE()))</f>
        <v/>
      </c>
      <c r="P164" s="122" t="str">
        <f>IF(J164="","",IF(ISNA(VLOOKUP(J164,Uitwerking!$A$11:$E$210,5,FALSE)),"",LEFT(VLOOKUP(J164,Uitwerking!$A$11:$E$210,5,FALSE),LEN(VLOOKUP(J164,Uitwerking!$A$11:$E$210,5,FALSE))-1)))</f>
        <v/>
      </c>
      <c r="Q164" s="61"/>
    </row>
    <row r="165" spans="1:17" ht="50" customHeight="1" thickTop="1" thickBot="1" x14ac:dyDescent="0.3">
      <c r="A165" s="61"/>
      <c r="B165" s="61">
        <f>IF(AND(ISNUMBER(D165),D165&lt;&gt;"",ISNUMBER(VALUE(LEFT(C165,6)))),IF(VALUE(LEFT(C165,6))&lt;10000,-ABS(B164),IF(ISNA(VLOOKUP(C165,$C$3:C164,1,FALSE())),ABS(B164)+1,-ABS(B164))),-ABS(B164))</f>
        <v>0</v>
      </c>
      <c r="C165" s="61" t="str">
        <f>IF(LEN('Afvalgegevens e-MJV'!A163)&lt;&gt;8,IF('Afvalgegevens e-MJV'!A163="","",'Afvalgegevens e-MJV'!A163),CONCATENATE(LEFT('Afvalgegevens e-MJV'!A163,2),MID('Afvalgegevens e-MJV'!A163,4,2),MID('Afvalgegevens e-MJV'!A163,7,2),IF('Afvalgegevens e-MJV'!C163="Ja","*","")))</f>
        <v/>
      </c>
      <c r="D165" s="61">
        <f>IF(ISNUMBER('Afvalgegevens e-MJV'!D163),'Afvalgegevens e-MJV'!D163,IF(ISNUMBER(_xlfn.NUMBERVALUE('Afvalgegevens e-MJV'!D163,",",".")),_xlfn.NUMBERVALUE('Afvalgegevens e-MJV'!D163,",","."),""))</f>
        <v>0</v>
      </c>
      <c r="E165" s="61" t="str">
        <f>IF(C165="","",IF(ISNA(VLOOKUP('Verschil e-MJV en LMA'!C165,Uitwerking!$A$11:$B$210,2,FALSE())),"",VLOOKUP('Verschil e-MJV en LMA'!C165,Uitwerking!$A$11:$B$210,2,FALSE())/1000))</f>
        <v/>
      </c>
      <c r="F165" s="61"/>
      <c r="G165" s="61">
        <f t="shared" si="21"/>
        <v>161</v>
      </c>
      <c r="H165" s="61" t="str">
        <f t="shared" si="16"/>
        <v/>
      </c>
      <c r="I165" s="61"/>
      <c r="J165" s="90" t="str">
        <f t="shared" ref="J165:J206" si="22">IF(ISNA(VLOOKUP($G165,$B$3:$E$257,2,FALSE())),"",VLOOKUP($G165,$B$3:$E$257,2,FALSE()))</f>
        <v/>
      </c>
      <c r="K165" s="91" t="str">
        <f t="shared" si="17"/>
        <v/>
      </c>
      <c r="L165" s="91" t="str">
        <f t="shared" si="20"/>
        <v/>
      </c>
      <c r="M165" s="92" t="str">
        <f t="shared" si="18"/>
        <v/>
      </c>
      <c r="N165" s="93" t="str">
        <f t="shared" si="19"/>
        <v/>
      </c>
      <c r="O165" s="93" t="str">
        <f>IF(H165="","",VLOOKUP(H165,Euralcodes!$A$2:$C$840,3,FALSE()))</f>
        <v/>
      </c>
      <c r="P165" s="122" t="str">
        <f>IF(J165="","",IF(ISNA(VLOOKUP(J165,Uitwerking!$A$11:$E$210,5,FALSE)),"",LEFT(VLOOKUP(J165,Uitwerking!$A$11:$E$210,5,FALSE),LEN(VLOOKUP(J165,Uitwerking!$A$11:$E$210,5,FALSE))-1)))</f>
        <v/>
      </c>
      <c r="Q165" s="61"/>
    </row>
    <row r="166" spans="1:17" ht="50" customHeight="1" thickTop="1" thickBot="1" x14ac:dyDescent="0.3">
      <c r="A166" s="61"/>
      <c r="B166" s="61">
        <f>IF(AND(ISNUMBER(D166),D166&lt;&gt;"",ISNUMBER(VALUE(LEFT(C166,6)))),IF(VALUE(LEFT(C166,6))&lt;10000,-ABS(B165),IF(ISNA(VLOOKUP(C166,$C$3:C165,1,FALSE())),ABS(B165)+1,-ABS(B165))),-ABS(B165))</f>
        <v>0</v>
      </c>
      <c r="C166" s="61" t="str">
        <f>IF(LEN('Afvalgegevens e-MJV'!A164)&lt;&gt;8,IF('Afvalgegevens e-MJV'!A164="","",'Afvalgegevens e-MJV'!A164),CONCATENATE(LEFT('Afvalgegevens e-MJV'!A164,2),MID('Afvalgegevens e-MJV'!A164,4,2),MID('Afvalgegevens e-MJV'!A164,7,2),IF('Afvalgegevens e-MJV'!C164="Ja","*","")))</f>
        <v/>
      </c>
      <c r="D166" s="61">
        <f>IF(ISNUMBER('Afvalgegevens e-MJV'!D164),'Afvalgegevens e-MJV'!D164,IF(ISNUMBER(_xlfn.NUMBERVALUE('Afvalgegevens e-MJV'!D164,",",".")),_xlfn.NUMBERVALUE('Afvalgegevens e-MJV'!D164,",","."),""))</f>
        <v>0</v>
      </c>
      <c r="E166" s="61" t="str">
        <f>IF(C166="","",IF(ISNA(VLOOKUP('Verschil e-MJV en LMA'!C166,Uitwerking!$A$11:$B$210,2,FALSE())),"",VLOOKUP('Verschil e-MJV en LMA'!C166,Uitwerking!$A$11:$B$210,2,FALSE())/1000))</f>
        <v/>
      </c>
      <c r="F166" s="61"/>
      <c r="G166" s="61">
        <f t="shared" si="21"/>
        <v>162</v>
      </c>
      <c r="H166" s="61" t="str">
        <f t="shared" si="16"/>
        <v/>
      </c>
      <c r="I166" s="61"/>
      <c r="J166" s="90" t="str">
        <f t="shared" si="22"/>
        <v/>
      </c>
      <c r="K166" s="91" t="str">
        <f t="shared" si="17"/>
        <v/>
      </c>
      <c r="L166" s="91" t="str">
        <f t="shared" si="20"/>
        <v/>
      </c>
      <c r="M166" s="92" t="str">
        <f t="shared" si="18"/>
        <v/>
      </c>
      <c r="N166" s="93" t="str">
        <f t="shared" si="19"/>
        <v/>
      </c>
      <c r="O166" s="93" t="str">
        <f>IF(H166="","",VLOOKUP(H166,Euralcodes!$A$2:$C$840,3,FALSE()))</f>
        <v/>
      </c>
      <c r="P166" s="122" t="str">
        <f>IF(J166="","",IF(ISNA(VLOOKUP(J166,Uitwerking!$A$11:$E$210,5,FALSE)),"",LEFT(VLOOKUP(J166,Uitwerking!$A$11:$E$210,5,FALSE),LEN(VLOOKUP(J166,Uitwerking!$A$11:$E$210,5,FALSE))-1)))</f>
        <v/>
      </c>
      <c r="Q166" s="61"/>
    </row>
    <row r="167" spans="1:17" ht="50" customHeight="1" thickTop="1" thickBot="1" x14ac:dyDescent="0.3">
      <c r="A167" s="61"/>
      <c r="B167" s="61">
        <f>IF(AND(ISNUMBER(D167),D167&lt;&gt;"",ISNUMBER(VALUE(LEFT(C167,6)))),IF(VALUE(LEFT(C167,6))&lt;10000,-ABS(B166),IF(ISNA(VLOOKUP(C167,$C$3:C166,1,FALSE())),ABS(B166)+1,-ABS(B166))),-ABS(B166))</f>
        <v>0</v>
      </c>
      <c r="C167" s="61" t="str">
        <f>IF(LEN('Afvalgegevens e-MJV'!A165)&lt;&gt;8,IF('Afvalgegevens e-MJV'!A165="","",'Afvalgegevens e-MJV'!A165),CONCATENATE(LEFT('Afvalgegevens e-MJV'!A165,2),MID('Afvalgegevens e-MJV'!A165,4,2),MID('Afvalgegevens e-MJV'!A165,7,2),IF('Afvalgegevens e-MJV'!C165="Ja","*","")))</f>
        <v/>
      </c>
      <c r="D167" s="61">
        <f>IF(ISNUMBER('Afvalgegevens e-MJV'!D165),'Afvalgegevens e-MJV'!D165,IF(ISNUMBER(_xlfn.NUMBERVALUE('Afvalgegevens e-MJV'!D165,",",".")),_xlfn.NUMBERVALUE('Afvalgegevens e-MJV'!D165,",","."),""))</f>
        <v>0</v>
      </c>
      <c r="E167" s="61" t="str">
        <f>IF(C167="","",IF(ISNA(VLOOKUP('Verschil e-MJV en LMA'!C167,Uitwerking!$A$11:$B$210,2,FALSE())),"",VLOOKUP('Verschil e-MJV en LMA'!C167,Uitwerking!$A$11:$B$210,2,FALSE())/1000))</f>
        <v/>
      </c>
      <c r="F167" s="61"/>
      <c r="G167" s="61">
        <f t="shared" si="21"/>
        <v>163</v>
      </c>
      <c r="H167" s="61" t="str">
        <f t="shared" si="16"/>
        <v/>
      </c>
      <c r="I167" s="61"/>
      <c r="J167" s="90" t="str">
        <f t="shared" si="22"/>
        <v/>
      </c>
      <c r="K167" s="91" t="str">
        <f t="shared" si="17"/>
        <v/>
      </c>
      <c r="L167" s="91" t="str">
        <f t="shared" si="20"/>
        <v/>
      </c>
      <c r="M167" s="92" t="str">
        <f t="shared" si="18"/>
        <v/>
      </c>
      <c r="N167" s="93" t="str">
        <f t="shared" si="19"/>
        <v/>
      </c>
      <c r="O167" s="93" t="str">
        <f>IF(H167="","",VLOOKUP(H167,Euralcodes!$A$2:$C$840,3,FALSE()))</f>
        <v/>
      </c>
      <c r="P167" s="122" t="str">
        <f>IF(J167="","",IF(ISNA(VLOOKUP(J167,Uitwerking!$A$11:$E$210,5,FALSE)),"",LEFT(VLOOKUP(J167,Uitwerking!$A$11:$E$210,5,FALSE),LEN(VLOOKUP(J167,Uitwerking!$A$11:$E$210,5,FALSE))-1)))</f>
        <v/>
      </c>
      <c r="Q167" s="61"/>
    </row>
    <row r="168" spans="1:17" ht="50" customHeight="1" thickTop="1" thickBot="1" x14ac:dyDescent="0.3">
      <c r="A168" s="61"/>
      <c r="B168" s="61">
        <f>IF(AND(ISNUMBER(D168),D168&lt;&gt;"",ISNUMBER(VALUE(LEFT(C168,6)))),IF(VALUE(LEFT(C168,6))&lt;10000,-ABS(B167),IF(ISNA(VLOOKUP(C168,$C$3:C167,1,FALSE())),ABS(B167)+1,-ABS(B167))),-ABS(B167))</f>
        <v>0</v>
      </c>
      <c r="C168" s="61" t="str">
        <f>IF(LEN('Afvalgegevens e-MJV'!A166)&lt;&gt;8,IF('Afvalgegevens e-MJV'!A166="","",'Afvalgegevens e-MJV'!A166),CONCATENATE(LEFT('Afvalgegevens e-MJV'!A166,2),MID('Afvalgegevens e-MJV'!A166,4,2),MID('Afvalgegevens e-MJV'!A166,7,2),IF('Afvalgegevens e-MJV'!C166="Ja","*","")))</f>
        <v/>
      </c>
      <c r="D168" s="61">
        <f>IF(ISNUMBER('Afvalgegevens e-MJV'!D166),'Afvalgegevens e-MJV'!D166,IF(ISNUMBER(_xlfn.NUMBERVALUE('Afvalgegevens e-MJV'!D166,",",".")),_xlfn.NUMBERVALUE('Afvalgegevens e-MJV'!D166,",","."),""))</f>
        <v>0</v>
      </c>
      <c r="E168" s="61" t="str">
        <f>IF(C168="","",IF(ISNA(VLOOKUP('Verschil e-MJV en LMA'!C168,Uitwerking!$A$11:$B$210,2,FALSE())),"",VLOOKUP('Verschil e-MJV en LMA'!C168,Uitwerking!$A$11:$B$210,2,FALSE())/1000))</f>
        <v/>
      </c>
      <c r="F168" s="61"/>
      <c r="G168" s="61">
        <f t="shared" si="21"/>
        <v>164</v>
      </c>
      <c r="H168" s="61" t="str">
        <f t="shared" si="16"/>
        <v/>
      </c>
      <c r="I168" s="61"/>
      <c r="J168" s="90" t="str">
        <f t="shared" si="22"/>
        <v/>
      </c>
      <c r="K168" s="91" t="str">
        <f t="shared" si="17"/>
        <v/>
      </c>
      <c r="L168" s="91" t="str">
        <f t="shared" si="20"/>
        <v/>
      </c>
      <c r="M168" s="92" t="str">
        <f t="shared" si="18"/>
        <v/>
      </c>
      <c r="N168" s="93" t="str">
        <f t="shared" si="19"/>
        <v/>
      </c>
      <c r="O168" s="93" t="str">
        <f>IF(H168="","",VLOOKUP(H168,Euralcodes!$A$2:$C$840,3,FALSE()))</f>
        <v/>
      </c>
      <c r="P168" s="122" t="str">
        <f>IF(J168="","",IF(ISNA(VLOOKUP(J168,Uitwerking!$A$11:$E$210,5,FALSE)),"",LEFT(VLOOKUP(J168,Uitwerking!$A$11:$E$210,5,FALSE),LEN(VLOOKUP(J168,Uitwerking!$A$11:$E$210,5,FALSE))-1)))</f>
        <v/>
      </c>
      <c r="Q168" s="61"/>
    </row>
    <row r="169" spans="1:17" ht="50" customHeight="1" thickTop="1" thickBot="1" x14ac:dyDescent="0.3">
      <c r="A169" s="61"/>
      <c r="B169" s="61">
        <f>IF(AND(ISNUMBER(D169),D169&lt;&gt;"",ISNUMBER(VALUE(LEFT(C169,6)))),IF(VALUE(LEFT(C169,6))&lt;10000,-ABS(B168),IF(ISNA(VLOOKUP(C169,$C$3:C168,1,FALSE())),ABS(B168)+1,-ABS(B168))),-ABS(B168))</f>
        <v>0</v>
      </c>
      <c r="C169" s="61" t="str">
        <f>IF(LEN('Afvalgegevens e-MJV'!A167)&lt;&gt;8,IF('Afvalgegevens e-MJV'!A167="","",'Afvalgegevens e-MJV'!A167),CONCATENATE(LEFT('Afvalgegevens e-MJV'!A167,2),MID('Afvalgegevens e-MJV'!A167,4,2),MID('Afvalgegevens e-MJV'!A167,7,2),IF('Afvalgegevens e-MJV'!C167="Ja","*","")))</f>
        <v/>
      </c>
      <c r="D169" s="61">
        <f>IF(ISNUMBER('Afvalgegevens e-MJV'!D167),'Afvalgegevens e-MJV'!D167,IF(ISNUMBER(_xlfn.NUMBERVALUE('Afvalgegevens e-MJV'!D167,",",".")),_xlfn.NUMBERVALUE('Afvalgegevens e-MJV'!D167,",","."),""))</f>
        <v>0</v>
      </c>
      <c r="E169" s="61" t="str">
        <f>IF(C169="","",IF(ISNA(VLOOKUP('Verschil e-MJV en LMA'!C169,Uitwerking!$A$11:$B$210,2,FALSE())),"",VLOOKUP('Verschil e-MJV en LMA'!C169,Uitwerking!$A$11:$B$210,2,FALSE())/1000))</f>
        <v/>
      </c>
      <c r="F169" s="61"/>
      <c r="G169" s="61">
        <f t="shared" si="21"/>
        <v>165</v>
      </c>
      <c r="H169" s="61" t="str">
        <f t="shared" si="16"/>
        <v/>
      </c>
      <c r="I169" s="61"/>
      <c r="J169" s="90" t="str">
        <f t="shared" si="22"/>
        <v/>
      </c>
      <c r="K169" s="91" t="str">
        <f t="shared" si="17"/>
        <v/>
      </c>
      <c r="L169" s="91" t="str">
        <f t="shared" si="20"/>
        <v/>
      </c>
      <c r="M169" s="92" t="str">
        <f t="shared" si="18"/>
        <v/>
      </c>
      <c r="N169" s="93" t="str">
        <f t="shared" si="19"/>
        <v/>
      </c>
      <c r="O169" s="93" t="str">
        <f>IF(H169="","",VLOOKUP(H169,Euralcodes!$A$2:$C$840,3,FALSE()))</f>
        <v/>
      </c>
      <c r="P169" s="122" t="str">
        <f>IF(J169="","",IF(ISNA(VLOOKUP(J169,Uitwerking!$A$11:$E$210,5,FALSE)),"",LEFT(VLOOKUP(J169,Uitwerking!$A$11:$E$210,5,FALSE),LEN(VLOOKUP(J169,Uitwerking!$A$11:$E$210,5,FALSE))-1)))</f>
        <v/>
      </c>
      <c r="Q169" s="61"/>
    </row>
    <row r="170" spans="1:17" ht="50" customHeight="1" thickTop="1" thickBot="1" x14ac:dyDescent="0.3">
      <c r="A170" s="61"/>
      <c r="B170" s="61">
        <f>IF(AND(ISNUMBER(D170),D170&lt;&gt;"",ISNUMBER(VALUE(LEFT(C170,6)))),IF(VALUE(LEFT(C170,6))&lt;10000,-ABS(B169),IF(ISNA(VLOOKUP(C170,$C$3:C169,1,FALSE())),ABS(B169)+1,-ABS(B169))),-ABS(B169))</f>
        <v>0</v>
      </c>
      <c r="C170" s="61" t="str">
        <f>IF(LEN('Afvalgegevens e-MJV'!A168)&lt;&gt;8,IF('Afvalgegevens e-MJV'!A168="","",'Afvalgegevens e-MJV'!A168),CONCATENATE(LEFT('Afvalgegevens e-MJV'!A168,2),MID('Afvalgegevens e-MJV'!A168,4,2),MID('Afvalgegevens e-MJV'!A168,7,2),IF('Afvalgegevens e-MJV'!C168="Ja","*","")))</f>
        <v/>
      </c>
      <c r="D170" s="61">
        <f>IF(ISNUMBER('Afvalgegevens e-MJV'!D168),'Afvalgegevens e-MJV'!D168,IF(ISNUMBER(_xlfn.NUMBERVALUE('Afvalgegevens e-MJV'!D168,",",".")),_xlfn.NUMBERVALUE('Afvalgegevens e-MJV'!D168,",","."),""))</f>
        <v>0</v>
      </c>
      <c r="E170" s="61" t="str">
        <f>IF(C170="","",IF(ISNA(VLOOKUP('Verschil e-MJV en LMA'!C170,Uitwerking!$A$11:$B$210,2,FALSE())),"",VLOOKUP('Verschil e-MJV en LMA'!C170,Uitwerking!$A$11:$B$210,2,FALSE())/1000))</f>
        <v/>
      </c>
      <c r="F170" s="61"/>
      <c r="G170" s="61">
        <f t="shared" si="21"/>
        <v>166</v>
      </c>
      <c r="H170" s="61" t="str">
        <f t="shared" si="16"/>
        <v/>
      </c>
      <c r="I170" s="61"/>
      <c r="J170" s="90" t="str">
        <f t="shared" si="22"/>
        <v/>
      </c>
      <c r="K170" s="91" t="str">
        <f t="shared" si="17"/>
        <v/>
      </c>
      <c r="L170" s="91" t="str">
        <f t="shared" si="20"/>
        <v/>
      </c>
      <c r="M170" s="92" t="str">
        <f t="shared" si="18"/>
        <v/>
      </c>
      <c r="N170" s="93" t="str">
        <f t="shared" si="19"/>
        <v/>
      </c>
      <c r="O170" s="93" t="str">
        <f>IF(H170="","",VLOOKUP(H170,Euralcodes!$A$2:$C$840,3,FALSE()))</f>
        <v/>
      </c>
      <c r="P170" s="122" t="str">
        <f>IF(J170="","",IF(ISNA(VLOOKUP(J170,Uitwerking!$A$11:$E$210,5,FALSE)),"",LEFT(VLOOKUP(J170,Uitwerking!$A$11:$E$210,5,FALSE),LEN(VLOOKUP(J170,Uitwerking!$A$11:$E$210,5,FALSE))-1)))</f>
        <v/>
      </c>
      <c r="Q170" s="61"/>
    </row>
    <row r="171" spans="1:17" ht="50" customHeight="1" thickTop="1" thickBot="1" x14ac:dyDescent="0.3">
      <c r="A171" s="61"/>
      <c r="B171" s="61">
        <f>IF(AND(ISNUMBER(D171),D171&lt;&gt;"",ISNUMBER(VALUE(LEFT(C171,6)))),IF(VALUE(LEFT(C171,6))&lt;10000,-ABS(B170),IF(ISNA(VLOOKUP(C171,$C$3:C170,1,FALSE())),ABS(B170)+1,-ABS(B170))),-ABS(B170))</f>
        <v>0</v>
      </c>
      <c r="C171" s="61" t="str">
        <f>IF(LEN('Afvalgegevens e-MJV'!A169)&lt;&gt;8,IF('Afvalgegevens e-MJV'!A169="","",'Afvalgegevens e-MJV'!A169),CONCATENATE(LEFT('Afvalgegevens e-MJV'!A169,2),MID('Afvalgegevens e-MJV'!A169,4,2),MID('Afvalgegevens e-MJV'!A169,7,2),IF('Afvalgegevens e-MJV'!C169="Ja","*","")))</f>
        <v/>
      </c>
      <c r="D171" s="61">
        <f>IF(ISNUMBER('Afvalgegevens e-MJV'!D169),'Afvalgegevens e-MJV'!D169,IF(ISNUMBER(_xlfn.NUMBERVALUE('Afvalgegevens e-MJV'!D169,",",".")),_xlfn.NUMBERVALUE('Afvalgegevens e-MJV'!D169,",","."),""))</f>
        <v>0</v>
      </c>
      <c r="E171" s="61" t="str">
        <f>IF(C171="","",IF(ISNA(VLOOKUP('Verschil e-MJV en LMA'!C171,Uitwerking!$A$11:$B$210,2,FALSE())),"",VLOOKUP('Verschil e-MJV en LMA'!C171,Uitwerking!$A$11:$B$210,2,FALSE())/1000))</f>
        <v/>
      </c>
      <c r="F171" s="61"/>
      <c r="G171" s="61">
        <f t="shared" si="21"/>
        <v>167</v>
      </c>
      <c r="H171" s="61" t="str">
        <f t="shared" si="16"/>
        <v/>
      </c>
      <c r="I171" s="61"/>
      <c r="J171" s="90" t="str">
        <f t="shared" si="22"/>
        <v/>
      </c>
      <c r="K171" s="91" t="str">
        <f t="shared" si="17"/>
        <v/>
      </c>
      <c r="L171" s="91" t="str">
        <f t="shared" si="20"/>
        <v/>
      </c>
      <c r="M171" s="92" t="str">
        <f t="shared" si="18"/>
        <v/>
      </c>
      <c r="N171" s="93" t="str">
        <f t="shared" si="19"/>
        <v/>
      </c>
      <c r="O171" s="93" t="str">
        <f>IF(H171="","",VLOOKUP(H171,Euralcodes!$A$2:$C$840,3,FALSE()))</f>
        <v/>
      </c>
      <c r="P171" s="122" t="str">
        <f>IF(J171="","",IF(ISNA(VLOOKUP(J171,Uitwerking!$A$11:$E$210,5,FALSE)),"",LEFT(VLOOKUP(J171,Uitwerking!$A$11:$E$210,5,FALSE),LEN(VLOOKUP(J171,Uitwerking!$A$11:$E$210,5,FALSE))-1)))</f>
        <v/>
      </c>
      <c r="Q171" s="61"/>
    </row>
    <row r="172" spans="1:17" ht="50" customHeight="1" thickTop="1" thickBot="1" x14ac:dyDescent="0.3">
      <c r="A172" s="61"/>
      <c r="B172" s="61">
        <f>IF(AND(ISNUMBER(D172),D172&lt;&gt;"",ISNUMBER(VALUE(LEFT(C172,6)))),IF(VALUE(LEFT(C172,6))&lt;10000,-ABS(B171),IF(ISNA(VLOOKUP(C172,$C$3:C171,1,FALSE())),ABS(B171)+1,-ABS(B171))),-ABS(B171))</f>
        <v>0</v>
      </c>
      <c r="C172" s="61" t="str">
        <f>IF(LEN('Afvalgegevens e-MJV'!A170)&lt;&gt;8,IF('Afvalgegevens e-MJV'!A170="","",'Afvalgegevens e-MJV'!A170),CONCATENATE(LEFT('Afvalgegevens e-MJV'!A170,2),MID('Afvalgegevens e-MJV'!A170,4,2),MID('Afvalgegevens e-MJV'!A170,7,2),IF('Afvalgegevens e-MJV'!C170="Ja","*","")))</f>
        <v/>
      </c>
      <c r="D172" s="61">
        <f>IF(ISNUMBER('Afvalgegevens e-MJV'!D170),'Afvalgegevens e-MJV'!D170,IF(ISNUMBER(_xlfn.NUMBERVALUE('Afvalgegevens e-MJV'!D170,",",".")),_xlfn.NUMBERVALUE('Afvalgegevens e-MJV'!D170,",","."),""))</f>
        <v>0</v>
      </c>
      <c r="E172" s="61" t="str">
        <f>IF(C172="","",IF(ISNA(VLOOKUP('Verschil e-MJV en LMA'!C172,Uitwerking!$A$11:$B$210,2,FALSE())),"",VLOOKUP('Verschil e-MJV en LMA'!C172,Uitwerking!$A$11:$B$210,2,FALSE())/1000))</f>
        <v/>
      </c>
      <c r="F172" s="61"/>
      <c r="G172" s="61">
        <f t="shared" si="21"/>
        <v>168</v>
      </c>
      <c r="H172" s="61" t="str">
        <f t="shared" si="16"/>
        <v/>
      </c>
      <c r="I172" s="61"/>
      <c r="J172" s="90" t="str">
        <f t="shared" si="22"/>
        <v/>
      </c>
      <c r="K172" s="91" t="str">
        <f t="shared" si="17"/>
        <v/>
      </c>
      <c r="L172" s="91" t="str">
        <f t="shared" si="20"/>
        <v/>
      </c>
      <c r="M172" s="92" t="str">
        <f t="shared" si="18"/>
        <v/>
      </c>
      <c r="N172" s="93" t="str">
        <f t="shared" si="19"/>
        <v/>
      </c>
      <c r="O172" s="93" t="str">
        <f>IF(H172="","",VLOOKUP(H172,Euralcodes!$A$2:$C$840,3,FALSE()))</f>
        <v/>
      </c>
      <c r="P172" s="122" t="str">
        <f>IF(J172="","",IF(ISNA(VLOOKUP(J172,Uitwerking!$A$11:$E$210,5,FALSE)),"",LEFT(VLOOKUP(J172,Uitwerking!$A$11:$E$210,5,FALSE),LEN(VLOOKUP(J172,Uitwerking!$A$11:$E$210,5,FALSE))-1)))</f>
        <v/>
      </c>
      <c r="Q172" s="61"/>
    </row>
    <row r="173" spans="1:17" ht="50" customHeight="1" thickTop="1" thickBot="1" x14ac:dyDescent="0.3">
      <c r="A173" s="61"/>
      <c r="B173" s="61">
        <f>IF(AND(ISNUMBER(D173),D173&lt;&gt;"",ISNUMBER(VALUE(LEFT(C173,6)))),IF(VALUE(LEFT(C173,6))&lt;10000,-ABS(B172),IF(ISNA(VLOOKUP(C173,$C$3:C172,1,FALSE())),ABS(B172)+1,-ABS(B172))),-ABS(B172))</f>
        <v>0</v>
      </c>
      <c r="C173" s="61" t="str">
        <f>IF(LEN('Afvalgegevens e-MJV'!A171)&lt;&gt;8,IF('Afvalgegevens e-MJV'!A171="","",'Afvalgegevens e-MJV'!A171),CONCATENATE(LEFT('Afvalgegevens e-MJV'!A171,2),MID('Afvalgegevens e-MJV'!A171,4,2),MID('Afvalgegevens e-MJV'!A171,7,2),IF('Afvalgegevens e-MJV'!C171="Ja","*","")))</f>
        <v/>
      </c>
      <c r="D173" s="61">
        <f>IF(ISNUMBER('Afvalgegevens e-MJV'!D171),'Afvalgegevens e-MJV'!D171,IF(ISNUMBER(_xlfn.NUMBERVALUE('Afvalgegevens e-MJV'!D171,",",".")),_xlfn.NUMBERVALUE('Afvalgegevens e-MJV'!D171,",","."),""))</f>
        <v>0</v>
      </c>
      <c r="E173" s="61" t="str">
        <f>IF(C173="","",IF(ISNA(VLOOKUP('Verschil e-MJV en LMA'!C173,Uitwerking!$A$11:$B$210,2,FALSE())),"",VLOOKUP('Verschil e-MJV en LMA'!C173,Uitwerking!$A$11:$B$210,2,FALSE())/1000))</f>
        <v/>
      </c>
      <c r="F173" s="61"/>
      <c r="G173" s="61">
        <f t="shared" si="21"/>
        <v>169</v>
      </c>
      <c r="H173" s="61" t="str">
        <f t="shared" si="16"/>
        <v/>
      </c>
      <c r="I173" s="61"/>
      <c r="J173" s="90" t="str">
        <f t="shared" si="22"/>
        <v/>
      </c>
      <c r="K173" s="91" t="str">
        <f t="shared" si="17"/>
        <v/>
      </c>
      <c r="L173" s="91" t="str">
        <f t="shared" si="20"/>
        <v/>
      </c>
      <c r="M173" s="92" t="str">
        <f t="shared" si="18"/>
        <v/>
      </c>
      <c r="N173" s="93" t="str">
        <f t="shared" si="19"/>
        <v/>
      </c>
      <c r="O173" s="93" t="str">
        <f>IF(H173="","",VLOOKUP(H173,Euralcodes!$A$2:$C$840,3,FALSE()))</f>
        <v/>
      </c>
      <c r="P173" s="122" t="str">
        <f>IF(J173="","",IF(ISNA(VLOOKUP(J173,Uitwerking!$A$11:$E$210,5,FALSE)),"",LEFT(VLOOKUP(J173,Uitwerking!$A$11:$E$210,5,FALSE),LEN(VLOOKUP(J173,Uitwerking!$A$11:$E$210,5,FALSE))-1)))</f>
        <v/>
      </c>
      <c r="Q173" s="61"/>
    </row>
    <row r="174" spans="1:17" ht="50" customHeight="1" thickTop="1" thickBot="1" x14ac:dyDescent="0.3">
      <c r="A174" s="61"/>
      <c r="B174" s="61">
        <f>IF(AND(ISNUMBER(D174),D174&lt;&gt;"",ISNUMBER(VALUE(LEFT(C174,6)))),IF(VALUE(LEFT(C174,6))&lt;10000,-ABS(B173),IF(ISNA(VLOOKUP(C174,$C$3:C173,1,FALSE())),ABS(B173)+1,-ABS(B173))),-ABS(B173))</f>
        <v>0</v>
      </c>
      <c r="C174" s="61" t="str">
        <f>IF(LEN('Afvalgegevens e-MJV'!A172)&lt;&gt;8,IF('Afvalgegevens e-MJV'!A172="","",'Afvalgegevens e-MJV'!A172),CONCATENATE(LEFT('Afvalgegevens e-MJV'!A172,2),MID('Afvalgegevens e-MJV'!A172,4,2),MID('Afvalgegevens e-MJV'!A172,7,2),IF('Afvalgegevens e-MJV'!C172="Ja","*","")))</f>
        <v/>
      </c>
      <c r="D174" s="61">
        <f>IF(ISNUMBER('Afvalgegevens e-MJV'!D172),'Afvalgegevens e-MJV'!D172,IF(ISNUMBER(_xlfn.NUMBERVALUE('Afvalgegevens e-MJV'!D172,",",".")),_xlfn.NUMBERVALUE('Afvalgegevens e-MJV'!D172,",","."),""))</f>
        <v>0</v>
      </c>
      <c r="E174" s="61" t="str">
        <f>IF(C174="","",IF(ISNA(VLOOKUP('Verschil e-MJV en LMA'!C174,Uitwerking!$A$11:$B$210,2,FALSE())),"",VLOOKUP('Verschil e-MJV en LMA'!C174,Uitwerking!$A$11:$B$210,2,FALSE())/1000))</f>
        <v/>
      </c>
      <c r="F174" s="61"/>
      <c r="G174" s="61">
        <f t="shared" si="21"/>
        <v>170</v>
      </c>
      <c r="H174" s="61" t="str">
        <f t="shared" si="16"/>
        <v/>
      </c>
      <c r="I174" s="61"/>
      <c r="J174" s="90" t="str">
        <f t="shared" si="22"/>
        <v/>
      </c>
      <c r="K174" s="91" t="str">
        <f t="shared" si="17"/>
        <v/>
      </c>
      <c r="L174" s="91" t="str">
        <f t="shared" si="20"/>
        <v/>
      </c>
      <c r="M174" s="92" t="str">
        <f t="shared" si="18"/>
        <v/>
      </c>
      <c r="N174" s="93" t="str">
        <f t="shared" si="19"/>
        <v/>
      </c>
      <c r="O174" s="93" t="str">
        <f>IF(H174="","",VLOOKUP(H174,Euralcodes!$A$2:$C$840,3,FALSE()))</f>
        <v/>
      </c>
      <c r="P174" s="122" t="str">
        <f>IF(J174="","",IF(ISNA(VLOOKUP(J174,Uitwerking!$A$11:$E$210,5,FALSE)),"",LEFT(VLOOKUP(J174,Uitwerking!$A$11:$E$210,5,FALSE),LEN(VLOOKUP(J174,Uitwerking!$A$11:$E$210,5,FALSE))-1)))</f>
        <v/>
      </c>
      <c r="Q174" s="61"/>
    </row>
    <row r="175" spans="1:17" ht="50" customHeight="1" thickTop="1" thickBot="1" x14ac:dyDescent="0.3">
      <c r="A175" s="61"/>
      <c r="B175" s="61">
        <f>IF(AND(ISNUMBER(D175),D175&lt;&gt;"",ISNUMBER(VALUE(LEFT(C175,6)))),IF(VALUE(LEFT(C175,6))&lt;10000,-ABS(B174),IF(ISNA(VLOOKUP(C175,$C$3:C174,1,FALSE())),ABS(B174)+1,-ABS(B174))),-ABS(B174))</f>
        <v>0</v>
      </c>
      <c r="C175" s="61" t="str">
        <f>IF(LEN('Afvalgegevens e-MJV'!A173)&lt;&gt;8,IF('Afvalgegevens e-MJV'!A173="","",'Afvalgegevens e-MJV'!A173),CONCATENATE(LEFT('Afvalgegevens e-MJV'!A173,2),MID('Afvalgegevens e-MJV'!A173,4,2),MID('Afvalgegevens e-MJV'!A173,7,2),IF('Afvalgegevens e-MJV'!C173="Ja","*","")))</f>
        <v/>
      </c>
      <c r="D175" s="61">
        <f>IF(ISNUMBER('Afvalgegevens e-MJV'!D173),'Afvalgegevens e-MJV'!D173,IF(ISNUMBER(_xlfn.NUMBERVALUE('Afvalgegevens e-MJV'!D173,",",".")),_xlfn.NUMBERVALUE('Afvalgegevens e-MJV'!D173,",","."),""))</f>
        <v>0</v>
      </c>
      <c r="E175" s="61" t="str">
        <f>IF(C175="","",IF(ISNA(VLOOKUP('Verschil e-MJV en LMA'!C175,Uitwerking!$A$11:$B$210,2,FALSE())),"",VLOOKUP('Verschil e-MJV en LMA'!C175,Uitwerking!$A$11:$B$210,2,FALSE())/1000))</f>
        <v/>
      </c>
      <c r="F175" s="61"/>
      <c r="G175" s="61">
        <f t="shared" si="21"/>
        <v>171</v>
      </c>
      <c r="H175" s="61" t="str">
        <f t="shared" si="16"/>
        <v/>
      </c>
      <c r="I175" s="61"/>
      <c r="J175" s="90" t="str">
        <f t="shared" si="22"/>
        <v/>
      </c>
      <c r="K175" s="91" t="str">
        <f t="shared" si="17"/>
        <v/>
      </c>
      <c r="L175" s="91" t="str">
        <f t="shared" si="20"/>
        <v/>
      </c>
      <c r="M175" s="92" t="str">
        <f t="shared" si="18"/>
        <v/>
      </c>
      <c r="N175" s="93" t="str">
        <f t="shared" si="19"/>
        <v/>
      </c>
      <c r="O175" s="93" t="str">
        <f>IF(H175="","",VLOOKUP(H175,Euralcodes!$A$2:$C$840,3,FALSE()))</f>
        <v/>
      </c>
      <c r="P175" s="122" t="str">
        <f>IF(J175="","",IF(ISNA(VLOOKUP(J175,Uitwerking!$A$11:$E$210,5,FALSE)),"",LEFT(VLOOKUP(J175,Uitwerking!$A$11:$E$210,5,FALSE),LEN(VLOOKUP(J175,Uitwerking!$A$11:$E$210,5,FALSE))-1)))</f>
        <v/>
      </c>
      <c r="Q175" s="61"/>
    </row>
    <row r="176" spans="1:17" ht="50" customHeight="1" thickTop="1" thickBot="1" x14ac:dyDescent="0.3">
      <c r="A176" s="61"/>
      <c r="B176" s="61">
        <f>IF(AND(ISNUMBER(D176),D176&lt;&gt;"",ISNUMBER(VALUE(LEFT(C176,6)))),IF(VALUE(LEFT(C176,6))&lt;10000,-ABS(B175),IF(ISNA(VLOOKUP(C176,$C$3:C175,1,FALSE())),ABS(B175)+1,-ABS(B175))),-ABS(B175))</f>
        <v>0</v>
      </c>
      <c r="C176" s="61" t="str">
        <f>IF(LEN('Afvalgegevens e-MJV'!A174)&lt;&gt;8,IF('Afvalgegevens e-MJV'!A174="","",'Afvalgegevens e-MJV'!A174),CONCATENATE(LEFT('Afvalgegevens e-MJV'!A174,2),MID('Afvalgegevens e-MJV'!A174,4,2),MID('Afvalgegevens e-MJV'!A174,7,2),IF('Afvalgegevens e-MJV'!C174="Ja","*","")))</f>
        <v/>
      </c>
      <c r="D176" s="61">
        <f>IF(ISNUMBER('Afvalgegevens e-MJV'!D174),'Afvalgegevens e-MJV'!D174,IF(ISNUMBER(_xlfn.NUMBERVALUE('Afvalgegevens e-MJV'!D174,",",".")),_xlfn.NUMBERVALUE('Afvalgegevens e-MJV'!D174,",","."),""))</f>
        <v>0</v>
      </c>
      <c r="E176" s="61" t="str">
        <f>IF(C176="","",IF(ISNA(VLOOKUP('Verschil e-MJV en LMA'!C176,Uitwerking!$A$11:$B$210,2,FALSE())),"",VLOOKUP('Verschil e-MJV en LMA'!C176,Uitwerking!$A$11:$B$210,2,FALSE())/1000))</f>
        <v/>
      </c>
      <c r="F176" s="61"/>
      <c r="G176" s="61">
        <f t="shared" si="21"/>
        <v>172</v>
      </c>
      <c r="H176" s="61" t="str">
        <f t="shared" si="16"/>
        <v/>
      </c>
      <c r="I176" s="61"/>
      <c r="J176" s="90" t="str">
        <f t="shared" si="22"/>
        <v/>
      </c>
      <c r="K176" s="91" t="str">
        <f t="shared" si="17"/>
        <v/>
      </c>
      <c r="L176" s="91" t="str">
        <f t="shared" si="20"/>
        <v/>
      </c>
      <c r="M176" s="92" t="str">
        <f t="shared" si="18"/>
        <v/>
      </c>
      <c r="N176" s="93" t="str">
        <f t="shared" si="19"/>
        <v/>
      </c>
      <c r="O176" s="93" t="str">
        <f>IF(H176="","",VLOOKUP(H176,Euralcodes!$A$2:$C$840,3,FALSE()))</f>
        <v/>
      </c>
      <c r="P176" s="122" t="str">
        <f>IF(J176="","",IF(ISNA(VLOOKUP(J176,Uitwerking!$A$11:$E$210,5,FALSE)),"",LEFT(VLOOKUP(J176,Uitwerking!$A$11:$E$210,5,FALSE),LEN(VLOOKUP(J176,Uitwerking!$A$11:$E$210,5,FALSE))-1)))</f>
        <v/>
      </c>
      <c r="Q176" s="61"/>
    </row>
    <row r="177" spans="1:17" ht="50" customHeight="1" thickTop="1" thickBot="1" x14ac:dyDescent="0.3">
      <c r="A177" s="61"/>
      <c r="B177" s="61">
        <f>IF(AND(ISNUMBER(D177),D177&lt;&gt;"",ISNUMBER(VALUE(LEFT(C177,6)))),IF(VALUE(LEFT(C177,6))&lt;10000,-ABS(B176),IF(ISNA(VLOOKUP(C177,$C$3:C176,1,FALSE())),ABS(B176)+1,-ABS(B176))),-ABS(B176))</f>
        <v>0</v>
      </c>
      <c r="C177" s="61" t="str">
        <f>IF(LEN('Afvalgegevens e-MJV'!A175)&lt;&gt;8,IF('Afvalgegevens e-MJV'!A175="","",'Afvalgegevens e-MJV'!A175),CONCATENATE(LEFT('Afvalgegevens e-MJV'!A175,2),MID('Afvalgegevens e-MJV'!A175,4,2),MID('Afvalgegevens e-MJV'!A175,7,2),IF('Afvalgegevens e-MJV'!C175="Ja","*","")))</f>
        <v/>
      </c>
      <c r="D177" s="61">
        <f>IF(ISNUMBER('Afvalgegevens e-MJV'!D175),'Afvalgegevens e-MJV'!D175,IF(ISNUMBER(_xlfn.NUMBERVALUE('Afvalgegevens e-MJV'!D175,",",".")),_xlfn.NUMBERVALUE('Afvalgegevens e-MJV'!D175,",","."),""))</f>
        <v>0</v>
      </c>
      <c r="E177" s="61" t="str">
        <f>IF(C177="","",IF(ISNA(VLOOKUP('Verschil e-MJV en LMA'!C177,Uitwerking!$A$11:$B$210,2,FALSE())),"",VLOOKUP('Verschil e-MJV en LMA'!C177,Uitwerking!$A$11:$B$210,2,FALSE())/1000))</f>
        <v/>
      </c>
      <c r="F177" s="61"/>
      <c r="G177" s="61">
        <f t="shared" si="21"/>
        <v>173</v>
      </c>
      <c r="H177" s="61" t="str">
        <f t="shared" si="16"/>
        <v/>
      </c>
      <c r="I177" s="61"/>
      <c r="J177" s="90" t="str">
        <f t="shared" si="22"/>
        <v/>
      </c>
      <c r="K177" s="91" t="str">
        <f t="shared" si="17"/>
        <v/>
      </c>
      <c r="L177" s="91" t="str">
        <f t="shared" si="20"/>
        <v/>
      </c>
      <c r="M177" s="92" t="str">
        <f t="shared" si="18"/>
        <v/>
      </c>
      <c r="N177" s="93" t="str">
        <f t="shared" si="19"/>
        <v/>
      </c>
      <c r="O177" s="93" t="str">
        <f>IF(H177="","",VLOOKUP(H177,Euralcodes!$A$2:$C$840,3,FALSE()))</f>
        <v/>
      </c>
      <c r="P177" s="122" t="str">
        <f>IF(J177="","",IF(ISNA(VLOOKUP(J177,Uitwerking!$A$11:$E$210,5,FALSE)),"",LEFT(VLOOKUP(J177,Uitwerking!$A$11:$E$210,5,FALSE),LEN(VLOOKUP(J177,Uitwerking!$A$11:$E$210,5,FALSE))-1)))</f>
        <v/>
      </c>
      <c r="Q177" s="61"/>
    </row>
    <row r="178" spans="1:17" ht="50" customHeight="1" thickTop="1" thickBot="1" x14ac:dyDescent="0.3">
      <c r="A178" s="61"/>
      <c r="B178" s="61">
        <f>IF(AND(ISNUMBER(D178),D178&lt;&gt;"",ISNUMBER(VALUE(LEFT(C178,6)))),IF(VALUE(LEFT(C178,6))&lt;10000,-ABS(B177),IF(ISNA(VLOOKUP(C178,$C$3:C177,1,FALSE())),ABS(B177)+1,-ABS(B177))),-ABS(B177))</f>
        <v>0</v>
      </c>
      <c r="C178" s="61" t="str">
        <f>IF(LEN('Afvalgegevens e-MJV'!A176)&lt;&gt;8,IF('Afvalgegevens e-MJV'!A176="","",'Afvalgegevens e-MJV'!A176),CONCATENATE(LEFT('Afvalgegevens e-MJV'!A176,2),MID('Afvalgegevens e-MJV'!A176,4,2),MID('Afvalgegevens e-MJV'!A176,7,2),IF('Afvalgegevens e-MJV'!C176="Ja","*","")))</f>
        <v/>
      </c>
      <c r="D178" s="61">
        <f>IF(ISNUMBER('Afvalgegevens e-MJV'!D176),'Afvalgegevens e-MJV'!D176,IF(ISNUMBER(_xlfn.NUMBERVALUE('Afvalgegevens e-MJV'!D176,",",".")),_xlfn.NUMBERVALUE('Afvalgegevens e-MJV'!D176,",","."),""))</f>
        <v>0</v>
      </c>
      <c r="E178" s="61" t="str">
        <f>IF(C178="","",IF(ISNA(VLOOKUP('Verschil e-MJV en LMA'!C178,Uitwerking!$A$11:$B$210,2,FALSE())),"",VLOOKUP('Verschil e-MJV en LMA'!C178,Uitwerking!$A$11:$B$210,2,FALSE())/1000))</f>
        <v/>
      </c>
      <c r="F178" s="61"/>
      <c r="G178" s="61">
        <f t="shared" si="21"/>
        <v>174</v>
      </c>
      <c r="H178" s="61" t="str">
        <f t="shared" si="16"/>
        <v/>
      </c>
      <c r="I178" s="61"/>
      <c r="J178" s="90" t="str">
        <f t="shared" si="22"/>
        <v/>
      </c>
      <c r="K178" s="91" t="str">
        <f t="shared" si="17"/>
        <v/>
      </c>
      <c r="L178" s="91" t="str">
        <f t="shared" si="20"/>
        <v/>
      </c>
      <c r="M178" s="92" t="str">
        <f t="shared" si="18"/>
        <v/>
      </c>
      <c r="N178" s="93" t="str">
        <f t="shared" si="19"/>
        <v/>
      </c>
      <c r="O178" s="93" t="str">
        <f>IF(H178="","",VLOOKUP(H178,Euralcodes!$A$2:$C$840,3,FALSE()))</f>
        <v/>
      </c>
      <c r="P178" s="122" t="str">
        <f>IF(J178="","",IF(ISNA(VLOOKUP(J178,Uitwerking!$A$11:$E$210,5,FALSE)),"",LEFT(VLOOKUP(J178,Uitwerking!$A$11:$E$210,5,FALSE),LEN(VLOOKUP(J178,Uitwerking!$A$11:$E$210,5,FALSE))-1)))</f>
        <v/>
      </c>
      <c r="Q178" s="61"/>
    </row>
    <row r="179" spans="1:17" ht="50" customHeight="1" thickTop="1" thickBot="1" x14ac:dyDescent="0.3">
      <c r="A179" s="61"/>
      <c r="B179" s="61">
        <f>IF(AND(ISNUMBER(D179),D179&lt;&gt;"",ISNUMBER(VALUE(LEFT(C179,6)))),IF(VALUE(LEFT(C179,6))&lt;10000,-ABS(B178),IF(ISNA(VLOOKUP(C179,$C$3:C178,1,FALSE())),ABS(B178)+1,-ABS(B178))),-ABS(B178))</f>
        <v>0</v>
      </c>
      <c r="C179" s="61" t="str">
        <f>IF(LEN('Afvalgegevens e-MJV'!A177)&lt;&gt;8,IF('Afvalgegevens e-MJV'!A177="","",'Afvalgegevens e-MJV'!A177),CONCATENATE(LEFT('Afvalgegevens e-MJV'!A177,2),MID('Afvalgegevens e-MJV'!A177,4,2),MID('Afvalgegevens e-MJV'!A177,7,2),IF('Afvalgegevens e-MJV'!C177="Ja","*","")))</f>
        <v/>
      </c>
      <c r="D179" s="61">
        <f>IF(ISNUMBER('Afvalgegevens e-MJV'!D177),'Afvalgegevens e-MJV'!D177,IF(ISNUMBER(_xlfn.NUMBERVALUE('Afvalgegevens e-MJV'!D177,",",".")),_xlfn.NUMBERVALUE('Afvalgegevens e-MJV'!D177,",","."),""))</f>
        <v>0</v>
      </c>
      <c r="E179" s="61" t="str">
        <f>IF(C179="","",IF(ISNA(VLOOKUP('Verschil e-MJV en LMA'!C179,Uitwerking!$A$11:$B$210,2,FALSE())),"",VLOOKUP('Verschil e-MJV en LMA'!C179,Uitwerking!$A$11:$B$210,2,FALSE())/1000))</f>
        <v/>
      </c>
      <c r="F179" s="61"/>
      <c r="G179" s="61">
        <f t="shared" si="21"/>
        <v>175</v>
      </c>
      <c r="H179" s="61" t="str">
        <f t="shared" si="16"/>
        <v/>
      </c>
      <c r="I179" s="61"/>
      <c r="J179" s="90" t="str">
        <f t="shared" si="22"/>
        <v/>
      </c>
      <c r="K179" s="91" t="str">
        <f t="shared" si="17"/>
        <v/>
      </c>
      <c r="L179" s="91" t="str">
        <f t="shared" si="20"/>
        <v/>
      </c>
      <c r="M179" s="92" t="str">
        <f t="shared" si="18"/>
        <v/>
      </c>
      <c r="N179" s="93" t="str">
        <f t="shared" si="19"/>
        <v/>
      </c>
      <c r="O179" s="93" t="str">
        <f>IF(H179="","",VLOOKUP(H179,Euralcodes!$A$2:$C$840,3,FALSE()))</f>
        <v/>
      </c>
      <c r="P179" s="122" t="str">
        <f>IF(J179="","",IF(ISNA(VLOOKUP(J179,Uitwerking!$A$11:$E$210,5,FALSE)),"",LEFT(VLOOKUP(J179,Uitwerking!$A$11:$E$210,5,FALSE),LEN(VLOOKUP(J179,Uitwerking!$A$11:$E$210,5,FALSE))-1)))</f>
        <v/>
      </c>
      <c r="Q179" s="61"/>
    </row>
    <row r="180" spans="1:17" ht="50" customHeight="1" thickTop="1" thickBot="1" x14ac:dyDescent="0.3">
      <c r="A180" s="61"/>
      <c r="B180" s="61">
        <f>IF(AND(ISNUMBER(D180),D180&lt;&gt;"",ISNUMBER(VALUE(LEFT(C180,6)))),IF(VALUE(LEFT(C180,6))&lt;10000,-ABS(B179),IF(ISNA(VLOOKUP(C180,$C$3:C179,1,FALSE())),ABS(B179)+1,-ABS(B179))),-ABS(B179))</f>
        <v>0</v>
      </c>
      <c r="C180" s="61" t="str">
        <f>IF(LEN('Afvalgegevens e-MJV'!A178)&lt;&gt;8,IF('Afvalgegevens e-MJV'!A178="","",'Afvalgegevens e-MJV'!A178),CONCATENATE(LEFT('Afvalgegevens e-MJV'!A178,2),MID('Afvalgegevens e-MJV'!A178,4,2),MID('Afvalgegevens e-MJV'!A178,7,2),IF('Afvalgegevens e-MJV'!C178="Ja","*","")))</f>
        <v/>
      </c>
      <c r="D180" s="61">
        <f>IF(ISNUMBER('Afvalgegevens e-MJV'!D178),'Afvalgegevens e-MJV'!D178,IF(ISNUMBER(_xlfn.NUMBERVALUE('Afvalgegevens e-MJV'!D178,",",".")),_xlfn.NUMBERVALUE('Afvalgegevens e-MJV'!D178,",","."),""))</f>
        <v>0</v>
      </c>
      <c r="E180" s="61" t="str">
        <f>IF(C180="","",IF(ISNA(VLOOKUP('Verschil e-MJV en LMA'!C180,Uitwerking!$A$11:$B$210,2,FALSE())),"",VLOOKUP('Verschil e-MJV en LMA'!C180,Uitwerking!$A$11:$B$210,2,FALSE())/1000))</f>
        <v/>
      </c>
      <c r="F180" s="61"/>
      <c r="G180" s="61">
        <f t="shared" si="21"/>
        <v>176</v>
      </c>
      <c r="H180" s="61" t="str">
        <f t="shared" si="16"/>
        <v/>
      </c>
      <c r="I180" s="61"/>
      <c r="J180" s="90" t="str">
        <f t="shared" si="22"/>
        <v/>
      </c>
      <c r="K180" s="91" t="str">
        <f t="shared" si="17"/>
        <v/>
      </c>
      <c r="L180" s="91" t="str">
        <f t="shared" si="20"/>
        <v/>
      </c>
      <c r="M180" s="92" t="str">
        <f t="shared" si="18"/>
        <v/>
      </c>
      <c r="N180" s="93" t="str">
        <f t="shared" si="19"/>
        <v/>
      </c>
      <c r="O180" s="93" t="str">
        <f>IF(H180="","",VLOOKUP(H180,Euralcodes!$A$2:$C$840,3,FALSE()))</f>
        <v/>
      </c>
      <c r="P180" s="122" t="str">
        <f>IF(J180="","",IF(ISNA(VLOOKUP(J180,Uitwerking!$A$11:$E$210,5,FALSE)),"",LEFT(VLOOKUP(J180,Uitwerking!$A$11:$E$210,5,FALSE),LEN(VLOOKUP(J180,Uitwerking!$A$11:$E$210,5,FALSE))-1)))</f>
        <v/>
      </c>
      <c r="Q180" s="61"/>
    </row>
    <row r="181" spans="1:17" ht="50" customHeight="1" thickTop="1" thickBot="1" x14ac:dyDescent="0.3">
      <c r="A181" s="61"/>
      <c r="B181" s="61">
        <f>IF(AND(ISNUMBER(D181),D181&lt;&gt;"",ISNUMBER(VALUE(LEFT(C181,6)))),IF(VALUE(LEFT(C181,6))&lt;10000,-ABS(B180),IF(ISNA(VLOOKUP(C181,$C$3:C180,1,FALSE())),ABS(B180)+1,-ABS(B180))),-ABS(B180))</f>
        <v>0</v>
      </c>
      <c r="C181" s="61" t="str">
        <f>IF(LEN('Afvalgegevens e-MJV'!A179)&lt;&gt;8,IF('Afvalgegevens e-MJV'!A179="","",'Afvalgegevens e-MJV'!A179),CONCATENATE(LEFT('Afvalgegevens e-MJV'!A179,2),MID('Afvalgegevens e-MJV'!A179,4,2),MID('Afvalgegevens e-MJV'!A179,7,2),IF('Afvalgegevens e-MJV'!C179="Ja","*","")))</f>
        <v/>
      </c>
      <c r="D181" s="61">
        <f>IF(ISNUMBER('Afvalgegevens e-MJV'!D179),'Afvalgegevens e-MJV'!D179,IF(ISNUMBER(_xlfn.NUMBERVALUE('Afvalgegevens e-MJV'!D179,",",".")),_xlfn.NUMBERVALUE('Afvalgegevens e-MJV'!D179,",","."),""))</f>
        <v>0</v>
      </c>
      <c r="E181" s="61" t="str">
        <f>IF(C181="","",IF(ISNA(VLOOKUP('Verschil e-MJV en LMA'!C181,Uitwerking!$A$11:$B$210,2,FALSE())),"",VLOOKUP('Verschil e-MJV en LMA'!C181,Uitwerking!$A$11:$B$210,2,FALSE())/1000))</f>
        <v/>
      </c>
      <c r="F181" s="61"/>
      <c r="G181" s="61">
        <f t="shared" si="21"/>
        <v>177</v>
      </c>
      <c r="H181" s="61" t="str">
        <f t="shared" si="16"/>
        <v/>
      </c>
      <c r="I181" s="61"/>
      <c r="J181" s="90" t="str">
        <f t="shared" si="22"/>
        <v/>
      </c>
      <c r="K181" s="91" t="str">
        <f t="shared" si="17"/>
        <v/>
      </c>
      <c r="L181" s="91" t="str">
        <f t="shared" si="20"/>
        <v/>
      </c>
      <c r="M181" s="92" t="str">
        <f t="shared" si="18"/>
        <v/>
      </c>
      <c r="N181" s="93" t="str">
        <f t="shared" si="19"/>
        <v/>
      </c>
      <c r="O181" s="93" t="str">
        <f>IF(H181="","",VLOOKUP(H181,Euralcodes!$A$2:$C$840,3,FALSE()))</f>
        <v/>
      </c>
      <c r="P181" s="122" t="str">
        <f>IF(J181="","",IF(ISNA(VLOOKUP(J181,Uitwerking!$A$11:$E$210,5,FALSE)),"",LEFT(VLOOKUP(J181,Uitwerking!$A$11:$E$210,5,FALSE),LEN(VLOOKUP(J181,Uitwerking!$A$11:$E$210,5,FALSE))-1)))</f>
        <v/>
      </c>
      <c r="Q181" s="61"/>
    </row>
    <row r="182" spans="1:17" ht="50" customHeight="1" thickTop="1" thickBot="1" x14ac:dyDescent="0.3">
      <c r="A182" s="61"/>
      <c r="B182" s="61">
        <f>IF(AND(ISNUMBER(D182),D182&lt;&gt;"",ISNUMBER(VALUE(LEFT(C182,6)))),IF(VALUE(LEFT(C182,6))&lt;10000,-ABS(B181),IF(ISNA(VLOOKUP(C182,$C$3:C181,1,FALSE())),ABS(B181)+1,-ABS(B181))),-ABS(B181))</f>
        <v>0</v>
      </c>
      <c r="C182" s="61" t="str">
        <f>IF(LEN('Afvalgegevens e-MJV'!A180)&lt;&gt;8,IF('Afvalgegevens e-MJV'!A180="","",'Afvalgegevens e-MJV'!A180),CONCATENATE(LEFT('Afvalgegevens e-MJV'!A180,2),MID('Afvalgegevens e-MJV'!A180,4,2),MID('Afvalgegevens e-MJV'!A180,7,2),IF('Afvalgegevens e-MJV'!C180="Ja","*","")))</f>
        <v/>
      </c>
      <c r="D182" s="61">
        <f>IF(ISNUMBER('Afvalgegevens e-MJV'!D180),'Afvalgegevens e-MJV'!D180,IF(ISNUMBER(_xlfn.NUMBERVALUE('Afvalgegevens e-MJV'!D180,",",".")),_xlfn.NUMBERVALUE('Afvalgegevens e-MJV'!D180,",","."),""))</f>
        <v>0</v>
      </c>
      <c r="E182" s="61" t="str">
        <f>IF(C182="","",IF(ISNA(VLOOKUP('Verschil e-MJV en LMA'!C182,Uitwerking!$A$11:$B$210,2,FALSE())),"",VLOOKUP('Verschil e-MJV en LMA'!C182,Uitwerking!$A$11:$B$210,2,FALSE())/1000))</f>
        <v/>
      </c>
      <c r="F182" s="61"/>
      <c r="G182" s="61">
        <f t="shared" si="21"/>
        <v>178</v>
      </c>
      <c r="H182" s="61" t="str">
        <f t="shared" si="16"/>
        <v/>
      </c>
      <c r="I182" s="61"/>
      <c r="J182" s="90" t="str">
        <f t="shared" si="22"/>
        <v/>
      </c>
      <c r="K182" s="91" t="str">
        <f t="shared" si="17"/>
        <v/>
      </c>
      <c r="L182" s="91" t="str">
        <f t="shared" si="20"/>
        <v/>
      </c>
      <c r="M182" s="92" t="str">
        <f t="shared" si="18"/>
        <v/>
      </c>
      <c r="N182" s="93" t="str">
        <f t="shared" si="19"/>
        <v/>
      </c>
      <c r="O182" s="93" t="str">
        <f>IF(H182="","",VLOOKUP(H182,Euralcodes!$A$2:$C$840,3,FALSE()))</f>
        <v/>
      </c>
      <c r="P182" s="122" t="str">
        <f>IF(J182="","",IF(ISNA(VLOOKUP(J182,Uitwerking!$A$11:$E$210,5,FALSE)),"",LEFT(VLOOKUP(J182,Uitwerking!$A$11:$E$210,5,FALSE),LEN(VLOOKUP(J182,Uitwerking!$A$11:$E$210,5,FALSE))-1)))</f>
        <v/>
      </c>
      <c r="Q182" s="61"/>
    </row>
    <row r="183" spans="1:17" ht="50" customHeight="1" thickTop="1" thickBot="1" x14ac:dyDescent="0.3">
      <c r="A183" s="61"/>
      <c r="B183" s="61">
        <f>IF(AND(ISNUMBER(D183),D183&lt;&gt;"",ISNUMBER(VALUE(LEFT(C183,6)))),IF(VALUE(LEFT(C183,6))&lt;10000,-ABS(B182),IF(ISNA(VLOOKUP(C183,$C$3:C182,1,FALSE())),ABS(B182)+1,-ABS(B182))),-ABS(B182))</f>
        <v>0</v>
      </c>
      <c r="C183" s="61" t="str">
        <f>IF(LEN('Afvalgegevens e-MJV'!A181)&lt;&gt;8,IF('Afvalgegevens e-MJV'!A181="","",'Afvalgegevens e-MJV'!A181),CONCATENATE(LEFT('Afvalgegevens e-MJV'!A181,2),MID('Afvalgegevens e-MJV'!A181,4,2),MID('Afvalgegevens e-MJV'!A181,7,2),IF('Afvalgegevens e-MJV'!C181="Ja","*","")))</f>
        <v/>
      </c>
      <c r="D183" s="61">
        <f>IF(ISNUMBER('Afvalgegevens e-MJV'!D181),'Afvalgegevens e-MJV'!D181,IF(ISNUMBER(_xlfn.NUMBERVALUE('Afvalgegevens e-MJV'!D181,",",".")),_xlfn.NUMBERVALUE('Afvalgegevens e-MJV'!D181,",","."),""))</f>
        <v>0</v>
      </c>
      <c r="E183" s="61" t="str">
        <f>IF(C183="","",IF(ISNA(VLOOKUP('Verschil e-MJV en LMA'!C183,Uitwerking!$A$11:$B$210,2,FALSE())),"",VLOOKUP('Verschil e-MJV en LMA'!C183,Uitwerking!$A$11:$B$210,2,FALSE())/1000))</f>
        <v/>
      </c>
      <c r="F183" s="61"/>
      <c r="G183" s="61">
        <f t="shared" si="21"/>
        <v>179</v>
      </c>
      <c r="H183" s="61" t="str">
        <f t="shared" ref="H183:H206" si="23">IF(J183="","",LEFT(J183,6))</f>
        <v/>
      </c>
      <c r="I183" s="61"/>
      <c r="J183" s="90" t="str">
        <f t="shared" si="22"/>
        <v/>
      </c>
      <c r="K183" s="91" t="str">
        <f t="shared" ref="K183:K206" si="24">IF(H183="","",SUMIF($C$4:$C$206,CONCATENATE("=",J183),$D$4:$D$206))</f>
        <v/>
      </c>
      <c r="L183" s="91" t="str">
        <f t="shared" si="20"/>
        <v/>
      </c>
      <c r="M183" s="92" t="str">
        <f t="shared" ref="M183:M206" si="25">IF(J183="","",IF(MAX(K183:L183)=0,"",ABS(K183-L183)/MAX(K183:L183)))</f>
        <v/>
      </c>
      <c r="N183" s="93" t="str">
        <f t="shared" ref="N183:N206" si="26">IF(M183="","",IF(M183&gt;0.02,CONCATENATE("Wijkt af van verwachtingswaarde (&gt;2%)",IF(AND(L183=0,ISTEXT(VLOOKUP(K183,$E$208:$F$257,2,FALSE()))),CONCATENATE(CHAR(10),"(LMA-code ",VLOOKUP(K183,$E$208:$F$257,2,FALSE()),"?)"),IF(L183&gt;K183,"",CONCATENATE(CHAR(10),"(Route inzameling of EVOA?)")))),"Ok, wijkt minder af dan 2%"))</f>
        <v/>
      </c>
      <c r="O183" s="93" t="str">
        <f>IF(H183="","",VLOOKUP(H183,Euralcodes!$A$2:$C$840,3,FALSE()))</f>
        <v/>
      </c>
      <c r="P183" s="122" t="str">
        <f>IF(J183="","",IF(ISNA(VLOOKUP(J183,Uitwerking!$A$11:$E$210,5,FALSE)),"",LEFT(VLOOKUP(J183,Uitwerking!$A$11:$E$210,5,FALSE),LEN(VLOOKUP(J183,Uitwerking!$A$11:$E$210,5,FALSE))-1)))</f>
        <v/>
      </c>
      <c r="Q183" s="61"/>
    </row>
    <row r="184" spans="1:17" ht="50" customHeight="1" thickTop="1" thickBot="1" x14ac:dyDescent="0.3">
      <c r="A184" s="61"/>
      <c r="B184" s="61">
        <f>IF(AND(ISNUMBER(D184),D184&lt;&gt;"",ISNUMBER(VALUE(LEFT(C184,6)))),IF(VALUE(LEFT(C184,6))&lt;10000,-ABS(B183),IF(ISNA(VLOOKUP(C184,$C$3:C183,1,FALSE())),ABS(B183)+1,-ABS(B183))),-ABS(B183))</f>
        <v>0</v>
      </c>
      <c r="C184" s="61" t="str">
        <f>IF(LEN('Afvalgegevens e-MJV'!A182)&lt;&gt;8,IF('Afvalgegevens e-MJV'!A182="","",'Afvalgegevens e-MJV'!A182),CONCATENATE(LEFT('Afvalgegevens e-MJV'!A182,2),MID('Afvalgegevens e-MJV'!A182,4,2),MID('Afvalgegevens e-MJV'!A182,7,2),IF('Afvalgegevens e-MJV'!C182="Ja","*","")))</f>
        <v/>
      </c>
      <c r="D184" s="61">
        <f>IF(ISNUMBER('Afvalgegevens e-MJV'!D182),'Afvalgegevens e-MJV'!D182,IF(ISNUMBER(_xlfn.NUMBERVALUE('Afvalgegevens e-MJV'!D182,",",".")),_xlfn.NUMBERVALUE('Afvalgegevens e-MJV'!D182,",","."),""))</f>
        <v>0</v>
      </c>
      <c r="E184" s="61" t="str">
        <f>IF(C184="","",IF(ISNA(VLOOKUP('Verschil e-MJV en LMA'!C184,Uitwerking!$A$11:$B$210,2,FALSE())),"",VLOOKUP('Verschil e-MJV en LMA'!C184,Uitwerking!$A$11:$B$210,2,FALSE())/1000))</f>
        <v/>
      </c>
      <c r="F184" s="61"/>
      <c r="G184" s="61">
        <f t="shared" si="21"/>
        <v>180</v>
      </c>
      <c r="H184" s="61" t="str">
        <f t="shared" si="23"/>
        <v/>
      </c>
      <c r="I184" s="61"/>
      <c r="J184" s="90" t="str">
        <f t="shared" si="22"/>
        <v/>
      </c>
      <c r="K184" s="91" t="str">
        <f t="shared" si="24"/>
        <v/>
      </c>
      <c r="L184" s="91" t="str">
        <f t="shared" si="20"/>
        <v/>
      </c>
      <c r="M184" s="92" t="str">
        <f t="shared" si="25"/>
        <v/>
      </c>
      <c r="N184" s="93" t="str">
        <f t="shared" si="26"/>
        <v/>
      </c>
      <c r="O184" s="93" t="str">
        <f>IF(H184="","",VLOOKUP(H184,Euralcodes!$A$2:$C$840,3,FALSE()))</f>
        <v/>
      </c>
      <c r="P184" s="122" t="str">
        <f>IF(J184="","",IF(ISNA(VLOOKUP(J184,Uitwerking!$A$11:$E$210,5,FALSE)),"",LEFT(VLOOKUP(J184,Uitwerking!$A$11:$E$210,5,FALSE),LEN(VLOOKUP(J184,Uitwerking!$A$11:$E$210,5,FALSE))-1)))</f>
        <v/>
      </c>
      <c r="Q184" s="61"/>
    </row>
    <row r="185" spans="1:17" ht="50" customHeight="1" thickTop="1" thickBot="1" x14ac:dyDescent="0.3">
      <c r="A185" s="61"/>
      <c r="B185" s="61">
        <f>IF(AND(ISNUMBER(D185),D185&lt;&gt;"",ISNUMBER(VALUE(LEFT(C185,6)))),IF(VALUE(LEFT(C185,6))&lt;10000,-ABS(B184),IF(ISNA(VLOOKUP(C185,$C$3:C184,1,FALSE())),ABS(B184)+1,-ABS(B184))),-ABS(B184))</f>
        <v>0</v>
      </c>
      <c r="C185" s="61" t="str">
        <f>IF(LEN('Afvalgegevens e-MJV'!A183)&lt;&gt;8,IF('Afvalgegevens e-MJV'!A183="","",'Afvalgegevens e-MJV'!A183),CONCATENATE(LEFT('Afvalgegevens e-MJV'!A183,2),MID('Afvalgegevens e-MJV'!A183,4,2),MID('Afvalgegevens e-MJV'!A183,7,2),IF('Afvalgegevens e-MJV'!C183="Ja","*","")))</f>
        <v/>
      </c>
      <c r="D185" s="61">
        <f>IF(ISNUMBER('Afvalgegevens e-MJV'!D183),'Afvalgegevens e-MJV'!D183,IF(ISNUMBER(_xlfn.NUMBERVALUE('Afvalgegevens e-MJV'!D183,",",".")),_xlfn.NUMBERVALUE('Afvalgegevens e-MJV'!D183,",","."),""))</f>
        <v>0</v>
      </c>
      <c r="E185" s="61" t="str">
        <f>IF(C185="","",IF(ISNA(VLOOKUP('Verschil e-MJV en LMA'!C185,Uitwerking!$A$11:$B$210,2,FALSE())),"",VLOOKUP('Verschil e-MJV en LMA'!C185,Uitwerking!$A$11:$B$210,2,FALSE())/1000))</f>
        <v/>
      </c>
      <c r="F185" s="61"/>
      <c r="G185" s="61">
        <f t="shared" si="21"/>
        <v>181</v>
      </c>
      <c r="H185" s="61" t="str">
        <f t="shared" si="23"/>
        <v/>
      </c>
      <c r="I185" s="61"/>
      <c r="J185" s="90" t="str">
        <f t="shared" si="22"/>
        <v/>
      </c>
      <c r="K185" s="91" t="str">
        <f t="shared" si="24"/>
        <v/>
      </c>
      <c r="L185" s="91" t="str">
        <f t="shared" si="20"/>
        <v/>
      </c>
      <c r="M185" s="92" t="str">
        <f t="shared" si="25"/>
        <v/>
      </c>
      <c r="N185" s="93" t="str">
        <f t="shared" si="26"/>
        <v/>
      </c>
      <c r="O185" s="93" t="str">
        <f>IF(H185="","",VLOOKUP(H185,Euralcodes!$A$2:$C$840,3,FALSE()))</f>
        <v/>
      </c>
      <c r="P185" s="122" t="str">
        <f>IF(J185="","",IF(ISNA(VLOOKUP(J185,Uitwerking!$A$11:$E$210,5,FALSE)),"",LEFT(VLOOKUP(J185,Uitwerking!$A$11:$E$210,5,FALSE),LEN(VLOOKUP(J185,Uitwerking!$A$11:$E$210,5,FALSE))-1)))</f>
        <v/>
      </c>
      <c r="Q185" s="61"/>
    </row>
    <row r="186" spans="1:17" ht="50" customHeight="1" thickTop="1" thickBot="1" x14ac:dyDescent="0.3">
      <c r="A186" s="61"/>
      <c r="B186" s="61">
        <f>IF(AND(ISNUMBER(D186),D186&lt;&gt;"",ISNUMBER(VALUE(LEFT(C186,6)))),IF(VALUE(LEFT(C186,6))&lt;10000,-ABS(B185),IF(ISNA(VLOOKUP(C186,$C$3:C185,1,FALSE())),ABS(B185)+1,-ABS(B185))),-ABS(B185))</f>
        <v>0</v>
      </c>
      <c r="C186" s="61" t="str">
        <f>IF(LEN('Afvalgegevens e-MJV'!A184)&lt;&gt;8,IF('Afvalgegevens e-MJV'!A184="","",'Afvalgegevens e-MJV'!A184),CONCATENATE(LEFT('Afvalgegevens e-MJV'!A184,2),MID('Afvalgegevens e-MJV'!A184,4,2),MID('Afvalgegevens e-MJV'!A184,7,2),IF('Afvalgegevens e-MJV'!C184="Ja","*","")))</f>
        <v/>
      </c>
      <c r="D186" s="61">
        <f>IF(ISNUMBER('Afvalgegevens e-MJV'!D184),'Afvalgegevens e-MJV'!D184,IF(ISNUMBER(_xlfn.NUMBERVALUE('Afvalgegevens e-MJV'!D184,",",".")),_xlfn.NUMBERVALUE('Afvalgegevens e-MJV'!D184,",","."),""))</f>
        <v>0</v>
      </c>
      <c r="E186" s="61" t="str">
        <f>IF(C186="","",IF(ISNA(VLOOKUP('Verschil e-MJV en LMA'!C186,Uitwerking!$A$11:$B$210,2,FALSE())),"",VLOOKUP('Verschil e-MJV en LMA'!C186,Uitwerking!$A$11:$B$210,2,FALSE())/1000))</f>
        <v/>
      </c>
      <c r="F186" s="61"/>
      <c r="G186" s="61">
        <f t="shared" si="21"/>
        <v>182</v>
      </c>
      <c r="H186" s="61" t="str">
        <f t="shared" si="23"/>
        <v/>
      </c>
      <c r="I186" s="61"/>
      <c r="J186" s="90" t="str">
        <f t="shared" si="22"/>
        <v/>
      </c>
      <c r="K186" s="91" t="str">
        <f t="shared" si="24"/>
        <v/>
      </c>
      <c r="L186" s="91" t="str">
        <f t="shared" si="20"/>
        <v/>
      </c>
      <c r="M186" s="92" t="str">
        <f t="shared" si="25"/>
        <v/>
      </c>
      <c r="N186" s="93" t="str">
        <f t="shared" si="26"/>
        <v/>
      </c>
      <c r="O186" s="93" t="str">
        <f>IF(H186="","",VLOOKUP(H186,Euralcodes!$A$2:$C$840,3,FALSE()))</f>
        <v/>
      </c>
      <c r="P186" s="122" t="str">
        <f>IF(J186="","",IF(ISNA(VLOOKUP(J186,Uitwerking!$A$11:$E$210,5,FALSE)),"",LEFT(VLOOKUP(J186,Uitwerking!$A$11:$E$210,5,FALSE),LEN(VLOOKUP(J186,Uitwerking!$A$11:$E$210,5,FALSE))-1)))</f>
        <v/>
      </c>
      <c r="Q186" s="61"/>
    </row>
    <row r="187" spans="1:17" ht="50" customHeight="1" thickTop="1" thickBot="1" x14ac:dyDescent="0.3">
      <c r="A187" s="61"/>
      <c r="B187" s="61">
        <f>IF(AND(ISNUMBER(D187),D187&lt;&gt;"",ISNUMBER(VALUE(LEFT(C187,6)))),IF(VALUE(LEFT(C187,6))&lt;10000,-ABS(B186),IF(ISNA(VLOOKUP(C187,$C$3:C186,1,FALSE())),ABS(B186)+1,-ABS(B186))),-ABS(B186))</f>
        <v>0</v>
      </c>
      <c r="C187" s="61" t="str">
        <f>IF(LEN('Afvalgegevens e-MJV'!A185)&lt;&gt;8,IF('Afvalgegevens e-MJV'!A185="","",'Afvalgegevens e-MJV'!A185),CONCATENATE(LEFT('Afvalgegevens e-MJV'!A185,2),MID('Afvalgegevens e-MJV'!A185,4,2),MID('Afvalgegevens e-MJV'!A185,7,2),IF('Afvalgegevens e-MJV'!C185="Ja","*","")))</f>
        <v/>
      </c>
      <c r="D187" s="61">
        <f>IF(ISNUMBER('Afvalgegevens e-MJV'!D185),'Afvalgegevens e-MJV'!D185,IF(ISNUMBER(_xlfn.NUMBERVALUE('Afvalgegevens e-MJV'!D185,",",".")),_xlfn.NUMBERVALUE('Afvalgegevens e-MJV'!D185,",","."),""))</f>
        <v>0</v>
      </c>
      <c r="E187" s="61" t="str">
        <f>IF(C187="","",IF(ISNA(VLOOKUP('Verschil e-MJV en LMA'!C187,Uitwerking!$A$11:$B$210,2,FALSE())),"",VLOOKUP('Verschil e-MJV en LMA'!C187,Uitwerking!$A$11:$B$210,2,FALSE())/1000))</f>
        <v/>
      </c>
      <c r="F187" s="61"/>
      <c r="G187" s="61">
        <f t="shared" si="21"/>
        <v>183</v>
      </c>
      <c r="H187" s="61" t="str">
        <f t="shared" si="23"/>
        <v/>
      </c>
      <c r="I187" s="61"/>
      <c r="J187" s="90" t="str">
        <f t="shared" si="22"/>
        <v/>
      </c>
      <c r="K187" s="91" t="str">
        <f t="shared" si="24"/>
        <v/>
      </c>
      <c r="L187" s="91" t="str">
        <f t="shared" si="20"/>
        <v/>
      </c>
      <c r="M187" s="92" t="str">
        <f t="shared" si="25"/>
        <v/>
      </c>
      <c r="N187" s="93" t="str">
        <f t="shared" si="26"/>
        <v/>
      </c>
      <c r="O187" s="93" t="str">
        <f>IF(H187="","",VLOOKUP(H187,Euralcodes!$A$2:$C$840,3,FALSE()))</f>
        <v/>
      </c>
      <c r="P187" s="122" t="str">
        <f>IF(J187="","",IF(ISNA(VLOOKUP(J187,Uitwerking!$A$11:$E$210,5,FALSE)),"",LEFT(VLOOKUP(J187,Uitwerking!$A$11:$E$210,5,FALSE),LEN(VLOOKUP(J187,Uitwerking!$A$11:$E$210,5,FALSE))-1)))</f>
        <v/>
      </c>
      <c r="Q187" s="61"/>
    </row>
    <row r="188" spans="1:17" ht="50" customHeight="1" thickTop="1" thickBot="1" x14ac:dyDescent="0.3">
      <c r="A188" s="61"/>
      <c r="B188" s="61">
        <f>IF(AND(ISNUMBER(D188),D188&lt;&gt;"",ISNUMBER(VALUE(LEFT(C188,6)))),IF(VALUE(LEFT(C188,6))&lt;10000,-ABS(B187),IF(ISNA(VLOOKUP(C188,$C$3:C187,1,FALSE())),ABS(B187)+1,-ABS(B187))),-ABS(B187))</f>
        <v>0</v>
      </c>
      <c r="C188" s="61" t="str">
        <f>IF(LEN('Afvalgegevens e-MJV'!A186)&lt;&gt;8,IF('Afvalgegevens e-MJV'!A186="","",'Afvalgegevens e-MJV'!A186),CONCATENATE(LEFT('Afvalgegevens e-MJV'!A186,2),MID('Afvalgegevens e-MJV'!A186,4,2),MID('Afvalgegevens e-MJV'!A186,7,2),IF('Afvalgegevens e-MJV'!C186="Ja","*","")))</f>
        <v/>
      </c>
      <c r="D188" s="61">
        <f>IF(ISNUMBER('Afvalgegevens e-MJV'!D186),'Afvalgegevens e-MJV'!D186,IF(ISNUMBER(_xlfn.NUMBERVALUE('Afvalgegevens e-MJV'!D186,",",".")),_xlfn.NUMBERVALUE('Afvalgegevens e-MJV'!D186,",","."),""))</f>
        <v>0</v>
      </c>
      <c r="E188" s="61" t="str">
        <f>IF(C188="","",IF(ISNA(VLOOKUP('Verschil e-MJV en LMA'!C188,Uitwerking!$A$11:$B$210,2,FALSE())),"",VLOOKUP('Verschil e-MJV en LMA'!C188,Uitwerking!$A$11:$B$210,2,FALSE())/1000))</f>
        <v/>
      </c>
      <c r="F188" s="61"/>
      <c r="G188" s="61">
        <f t="shared" si="21"/>
        <v>184</v>
      </c>
      <c r="H188" s="61" t="str">
        <f t="shared" si="23"/>
        <v/>
      </c>
      <c r="I188" s="61"/>
      <c r="J188" s="90" t="str">
        <f t="shared" si="22"/>
        <v/>
      </c>
      <c r="K188" s="91" t="str">
        <f t="shared" si="24"/>
        <v/>
      </c>
      <c r="L188" s="91" t="str">
        <f t="shared" si="20"/>
        <v/>
      </c>
      <c r="M188" s="92" t="str">
        <f t="shared" si="25"/>
        <v/>
      </c>
      <c r="N188" s="93" t="str">
        <f t="shared" si="26"/>
        <v/>
      </c>
      <c r="O188" s="93" t="str">
        <f>IF(H188="","",VLOOKUP(H188,Euralcodes!$A$2:$C$840,3,FALSE()))</f>
        <v/>
      </c>
      <c r="P188" s="122" t="str">
        <f>IF(J188="","",IF(ISNA(VLOOKUP(J188,Uitwerking!$A$11:$E$210,5,FALSE)),"",LEFT(VLOOKUP(J188,Uitwerking!$A$11:$E$210,5,FALSE),LEN(VLOOKUP(J188,Uitwerking!$A$11:$E$210,5,FALSE))-1)))</f>
        <v/>
      </c>
      <c r="Q188" s="61"/>
    </row>
    <row r="189" spans="1:17" ht="50" customHeight="1" thickTop="1" thickBot="1" x14ac:dyDescent="0.3">
      <c r="A189" s="61"/>
      <c r="B189" s="61">
        <f>IF(AND(ISNUMBER(D189),D189&lt;&gt;"",ISNUMBER(VALUE(LEFT(C189,6)))),IF(VALUE(LEFT(C189,6))&lt;10000,-ABS(B188),IF(ISNA(VLOOKUP(C189,$C$3:C188,1,FALSE())),ABS(B188)+1,-ABS(B188))),-ABS(B188))</f>
        <v>0</v>
      </c>
      <c r="C189" s="61" t="str">
        <f>IF(LEN('Afvalgegevens e-MJV'!A187)&lt;&gt;8,IF('Afvalgegevens e-MJV'!A187="","",'Afvalgegevens e-MJV'!A187),CONCATENATE(LEFT('Afvalgegevens e-MJV'!A187,2),MID('Afvalgegevens e-MJV'!A187,4,2),MID('Afvalgegevens e-MJV'!A187,7,2),IF('Afvalgegevens e-MJV'!C187="Ja","*","")))</f>
        <v/>
      </c>
      <c r="D189" s="61">
        <f>IF(ISNUMBER('Afvalgegevens e-MJV'!D187),'Afvalgegevens e-MJV'!D187,IF(ISNUMBER(_xlfn.NUMBERVALUE('Afvalgegevens e-MJV'!D187,",",".")),_xlfn.NUMBERVALUE('Afvalgegevens e-MJV'!D187,",","."),""))</f>
        <v>0</v>
      </c>
      <c r="E189" s="61" t="str">
        <f>IF(C189="","",IF(ISNA(VLOOKUP('Verschil e-MJV en LMA'!C189,Uitwerking!$A$11:$B$210,2,FALSE())),"",VLOOKUP('Verschil e-MJV en LMA'!C189,Uitwerking!$A$11:$B$210,2,FALSE())/1000))</f>
        <v/>
      </c>
      <c r="F189" s="61"/>
      <c r="G189" s="61">
        <f t="shared" si="21"/>
        <v>185</v>
      </c>
      <c r="H189" s="61" t="str">
        <f t="shared" si="23"/>
        <v/>
      </c>
      <c r="I189" s="61"/>
      <c r="J189" s="90" t="str">
        <f t="shared" si="22"/>
        <v/>
      </c>
      <c r="K189" s="91" t="str">
        <f t="shared" si="24"/>
        <v/>
      </c>
      <c r="L189" s="91" t="str">
        <f t="shared" si="20"/>
        <v/>
      </c>
      <c r="M189" s="92" t="str">
        <f t="shared" si="25"/>
        <v/>
      </c>
      <c r="N189" s="93" t="str">
        <f t="shared" si="26"/>
        <v/>
      </c>
      <c r="O189" s="93" t="str">
        <f>IF(H189="","",VLOOKUP(H189,Euralcodes!$A$2:$C$840,3,FALSE()))</f>
        <v/>
      </c>
      <c r="P189" s="122" t="str">
        <f>IF(J189="","",IF(ISNA(VLOOKUP(J189,Uitwerking!$A$11:$E$210,5,FALSE)),"",LEFT(VLOOKUP(J189,Uitwerking!$A$11:$E$210,5,FALSE),LEN(VLOOKUP(J189,Uitwerking!$A$11:$E$210,5,FALSE))-1)))</f>
        <v/>
      </c>
      <c r="Q189" s="61"/>
    </row>
    <row r="190" spans="1:17" ht="50" customHeight="1" thickTop="1" thickBot="1" x14ac:dyDescent="0.3">
      <c r="A190" s="61"/>
      <c r="B190" s="61">
        <f>IF(AND(ISNUMBER(D190),D190&lt;&gt;"",ISNUMBER(VALUE(LEFT(C190,6)))),IF(VALUE(LEFT(C190,6))&lt;10000,-ABS(B189),IF(ISNA(VLOOKUP(C190,$C$3:C189,1,FALSE())),ABS(B189)+1,-ABS(B189))),-ABS(B189))</f>
        <v>0</v>
      </c>
      <c r="C190" s="61" t="str">
        <f>IF(LEN('Afvalgegevens e-MJV'!A188)&lt;&gt;8,IF('Afvalgegevens e-MJV'!A188="","",'Afvalgegevens e-MJV'!A188),CONCATENATE(LEFT('Afvalgegevens e-MJV'!A188,2),MID('Afvalgegevens e-MJV'!A188,4,2),MID('Afvalgegevens e-MJV'!A188,7,2),IF('Afvalgegevens e-MJV'!C188="Ja","*","")))</f>
        <v/>
      </c>
      <c r="D190" s="61">
        <f>IF(ISNUMBER('Afvalgegevens e-MJV'!D188),'Afvalgegevens e-MJV'!D188,IF(ISNUMBER(_xlfn.NUMBERVALUE('Afvalgegevens e-MJV'!D188,",",".")),_xlfn.NUMBERVALUE('Afvalgegevens e-MJV'!D188,",","."),""))</f>
        <v>0</v>
      </c>
      <c r="E190" s="61" t="str">
        <f>IF(C190="","",IF(ISNA(VLOOKUP('Verschil e-MJV en LMA'!C190,Uitwerking!$A$11:$B$210,2,FALSE())),"",VLOOKUP('Verschil e-MJV en LMA'!C190,Uitwerking!$A$11:$B$210,2,FALSE())/1000))</f>
        <v/>
      </c>
      <c r="F190" s="61"/>
      <c r="G190" s="61">
        <f t="shared" si="21"/>
        <v>186</v>
      </c>
      <c r="H190" s="61" t="str">
        <f t="shared" si="23"/>
        <v/>
      </c>
      <c r="I190" s="61"/>
      <c r="J190" s="90" t="str">
        <f t="shared" si="22"/>
        <v/>
      </c>
      <c r="K190" s="91" t="str">
        <f t="shared" si="24"/>
        <v/>
      </c>
      <c r="L190" s="91" t="str">
        <f t="shared" si="20"/>
        <v/>
      </c>
      <c r="M190" s="92" t="str">
        <f t="shared" si="25"/>
        <v/>
      </c>
      <c r="N190" s="93" t="str">
        <f t="shared" si="26"/>
        <v/>
      </c>
      <c r="O190" s="93" t="str">
        <f>IF(H190="","",VLOOKUP(H190,Euralcodes!$A$2:$C$840,3,FALSE()))</f>
        <v/>
      </c>
      <c r="P190" s="122" t="str">
        <f>IF(J190="","",IF(ISNA(VLOOKUP(J190,Uitwerking!$A$11:$E$210,5,FALSE)),"",LEFT(VLOOKUP(J190,Uitwerking!$A$11:$E$210,5,FALSE),LEN(VLOOKUP(J190,Uitwerking!$A$11:$E$210,5,FALSE))-1)))</f>
        <v/>
      </c>
      <c r="Q190" s="61"/>
    </row>
    <row r="191" spans="1:17" ht="50" customHeight="1" thickTop="1" thickBot="1" x14ac:dyDescent="0.3">
      <c r="A191" s="61"/>
      <c r="B191" s="61">
        <f>IF(AND(ISNUMBER(D191),D191&lt;&gt;"",ISNUMBER(VALUE(LEFT(C191,6)))),IF(VALUE(LEFT(C191,6))&lt;10000,-ABS(B190),IF(ISNA(VLOOKUP(C191,$C$3:C190,1,FALSE())),ABS(B190)+1,-ABS(B190))),-ABS(B190))</f>
        <v>0</v>
      </c>
      <c r="C191" s="61" t="str">
        <f>IF(LEN('Afvalgegevens e-MJV'!A189)&lt;&gt;8,IF('Afvalgegevens e-MJV'!A189="","",'Afvalgegevens e-MJV'!A189),CONCATENATE(LEFT('Afvalgegevens e-MJV'!A189,2),MID('Afvalgegevens e-MJV'!A189,4,2),MID('Afvalgegevens e-MJV'!A189,7,2),IF('Afvalgegevens e-MJV'!C189="Ja","*","")))</f>
        <v/>
      </c>
      <c r="D191" s="61">
        <f>IF(ISNUMBER('Afvalgegevens e-MJV'!D189),'Afvalgegevens e-MJV'!D189,IF(ISNUMBER(_xlfn.NUMBERVALUE('Afvalgegevens e-MJV'!D189,",",".")),_xlfn.NUMBERVALUE('Afvalgegevens e-MJV'!D189,",","."),""))</f>
        <v>0</v>
      </c>
      <c r="E191" s="61" t="str">
        <f>IF(C191="","",IF(ISNA(VLOOKUP('Verschil e-MJV en LMA'!C191,Uitwerking!$A$11:$B$210,2,FALSE())),"",VLOOKUP('Verschil e-MJV en LMA'!C191,Uitwerking!$A$11:$B$210,2,FALSE())/1000))</f>
        <v/>
      </c>
      <c r="F191" s="61"/>
      <c r="G191" s="61">
        <f t="shared" si="21"/>
        <v>187</v>
      </c>
      <c r="H191" s="61" t="str">
        <f t="shared" si="23"/>
        <v/>
      </c>
      <c r="I191" s="61"/>
      <c r="J191" s="90" t="str">
        <f t="shared" si="22"/>
        <v/>
      </c>
      <c r="K191" s="91" t="str">
        <f t="shared" si="24"/>
        <v/>
      </c>
      <c r="L191" s="91" t="str">
        <f t="shared" si="20"/>
        <v/>
      </c>
      <c r="M191" s="92" t="str">
        <f t="shared" si="25"/>
        <v/>
      </c>
      <c r="N191" s="93" t="str">
        <f t="shared" si="26"/>
        <v/>
      </c>
      <c r="O191" s="93" t="str">
        <f>IF(H191="","",VLOOKUP(H191,Euralcodes!$A$2:$C$840,3,FALSE()))</f>
        <v/>
      </c>
      <c r="P191" s="122" t="str">
        <f>IF(J191="","",IF(ISNA(VLOOKUP(J191,Uitwerking!$A$11:$E$210,5,FALSE)),"",LEFT(VLOOKUP(J191,Uitwerking!$A$11:$E$210,5,FALSE),LEN(VLOOKUP(J191,Uitwerking!$A$11:$E$210,5,FALSE))-1)))</f>
        <v/>
      </c>
      <c r="Q191" s="61"/>
    </row>
    <row r="192" spans="1:17" ht="50" customHeight="1" thickTop="1" thickBot="1" x14ac:dyDescent="0.3">
      <c r="A192" s="61"/>
      <c r="B192" s="61">
        <f>IF(AND(ISNUMBER(D192),D192&lt;&gt;"",ISNUMBER(VALUE(LEFT(C192,6)))),IF(VALUE(LEFT(C192,6))&lt;10000,-ABS(B191),IF(ISNA(VLOOKUP(C192,$C$3:C191,1,FALSE())),ABS(B191)+1,-ABS(B191))),-ABS(B191))</f>
        <v>0</v>
      </c>
      <c r="C192" s="61" t="str">
        <f>IF(LEN('Afvalgegevens e-MJV'!A190)&lt;&gt;8,IF('Afvalgegevens e-MJV'!A190="","",'Afvalgegevens e-MJV'!A190),CONCATENATE(LEFT('Afvalgegevens e-MJV'!A190,2),MID('Afvalgegevens e-MJV'!A190,4,2),MID('Afvalgegevens e-MJV'!A190,7,2),IF('Afvalgegevens e-MJV'!C190="Ja","*","")))</f>
        <v/>
      </c>
      <c r="D192" s="61">
        <f>IF(ISNUMBER('Afvalgegevens e-MJV'!D190),'Afvalgegevens e-MJV'!D190,IF(ISNUMBER(_xlfn.NUMBERVALUE('Afvalgegevens e-MJV'!D190,",",".")),_xlfn.NUMBERVALUE('Afvalgegevens e-MJV'!D190,",","."),""))</f>
        <v>0</v>
      </c>
      <c r="E192" s="61" t="str">
        <f>IF(C192="","",IF(ISNA(VLOOKUP('Verschil e-MJV en LMA'!C192,Uitwerking!$A$11:$B$210,2,FALSE())),"",VLOOKUP('Verschil e-MJV en LMA'!C192,Uitwerking!$A$11:$B$210,2,FALSE())/1000))</f>
        <v/>
      </c>
      <c r="F192" s="61"/>
      <c r="G192" s="61">
        <f t="shared" si="21"/>
        <v>188</v>
      </c>
      <c r="H192" s="61" t="str">
        <f t="shared" si="23"/>
        <v/>
      </c>
      <c r="I192" s="61"/>
      <c r="J192" s="90" t="str">
        <f t="shared" si="22"/>
        <v/>
      </c>
      <c r="K192" s="91" t="str">
        <f t="shared" si="24"/>
        <v/>
      </c>
      <c r="L192" s="91" t="str">
        <f t="shared" si="20"/>
        <v/>
      </c>
      <c r="M192" s="92" t="str">
        <f t="shared" si="25"/>
        <v/>
      </c>
      <c r="N192" s="93" t="str">
        <f t="shared" si="26"/>
        <v/>
      </c>
      <c r="O192" s="93" t="str">
        <f>IF(H192="","",VLOOKUP(H192,Euralcodes!$A$2:$C$840,3,FALSE()))</f>
        <v/>
      </c>
      <c r="P192" s="122" t="str">
        <f>IF(J192="","",IF(ISNA(VLOOKUP(J192,Uitwerking!$A$11:$E$210,5,FALSE)),"",LEFT(VLOOKUP(J192,Uitwerking!$A$11:$E$210,5,FALSE),LEN(VLOOKUP(J192,Uitwerking!$A$11:$E$210,5,FALSE))-1)))</f>
        <v/>
      </c>
      <c r="Q192" s="61"/>
    </row>
    <row r="193" spans="1:17" ht="50" customHeight="1" thickTop="1" thickBot="1" x14ac:dyDescent="0.3">
      <c r="A193" s="61"/>
      <c r="B193" s="61">
        <f>IF(AND(ISNUMBER(D193),D193&lt;&gt;"",ISNUMBER(VALUE(LEFT(C193,6)))),IF(VALUE(LEFT(C193,6))&lt;10000,-ABS(B192),IF(ISNA(VLOOKUP(C193,$C$3:C192,1,FALSE())),ABS(B192)+1,-ABS(B192))),-ABS(B192))</f>
        <v>0</v>
      </c>
      <c r="C193" s="61" t="str">
        <f>IF(LEN('Afvalgegevens e-MJV'!A191)&lt;&gt;8,IF('Afvalgegevens e-MJV'!A191="","",'Afvalgegevens e-MJV'!A191),CONCATENATE(LEFT('Afvalgegevens e-MJV'!A191,2),MID('Afvalgegevens e-MJV'!A191,4,2),MID('Afvalgegevens e-MJV'!A191,7,2),IF('Afvalgegevens e-MJV'!C191="Ja","*","")))</f>
        <v/>
      </c>
      <c r="D193" s="61">
        <f>IF(ISNUMBER('Afvalgegevens e-MJV'!D191),'Afvalgegevens e-MJV'!D191,IF(ISNUMBER(_xlfn.NUMBERVALUE('Afvalgegevens e-MJV'!D191,",",".")),_xlfn.NUMBERVALUE('Afvalgegevens e-MJV'!D191,",","."),""))</f>
        <v>0</v>
      </c>
      <c r="E193" s="61" t="str">
        <f>IF(C193="","",IF(ISNA(VLOOKUP('Verschil e-MJV en LMA'!C193,Uitwerking!$A$11:$B$210,2,FALSE())),"",VLOOKUP('Verschil e-MJV en LMA'!C193,Uitwerking!$A$11:$B$210,2,FALSE())/1000))</f>
        <v/>
      </c>
      <c r="F193" s="61"/>
      <c r="G193" s="61">
        <f t="shared" si="21"/>
        <v>189</v>
      </c>
      <c r="H193" s="61" t="str">
        <f t="shared" si="23"/>
        <v/>
      </c>
      <c r="I193" s="61"/>
      <c r="J193" s="90" t="str">
        <f t="shared" si="22"/>
        <v/>
      </c>
      <c r="K193" s="91" t="str">
        <f t="shared" si="24"/>
        <v/>
      </c>
      <c r="L193" s="91" t="str">
        <f t="shared" si="20"/>
        <v/>
      </c>
      <c r="M193" s="92" t="str">
        <f t="shared" si="25"/>
        <v/>
      </c>
      <c r="N193" s="93" t="str">
        <f t="shared" si="26"/>
        <v/>
      </c>
      <c r="O193" s="93" t="str">
        <f>IF(H193="","",VLOOKUP(H193,Euralcodes!$A$2:$C$840,3,FALSE()))</f>
        <v/>
      </c>
      <c r="P193" s="122" t="str">
        <f>IF(J193="","",IF(ISNA(VLOOKUP(J193,Uitwerking!$A$11:$E$210,5,FALSE)),"",LEFT(VLOOKUP(J193,Uitwerking!$A$11:$E$210,5,FALSE),LEN(VLOOKUP(J193,Uitwerking!$A$11:$E$210,5,FALSE))-1)))</f>
        <v/>
      </c>
      <c r="Q193" s="61"/>
    </row>
    <row r="194" spans="1:17" ht="50" customHeight="1" thickTop="1" thickBot="1" x14ac:dyDescent="0.3">
      <c r="A194" s="61"/>
      <c r="B194" s="61">
        <f>IF(AND(ISNUMBER(D194),D194&lt;&gt;"",ISNUMBER(VALUE(LEFT(C194,6)))),IF(VALUE(LEFT(C194,6))&lt;10000,-ABS(B193),IF(ISNA(VLOOKUP(C194,$C$3:C193,1,FALSE())),ABS(B193)+1,-ABS(B193))),-ABS(B193))</f>
        <v>0</v>
      </c>
      <c r="C194" s="61" t="str">
        <f>IF(LEN('Afvalgegevens e-MJV'!A192)&lt;&gt;8,IF('Afvalgegevens e-MJV'!A192="","",'Afvalgegevens e-MJV'!A192),CONCATENATE(LEFT('Afvalgegevens e-MJV'!A192,2),MID('Afvalgegevens e-MJV'!A192,4,2),MID('Afvalgegevens e-MJV'!A192,7,2),IF('Afvalgegevens e-MJV'!C192="Ja","*","")))</f>
        <v/>
      </c>
      <c r="D194" s="61">
        <f>IF(ISNUMBER('Afvalgegevens e-MJV'!D192),'Afvalgegevens e-MJV'!D192,IF(ISNUMBER(_xlfn.NUMBERVALUE('Afvalgegevens e-MJV'!D192,",",".")),_xlfn.NUMBERVALUE('Afvalgegevens e-MJV'!D192,",","."),""))</f>
        <v>0</v>
      </c>
      <c r="E194" s="61" t="str">
        <f>IF(C194="","",IF(ISNA(VLOOKUP('Verschil e-MJV en LMA'!C194,Uitwerking!$A$11:$B$210,2,FALSE())),"",VLOOKUP('Verschil e-MJV en LMA'!C194,Uitwerking!$A$11:$B$210,2,FALSE())/1000))</f>
        <v/>
      </c>
      <c r="F194" s="61"/>
      <c r="G194" s="61">
        <f t="shared" si="21"/>
        <v>190</v>
      </c>
      <c r="H194" s="61" t="str">
        <f t="shared" si="23"/>
        <v/>
      </c>
      <c r="I194" s="61"/>
      <c r="J194" s="90" t="str">
        <f t="shared" si="22"/>
        <v/>
      </c>
      <c r="K194" s="91" t="str">
        <f t="shared" si="24"/>
        <v/>
      </c>
      <c r="L194" s="91" t="str">
        <f t="shared" si="20"/>
        <v/>
      </c>
      <c r="M194" s="92" t="str">
        <f t="shared" si="25"/>
        <v/>
      </c>
      <c r="N194" s="93" t="str">
        <f t="shared" si="26"/>
        <v/>
      </c>
      <c r="O194" s="93" t="str">
        <f>IF(H194="","",VLOOKUP(H194,Euralcodes!$A$2:$C$840,3,FALSE()))</f>
        <v/>
      </c>
      <c r="P194" s="122" t="str">
        <f>IF(J194="","",IF(ISNA(VLOOKUP(J194,Uitwerking!$A$11:$E$210,5,FALSE)),"",LEFT(VLOOKUP(J194,Uitwerking!$A$11:$E$210,5,FALSE),LEN(VLOOKUP(J194,Uitwerking!$A$11:$E$210,5,FALSE))-1)))</f>
        <v/>
      </c>
      <c r="Q194" s="61"/>
    </row>
    <row r="195" spans="1:17" ht="50" customHeight="1" thickTop="1" thickBot="1" x14ac:dyDescent="0.3">
      <c r="A195" s="61"/>
      <c r="B195" s="61">
        <f>IF(AND(ISNUMBER(D195),D195&lt;&gt;"",ISNUMBER(VALUE(LEFT(C195,6)))),IF(VALUE(LEFT(C195,6))&lt;10000,-ABS(B194),IF(ISNA(VLOOKUP(C195,$C$3:C194,1,FALSE())),ABS(B194)+1,-ABS(B194))),-ABS(B194))</f>
        <v>0</v>
      </c>
      <c r="C195" s="61" t="str">
        <f>IF(LEN('Afvalgegevens e-MJV'!A193)&lt;&gt;8,IF('Afvalgegevens e-MJV'!A193="","",'Afvalgegevens e-MJV'!A193),CONCATENATE(LEFT('Afvalgegevens e-MJV'!A193,2),MID('Afvalgegevens e-MJV'!A193,4,2),MID('Afvalgegevens e-MJV'!A193,7,2),IF('Afvalgegevens e-MJV'!C193="Ja","*","")))</f>
        <v/>
      </c>
      <c r="D195" s="61">
        <f>IF(ISNUMBER('Afvalgegevens e-MJV'!D193),'Afvalgegevens e-MJV'!D193,IF(ISNUMBER(_xlfn.NUMBERVALUE('Afvalgegevens e-MJV'!D193,",",".")),_xlfn.NUMBERVALUE('Afvalgegevens e-MJV'!D193,",","."),""))</f>
        <v>0</v>
      </c>
      <c r="E195" s="61" t="str">
        <f>IF(C195="","",IF(ISNA(VLOOKUP('Verschil e-MJV en LMA'!C195,Uitwerking!$A$11:$B$210,2,FALSE())),"",VLOOKUP('Verschil e-MJV en LMA'!C195,Uitwerking!$A$11:$B$210,2,FALSE())/1000))</f>
        <v/>
      </c>
      <c r="F195" s="61"/>
      <c r="G195" s="61">
        <f t="shared" si="21"/>
        <v>191</v>
      </c>
      <c r="H195" s="61" t="str">
        <f t="shared" si="23"/>
        <v/>
      </c>
      <c r="I195" s="61"/>
      <c r="J195" s="90" t="str">
        <f t="shared" si="22"/>
        <v/>
      </c>
      <c r="K195" s="91" t="str">
        <f t="shared" si="24"/>
        <v/>
      </c>
      <c r="L195" s="91" t="str">
        <f t="shared" si="20"/>
        <v/>
      </c>
      <c r="M195" s="92" t="str">
        <f t="shared" si="25"/>
        <v/>
      </c>
      <c r="N195" s="93" t="str">
        <f t="shared" si="26"/>
        <v/>
      </c>
      <c r="O195" s="93" t="str">
        <f>IF(H195="","",VLOOKUP(H195,Euralcodes!$A$2:$C$840,3,FALSE()))</f>
        <v/>
      </c>
      <c r="P195" s="122" t="str">
        <f>IF(J195="","",IF(ISNA(VLOOKUP(J195,Uitwerking!$A$11:$E$210,5,FALSE)),"",LEFT(VLOOKUP(J195,Uitwerking!$A$11:$E$210,5,FALSE),LEN(VLOOKUP(J195,Uitwerking!$A$11:$E$210,5,FALSE))-1)))</f>
        <v/>
      </c>
      <c r="Q195" s="61"/>
    </row>
    <row r="196" spans="1:17" ht="50" customHeight="1" thickTop="1" thickBot="1" x14ac:dyDescent="0.3">
      <c r="A196" s="61"/>
      <c r="B196" s="61">
        <f>IF(AND(ISNUMBER(D196),D196&lt;&gt;"",ISNUMBER(VALUE(LEFT(C196,6)))),IF(VALUE(LEFT(C196,6))&lt;10000,-ABS(B195),IF(ISNA(VLOOKUP(C196,$C$3:C195,1,FALSE())),ABS(B195)+1,-ABS(B195))),-ABS(B195))</f>
        <v>0</v>
      </c>
      <c r="C196" s="61" t="str">
        <f>IF(LEN('Afvalgegevens e-MJV'!A194)&lt;&gt;8,IF('Afvalgegevens e-MJV'!A194="","",'Afvalgegevens e-MJV'!A194),CONCATENATE(LEFT('Afvalgegevens e-MJV'!A194,2),MID('Afvalgegevens e-MJV'!A194,4,2),MID('Afvalgegevens e-MJV'!A194,7,2),IF('Afvalgegevens e-MJV'!C194="Ja","*","")))</f>
        <v/>
      </c>
      <c r="D196" s="61">
        <f>IF(ISNUMBER('Afvalgegevens e-MJV'!D194),'Afvalgegevens e-MJV'!D194,IF(ISNUMBER(_xlfn.NUMBERVALUE('Afvalgegevens e-MJV'!D194,",",".")),_xlfn.NUMBERVALUE('Afvalgegevens e-MJV'!D194,",","."),""))</f>
        <v>0</v>
      </c>
      <c r="E196" s="61" t="str">
        <f>IF(C196="","",IF(ISNA(VLOOKUP('Verschil e-MJV en LMA'!C196,Uitwerking!$A$11:$B$210,2,FALSE())),"",VLOOKUP('Verschil e-MJV en LMA'!C196,Uitwerking!$A$11:$B$210,2,FALSE())/1000))</f>
        <v/>
      </c>
      <c r="F196" s="61"/>
      <c r="G196" s="61">
        <f t="shared" si="21"/>
        <v>192</v>
      </c>
      <c r="H196" s="61" t="str">
        <f t="shared" si="23"/>
        <v/>
      </c>
      <c r="I196" s="61"/>
      <c r="J196" s="90" t="str">
        <f t="shared" si="22"/>
        <v/>
      </c>
      <c r="K196" s="91" t="str">
        <f t="shared" si="24"/>
        <v/>
      </c>
      <c r="L196" s="91" t="str">
        <f t="shared" si="20"/>
        <v/>
      </c>
      <c r="M196" s="92" t="str">
        <f t="shared" si="25"/>
        <v/>
      </c>
      <c r="N196" s="93" t="str">
        <f t="shared" si="26"/>
        <v/>
      </c>
      <c r="O196" s="93" t="str">
        <f>IF(H196="","",VLOOKUP(H196,Euralcodes!$A$2:$C$840,3,FALSE()))</f>
        <v/>
      </c>
      <c r="P196" s="122" t="str">
        <f>IF(J196="","",IF(ISNA(VLOOKUP(J196,Uitwerking!$A$11:$E$210,5,FALSE)),"",LEFT(VLOOKUP(J196,Uitwerking!$A$11:$E$210,5,FALSE),LEN(VLOOKUP(J196,Uitwerking!$A$11:$E$210,5,FALSE))-1)))</f>
        <v/>
      </c>
      <c r="Q196" s="61"/>
    </row>
    <row r="197" spans="1:17" ht="50" customHeight="1" thickTop="1" thickBot="1" x14ac:dyDescent="0.3">
      <c r="A197" s="61"/>
      <c r="B197" s="61">
        <f>IF(AND(ISNUMBER(D197),D197&lt;&gt;"",ISNUMBER(VALUE(LEFT(C197,6)))),IF(VALUE(LEFT(C197,6))&lt;10000,-ABS(B196),IF(ISNA(VLOOKUP(C197,$C$3:C196,1,FALSE())),ABS(B196)+1,-ABS(B196))),-ABS(B196))</f>
        <v>0</v>
      </c>
      <c r="C197" s="61" t="str">
        <f>IF(LEN('Afvalgegevens e-MJV'!A195)&lt;&gt;8,IF('Afvalgegevens e-MJV'!A195="","",'Afvalgegevens e-MJV'!A195),CONCATENATE(LEFT('Afvalgegevens e-MJV'!A195,2),MID('Afvalgegevens e-MJV'!A195,4,2),MID('Afvalgegevens e-MJV'!A195,7,2),IF('Afvalgegevens e-MJV'!C195="Ja","*","")))</f>
        <v/>
      </c>
      <c r="D197" s="61">
        <f>IF(ISNUMBER('Afvalgegevens e-MJV'!D195),'Afvalgegevens e-MJV'!D195,IF(ISNUMBER(_xlfn.NUMBERVALUE('Afvalgegevens e-MJV'!D195,",",".")),_xlfn.NUMBERVALUE('Afvalgegevens e-MJV'!D195,",","."),""))</f>
        <v>0</v>
      </c>
      <c r="E197" s="61" t="str">
        <f>IF(C197="","",IF(ISNA(VLOOKUP('Verschil e-MJV en LMA'!C197,Uitwerking!$A$11:$B$210,2,FALSE())),"",VLOOKUP('Verschil e-MJV en LMA'!C197,Uitwerking!$A$11:$B$210,2,FALSE())/1000))</f>
        <v/>
      </c>
      <c r="F197" s="61"/>
      <c r="G197" s="61">
        <f t="shared" si="21"/>
        <v>193</v>
      </c>
      <c r="H197" s="61" t="str">
        <f t="shared" si="23"/>
        <v/>
      </c>
      <c r="I197" s="61"/>
      <c r="J197" s="90" t="str">
        <f t="shared" si="22"/>
        <v/>
      </c>
      <c r="K197" s="91" t="str">
        <f t="shared" si="24"/>
        <v/>
      </c>
      <c r="L197" s="91" t="str">
        <f t="shared" si="20"/>
        <v/>
      </c>
      <c r="M197" s="92" t="str">
        <f t="shared" si="25"/>
        <v/>
      </c>
      <c r="N197" s="93" t="str">
        <f t="shared" si="26"/>
        <v/>
      </c>
      <c r="O197" s="93" t="str">
        <f>IF(H197="","",VLOOKUP(H197,Euralcodes!$A$2:$C$840,3,FALSE()))</f>
        <v/>
      </c>
      <c r="P197" s="122" t="str">
        <f>IF(J197="","",IF(ISNA(VLOOKUP(J197,Uitwerking!$A$11:$E$210,5,FALSE)),"",LEFT(VLOOKUP(J197,Uitwerking!$A$11:$E$210,5,FALSE),LEN(VLOOKUP(J197,Uitwerking!$A$11:$E$210,5,FALSE))-1)))</f>
        <v/>
      </c>
      <c r="Q197" s="61"/>
    </row>
    <row r="198" spans="1:17" ht="50" customHeight="1" thickTop="1" thickBot="1" x14ac:dyDescent="0.3">
      <c r="A198" s="61"/>
      <c r="B198" s="61">
        <f>IF(AND(ISNUMBER(D198),D198&lt;&gt;"",ISNUMBER(VALUE(LEFT(C198,6)))),IF(VALUE(LEFT(C198,6))&lt;10000,-ABS(B197),IF(ISNA(VLOOKUP(C198,$C$3:C197,1,FALSE())),ABS(B197)+1,-ABS(B197))),-ABS(B197))</f>
        <v>0</v>
      </c>
      <c r="C198" s="61" t="str">
        <f>IF(LEN('Afvalgegevens e-MJV'!A196)&lt;&gt;8,IF('Afvalgegevens e-MJV'!A196="","",'Afvalgegevens e-MJV'!A196),CONCATENATE(LEFT('Afvalgegevens e-MJV'!A196,2),MID('Afvalgegevens e-MJV'!A196,4,2),MID('Afvalgegevens e-MJV'!A196,7,2),IF('Afvalgegevens e-MJV'!C196="Ja","*","")))</f>
        <v/>
      </c>
      <c r="D198" s="61">
        <f>IF(ISNUMBER('Afvalgegevens e-MJV'!D196),'Afvalgegevens e-MJV'!D196,IF(ISNUMBER(_xlfn.NUMBERVALUE('Afvalgegevens e-MJV'!D196,",",".")),_xlfn.NUMBERVALUE('Afvalgegevens e-MJV'!D196,",","."),""))</f>
        <v>0</v>
      </c>
      <c r="E198" s="61" t="str">
        <f>IF(C198="","",IF(ISNA(VLOOKUP('Verschil e-MJV en LMA'!C198,Uitwerking!$A$11:$B$210,2,FALSE())),"",VLOOKUP('Verschil e-MJV en LMA'!C198,Uitwerking!$A$11:$B$210,2,FALSE())/1000))</f>
        <v/>
      </c>
      <c r="F198" s="61"/>
      <c r="G198" s="61">
        <f t="shared" si="21"/>
        <v>194</v>
      </c>
      <c r="H198" s="61" t="str">
        <f t="shared" si="23"/>
        <v/>
      </c>
      <c r="I198" s="61"/>
      <c r="J198" s="90" t="str">
        <f t="shared" si="22"/>
        <v/>
      </c>
      <c r="K198" s="91" t="str">
        <f t="shared" si="24"/>
        <v/>
      </c>
      <c r="L198" s="91" t="str">
        <f t="shared" ref="L198:L206" si="27">IF(ISNA(VLOOKUP($G198,$B$3:$E$257,2,FALSE())),"",IF(VLOOKUP($G198,$B$3:$E$257,4,FALSE())="",0,VLOOKUP($G198,$B$3:$E$257,4,FALSE())))</f>
        <v/>
      </c>
      <c r="M198" s="92" t="str">
        <f t="shared" si="25"/>
        <v/>
      </c>
      <c r="N198" s="93" t="str">
        <f t="shared" si="26"/>
        <v/>
      </c>
      <c r="O198" s="93" t="str">
        <f>IF(H198="","",VLOOKUP(H198,Euralcodes!$A$2:$C$840,3,FALSE()))</f>
        <v/>
      </c>
      <c r="P198" s="122" t="str">
        <f>IF(J198="","",IF(ISNA(VLOOKUP(J198,Uitwerking!$A$11:$E$210,5,FALSE)),"",LEFT(VLOOKUP(J198,Uitwerking!$A$11:$E$210,5,FALSE),LEN(VLOOKUP(J198,Uitwerking!$A$11:$E$210,5,FALSE))-1)))</f>
        <v/>
      </c>
      <c r="Q198" s="61"/>
    </row>
    <row r="199" spans="1:17" ht="50" customHeight="1" thickTop="1" thickBot="1" x14ac:dyDescent="0.3">
      <c r="A199" s="61"/>
      <c r="B199" s="61">
        <f>IF(AND(ISNUMBER(D199),D199&lt;&gt;"",ISNUMBER(VALUE(LEFT(C199,6)))),IF(VALUE(LEFT(C199,6))&lt;10000,-ABS(B198),IF(ISNA(VLOOKUP(C199,$C$3:C198,1,FALSE())),ABS(B198)+1,-ABS(B198))),-ABS(B198))</f>
        <v>0</v>
      </c>
      <c r="C199" s="61" t="str">
        <f>IF(LEN('Afvalgegevens e-MJV'!A197)&lt;&gt;8,IF('Afvalgegevens e-MJV'!A197="","",'Afvalgegevens e-MJV'!A197),CONCATENATE(LEFT('Afvalgegevens e-MJV'!A197,2),MID('Afvalgegevens e-MJV'!A197,4,2),MID('Afvalgegevens e-MJV'!A197,7,2),IF('Afvalgegevens e-MJV'!C197="Ja","*","")))</f>
        <v/>
      </c>
      <c r="D199" s="61">
        <f>IF(ISNUMBER('Afvalgegevens e-MJV'!D197),'Afvalgegevens e-MJV'!D197,IF(ISNUMBER(_xlfn.NUMBERVALUE('Afvalgegevens e-MJV'!D197,",",".")),_xlfn.NUMBERVALUE('Afvalgegevens e-MJV'!D197,",","."),""))</f>
        <v>0</v>
      </c>
      <c r="E199" s="61" t="str">
        <f>IF(C199="","",IF(ISNA(VLOOKUP('Verschil e-MJV en LMA'!C199,Uitwerking!$A$11:$B$210,2,FALSE())),"",VLOOKUP('Verschil e-MJV en LMA'!C199,Uitwerking!$A$11:$B$210,2,FALSE())/1000))</f>
        <v/>
      </c>
      <c r="F199" s="61"/>
      <c r="G199" s="61">
        <f t="shared" ref="G199:G206" si="28">G198+1</f>
        <v>195</v>
      </c>
      <c r="H199" s="61" t="str">
        <f t="shared" si="23"/>
        <v/>
      </c>
      <c r="I199" s="61"/>
      <c r="J199" s="90" t="str">
        <f t="shared" si="22"/>
        <v/>
      </c>
      <c r="K199" s="91" t="str">
        <f t="shared" si="24"/>
        <v/>
      </c>
      <c r="L199" s="91" t="str">
        <f t="shared" si="27"/>
        <v/>
      </c>
      <c r="M199" s="92" t="str">
        <f t="shared" si="25"/>
        <v/>
      </c>
      <c r="N199" s="93" t="str">
        <f t="shared" si="26"/>
        <v/>
      </c>
      <c r="O199" s="93" t="str">
        <f>IF(H199="","",VLOOKUP(H199,Euralcodes!$A$2:$C$840,3,FALSE()))</f>
        <v/>
      </c>
      <c r="P199" s="122" t="str">
        <f>IF(J199="","",IF(ISNA(VLOOKUP(J199,Uitwerking!$A$11:$E$210,5,FALSE)),"",LEFT(VLOOKUP(J199,Uitwerking!$A$11:$E$210,5,FALSE),LEN(VLOOKUP(J199,Uitwerking!$A$11:$E$210,5,FALSE))-1)))</f>
        <v/>
      </c>
      <c r="Q199" s="61"/>
    </row>
    <row r="200" spans="1:17" ht="50" customHeight="1" thickTop="1" thickBot="1" x14ac:dyDescent="0.3">
      <c r="A200" s="61"/>
      <c r="B200" s="61">
        <f>IF(AND(ISNUMBER(D200),D200&lt;&gt;"",ISNUMBER(VALUE(LEFT(C200,6)))),IF(VALUE(LEFT(C200,6))&lt;10000,-ABS(B199),IF(ISNA(VLOOKUP(C200,$C$3:C199,1,FALSE())),ABS(B199)+1,-ABS(B199))),-ABS(B199))</f>
        <v>0</v>
      </c>
      <c r="C200" s="61" t="str">
        <f>IF(LEN('Afvalgegevens e-MJV'!A198)&lt;&gt;8,IF('Afvalgegevens e-MJV'!A198="","",'Afvalgegevens e-MJV'!A198),CONCATENATE(LEFT('Afvalgegevens e-MJV'!A198,2),MID('Afvalgegevens e-MJV'!A198,4,2),MID('Afvalgegevens e-MJV'!A198,7,2),IF('Afvalgegevens e-MJV'!C198="Ja","*","")))</f>
        <v/>
      </c>
      <c r="D200" s="61">
        <f>IF(ISNUMBER('Afvalgegevens e-MJV'!D198),'Afvalgegevens e-MJV'!D198,IF(ISNUMBER(_xlfn.NUMBERVALUE('Afvalgegevens e-MJV'!D198,",",".")),_xlfn.NUMBERVALUE('Afvalgegevens e-MJV'!D198,",","."),""))</f>
        <v>0</v>
      </c>
      <c r="E200" s="61" t="str">
        <f>IF(C200="","",IF(ISNA(VLOOKUP('Verschil e-MJV en LMA'!C200,Uitwerking!$A$11:$B$210,2,FALSE())),"",VLOOKUP('Verschil e-MJV en LMA'!C200,Uitwerking!$A$11:$B$210,2,FALSE())/1000))</f>
        <v/>
      </c>
      <c r="F200" s="61"/>
      <c r="G200" s="61">
        <f t="shared" si="28"/>
        <v>196</v>
      </c>
      <c r="H200" s="61" t="str">
        <f t="shared" si="23"/>
        <v/>
      </c>
      <c r="I200" s="61"/>
      <c r="J200" s="90" t="str">
        <f t="shared" si="22"/>
        <v/>
      </c>
      <c r="K200" s="91" t="str">
        <f t="shared" si="24"/>
        <v/>
      </c>
      <c r="L200" s="91" t="str">
        <f t="shared" si="27"/>
        <v/>
      </c>
      <c r="M200" s="92" t="str">
        <f t="shared" si="25"/>
        <v/>
      </c>
      <c r="N200" s="93" t="str">
        <f t="shared" si="26"/>
        <v/>
      </c>
      <c r="O200" s="93" t="str">
        <f>IF(H200="","",VLOOKUP(H200,Euralcodes!$A$2:$C$840,3,FALSE()))</f>
        <v/>
      </c>
      <c r="P200" s="122" t="str">
        <f>IF(J200="","",IF(ISNA(VLOOKUP(J200,Uitwerking!$A$11:$E$210,5,FALSE)),"",LEFT(VLOOKUP(J200,Uitwerking!$A$11:$E$210,5,FALSE),LEN(VLOOKUP(J200,Uitwerking!$A$11:$E$210,5,FALSE))-1)))</f>
        <v/>
      </c>
      <c r="Q200" s="61"/>
    </row>
    <row r="201" spans="1:17" ht="50" customHeight="1" thickTop="1" thickBot="1" x14ac:dyDescent="0.3">
      <c r="A201" s="61"/>
      <c r="B201" s="61">
        <f>IF(AND(ISNUMBER(D201),D201&lt;&gt;"",ISNUMBER(VALUE(LEFT(C201,6)))),IF(VALUE(LEFT(C201,6))&lt;10000,-ABS(B200),IF(ISNA(VLOOKUP(C201,$C$3:C200,1,FALSE())),ABS(B200)+1,-ABS(B200))),-ABS(B200))</f>
        <v>0</v>
      </c>
      <c r="C201" s="61" t="str">
        <f>IF(LEN('Afvalgegevens e-MJV'!A199)&lt;&gt;8,IF('Afvalgegevens e-MJV'!A199="","",'Afvalgegevens e-MJV'!A199),CONCATENATE(LEFT('Afvalgegevens e-MJV'!A199,2),MID('Afvalgegevens e-MJV'!A199,4,2),MID('Afvalgegevens e-MJV'!A199,7,2),IF('Afvalgegevens e-MJV'!C199="Ja","*","")))</f>
        <v/>
      </c>
      <c r="D201" s="61">
        <f>IF(ISNUMBER('Afvalgegevens e-MJV'!D199),'Afvalgegevens e-MJV'!D199,IF(ISNUMBER(_xlfn.NUMBERVALUE('Afvalgegevens e-MJV'!D199,",",".")),_xlfn.NUMBERVALUE('Afvalgegevens e-MJV'!D199,",","."),""))</f>
        <v>0</v>
      </c>
      <c r="E201" s="61" t="str">
        <f>IF(C201="","",IF(ISNA(VLOOKUP('Verschil e-MJV en LMA'!C201,Uitwerking!$A$11:$B$210,2,FALSE())),"",VLOOKUP('Verschil e-MJV en LMA'!C201,Uitwerking!$A$11:$B$210,2,FALSE())/1000))</f>
        <v/>
      </c>
      <c r="F201" s="61"/>
      <c r="G201" s="61">
        <f t="shared" si="28"/>
        <v>197</v>
      </c>
      <c r="H201" s="61" t="str">
        <f t="shared" si="23"/>
        <v/>
      </c>
      <c r="I201" s="61"/>
      <c r="J201" s="90" t="str">
        <f t="shared" si="22"/>
        <v/>
      </c>
      <c r="K201" s="91" t="str">
        <f t="shared" si="24"/>
        <v/>
      </c>
      <c r="L201" s="91" t="str">
        <f t="shared" si="27"/>
        <v/>
      </c>
      <c r="M201" s="92" t="str">
        <f t="shared" si="25"/>
        <v/>
      </c>
      <c r="N201" s="93" t="str">
        <f t="shared" si="26"/>
        <v/>
      </c>
      <c r="O201" s="93" t="str">
        <f>IF(H201="","",VLOOKUP(H201,Euralcodes!$A$2:$C$840,3,FALSE()))</f>
        <v/>
      </c>
      <c r="P201" s="122" t="str">
        <f>IF(J201="","",IF(ISNA(VLOOKUP(J201,Uitwerking!$A$11:$E$210,5,FALSE)),"",LEFT(VLOOKUP(J201,Uitwerking!$A$11:$E$210,5,FALSE),LEN(VLOOKUP(J201,Uitwerking!$A$11:$E$210,5,FALSE))-1)))</f>
        <v/>
      </c>
      <c r="Q201" s="61"/>
    </row>
    <row r="202" spans="1:17" ht="50" customHeight="1" thickTop="1" thickBot="1" x14ac:dyDescent="0.3">
      <c r="A202" s="61"/>
      <c r="B202" s="61">
        <f>IF(AND(ISNUMBER(D202),D202&lt;&gt;"",ISNUMBER(VALUE(LEFT(C202,6)))),IF(VALUE(LEFT(C202,6))&lt;10000,-ABS(B201),IF(ISNA(VLOOKUP(C202,$C$3:C201,1,FALSE())),ABS(B201)+1,-ABS(B201))),-ABS(B201))</f>
        <v>0</v>
      </c>
      <c r="C202" s="61" t="str">
        <f>IF(LEN('Afvalgegevens e-MJV'!A200)&lt;&gt;8,IF('Afvalgegevens e-MJV'!A200="","",'Afvalgegevens e-MJV'!A200),CONCATENATE(LEFT('Afvalgegevens e-MJV'!A200,2),MID('Afvalgegevens e-MJV'!A200,4,2),MID('Afvalgegevens e-MJV'!A200,7,2),IF('Afvalgegevens e-MJV'!C200="Ja","*","")))</f>
        <v/>
      </c>
      <c r="D202" s="61">
        <f>IF(ISNUMBER('Afvalgegevens e-MJV'!D200),'Afvalgegevens e-MJV'!D200,IF(ISNUMBER(_xlfn.NUMBERVALUE('Afvalgegevens e-MJV'!D200,",",".")),_xlfn.NUMBERVALUE('Afvalgegevens e-MJV'!D200,",","."),""))</f>
        <v>0</v>
      </c>
      <c r="E202" s="61" t="str">
        <f>IF(C202="","",IF(ISNA(VLOOKUP('Verschil e-MJV en LMA'!C202,Uitwerking!$A$11:$B$210,2,FALSE())),"",VLOOKUP('Verschil e-MJV en LMA'!C202,Uitwerking!$A$11:$B$210,2,FALSE())/1000))</f>
        <v/>
      </c>
      <c r="F202" s="61"/>
      <c r="G202" s="61">
        <f t="shared" si="28"/>
        <v>198</v>
      </c>
      <c r="H202" s="61" t="str">
        <f t="shared" si="23"/>
        <v/>
      </c>
      <c r="I202" s="61"/>
      <c r="J202" s="90" t="str">
        <f t="shared" si="22"/>
        <v/>
      </c>
      <c r="K202" s="91" t="str">
        <f t="shared" si="24"/>
        <v/>
      </c>
      <c r="L202" s="91" t="str">
        <f t="shared" si="27"/>
        <v/>
      </c>
      <c r="M202" s="92" t="str">
        <f t="shared" si="25"/>
        <v/>
      </c>
      <c r="N202" s="93" t="str">
        <f t="shared" si="26"/>
        <v/>
      </c>
      <c r="O202" s="93" t="str">
        <f>IF(H202="","",VLOOKUP(H202,Euralcodes!$A$2:$C$840,3,FALSE()))</f>
        <v/>
      </c>
      <c r="P202" s="122" t="str">
        <f>IF(J202="","",IF(ISNA(VLOOKUP(J202,Uitwerking!$A$11:$E$210,5,FALSE)),"",LEFT(VLOOKUP(J202,Uitwerking!$A$11:$E$210,5,FALSE),LEN(VLOOKUP(J202,Uitwerking!$A$11:$E$210,5,FALSE))-1)))</f>
        <v/>
      </c>
      <c r="Q202" s="61"/>
    </row>
    <row r="203" spans="1:17" ht="50" customHeight="1" thickTop="1" thickBot="1" x14ac:dyDescent="0.3">
      <c r="A203" s="61"/>
      <c r="B203" s="61">
        <f>IF(AND(ISNUMBER(D203),D203&lt;&gt;"",ISNUMBER(VALUE(LEFT(C203,6)))),IF(VALUE(LEFT(C203,6))&lt;10000,-ABS(B202),IF(ISNA(VLOOKUP(C203,$C$3:C202,1,FALSE())),ABS(B202)+1,-ABS(B202))),-ABS(B202))</f>
        <v>0</v>
      </c>
      <c r="C203" s="61" t="str">
        <f>IF(LEN('Afvalgegevens e-MJV'!A201)&lt;&gt;8,IF('Afvalgegevens e-MJV'!A201="","",'Afvalgegevens e-MJV'!A201),CONCATENATE(LEFT('Afvalgegevens e-MJV'!A201,2),MID('Afvalgegevens e-MJV'!A201,4,2),MID('Afvalgegevens e-MJV'!A201,7,2),IF('Afvalgegevens e-MJV'!C201="Ja","*","")))</f>
        <v/>
      </c>
      <c r="D203" s="61">
        <f>IF(ISNUMBER('Afvalgegevens e-MJV'!D201),'Afvalgegevens e-MJV'!D201,IF(ISNUMBER(_xlfn.NUMBERVALUE('Afvalgegevens e-MJV'!D201,",",".")),_xlfn.NUMBERVALUE('Afvalgegevens e-MJV'!D201,",","."),""))</f>
        <v>0</v>
      </c>
      <c r="E203" s="61" t="str">
        <f>IF(C203="","",IF(ISNA(VLOOKUP('Verschil e-MJV en LMA'!C203,Uitwerking!$A$11:$B$210,2,FALSE())),"",VLOOKUP('Verschil e-MJV en LMA'!C203,Uitwerking!$A$11:$B$210,2,FALSE())/1000))</f>
        <v/>
      </c>
      <c r="F203" s="61"/>
      <c r="G203" s="61">
        <f t="shared" si="28"/>
        <v>199</v>
      </c>
      <c r="H203" s="61" t="str">
        <f t="shared" si="23"/>
        <v/>
      </c>
      <c r="I203" s="61"/>
      <c r="J203" s="90" t="str">
        <f t="shared" si="22"/>
        <v/>
      </c>
      <c r="K203" s="91" t="str">
        <f t="shared" si="24"/>
        <v/>
      </c>
      <c r="L203" s="91" t="str">
        <f t="shared" si="27"/>
        <v/>
      </c>
      <c r="M203" s="92" t="str">
        <f t="shared" si="25"/>
        <v/>
      </c>
      <c r="N203" s="93" t="str">
        <f t="shared" si="26"/>
        <v/>
      </c>
      <c r="O203" s="93" t="str">
        <f>IF(H203="","",VLOOKUP(H203,Euralcodes!$A$2:$C$840,3,FALSE()))</f>
        <v/>
      </c>
      <c r="P203" s="122" t="str">
        <f>IF(J203="","",IF(ISNA(VLOOKUP(J203,Uitwerking!$A$11:$E$210,5,FALSE)),"",LEFT(VLOOKUP(J203,Uitwerking!$A$11:$E$210,5,FALSE),LEN(VLOOKUP(J203,Uitwerking!$A$11:$E$210,5,FALSE))-1)))</f>
        <v/>
      </c>
      <c r="Q203" s="61"/>
    </row>
    <row r="204" spans="1:17" ht="50" customHeight="1" thickTop="1" thickBot="1" x14ac:dyDescent="0.3">
      <c r="A204" s="61"/>
      <c r="B204" s="61">
        <f>IF(AND(ISNUMBER(D204),D204&lt;&gt;"",ISNUMBER(VALUE(LEFT(C204,6)))),IF(VALUE(LEFT(C204,6))&lt;10000,-ABS(B203),IF(ISNA(VLOOKUP(C204,$C$3:C203,1,FALSE())),ABS(B203)+1,-ABS(B203))),-ABS(B203))</f>
        <v>0</v>
      </c>
      <c r="C204" s="61" t="str">
        <f>IF(LEN('Afvalgegevens e-MJV'!A202)&lt;&gt;8,IF('Afvalgegevens e-MJV'!A202="","",'Afvalgegevens e-MJV'!A202),CONCATENATE(LEFT('Afvalgegevens e-MJV'!A202,2),MID('Afvalgegevens e-MJV'!A202,4,2),MID('Afvalgegevens e-MJV'!A202,7,2),IF('Afvalgegevens e-MJV'!C202="Ja","*","")))</f>
        <v/>
      </c>
      <c r="D204" s="61">
        <f>IF(ISNUMBER('Afvalgegevens e-MJV'!D202),'Afvalgegevens e-MJV'!D202,IF(ISNUMBER(_xlfn.NUMBERVALUE('Afvalgegevens e-MJV'!D202,",",".")),_xlfn.NUMBERVALUE('Afvalgegevens e-MJV'!D202,",","."),""))</f>
        <v>0</v>
      </c>
      <c r="E204" s="61" t="str">
        <f>IF(C204="","",IF(ISNA(VLOOKUP('Verschil e-MJV en LMA'!C204,Uitwerking!$A$11:$B$210,2,FALSE())),"",VLOOKUP('Verschil e-MJV en LMA'!C204,Uitwerking!$A$11:$B$210,2,FALSE())/1000))</f>
        <v/>
      </c>
      <c r="F204" s="61"/>
      <c r="G204" s="61">
        <f t="shared" si="28"/>
        <v>200</v>
      </c>
      <c r="H204" s="61" t="str">
        <f t="shared" si="23"/>
        <v/>
      </c>
      <c r="I204" s="61"/>
      <c r="J204" s="90" t="str">
        <f t="shared" si="22"/>
        <v/>
      </c>
      <c r="K204" s="91" t="str">
        <f t="shared" si="24"/>
        <v/>
      </c>
      <c r="L204" s="91" t="str">
        <f t="shared" si="27"/>
        <v/>
      </c>
      <c r="M204" s="92" t="str">
        <f t="shared" si="25"/>
        <v/>
      </c>
      <c r="N204" s="93" t="str">
        <f t="shared" si="26"/>
        <v/>
      </c>
      <c r="O204" s="93" t="str">
        <f>IF(H204="","",VLOOKUP(H204,Euralcodes!$A$2:$C$840,3,FALSE()))</f>
        <v/>
      </c>
      <c r="P204" s="122" t="str">
        <f>IF(J204="","",IF(ISNA(VLOOKUP(J204,Uitwerking!$A$11:$E$210,5,FALSE)),"",LEFT(VLOOKUP(J204,Uitwerking!$A$11:$E$210,5,FALSE),LEN(VLOOKUP(J204,Uitwerking!$A$11:$E$210,5,FALSE))-1)))</f>
        <v/>
      </c>
      <c r="Q204" s="61"/>
    </row>
    <row r="205" spans="1:17" ht="50" customHeight="1" thickTop="1" thickBot="1" x14ac:dyDescent="0.3">
      <c r="A205" s="61"/>
      <c r="B205" s="61">
        <f>IF(AND(ISNUMBER(D205),D205&lt;&gt;"",ISNUMBER(VALUE(LEFT(C205,6)))),IF(VALUE(LEFT(C205,6))&lt;10000,-ABS(B204),IF(ISNA(VLOOKUP(C205,$C$3:C204,1,FALSE())),ABS(B204)+1,-ABS(B204))),-ABS(B204))</f>
        <v>0</v>
      </c>
      <c r="C205" s="61" t="str">
        <f>IF(LEN('Afvalgegevens e-MJV'!A203)&lt;&gt;8,IF('Afvalgegevens e-MJV'!A203="","",'Afvalgegevens e-MJV'!A203),CONCATENATE(LEFT('Afvalgegevens e-MJV'!A203,2),MID('Afvalgegevens e-MJV'!A203,4,2),MID('Afvalgegevens e-MJV'!A203,7,2),IF('Afvalgegevens e-MJV'!C203="Ja","*","")))</f>
        <v/>
      </c>
      <c r="D205" s="61">
        <f>IF(ISNUMBER('Afvalgegevens e-MJV'!D203),'Afvalgegevens e-MJV'!D203,IF(ISNUMBER(_xlfn.NUMBERVALUE('Afvalgegevens e-MJV'!D203,",",".")),_xlfn.NUMBERVALUE('Afvalgegevens e-MJV'!D203,",","."),""))</f>
        <v>0</v>
      </c>
      <c r="E205" s="61" t="str">
        <f>IF(C205="","",IF(ISNA(VLOOKUP('Verschil e-MJV en LMA'!C205,Uitwerking!$A$11:$B$210,2,FALSE())),"",VLOOKUP('Verschil e-MJV en LMA'!C205,Uitwerking!$A$11:$B$210,2,FALSE())/1000))</f>
        <v/>
      </c>
      <c r="F205" s="61"/>
      <c r="G205" s="61">
        <f t="shared" si="28"/>
        <v>201</v>
      </c>
      <c r="H205" s="61" t="str">
        <f t="shared" si="23"/>
        <v/>
      </c>
      <c r="I205" s="61"/>
      <c r="J205" s="90" t="str">
        <f t="shared" si="22"/>
        <v/>
      </c>
      <c r="K205" s="91" t="str">
        <f t="shared" si="24"/>
        <v/>
      </c>
      <c r="L205" s="91" t="str">
        <f t="shared" si="27"/>
        <v/>
      </c>
      <c r="M205" s="92" t="str">
        <f t="shared" si="25"/>
        <v/>
      </c>
      <c r="N205" s="93" t="str">
        <f t="shared" si="26"/>
        <v/>
      </c>
      <c r="O205" s="93" t="str">
        <f>IF(H205="","",VLOOKUP(H205,Euralcodes!$A$2:$C$840,3,FALSE()))</f>
        <v/>
      </c>
      <c r="P205" s="122" t="str">
        <f>IF(J205="","",IF(ISNA(VLOOKUP(J205,Uitwerking!$A$11:$E$210,5,FALSE)),"",LEFT(VLOOKUP(J205,Uitwerking!$A$11:$E$210,5,FALSE),LEN(VLOOKUP(J205,Uitwerking!$A$11:$E$210,5,FALSE))-1)))</f>
        <v/>
      </c>
      <c r="Q205" s="61"/>
    </row>
    <row r="206" spans="1:17" ht="50" customHeight="1" thickTop="1" thickBot="1" x14ac:dyDescent="0.3">
      <c r="A206" s="61"/>
      <c r="B206" s="61">
        <f>IF(AND(ISNUMBER(D206),D206&lt;&gt;"",ISNUMBER(VALUE(LEFT(C206,6)))),IF(VALUE(LEFT(C206,6))&lt;10000,-ABS(B205),IF(ISNA(VLOOKUP(C206,$C$3:C205,1,FALSE())),ABS(B205)+1,-ABS(B205))),-ABS(B205))</f>
        <v>0</v>
      </c>
      <c r="C206" s="61" t="str">
        <f>IF(LEN('Afvalgegevens e-MJV'!A204)&lt;&gt;8,IF('Afvalgegevens e-MJV'!A204="","",'Afvalgegevens e-MJV'!A204),CONCATENATE(LEFT('Afvalgegevens e-MJV'!A204,2),MID('Afvalgegevens e-MJV'!A204,4,2),MID('Afvalgegevens e-MJV'!A204,7,2),IF('Afvalgegevens e-MJV'!C204="Ja","*","")))</f>
        <v/>
      </c>
      <c r="D206" s="61">
        <f>IF(ISNUMBER('Afvalgegevens e-MJV'!D204),'Afvalgegevens e-MJV'!D204,IF(ISNUMBER(_xlfn.NUMBERVALUE('Afvalgegevens e-MJV'!D204,",",".")),_xlfn.NUMBERVALUE('Afvalgegevens e-MJV'!D204,",","."),""))</f>
        <v>0</v>
      </c>
      <c r="E206" s="61" t="str">
        <f>IF(C206="","",IF(ISNA(VLOOKUP('Verschil e-MJV en LMA'!C206,Uitwerking!$A$11:$B$210,2,FALSE())),"",VLOOKUP('Verschil e-MJV en LMA'!C206,Uitwerking!$A$11:$B$210,2,FALSE())/1000))</f>
        <v/>
      </c>
      <c r="F206" s="61"/>
      <c r="G206" s="61">
        <f t="shared" si="28"/>
        <v>202</v>
      </c>
      <c r="H206" s="61" t="str">
        <f t="shared" si="23"/>
        <v/>
      </c>
      <c r="I206" s="61"/>
      <c r="J206" s="94" t="str">
        <f t="shared" si="22"/>
        <v/>
      </c>
      <c r="K206" s="95" t="str">
        <f t="shared" si="24"/>
        <v/>
      </c>
      <c r="L206" s="95" t="str">
        <f t="shared" si="27"/>
        <v/>
      </c>
      <c r="M206" s="96" t="str">
        <f t="shared" si="25"/>
        <v/>
      </c>
      <c r="N206" s="97" t="str">
        <f t="shared" si="26"/>
        <v/>
      </c>
      <c r="O206" s="97" t="str">
        <f>IF(H206="","",VLOOKUP(H206,Euralcodes!$A$2:$C$840,3,FALSE()))</f>
        <v/>
      </c>
      <c r="P206" s="123" t="str">
        <f>IF(J206="","",IF(ISNA(VLOOKUP(J206,Uitwerking!$A$11:$E$210,5,FALSE)),"",LEFT(VLOOKUP(J206,Uitwerking!$A$11:$E$210,5,FALSE),LEN(VLOOKUP(J206,Uitwerking!$A$11:$E$210,5,FALSE))-1)))</f>
        <v/>
      </c>
      <c r="Q206" s="61"/>
    </row>
    <row r="207" spans="1:17" ht="11.5" hidden="1" customHeight="1" x14ac:dyDescent="0.25">
      <c r="A207" s="61"/>
      <c r="B207" s="61">
        <f>IF(AND(ISNUMBER(D207),D207&lt;&gt;"",ISNUMBER(VALUE(LEFT(C207,6)))),IF(VALUE(LEFT(C207,6))&lt;10000,-ABS(B206),IF(ISNA(VLOOKUP(C207,$C$3:C206,1,FALSE())),ABS(B206)+1,-ABS(B206))),-ABS(B206))</f>
        <v>0</v>
      </c>
      <c r="C207" s="61" t="s">
        <v>1692</v>
      </c>
      <c r="D207" s="61"/>
      <c r="E207" s="61" t="str">
        <f>E3</f>
        <v>t/jaar LMA</v>
      </c>
      <c r="F207" s="61"/>
      <c r="G207" s="61"/>
      <c r="H207" s="61"/>
      <c r="I207" s="61"/>
      <c r="J207" s="61"/>
      <c r="K207" s="62"/>
      <c r="L207" s="62"/>
      <c r="M207" s="62"/>
      <c r="N207" s="63"/>
      <c r="O207" s="61"/>
      <c r="P207" s="105"/>
      <c r="Q207" s="61"/>
    </row>
    <row r="208" spans="1:17" ht="50" hidden="1" customHeight="1" x14ac:dyDescent="0.25">
      <c r="A208" s="61"/>
      <c r="B208" s="61">
        <f>IF(C208="--",-ABS(B207),ABS(B207)+1)</f>
        <v>0</v>
      </c>
      <c r="C208" s="61" t="str">
        <f>IF(ISNA(VLOOKUP(Uitwerking!A11,'Verschil e-MJV en LMA'!$C$3:$D$207,1,FALSE())),Uitwerking!A11,"--")</f>
        <v>--</v>
      </c>
      <c r="D208" s="61"/>
      <c r="E208" s="61" t="str">
        <f>IF(C208="","",IF(ISNA(VLOOKUP('Verschil e-MJV en LMA'!C208,Uitwerking!$A$11:$B$210,2,FALSE())),"",VLOOKUP('Verschil e-MJV en LMA'!C208,Uitwerking!$A$11:$B$210,2,FALSE())/1000))</f>
        <v/>
      </c>
      <c r="F208" s="61" t="str">
        <f>C208</f>
        <v>--</v>
      </c>
      <c r="G208" s="61"/>
      <c r="H208" s="61"/>
      <c r="I208" s="61"/>
      <c r="Q208" s="61"/>
    </row>
    <row r="209" spans="1:17" ht="50" hidden="1" customHeight="1" x14ac:dyDescent="0.25">
      <c r="A209" s="61"/>
      <c r="B209" s="61">
        <f t="shared" ref="B209:B257" si="29">IF(C209="--",-ABS(B208),ABS(B208)+1)</f>
        <v>0</v>
      </c>
      <c r="C209" s="61" t="str">
        <f>IF(ISNA(VLOOKUP(Uitwerking!A12,'Verschil e-MJV en LMA'!$C$3:$D$207,1,FALSE())),Uitwerking!A12,"--")</f>
        <v>--</v>
      </c>
      <c r="D209" s="61"/>
      <c r="E209" s="61" t="str">
        <f>IF(C209="","",IF(ISNA(VLOOKUP('Verschil e-MJV en LMA'!C209,Uitwerking!$A$11:$B$210,2,FALSE())),"",VLOOKUP('Verschil e-MJV en LMA'!C209,Uitwerking!$A$11:$B$210,2,FALSE())/1000))</f>
        <v/>
      </c>
      <c r="F209" s="61" t="str">
        <f t="shared" ref="F209:F257" si="30">C209</f>
        <v>--</v>
      </c>
      <c r="G209" s="61"/>
      <c r="H209" s="61"/>
      <c r="I209" s="61"/>
      <c r="Q209" s="61"/>
    </row>
    <row r="210" spans="1:17" ht="50" hidden="1" customHeight="1" x14ac:dyDescent="0.25">
      <c r="A210" s="61"/>
      <c r="B210" s="61">
        <f t="shared" si="29"/>
        <v>0</v>
      </c>
      <c r="C210" s="61" t="str">
        <f>IF(ISNA(VLOOKUP(Uitwerking!A13,'Verschil e-MJV en LMA'!$C$3:$D$207,1,FALSE())),Uitwerking!A13,"--")</f>
        <v>--</v>
      </c>
      <c r="D210" s="61"/>
      <c r="E210" s="61" t="str">
        <f>IF(C210="","",IF(ISNA(VLOOKUP('Verschil e-MJV en LMA'!C210,Uitwerking!$A$11:$B$210,2,FALSE())),"",VLOOKUP('Verschil e-MJV en LMA'!C210,Uitwerking!$A$11:$B$210,2,FALSE())/1000))</f>
        <v/>
      </c>
      <c r="F210" s="61" t="str">
        <f t="shared" si="30"/>
        <v>--</v>
      </c>
      <c r="G210" s="61"/>
      <c r="H210" s="61"/>
      <c r="I210" s="61"/>
      <c r="Q210" s="61"/>
    </row>
    <row r="211" spans="1:17" ht="50" hidden="1" customHeight="1" x14ac:dyDescent="0.25">
      <c r="A211" s="61"/>
      <c r="B211" s="61">
        <f t="shared" si="29"/>
        <v>0</v>
      </c>
      <c r="C211" s="61" t="str">
        <f>IF(ISNA(VLOOKUP(Uitwerking!A14,'Verschil e-MJV en LMA'!$C$3:$D$207,1,FALSE())),Uitwerking!A14,"--")</f>
        <v>--</v>
      </c>
      <c r="D211" s="61"/>
      <c r="E211" s="61" t="str">
        <f>IF(C211="","",IF(ISNA(VLOOKUP('Verschil e-MJV en LMA'!C211,Uitwerking!$A$11:$B$210,2,FALSE())),"",VLOOKUP('Verschil e-MJV en LMA'!C211,Uitwerking!$A$11:$B$210,2,FALSE())/1000))</f>
        <v/>
      </c>
      <c r="F211" s="61" t="str">
        <f t="shared" si="30"/>
        <v>--</v>
      </c>
      <c r="G211" s="61"/>
      <c r="H211" s="61"/>
      <c r="I211" s="61"/>
      <c r="Q211" s="61"/>
    </row>
    <row r="212" spans="1:17" ht="50" hidden="1" customHeight="1" x14ac:dyDescent="0.25">
      <c r="A212" s="61"/>
      <c r="B212" s="61">
        <f t="shared" si="29"/>
        <v>0</v>
      </c>
      <c r="C212" s="61" t="str">
        <f>IF(ISNA(VLOOKUP(Uitwerking!A15,'Verschil e-MJV en LMA'!$C$3:$D$207,1,FALSE())),Uitwerking!A15,"--")</f>
        <v>--</v>
      </c>
      <c r="D212" s="61"/>
      <c r="E212" s="61" t="str">
        <f>IF(C212="","",IF(ISNA(VLOOKUP('Verschil e-MJV en LMA'!C212,Uitwerking!$A$11:$B$210,2,FALSE())),"",VLOOKUP('Verschil e-MJV en LMA'!C212,Uitwerking!$A$11:$B$210,2,FALSE())/1000))</f>
        <v/>
      </c>
      <c r="F212" s="61" t="str">
        <f t="shared" si="30"/>
        <v>--</v>
      </c>
      <c r="G212" s="61"/>
      <c r="H212" s="61"/>
      <c r="I212" s="61"/>
      <c r="Q212" s="61"/>
    </row>
    <row r="213" spans="1:17" ht="50" hidden="1" customHeight="1" x14ac:dyDescent="0.25">
      <c r="A213" s="61"/>
      <c r="B213" s="61">
        <f t="shared" si="29"/>
        <v>0</v>
      </c>
      <c r="C213" s="61" t="str">
        <f>IF(ISNA(VLOOKUP(Uitwerking!A16,'Verschil e-MJV en LMA'!$C$3:$D$207,1,FALSE())),Uitwerking!A16,"--")</f>
        <v>--</v>
      </c>
      <c r="D213" s="61"/>
      <c r="E213" s="61" t="str">
        <f>IF(C213="","",IF(ISNA(VLOOKUP('Verschil e-MJV en LMA'!C213,Uitwerking!$A$11:$B$210,2,FALSE())),"",VLOOKUP('Verschil e-MJV en LMA'!C213,Uitwerking!$A$11:$B$210,2,FALSE())/1000))</f>
        <v/>
      </c>
      <c r="F213" s="61" t="str">
        <f t="shared" si="30"/>
        <v>--</v>
      </c>
      <c r="G213" s="61"/>
      <c r="H213" s="61"/>
      <c r="I213" s="61"/>
      <c r="Q213" s="61"/>
    </row>
    <row r="214" spans="1:17" ht="50" hidden="1" customHeight="1" x14ac:dyDescent="0.25">
      <c r="A214" s="61"/>
      <c r="B214" s="61">
        <f t="shared" si="29"/>
        <v>0</v>
      </c>
      <c r="C214" s="61" t="str">
        <f>IF(ISNA(VLOOKUP(Uitwerking!A17,'Verschil e-MJV en LMA'!$C$3:$D$207,1,FALSE())),Uitwerking!A17,"--")</f>
        <v>--</v>
      </c>
      <c r="D214" s="61"/>
      <c r="E214" s="61" t="str">
        <f>IF(C214="","",IF(ISNA(VLOOKUP('Verschil e-MJV en LMA'!C214,Uitwerking!$A$11:$B$210,2,FALSE())),"",VLOOKUP('Verschil e-MJV en LMA'!C214,Uitwerking!$A$11:$B$210,2,FALSE())/1000))</f>
        <v/>
      </c>
      <c r="F214" s="61" t="str">
        <f t="shared" si="30"/>
        <v>--</v>
      </c>
      <c r="G214" s="61"/>
      <c r="H214" s="61"/>
      <c r="I214" s="61"/>
      <c r="Q214" s="61"/>
    </row>
    <row r="215" spans="1:17" ht="50" hidden="1" customHeight="1" x14ac:dyDescent="0.25">
      <c r="A215" s="61"/>
      <c r="B215" s="61">
        <f t="shared" si="29"/>
        <v>0</v>
      </c>
      <c r="C215" s="61" t="str">
        <f>IF(ISNA(VLOOKUP(Uitwerking!A18,'Verschil e-MJV en LMA'!$C$3:$D$207,1,FALSE())),Uitwerking!A18,"--")</f>
        <v>--</v>
      </c>
      <c r="D215" s="61"/>
      <c r="E215" s="61" t="str">
        <f>IF(C215="","",IF(ISNA(VLOOKUP('Verschil e-MJV en LMA'!C215,Uitwerking!$A$11:$B$210,2,FALSE())),"",VLOOKUP('Verschil e-MJV en LMA'!C215,Uitwerking!$A$11:$B$210,2,FALSE())/1000))</f>
        <v/>
      </c>
      <c r="F215" s="61" t="str">
        <f t="shared" si="30"/>
        <v>--</v>
      </c>
      <c r="G215" s="61"/>
      <c r="H215" s="61"/>
      <c r="I215" s="61"/>
      <c r="Q215" s="61"/>
    </row>
    <row r="216" spans="1:17" ht="50" hidden="1" customHeight="1" x14ac:dyDescent="0.25">
      <c r="A216" s="61"/>
      <c r="B216" s="61">
        <f t="shared" si="29"/>
        <v>0</v>
      </c>
      <c r="C216" s="61" t="str">
        <f>IF(ISNA(VLOOKUP(Uitwerking!A19,'Verschil e-MJV en LMA'!$C$3:$D$207,1,FALSE())),Uitwerking!A19,"--")</f>
        <v>--</v>
      </c>
      <c r="D216" s="61"/>
      <c r="E216" s="61" t="str">
        <f>IF(C216="","",IF(ISNA(VLOOKUP('Verschil e-MJV en LMA'!C216,Uitwerking!$A$11:$B$210,2,FALSE())),"",VLOOKUP('Verschil e-MJV en LMA'!C216,Uitwerking!$A$11:$B$210,2,FALSE())/1000))</f>
        <v/>
      </c>
      <c r="F216" s="61" t="str">
        <f t="shared" si="30"/>
        <v>--</v>
      </c>
      <c r="G216" s="61"/>
      <c r="H216" s="61"/>
      <c r="I216" s="61"/>
      <c r="Q216" s="61"/>
    </row>
    <row r="217" spans="1:17" ht="50" hidden="1" customHeight="1" x14ac:dyDescent="0.25">
      <c r="A217" s="61"/>
      <c r="B217" s="61">
        <f t="shared" si="29"/>
        <v>0</v>
      </c>
      <c r="C217" s="61" t="str">
        <f>IF(ISNA(VLOOKUP(Uitwerking!A20,'Verschil e-MJV en LMA'!$C$3:$D$207,1,FALSE())),Uitwerking!A20,"--")</f>
        <v>--</v>
      </c>
      <c r="D217" s="61"/>
      <c r="E217" s="61" t="str">
        <f>IF(C217="","",IF(ISNA(VLOOKUP('Verschil e-MJV en LMA'!C217,Uitwerking!$A$11:$B$210,2,FALSE())),"",VLOOKUP('Verschil e-MJV en LMA'!C217,Uitwerking!$A$11:$B$210,2,FALSE())/1000))</f>
        <v/>
      </c>
      <c r="F217" s="61" t="str">
        <f t="shared" si="30"/>
        <v>--</v>
      </c>
      <c r="G217" s="61"/>
      <c r="H217" s="61"/>
      <c r="I217" s="61"/>
      <c r="Q217" s="61"/>
    </row>
    <row r="218" spans="1:17" ht="50" hidden="1" customHeight="1" x14ac:dyDescent="0.25">
      <c r="A218" s="61"/>
      <c r="B218" s="61">
        <f t="shared" si="29"/>
        <v>0</v>
      </c>
      <c r="C218" s="61" t="str">
        <f>IF(ISNA(VLOOKUP(Uitwerking!A21,'Verschil e-MJV en LMA'!$C$3:$D$207,1,FALSE())),Uitwerking!A21,"--")</f>
        <v>--</v>
      </c>
      <c r="D218" s="61"/>
      <c r="E218" s="61" t="str">
        <f>IF(C218="","",IF(ISNA(VLOOKUP('Verschil e-MJV en LMA'!C218,Uitwerking!$A$11:$B$210,2,FALSE())),"",VLOOKUP('Verschil e-MJV en LMA'!C218,Uitwerking!$A$11:$B$210,2,FALSE())/1000))</f>
        <v/>
      </c>
      <c r="F218" s="61" t="str">
        <f t="shared" si="30"/>
        <v>--</v>
      </c>
      <c r="G218" s="61"/>
      <c r="H218" s="61"/>
      <c r="I218" s="61"/>
      <c r="Q218" s="61"/>
    </row>
    <row r="219" spans="1:17" ht="50" hidden="1" customHeight="1" x14ac:dyDescent="0.25">
      <c r="A219" s="61"/>
      <c r="B219" s="61">
        <f t="shared" si="29"/>
        <v>0</v>
      </c>
      <c r="C219" s="61" t="str">
        <f>IF(ISNA(VLOOKUP(Uitwerking!A22,'Verschil e-MJV en LMA'!$C$3:$D$207,1,FALSE())),Uitwerking!A22,"--")</f>
        <v>--</v>
      </c>
      <c r="D219" s="61"/>
      <c r="E219" s="61" t="str">
        <f>IF(C219="","",IF(ISNA(VLOOKUP('Verschil e-MJV en LMA'!C219,Uitwerking!$A$11:$B$210,2,FALSE())),"",VLOOKUP('Verschil e-MJV en LMA'!C219,Uitwerking!$A$11:$B$210,2,FALSE())/1000))</f>
        <v/>
      </c>
      <c r="F219" s="61" t="str">
        <f t="shared" si="30"/>
        <v>--</v>
      </c>
      <c r="G219" s="61"/>
      <c r="H219" s="61"/>
      <c r="I219" s="61"/>
      <c r="Q219" s="61"/>
    </row>
    <row r="220" spans="1:17" ht="50" hidden="1" customHeight="1" x14ac:dyDescent="0.25">
      <c r="A220" s="61"/>
      <c r="B220" s="61">
        <f t="shared" si="29"/>
        <v>0</v>
      </c>
      <c r="C220" s="61" t="str">
        <f>IF(ISNA(VLOOKUP(Uitwerking!A23,'Verschil e-MJV en LMA'!$C$3:$D$207,1,FALSE())),Uitwerking!A23,"--")</f>
        <v>--</v>
      </c>
      <c r="D220" s="61"/>
      <c r="E220" s="61" t="str">
        <f>IF(C220="","",IF(ISNA(VLOOKUP('Verschil e-MJV en LMA'!C220,Uitwerking!$A$11:$B$210,2,FALSE())),"",VLOOKUP('Verschil e-MJV en LMA'!C220,Uitwerking!$A$11:$B$210,2,FALSE())/1000))</f>
        <v/>
      </c>
      <c r="F220" s="61" t="str">
        <f t="shared" si="30"/>
        <v>--</v>
      </c>
      <c r="G220" s="61"/>
      <c r="H220" s="61"/>
      <c r="I220" s="61"/>
      <c r="Q220" s="61"/>
    </row>
    <row r="221" spans="1:17" ht="50" hidden="1" customHeight="1" x14ac:dyDescent="0.25">
      <c r="A221" s="61"/>
      <c r="B221" s="61">
        <f t="shared" si="29"/>
        <v>0</v>
      </c>
      <c r="C221" s="61" t="str">
        <f>IF(ISNA(VLOOKUP(Uitwerking!A24,'Verschil e-MJV en LMA'!$C$3:$D$207,1,FALSE())),Uitwerking!A24,"--")</f>
        <v>--</v>
      </c>
      <c r="D221" s="61"/>
      <c r="E221" s="61" t="str">
        <f>IF(C221="","",IF(ISNA(VLOOKUP('Verschil e-MJV en LMA'!C221,Uitwerking!$A$11:$B$210,2,FALSE())),"",VLOOKUP('Verschil e-MJV en LMA'!C221,Uitwerking!$A$11:$B$210,2,FALSE())/1000))</f>
        <v/>
      </c>
      <c r="F221" s="61" t="str">
        <f t="shared" si="30"/>
        <v>--</v>
      </c>
      <c r="G221" s="61"/>
      <c r="H221" s="61"/>
      <c r="I221" s="61"/>
      <c r="Q221" s="61"/>
    </row>
    <row r="222" spans="1:17" ht="50" hidden="1" customHeight="1" x14ac:dyDescent="0.25">
      <c r="A222" s="61"/>
      <c r="B222" s="61">
        <f t="shared" si="29"/>
        <v>0</v>
      </c>
      <c r="C222" s="61" t="str">
        <f>IF(ISNA(VLOOKUP(Uitwerking!A25,'Verschil e-MJV en LMA'!$C$3:$D$207,1,FALSE())),Uitwerking!A25,"--")</f>
        <v>--</v>
      </c>
      <c r="D222" s="61"/>
      <c r="E222" s="61" t="str">
        <f>IF(C222="","",IF(ISNA(VLOOKUP('Verschil e-MJV en LMA'!C222,Uitwerking!$A$11:$B$210,2,FALSE())),"",VLOOKUP('Verschil e-MJV en LMA'!C222,Uitwerking!$A$11:$B$210,2,FALSE())/1000))</f>
        <v/>
      </c>
      <c r="F222" s="61" t="str">
        <f t="shared" si="30"/>
        <v>--</v>
      </c>
      <c r="G222" s="61"/>
      <c r="H222" s="61"/>
      <c r="I222" s="61"/>
      <c r="Q222" s="61"/>
    </row>
    <row r="223" spans="1:17" ht="50" hidden="1" customHeight="1" x14ac:dyDescent="0.25">
      <c r="A223" s="61"/>
      <c r="B223" s="61">
        <f t="shared" si="29"/>
        <v>0</v>
      </c>
      <c r="C223" s="61" t="str">
        <f>IF(ISNA(VLOOKUP(Uitwerking!A26,'Verschil e-MJV en LMA'!$C$3:$D$207,1,FALSE())),Uitwerking!A26,"--")</f>
        <v>--</v>
      </c>
      <c r="D223" s="61"/>
      <c r="E223" s="61" t="str">
        <f>IF(C223="","",IF(ISNA(VLOOKUP('Verschil e-MJV en LMA'!C223,Uitwerking!$A$11:$B$210,2,FALSE())),"",VLOOKUP('Verschil e-MJV en LMA'!C223,Uitwerking!$A$11:$B$210,2,FALSE())/1000))</f>
        <v/>
      </c>
      <c r="F223" s="61" t="str">
        <f t="shared" si="30"/>
        <v>--</v>
      </c>
      <c r="G223" s="61"/>
      <c r="H223" s="61"/>
      <c r="I223" s="61"/>
      <c r="Q223" s="61"/>
    </row>
    <row r="224" spans="1:17" ht="50" hidden="1" customHeight="1" x14ac:dyDescent="0.25">
      <c r="A224" s="61"/>
      <c r="B224" s="61">
        <f t="shared" si="29"/>
        <v>0</v>
      </c>
      <c r="C224" s="61" t="str">
        <f>IF(ISNA(VLOOKUP(Uitwerking!A27,'Verschil e-MJV en LMA'!$C$3:$D$207,1,FALSE())),Uitwerking!A27,"--")</f>
        <v>--</v>
      </c>
      <c r="D224" s="61"/>
      <c r="E224" s="61" t="str">
        <f>IF(C224="","",IF(ISNA(VLOOKUP('Verschil e-MJV en LMA'!C224,Uitwerking!$A$11:$B$210,2,FALSE())),"",VLOOKUP('Verschil e-MJV en LMA'!C224,Uitwerking!$A$11:$B$210,2,FALSE())/1000))</f>
        <v/>
      </c>
      <c r="F224" s="61" t="str">
        <f t="shared" si="30"/>
        <v>--</v>
      </c>
      <c r="G224" s="61"/>
      <c r="H224" s="61"/>
      <c r="I224" s="61"/>
      <c r="Q224" s="61"/>
    </row>
    <row r="225" spans="1:17" ht="50" hidden="1" customHeight="1" x14ac:dyDescent="0.25">
      <c r="A225" s="61"/>
      <c r="B225" s="61">
        <f t="shared" si="29"/>
        <v>0</v>
      </c>
      <c r="C225" s="61" t="str">
        <f>IF(ISNA(VLOOKUP(Uitwerking!A28,'Verschil e-MJV en LMA'!$C$3:$D$207,1,FALSE())),Uitwerking!A28,"--")</f>
        <v>--</v>
      </c>
      <c r="D225" s="61"/>
      <c r="E225" s="61" t="str">
        <f>IF(C225="","",IF(ISNA(VLOOKUP('Verschil e-MJV en LMA'!C225,Uitwerking!$A$11:$B$210,2,FALSE())),"",VLOOKUP('Verschil e-MJV en LMA'!C225,Uitwerking!$A$11:$B$210,2,FALSE())/1000))</f>
        <v/>
      </c>
      <c r="F225" s="61" t="str">
        <f t="shared" si="30"/>
        <v>--</v>
      </c>
      <c r="G225" s="61"/>
      <c r="H225" s="61"/>
      <c r="I225" s="61"/>
      <c r="Q225" s="61"/>
    </row>
    <row r="226" spans="1:17" ht="50" hidden="1" customHeight="1" x14ac:dyDescent="0.25">
      <c r="A226" s="61"/>
      <c r="B226" s="61">
        <f t="shared" si="29"/>
        <v>0</v>
      </c>
      <c r="C226" s="61" t="str">
        <f>IF(ISNA(VLOOKUP(Uitwerking!A29,'Verschil e-MJV en LMA'!$C$3:$D$207,1,FALSE())),Uitwerking!A29,"--")</f>
        <v>--</v>
      </c>
      <c r="D226" s="61"/>
      <c r="E226" s="61" t="str">
        <f>IF(C226="","",IF(ISNA(VLOOKUP('Verschil e-MJV en LMA'!C226,Uitwerking!$A$11:$B$210,2,FALSE())),"",VLOOKUP('Verschil e-MJV en LMA'!C226,Uitwerking!$A$11:$B$210,2,FALSE())/1000))</f>
        <v/>
      </c>
      <c r="F226" s="61" t="str">
        <f t="shared" si="30"/>
        <v>--</v>
      </c>
      <c r="G226" s="61"/>
      <c r="H226" s="61"/>
      <c r="I226" s="61"/>
      <c r="Q226" s="61"/>
    </row>
    <row r="227" spans="1:17" ht="50" hidden="1" customHeight="1" x14ac:dyDescent="0.25">
      <c r="A227" s="61"/>
      <c r="B227" s="61">
        <f t="shared" si="29"/>
        <v>0</v>
      </c>
      <c r="C227" s="61" t="str">
        <f>IF(ISNA(VLOOKUP(Uitwerking!A30,'Verschil e-MJV en LMA'!$C$3:$D$207,1,FALSE())),Uitwerking!A30,"--")</f>
        <v>--</v>
      </c>
      <c r="D227" s="61"/>
      <c r="E227" s="61" t="str">
        <f>IF(C227="","",IF(ISNA(VLOOKUP('Verschil e-MJV en LMA'!C227,Uitwerking!$A$11:$B$210,2,FALSE())),"",VLOOKUP('Verschil e-MJV en LMA'!C227,Uitwerking!$A$11:$B$210,2,FALSE())/1000))</f>
        <v/>
      </c>
      <c r="F227" s="61" t="str">
        <f t="shared" si="30"/>
        <v>--</v>
      </c>
      <c r="G227" s="61"/>
      <c r="H227" s="61"/>
      <c r="I227" s="61"/>
      <c r="Q227" s="61"/>
    </row>
    <row r="228" spans="1:17" ht="50" hidden="1" customHeight="1" x14ac:dyDescent="0.25">
      <c r="A228" s="61"/>
      <c r="B228" s="61">
        <f t="shared" si="29"/>
        <v>0</v>
      </c>
      <c r="C228" s="61" t="str">
        <f>IF(ISNA(VLOOKUP(Uitwerking!A31,'Verschil e-MJV en LMA'!$C$3:$D$207,1,FALSE())),Uitwerking!A31,"--")</f>
        <v>--</v>
      </c>
      <c r="D228" s="61"/>
      <c r="E228" s="61" t="str">
        <f>IF(C228="","",IF(ISNA(VLOOKUP('Verschil e-MJV en LMA'!C228,Uitwerking!$A$11:$B$210,2,FALSE())),"",VLOOKUP('Verschil e-MJV en LMA'!C228,Uitwerking!$A$11:$B$210,2,FALSE())/1000))</f>
        <v/>
      </c>
      <c r="F228" s="61" t="str">
        <f t="shared" si="30"/>
        <v>--</v>
      </c>
      <c r="G228" s="61"/>
      <c r="H228" s="61"/>
      <c r="I228" s="61"/>
      <c r="Q228" s="61"/>
    </row>
    <row r="229" spans="1:17" ht="50" hidden="1" customHeight="1" x14ac:dyDescent="0.25">
      <c r="A229" s="61"/>
      <c r="B229" s="61">
        <f t="shared" si="29"/>
        <v>0</v>
      </c>
      <c r="C229" s="61" t="str">
        <f>IF(ISNA(VLOOKUP(Uitwerking!A32,'Verschil e-MJV en LMA'!$C$3:$D$207,1,FALSE())),Uitwerking!A32,"--")</f>
        <v>--</v>
      </c>
      <c r="D229" s="61"/>
      <c r="E229" s="61" t="str">
        <f>IF(C229="","",IF(ISNA(VLOOKUP('Verschil e-MJV en LMA'!C229,Uitwerking!$A$11:$B$210,2,FALSE())),"",VLOOKUP('Verschil e-MJV en LMA'!C229,Uitwerking!$A$11:$B$210,2,FALSE())/1000))</f>
        <v/>
      </c>
      <c r="F229" s="61" t="str">
        <f t="shared" si="30"/>
        <v>--</v>
      </c>
      <c r="G229" s="61"/>
      <c r="H229" s="61"/>
      <c r="I229" s="61"/>
      <c r="Q229" s="61"/>
    </row>
    <row r="230" spans="1:17" ht="50" hidden="1" customHeight="1" x14ac:dyDescent="0.25">
      <c r="A230" s="61"/>
      <c r="B230" s="61">
        <f t="shared" si="29"/>
        <v>0</v>
      </c>
      <c r="C230" s="61" t="str">
        <f>IF(ISNA(VLOOKUP(Uitwerking!A33,'Verschil e-MJV en LMA'!$C$3:$D$207,1,FALSE())),Uitwerking!A33,"--")</f>
        <v>--</v>
      </c>
      <c r="D230" s="61"/>
      <c r="E230" s="61" t="str">
        <f>IF(C230="","",IF(ISNA(VLOOKUP('Verschil e-MJV en LMA'!C230,Uitwerking!$A$11:$B$210,2,FALSE())),"",VLOOKUP('Verschil e-MJV en LMA'!C230,Uitwerking!$A$11:$B$210,2,FALSE())/1000))</f>
        <v/>
      </c>
      <c r="F230" s="61" t="str">
        <f t="shared" si="30"/>
        <v>--</v>
      </c>
      <c r="G230" s="61"/>
      <c r="H230" s="61"/>
      <c r="I230" s="61"/>
      <c r="Q230" s="61"/>
    </row>
    <row r="231" spans="1:17" ht="50" hidden="1" customHeight="1" x14ac:dyDescent="0.25">
      <c r="A231" s="61"/>
      <c r="B231" s="61">
        <f t="shared" si="29"/>
        <v>0</v>
      </c>
      <c r="C231" s="61" t="str">
        <f>IF(ISNA(VLOOKUP(Uitwerking!A34,'Verschil e-MJV en LMA'!$C$3:$D$207,1,FALSE())),Uitwerking!A34,"--")</f>
        <v>--</v>
      </c>
      <c r="D231" s="61"/>
      <c r="E231" s="61" t="str">
        <f>IF(C231="","",IF(ISNA(VLOOKUP('Verschil e-MJV en LMA'!C231,Uitwerking!$A$11:$B$210,2,FALSE())),"",VLOOKUP('Verschil e-MJV en LMA'!C231,Uitwerking!$A$11:$B$210,2,FALSE())/1000))</f>
        <v/>
      </c>
      <c r="F231" s="61" t="str">
        <f t="shared" si="30"/>
        <v>--</v>
      </c>
      <c r="G231" s="61"/>
      <c r="H231" s="61"/>
      <c r="I231" s="61"/>
      <c r="Q231" s="61"/>
    </row>
    <row r="232" spans="1:17" ht="50" hidden="1" customHeight="1" x14ac:dyDescent="0.25">
      <c r="A232" s="61"/>
      <c r="B232" s="61">
        <f t="shared" si="29"/>
        <v>0</v>
      </c>
      <c r="C232" s="61" t="str">
        <f>IF(ISNA(VLOOKUP(Uitwerking!A35,'Verschil e-MJV en LMA'!$C$3:$D$207,1,FALSE())),Uitwerking!A35,"--")</f>
        <v>--</v>
      </c>
      <c r="D232" s="61"/>
      <c r="E232" s="61" t="str">
        <f>IF(C232="","",IF(ISNA(VLOOKUP('Verschil e-MJV en LMA'!C232,Uitwerking!$A$11:$B$210,2,FALSE())),"",VLOOKUP('Verschil e-MJV en LMA'!C232,Uitwerking!$A$11:$B$210,2,FALSE())/1000))</f>
        <v/>
      </c>
      <c r="F232" s="61" t="str">
        <f t="shared" si="30"/>
        <v>--</v>
      </c>
      <c r="G232" s="61"/>
      <c r="H232" s="61"/>
      <c r="I232" s="61"/>
      <c r="Q232" s="61"/>
    </row>
    <row r="233" spans="1:17" ht="50" hidden="1" customHeight="1" x14ac:dyDescent="0.25">
      <c r="A233" s="61"/>
      <c r="B233" s="61">
        <f t="shared" si="29"/>
        <v>0</v>
      </c>
      <c r="C233" s="61" t="str">
        <f>IF(ISNA(VLOOKUP(Uitwerking!A36,'Verschil e-MJV en LMA'!$C$3:$D$207,1,FALSE())),Uitwerking!A36,"--")</f>
        <v>--</v>
      </c>
      <c r="D233" s="61"/>
      <c r="E233" s="61" t="str">
        <f>IF(C233="","",IF(ISNA(VLOOKUP('Verschil e-MJV en LMA'!C233,Uitwerking!$A$11:$B$210,2,FALSE())),"",VLOOKUP('Verschil e-MJV en LMA'!C233,Uitwerking!$A$11:$B$210,2,FALSE())/1000))</f>
        <v/>
      </c>
      <c r="F233" s="61" t="str">
        <f t="shared" si="30"/>
        <v>--</v>
      </c>
      <c r="G233" s="61"/>
      <c r="H233" s="61"/>
      <c r="I233" s="61"/>
      <c r="Q233" s="61"/>
    </row>
    <row r="234" spans="1:17" ht="50" hidden="1" customHeight="1" x14ac:dyDescent="0.25">
      <c r="A234" s="61"/>
      <c r="B234" s="61">
        <f t="shared" si="29"/>
        <v>0</v>
      </c>
      <c r="C234" s="61" t="str">
        <f>IF(ISNA(VLOOKUP(Uitwerking!A37,'Verschil e-MJV en LMA'!$C$3:$D$207,1,FALSE())),Uitwerking!A37,"--")</f>
        <v>--</v>
      </c>
      <c r="D234" s="61"/>
      <c r="E234" s="61" t="str">
        <f>IF(C234="","",IF(ISNA(VLOOKUP('Verschil e-MJV en LMA'!C234,Uitwerking!$A$11:$B$210,2,FALSE())),"",VLOOKUP('Verschil e-MJV en LMA'!C234,Uitwerking!$A$11:$B$210,2,FALSE())/1000))</f>
        <v/>
      </c>
      <c r="F234" s="61" t="str">
        <f t="shared" si="30"/>
        <v>--</v>
      </c>
      <c r="G234" s="61"/>
      <c r="H234" s="61"/>
      <c r="I234" s="61"/>
      <c r="Q234" s="61"/>
    </row>
    <row r="235" spans="1:17" ht="50" hidden="1" customHeight="1" x14ac:dyDescent="0.25">
      <c r="A235" s="61"/>
      <c r="B235" s="61">
        <f t="shared" si="29"/>
        <v>0</v>
      </c>
      <c r="C235" s="61" t="str">
        <f>IF(ISNA(VLOOKUP(Uitwerking!A38,'Verschil e-MJV en LMA'!$C$3:$D$207,1,FALSE())),Uitwerking!A38,"--")</f>
        <v>--</v>
      </c>
      <c r="D235" s="61"/>
      <c r="E235" s="61" t="str">
        <f>IF(C235="","",IF(ISNA(VLOOKUP('Verschil e-MJV en LMA'!C235,Uitwerking!$A$11:$B$210,2,FALSE())),"",VLOOKUP('Verschil e-MJV en LMA'!C235,Uitwerking!$A$11:$B$210,2,FALSE())/1000))</f>
        <v/>
      </c>
      <c r="F235" s="61" t="str">
        <f t="shared" si="30"/>
        <v>--</v>
      </c>
      <c r="G235" s="61"/>
      <c r="H235" s="61"/>
      <c r="I235" s="61"/>
      <c r="Q235" s="61"/>
    </row>
    <row r="236" spans="1:17" ht="50" hidden="1" customHeight="1" x14ac:dyDescent="0.25">
      <c r="A236" s="61"/>
      <c r="B236" s="61">
        <f t="shared" si="29"/>
        <v>0</v>
      </c>
      <c r="C236" s="61" t="str">
        <f>IF(ISNA(VLOOKUP(Uitwerking!A39,'Verschil e-MJV en LMA'!$C$3:$D$207,1,FALSE())),Uitwerking!A39,"--")</f>
        <v>--</v>
      </c>
      <c r="D236" s="61"/>
      <c r="E236" s="61" t="str">
        <f>IF(C236="","",IF(ISNA(VLOOKUP('Verschil e-MJV en LMA'!C236,Uitwerking!$A$11:$B$210,2,FALSE())),"",VLOOKUP('Verschil e-MJV en LMA'!C236,Uitwerking!$A$11:$B$210,2,FALSE())/1000))</f>
        <v/>
      </c>
      <c r="F236" s="61" t="str">
        <f t="shared" si="30"/>
        <v>--</v>
      </c>
      <c r="G236" s="61"/>
      <c r="H236" s="61"/>
      <c r="I236" s="61"/>
      <c r="Q236" s="61"/>
    </row>
    <row r="237" spans="1:17" ht="50" hidden="1" customHeight="1" x14ac:dyDescent="0.25">
      <c r="A237" s="61"/>
      <c r="B237" s="61">
        <f t="shared" si="29"/>
        <v>0</v>
      </c>
      <c r="C237" s="61" t="str">
        <f>IF(ISNA(VLOOKUP(Uitwerking!A40,'Verschil e-MJV en LMA'!$C$3:$D$207,1,FALSE())),Uitwerking!A40,"--")</f>
        <v>--</v>
      </c>
      <c r="D237" s="61"/>
      <c r="E237" s="61" t="str">
        <f>IF(C237="","",IF(ISNA(VLOOKUP('Verschil e-MJV en LMA'!C237,Uitwerking!$A$11:$B$210,2,FALSE())),"",VLOOKUP('Verschil e-MJV en LMA'!C237,Uitwerking!$A$11:$B$210,2,FALSE())/1000))</f>
        <v/>
      </c>
      <c r="F237" s="61" t="str">
        <f t="shared" si="30"/>
        <v>--</v>
      </c>
      <c r="G237" s="61"/>
      <c r="H237" s="61"/>
      <c r="I237" s="61"/>
      <c r="Q237" s="61"/>
    </row>
    <row r="238" spans="1:17" ht="50" hidden="1" customHeight="1" x14ac:dyDescent="0.25">
      <c r="A238" s="61"/>
      <c r="B238" s="61">
        <f t="shared" si="29"/>
        <v>0</v>
      </c>
      <c r="C238" s="61" t="str">
        <f>IF(ISNA(VLOOKUP(Uitwerking!A41,'Verschil e-MJV en LMA'!$C$3:$D$207,1,FALSE())),Uitwerking!A41,"--")</f>
        <v>--</v>
      </c>
      <c r="D238" s="61"/>
      <c r="E238" s="61" t="str">
        <f>IF(C238="","",IF(ISNA(VLOOKUP('Verschil e-MJV en LMA'!C238,Uitwerking!$A$11:$B$210,2,FALSE())),"",VLOOKUP('Verschil e-MJV en LMA'!C238,Uitwerking!$A$11:$B$210,2,FALSE())/1000))</f>
        <v/>
      </c>
      <c r="F238" s="61" t="str">
        <f t="shared" si="30"/>
        <v>--</v>
      </c>
      <c r="G238" s="61"/>
      <c r="H238" s="61"/>
      <c r="I238" s="61"/>
      <c r="Q238" s="61"/>
    </row>
    <row r="239" spans="1:17" ht="50" hidden="1" customHeight="1" x14ac:dyDescent="0.25">
      <c r="A239" s="61"/>
      <c r="B239" s="61">
        <f t="shared" si="29"/>
        <v>0</v>
      </c>
      <c r="C239" s="61" t="str">
        <f>IF(ISNA(VLOOKUP(Uitwerking!A42,'Verschil e-MJV en LMA'!$C$3:$D$207,1,FALSE())),Uitwerking!A42,"--")</f>
        <v>--</v>
      </c>
      <c r="D239" s="61"/>
      <c r="E239" s="61" t="str">
        <f>IF(C239="","",IF(ISNA(VLOOKUP('Verschil e-MJV en LMA'!C239,Uitwerking!$A$11:$B$210,2,FALSE())),"",VLOOKUP('Verschil e-MJV en LMA'!C239,Uitwerking!$A$11:$B$210,2,FALSE())/1000))</f>
        <v/>
      </c>
      <c r="F239" s="61" t="str">
        <f t="shared" si="30"/>
        <v>--</v>
      </c>
      <c r="G239" s="61"/>
      <c r="H239" s="61"/>
      <c r="I239" s="61"/>
      <c r="Q239" s="61"/>
    </row>
    <row r="240" spans="1:17" ht="50" hidden="1" customHeight="1" x14ac:dyDescent="0.25">
      <c r="A240" s="61"/>
      <c r="B240" s="61">
        <f t="shared" si="29"/>
        <v>0</v>
      </c>
      <c r="C240" s="61" t="str">
        <f>IF(ISNA(VLOOKUP(Uitwerking!A43,'Verschil e-MJV en LMA'!$C$3:$D$207,1,FALSE())),Uitwerking!A43,"--")</f>
        <v>--</v>
      </c>
      <c r="D240" s="61"/>
      <c r="E240" s="61" t="str">
        <f>IF(C240="","",IF(ISNA(VLOOKUP('Verschil e-MJV en LMA'!C240,Uitwerking!$A$11:$B$210,2,FALSE())),"",VLOOKUP('Verschil e-MJV en LMA'!C240,Uitwerking!$A$11:$B$210,2,FALSE())/1000))</f>
        <v/>
      </c>
      <c r="F240" s="61" t="str">
        <f t="shared" si="30"/>
        <v>--</v>
      </c>
      <c r="G240" s="61"/>
      <c r="H240" s="61"/>
      <c r="I240" s="61"/>
      <c r="Q240" s="61"/>
    </row>
    <row r="241" spans="1:17" ht="50" hidden="1" customHeight="1" x14ac:dyDescent="0.25">
      <c r="A241" s="61"/>
      <c r="B241" s="61">
        <f t="shared" si="29"/>
        <v>0</v>
      </c>
      <c r="C241" s="61" t="str">
        <f>IF(ISNA(VLOOKUP(Uitwerking!A44,'Verschil e-MJV en LMA'!$C$3:$D$207,1,FALSE())),Uitwerking!A44,"--")</f>
        <v>--</v>
      </c>
      <c r="D241" s="61"/>
      <c r="E241" s="61" t="str">
        <f>IF(C241="","",IF(ISNA(VLOOKUP('Verschil e-MJV en LMA'!C241,Uitwerking!$A$11:$B$210,2,FALSE())),"",VLOOKUP('Verschil e-MJV en LMA'!C241,Uitwerking!$A$11:$B$210,2,FALSE())/1000))</f>
        <v/>
      </c>
      <c r="F241" s="61" t="str">
        <f t="shared" si="30"/>
        <v>--</v>
      </c>
      <c r="G241" s="61"/>
      <c r="H241" s="61"/>
      <c r="I241" s="61"/>
      <c r="Q241" s="61"/>
    </row>
    <row r="242" spans="1:17" ht="50" hidden="1" customHeight="1" x14ac:dyDescent="0.25">
      <c r="A242" s="61"/>
      <c r="B242" s="61">
        <f t="shared" si="29"/>
        <v>0</v>
      </c>
      <c r="C242" s="61" t="str">
        <f>IF(ISNA(VLOOKUP(Uitwerking!A45,'Verschil e-MJV en LMA'!$C$3:$D$207,1,FALSE())),Uitwerking!A45,"--")</f>
        <v>--</v>
      </c>
      <c r="D242" s="61"/>
      <c r="E242" s="61" t="str">
        <f>IF(C242="","",IF(ISNA(VLOOKUP('Verschil e-MJV en LMA'!C242,Uitwerking!$A$11:$B$210,2,FALSE())),"",VLOOKUP('Verschil e-MJV en LMA'!C242,Uitwerking!$A$11:$B$210,2,FALSE())/1000))</f>
        <v/>
      </c>
      <c r="F242" s="61" t="str">
        <f t="shared" si="30"/>
        <v>--</v>
      </c>
      <c r="G242" s="61"/>
      <c r="H242" s="61"/>
      <c r="I242" s="61"/>
      <c r="Q242" s="61"/>
    </row>
    <row r="243" spans="1:17" ht="50" hidden="1" customHeight="1" x14ac:dyDescent="0.25">
      <c r="A243" s="61"/>
      <c r="B243" s="61">
        <f t="shared" si="29"/>
        <v>0</v>
      </c>
      <c r="C243" s="61" t="str">
        <f>IF(ISNA(VLOOKUP(Uitwerking!A46,'Verschil e-MJV en LMA'!$C$3:$D$207,1,FALSE())),Uitwerking!A46,"--")</f>
        <v>--</v>
      </c>
      <c r="D243" s="61"/>
      <c r="E243" s="61" t="str">
        <f>IF(C243="","",IF(ISNA(VLOOKUP('Verschil e-MJV en LMA'!C243,Uitwerking!$A$11:$B$210,2,FALSE())),"",VLOOKUP('Verschil e-MJV en LMA'!C243,Uitwerking!$A$11:$B$210,2,FALSE())/1000))</f>
        <v/>
      </c>
      <c r="F243" s="61" t="str">
        <f t="shared" si="30"/>
        <v>--</v>
      </c>
      <c r="G243" s="61"/>
      <c r="H243" s="61"/>
      <c r="I243" s="61"/>
      <c r="Q243" s="61"/>
    </row>
    <row r="244" spans="1:17" ht="50" hidden="1" customHeight="1" x14ac:dyDescent="0.25">
      <c r="A244" s="61"/>
      <c r="B244" s="61">
        <f t="shared" si="29"/>
        <v>0</v>
      </c>
      <c r="C244" s="61" t="str">
        <f>IF(ISNA(VLOOKUP(Uitwerking!A47,'Verschil e-MJV en LMA'!$C$3:$D$207,1,FALSE())),Uitwerking!A47,"--")</f>
        <v>--</v>
      </c>
      <c r="D244" s="61"/>
      <c r="E244" s="61" t="str">
        <f>IF(C244="","",IF(ISNA(VLOOKUP('Verschil e-MJV en LMA'!C244,Uitwerking!$A$11:$B$210,2,FALSE())),"",VLOOKUP('Verschil e-MJV en LMA'!C244,Uitwerking!$A$11:$B$210,2,FALSE())/1000))</f>
        <v/>
      </c>
      <c r="F244" s="61" t="str">
        <f t="shared" si="30"/>
        <v>--</v>
      </c>
      <c r="G244" s="61"/>
      <c r="H244" s="61"/>
      <c r="I244" s="61"/>
      <c r="Q244" s="61"/>
    </row>
    <row r="245" spans="1:17" ht="50" hidden="1" customHeight="1" x14ac:dyDescent="0.25">
      <c r="A245" s="61"/>
      <c r="B245" s="61">
        <f t="shared" si="29"/>
        <v>0</v>
      </c>
      <c r="C245" s="61" t="str">
        <f>IF(ISNA(VLOOKUP(Uitwerking!A48,'Verschil e-MJV en LMA'!$C$3:$D$207,1,FALSE())),Uitwerking!A48,"--")</f>
        <v>--</v>
      </c>
      <c r="D245" s="61"/>
      <c r="E245" s="61" t="str">
        <f>IF(C245="","",IF(ISNA(VLOOKUP('Verschil e-MJV en LMA'!C245,Uitwerking!$A$11:$B$210,2,FALSE())),"",VLOOKUP('Verschil e-MJV en LMA'!C245,Uitwerking!$A$11:$B$210,2,FALSE())/1000))</f>
        <v/>
      </c>
      <c r="F245" s="61" t="str">
        <f t="shared" si="30"/>
        <v>--</v>
      </c>
      <c r="G245" s="61"/>
      <c r="H245" s="61"/>
      <c r="I245" s="61"/>
      <c r="Q245" s="61"/>
    </row>
    <row r="246" spans="1:17" ht="50" hidden="1" customHeight="1" x14ac:dyDescent="0.25">
      <c r="A246" s="61"/>
      <c r="B246" s="61">
        <f t="shared" si="29"/>
        <v>0</v>
      </c>
      <c r="C246" s="61" t="str">
        <f>IF(ISNA(VLOOKUP(Uitwerking!A49,'Verschil e-MJV en LMA'!$C$3:$D$207,1,FALSE())),Uitwerking!A49,"--")</f>
        <v>--</v>
      </c>
      <c r="D246" s="61"/>
      <c r="E246" s="61" t="str">
        <f>IF(C246="","",IF(ISNA(VLOOKUP('Verschil e-MJV en LMA'!C246,Uitwerking!$A$11:$B$210,2,FALSE())),"",VLOOKUP('Verschil e-MJV en LMA'!C246,Uitwerking!$A$11:$B$210,2,FALSE())/1000))</f>
        <v/>
      </c>
      <c r="F246" s="61" t="str">
        <f t="shared" si="30"/>
        <v>--</v>
      </c>
      <c r="G246" s="61"/>
      <c r="H246" s="61"/>
      <c r="I246" s="61"/>
      <c r="Q246" s="61"/>
    </row>
    <row r="247" spans="1:17" ht="50" hidden="1" customHeight="1" x14ac:dyDescent="0.25">
      <c r="A247" s="61"/>
      <c r="B247" s="61">
        <f t="shared" si="29"/>
        <v>0</v>
      </c>
      <c r="C247" s="61" t="str">
        <f>IF(ISNA(VLOOKUP(Uitwerking!A50,'Verschil e-MJV en LMA'!$C$3:$D$207,1,FALSE())),Uitwerking!A50,"--")</f>
        <v>--</v>
      </c>
      <c r="D247" s="61"/>
      <c r="E247" s="61" t="str">
        <f>IF(C247="","",IF(ISNA(VLOOKUP('Verschil e-MJV en LMA'!C247,Uitwerking!$A$11:$B$210,2,FALSE())),"",VLOOKUP('Verschil e-MJV en LMA'!C247,Uitwerking!$A$11:$B$210,2,FALSE())/1000))</f>
        <v/>
      </c>
      <c r="F247" s="61" t="str">
        <f t="shared" si="30"/>
        <v>--</v>
      </c>
      <c r="G247" s="61"/>
      <c r="H247" s="61"/>
      <c r="I247" s="61"/>
      <c r="Q247" s="61"/>
    </row>
    <row r="248" spans="1:17" ht="50" hidden="1" customHeight="1" x14ac:dyDescent="0.25">
      <c r="A248" s="61"/>
      <c r="B248" s="61">
        <f t="shared" si="29"/>
        <v>0</v>
      </c>
      <c r="C248" s="61" t="str">
        <f>IF(ISNA(VLOOKUP(Uitwerking!A51,'Verschil e-MJV en LMA'!$C$3:$D$207,1,FALSE())),Uitwerking!A51,"--")</f>
        <v>--</v>
      </c>
      <c r="D248" s="61"/>
      <c r="E248" s="61" t="str">
        <f>IF(C248="","",IF(ISNA(VLOOKUP('Verschil e-MJV en LMA'!C248,Uitwerking!$A$11:$B$210,2,FALSE())),"",VLOOKUP('Verschil e-MJV en LMA'!C248,Uitwerking!$A$11:$B$210,2,FALSE())/1000))</f>
        <v/>
      </c>
      <c r="F248" s="61" t="str">
        <f t="shared" si="30"/>
        <v>--</v>
      </c>
      <c r="G248" s="61"/>
      <c r="H248" s="61"/>
      <c r="I248" s="61"/>
      <c r="Q248" s="61"/>
    </row>
    <row r="249" spans="1:17" ht="50" hidden="1" customHeight="1" x14ac:dyDescent="0.25">
      <c r="A249" s="61"/>
      <c r="B249" s="61">
        <f t="shared" si="29"/>
        <v>0</v>
      </c>
      <c r="C249" s="61" t="str">
        <f>IF(ISNA(VLOOKUP(Uitwerking!A52,'Verschil e-MJV en LMA'!$C$3:$D$207,1,FALSE())),Uitwerking!A52,"--")</f>
        <v>--</v>
      </c>
      <c r="D249" s="61"/>
      <c r="E249" s="61" t="str">
        <f>IF(C249="","",IF(ISNA(VLOOKUP('Verschil e-MJV en LMA'!C249,Uitwerking!$A$11:$B$210,2,FALSE())),"",VLOOKUP('Verschil e-MJV en LMA'!C249,Uitwerking!$A$11:$B$210,2,FALSE())/1000))</f>
        <v/>
      </c>
      <c r="F249" s="61" t="str">
        <f t="shared" si="30"/>
        <v>--</v>
      </c>
      <c r="G249" s="61"/>
      <c r="H249" s="61"/>
      <c r="I249" s="61"/>
      <c r="Q249" s="61"/>
    </row>
    <row r="250" spans="1:17" ht="50" hidden="1" customHeight="1" x14ac:dyDescent="0.25">
      <c r="A250" s="61"/>
      <c r="B250" s="61">
        <f t="shared" si="29"/>
        <v>0</v>
      </c>
      <c r="C250" s="61" t="str">
        <f>IF(ISNA(VLOOKUP(Uitwerking!A53,'Verschil e-MJV en LMA'!$C$3:$D$207,1,FALSE())),Uitwerking!A53,"--")</f>
        <v>--</v>
      </c>
      <c r="D250" s="61"/>
      <c r="E250" s="61" t="str">
        <f>IF(C250="","",IF(ISNA(VLOOKUP('Verschil e-MJV en LMA'!C250,Uitwerking!$A$11:$B$210,2,FALSE())),"",VLOOKUP('Verschil e-MJV en LMA'!C250,Uitwerking!$A$11:$B$210,2,FALSE())/1000))</f>
        <v/>
      </c>
      <c r="F250" s="61" t="str">
        <f t="shared" si="30"/>
        <v>--</v>
      </c>
      <c r="G250" s="61"/>
      <c r="H250" s="61"/>
      <c r="I250" s="61"/>
      <c r="Q250" s="61"/>
    </row>
    <row r="251" spans="1:17" ht="50" hidden="1" customHeight="1" x14ac:dyDescent="0.25">
      <c r="A251" s="61"/>
      <c r="B251" s="61">
        <f t="shared" si="29"/>
        <v>0</v>
      </c>
      <c r="C251" s="61" t="str">
        <f>IF(ISNA(VLOOKUP(Uitwerking!A54,'Verschil e-MJV en LMA'!$C$3:$D$207,1,FALSE())),Uitwerking!A54,"--")</f>
        <v>--</v>
      </c>
      <c r="D251" s="61"/>
      <c r="E251" s="61" t="str">
        <f>IF(C251="","",IF(ISNA(VLOOKUP('Verschil e-MJV en LMA'!C251,Uitwerking!$A$11:$B$210,2,FALSE())),"",VLOOKUP('Verschil e-MJV en LMA'!C251,Uitwerking!$A$11:$B$210,2,FALSE())/1000))</f>
        <v/>
      </c>
      <c r="F251" s="61" t="str">
        <f t="shared" si="30"/>
        <v>--</v>
      </c>
      <c r="G251" s="61"/>
      <c r="H251" s="61"/>
      <c r="I251" s="61"/>
      <c r="Q251" s="61"/>
    </row>
    <row r="252" spans="1:17" ht="50" hidden="1" customHeight="1" x14ac:dyDescent="0.25">
      <c r="A252" s="61"/>
      <c r="B252" s="61">
        <f t="shared" si="29"/>
        <v>0</v>
      </c>
      <c r="C252" s="61" t="str">
        <f>IF(ISNA(VLOOKUP(Uitwerking!A55,'Verschil e-MJV en LMA'!$C$3:$D$207,1,FALSE())),Uitwerking!A55,"--")</f>
        <v>--</v>
      </c>
      <c r="D252" s="61"/>
      <c r="E252" s="61" t="str">
        <f>IF(C252="","",IF(ISNA(VLOOKUP('Verschil e-MJV en LMA'!C252,Uitwerking!$A$11:$B$210,2,FALSE())),"",VLOOKUP('Verschil e-MJV en LMA'!C252,Uitwerking!$A$11:$B$210,2,FALSE())/1000))</f>
        <v/>
      </c>
      <c r="F252" s="61" t="str">
        <f t="shared" si="30"/>
        <v>--</v>
      </c>
      <c r="G252" s="61"/>
      <c r="H252" s="61"/>
      <c r="I252" s="61"/>
      <c r="Q252" s="61"/>
    </row>
    <row r="253" spans="1:17" ht="50" hidden="1" customHeight="1" x14ac:dyDescent="0.25">
      <c r="A253" s="61"/>
      <c r="B253" s="61">
        <f t="shared" si="29"/>
        <v>0</v>
      </c>
      <c r="C253" s="61" t="str">
        <f>IF(ISNA(VLOOKUP(Uitwerking!A56,'Verschil e-MJV en LMA'!$C$3:$D$207,1,FALSE())),Uitwerking!A56,"--")</f>
        <v>--</v>
      </c>
      <c r="D253" s="61"/>
      <c r="E253" s="61" t="str">
        <f>IF(C253="","",IF(ISNA(VLOOKUP('Verschil e-MJV en LMA'!C253,Uitwerking!$A$11:$B$210,2,FALSE())),"",VLOOKUP('Verschil e-MJV en LMA'!C253,Uitwerking!$A$11:$B$210,2,FALSE())/1000))</f>
        <v/>
      </c>
      <c r="F253" s="61" t="str">
        <f t="shared" si="30"/>
        <v>--</v>
      </c>
      <c r="G253" s="61"/>
      <c r="H253" s="61"/>
      <c r="I253" s="61"/>
      <c r="Q253" s="61"/>
    </row>
    <row r="254" spans="1:17" ht="50" hidden="1" customHeight="1" x14ac:dyDescent="0.25">
      <c r="A254" s="61"/>
      <c r="B254" s="61">
        <f t="shared" si="29"/>
        <v>0</v>
      </c>
      <c r="C254" s="61" t="str">
        <f>IF(ISNA(VLOOKUP(Uitwerking!A57,'Verschil e-MJV en LMA'!$C$3:$D$207,1,FALSE())),Uitwerking!A57,"--")</f>
        <v>--</v>
      </c>
      <c r="D254" s="61"/>
      <c r="E254" s="61" t="str">
        <f>IF(C254="","",IF(ISNA(VLOOKUP('Verschil e-MJV en LMA'!C254,Uitwerking!$A$11:$B$210,2,FALSE())),"",VLOOKUP('Verschil e-MJV en LMA'!C254,Uitwerking!$A$11:$B$210,2,FALSE())/1000))</f>
        <v/>
      </c>
      <c r="F254" s="61" t="str">
        <f t="shared" si="30"/>
        <v>--</v>
      </c>
      <c r="G254" s="61"/>
      <c r="H254" s="61"/>
      <c r="I254" s="61"/>
      <c r="Q254" s="61"/>
    </row>
    <row r="255" spans="1:17" ht="50" hidden="1" customHeight="1" x14ac:dyDescent="0.25">
      <c r="A255" s="61"/>
      <c r="B255" s="61">
        <f t="shared" si="29"/>
        <v>0</v>
      </c>
      <c r="C255" s="61" t="str">
        <f>IF(ISNA(VLOOKUP(Uitwerking!A58,'Verschil e-MJV en LMA'!$C$3:$D$207,1,FALSE())),Uitwerking!A58,"--")</f>
        <v>--</v>
      </c>
      <c r="D255" s="61"/>
      <c r="E255" s="61" t="str">
        <f>IF(C255="","",IF(ISNA(VLOOKUP('Verschil e-MJV en LMA'!C255,Uitwerking!$A$11:$B$210,2,FALSE())),"",VLOOKUP('Verschil e-MJV en LMA'!C255,Uitwerking!$A$11:$B$210,2,FALSE())/1000))</f>
        <v/>
      </c>
      <c r="F255" s="61" t="str">
        <f t="shared" si="30"/>
        <v>--</v>
      </c>
      <c r="G255" s="61"/>
      <c r="H255" s="61"/>
      <c r="I255" s="61"/>
      <c r="Q255" s="61"/>
    </row>
    <row r="256" spans="1:17" ht="50" hidden="1" customHeight="1" x14ac:dyDescent="0.25">
      <c r="A256" s="61"/>
      <c r="B256" s="61">
        <f t="shared" si="29"/>
        <v>0</v>
      </c>
      <c r="C256" s="61" t="str">
        <f>IF(ISNA(VLOOKUP(Uitwerking!A59,'Verschil e-MJV en LMA'!$C$3:$D$207,1,FALSE())),Uitwerking!A59,"--")</f>
        <v>--</v>
      </c>
      <c r="D256" s="61"/>
      <c r="E256" s="61" t="str">
        <f>IF(C256="","",IF(ISNA(VLOOKUP('Verschil e-MJV en LMA'!C256,Uitwerking!$A$11:$B$210,2,FALSE())),"",VLOOKUP('Verschil e-MJV en LMA'!C256,Uitwerking!$A$11:$B$210,2,FALSE())/1000))</f>
        <v/>
      </c>
      <c r="F256" s="61" t="str">
        <f t="shared" si="30"/>
        <v>--</v>
      </c>
      <c r="G256" s="61"/>
      <c r="H256" s="61"/>
      <c r="I256" s="61"/>
      <c r="Q256" s="61"/>
    </row>
    <row r="257" spans="1:17" ht="50" hidden="1" customHeight="1" x14ac:dyDescent="0.25">
      <c r="A257" s="61"/>
      <c r="B257" s="61">
        <f t="shared" si="29"/>
        <v>0</v>
      </c>
      <c r="C257" s="61" t="str">
        <f>IF(ISNA(VLOOKUP(Uitwerking!A210,'Verschil e-MJV en LMA'!$C$3:$D$207,1,FALSE())),Uitwerking!A210,"--")</f>
        <v>--</v>
      </c>
      <c r="D257" s="61"/>
      <c r="E257" s="61" t="str">
        <f>IF(C257="","",IF(ISNA(VLOOKUP('Verschil e-MJV en LMA'!C257,Uitwerking!$A$11:$B$210,2,FALSE())),"",VLOOKUP('Verschil e-MJV en LMA'!C257,Uitwerking!$A$11:$B$210,2,FALSE())/1000))</f>
        <v/>
      </c>
      <c r="F257" s="61" t="str">
        <f t="shared" si="30"/>
        <v>--</v>
      </c>
      <c r="G257" s="61"/>
      <c r="H257" s="61"/>
      <c r="I257" s="61"/>
      <c r="Q257" s="61"/>
    </row>
    <row r="258" spans="1:17" ht="50" hidden="1" customHeight="1" x14ac:dyDescent="0.25">
      <c r="A258" s="61"/>
      <c r="B258" s="61"/>
      <c r="C258" s="61"/>
      <c r="D258" s="61"/>
      <c r="E258" s="61"/>
      <c r="F258" s="61"/>
      <c r="G258" s="61"/>
      <c r="H258" s="61"/>
      <c r="I258" s="61"/>
      <c r="J258" s="61"/>
      <c r="K258" s="62"/>
      <c r="L258" s="62"/>
      <c r="M258" s="62"/>
      <c r="N258" s="63"/>
      <c r="O258" s="61"/>
      <c r="P258" s="105"/>
      <c r="Q258" s="61"/>
    </row>
    <row r="259" spans="1:17" s="61" customFormat="1" ht="11" customHeight="1" x14ac:dyDescent="0.25">
      <c r="K259" s="62"/>
      <c r="L259" s="62"/>
      <c r="M259" s="62"/>
      <c r="N259" s="63"/>
      <c r="P259" s="105"/>
    </row>
    <row r="1048576" ht="13.5" hidden="1" customHeight="1" x14ac:dyDescent="0.25"/>
  </sheetData>
  <sheetProtection algorithmName="SHA-512" hashValue="mZILBKTMYctn0ojRHc4htP4jsH1y45Tai9EcNkfB/wZmmUFC/IWpl4jCiAADGHMdDvOaiV2MpgJvvF39NFiHPg==" saltValue="LL2umWkXSweCyd4tnp1JeA==" spinCount="100000" sheet="1" objects="1" scenarios="1" formatCells="0" formatRows="0"/>
  <mergeCells count="1">
    <mergeCell ref="J2:K2"/>
  </mergeCells>
  <conditionalFormatting sqref="J5:P206">
    <cfRule type="expression" dxfId="5" priority="1" stopIfTrue="1">
      <formula>$L5=0</formula>
    </cfRule>
    <cfRule type="expression" dxfId="4" priority="2">
      <formula>$M5=""</formula>
    </cfRule>
    <cfRule type="expression" dxfId="3" priority="3">
      <formula>$M5&lt;=$G$2</formula>
    </cfRule>
    <cfRule type="expression" dxfId="2" priority="4">
      <formula>$M5&gt;$G$4</formula>
    </cfRule>
    <cfRule type="expression" dxfId="1" priority="5">
      <formula>$M5&gt;$G$3</formula>
    </cfRule>
    <cfRule type="expression" dxfId="0" priority="6">
      <formula>$M5&gt;$G$2</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DF08F-BC27-4F30-B1E5-03B3A3F2078E}">
  <dimension ref="A1:BK218"/>
  <sheetViews>
    <sheetView topLeftCell="A7" workbookViewId="0">
      <selection activeCell="B19" sqref="B19"/>
    </sheetView>
  </sheetViews>
  <sheetFormatPr defaultRowHeight="12.5" x14ac:dyDescent="0.25"/>
  <cols>
    <col min="2" max="2" width="9.453125" bestFit="1" customWidth="1"/>
    <col min="5" max="5" width="9.453125" bestFit="1" customWidth="1"/>
    <col min="22" max="22" width="19.08984375" bestFit="1" customWidth="1"/>
    <col min="51" max="51" width="19.08984375" bestFit="1" customWidth="1"/>
  </cols>
  <sheetData>
    <row r="1" spans="1:63" x14ac:dyDescent="0.25">
      <c r="A1" s="3" t="s">
        <v>274</v>
      </c>
      <c r="B1">
        <f>IF('Afvalgegevens LMA'!A1='Data LMA'!$A$12,1,0)</f>
        <v>0</v>
      </c>
      <c r="C1">
        <v>1</v>
      </c>
    </row>
    <row r="2" spans="1:63" x14ac:dyDescent="0.25">
      <c r="A2">
        <f>IF(ISNUMBER(VLOOKUP(1,$B$1:$C$10,2,FALSE)),VLOOKUP(1,$B$1:$C$10,2,FALSE),1)</f>
        <v>1</v>
      </c>
      <c r="B2">
        <f>IF('Afvalgegevens LMA'!A2='Data LMA'!$A$12,1,0)</f>
        <v>0</v>
      </c>
      <c r="C2">
        <f>C1+1</f>
        <v>2</v>
      </c>
    </row>
    <row r="3" spans="1:63" x14ac:dyDescent="0.25">
      <c r="B3">
        <f>IF('Afvalgegevens LMA'!A3='Data LMA'!$A$12,1,0)</f>
        <v>0</v>
      </c>
      <c r="C3">
        <f t="shared" ref="C3:C10" si="0">C2+1</f>
        <v>3</v>
      </c>
    </row>
    <row r="4" spans="1:63" x14ac:dyDescent="0.25">
      <c r="B4">
        <f>IF('Afvalgegevens LMA'!A4='Data LMA'!$A$12,1,0)</f>
        <v>0</v>
      </c>
      <c r="C4">
        <f t="shared" si="0"/>
        <v>4</v>
      </c>
    </row>
    <row r="5" spans="1:63" x14ac:dyDescent="0.25">
      <c r="B5">
        <f>IF('Afvalgegevens LMA'!A5='Data LMA'!$A$12,1,0)</f>
        <v>0</v>
      </c>
      <c r="C5">
        <f t="shared" si="0"/>
        <v>5</v>
      </c>
    </row>
    <row r="6" spans="1:63" x14ac:dyDescent="0.25">
      <c r="B6">
        <f>IF('Afvalgegevens LMA'!A6='Data LMA'!$A$12,1,0)</f>
        <v>0</v>
      </c>
      <c r="C6">
        <f t="shared" si="0"/>
        <v>6</v>
      </c>
    </row>
    <row r="7" spans="1:63" x14ac:dyDescent="0.25">
      <c r="B7">
        <f>IF('Afvalgegevens LMA'!A7='Data LMA'!$A$12,1,0)</f>
        <v>0</v>
      </c>
      <c r="C7">
        <f t="shared" si="0"/>
        <v>7</v>
      </c>
    </row>
    <row r="8" spans="1:63" x14ac:dyDescent="0.25">
      <c r="B8">
        <f>IF('Afvalgegevens LMA'!A8='Data LMA'!$A$12,1,0)</f>
        <v>0</v>
      </c>
      <c r="C8">
        <f t="shared" si="0"/>
        <v>8</v>
      </c>
    </row>
    <row r="9" spans="1:63" x14ac:dyDescent="0.25">
      <c r="B9">
        <f>IF('Afvalgegevens LMA'!A9='Data LMA'!$A$12,1,0)</f>
        <v>0</v>
      </c>
      <c r="C9">
        <f t="shared" si="0"/>
        <v>9</v>
      </c>
    </row>
    <row r="10" spans="1:63" x14ac:dyDescent="0.25">
      <c r="B10">
        <f>IF('Afvalgegevens LMA'!A10='Data LMA'!$A$12,1,0)</f>
        <v>0</v>
      </c>
      <c r="C10">
        <f t="shared" si="0"/>
        <v>10</v>
      </c>
      <c r="E10">
        <f>INDEX('Afvalgegevens LMA'!$A$1:$BK$12,'Data LMA'!$A$2,'Data LMA'!E11)</f>
        <v>0</v>
      </c>
      <c r="F10">
        <f>INDEX('Afvalgegevens LMA'!$A$1:$BK$12,'Data LMA'!$A$2,'Data LMA'!F11)</f>
        <v>0</v>
      </c>
      <c r="G10">
        <f>INDEX('Afvalgegevens LMA'!$A$1:$BK$12,'Data LMA'!$A$2,'Data LMA'!G11)</f>
        <v>0</v>
      </c>
      <c r="H10">
        <f>INDEX('Afvalgegevens LMA'!$A$1:$BK$12,'Data LMA'!$A$2,'Data LMA'!H11)</f>
        <v>0</v>
      </c>
      <c r="I10">
        <f>INDEX('Afvalgegevens LMA'!$A$1:$BK$12,'Data LMA'!$A$2,'Data LMA'!I11)</f>
        <v>0</v>
      </c>
      <c r="J10">
        <f>INDEX('Afvalgegevens LMA'!$A$1:$BK$12,'Data LMA'!$A$2,'Data LMA'!J11)</f>
        <v>0</v>
      </c>
      <c r="K10">
        <f>INDEX('Afvalgegevens LMA'!$A$1:$BK$12,'Data LMA'!$A$2,'Data LMA'!K11)</f>
        <v>0</v>
      </c>
      <c r="L10">
        <f>INDEX('Afvalgegevens LMA'!$A$1:$BK$12,'Data LMA'!$A$2,'Data LMA'!L11)</f>
        <v>0</v>
      </c>
      <c r="M10">
        <f>INDEX('Afvalgegevens LMA'!$A$1:$BK$12,'Data LMA'!$A$2,'Data LMA'!M11)</f>
        <v>0</v>
      </c>
      <c r="N10">
        <f>INDEX('Afvalgegevens LMA'!$A$1:$BK$12,'Data LMA'!$A$2,'Data LMA'!N11)</f>
        <v>0</v>
      </c>
      <c r="O10">
        <f>INDEX('Afvalgegevens LMA'!$A$1:$BK$12,'Data LMA'!$A$2,'Data LMA'!O11)</f>
        <v>0</v>
      </c>
      <c r="P10">
        <f>INDEX('Afvalgegevens LMA'!$A$1:$BK$12,'Data LMA'!$A$2,'Data LMA'!P11)</f>
        <v>0</v>
      </c>
      <c r="Q10">
        <f>INDEX('Afvalgegevens LMA'!$A$1:$BK$12,'Data LMA'!$A$2,'Data LMA'!Q11)</f>
        <v>0</v>
      </c>
      <c r="R10">
        <f>INDEX('Afvalgegevens LMA'!$A$1:$BK$12,'Data LMA'!$A$2,'Data LMA'!R11)</f>
        <v>0</v>
      </c>
      <c r="S10">
        <f>INDEX('Afvalgegevens LMA'!$A$1:$BK$12,'Data LMA'!$A$2,'Data LMA'!S11)</f>
        <v>0</v>
      </c>
      <c r="T10">
        <f>INDEX('Afvalgegevens LMA'!$A$1:$BK$12,'Data LMA'!$A$2,'Data LMA'!T11)</f>
        <v>0</v>
      </c>
      <c r="U10">
        <f>INDEX('Afvalgegevens LMA'!$A$1:$BK$12,'Data LMA'!$A$2,'Data LMA'!U11)</f>
        <v>0</v>
      </c>
      <c r="V10">
        <f>INDEX('Afvalgegevens LMA'!$A$1:$BK$12,'Data LMA'!$A$2,'Data LMA'!V11)</f>
        <v>0</v>
      </c>
      <c r="W10">
        <f>INDEX('Afvalgegevens LMA'!$A$1:$BK$12,'Data LMA'!$A$2,'Data LMA'!W11)</f>
        <v>0</v>
      </c>
      <c r="X10">
        <f>INDEX('Afvalgegevens LMA'!$A$1:$BK$12,'Data LMA'!$A$2,'Data LMA'!X11)</f>
        <v>0</v>
      </c>
      <c r="Y10">
        <f>INDEX('Afvalgegevens LMA'!$A$1:$BK$12,'Data LMA'!$A$2,'Data LMA'!Y11)</f>
        <v>0</v>
      </c>
      <c r="Z10">
        <f>INDEX('Afvalgegevens LMA'!$A$1:$BK$12,'Data LMA'!$A$2,'Data LMA'!Z11)</f>
        <v>0</v>
      </c>
      <c r="AA10">
        <f>INDEX('Afvalgegevens LMA'!$A$1:$BK$12,'Data LMA'!$A$2,'Data LMA'!AA11)</f>
        <v>0</v>
      </c>
      <c r="AB10">
        <f>INDEX('Afvalgegevens LMA'!$A$1:$BK$12,'Data LMA'!$A$2,'Data LMA'!AB11)</f>
        <v>0</v>
      </c>
      <c r="AC10">
        <f>INDEX('Afvalgegevens LMA'!$A$1:$BK$12,'Data LMA'!$A$2,'Data LMA'!AC11)</f>
        <v>0</v>
      </c>
      <c r="AD10">
        <f>INDEX('Afvalgegevens LMA'!$A$1:$BK$12,'Data LMA'!$A$2,'Data LMA'!AD11)</f>
        <v>0</v>
      </c>
      <c r="AE10">
        <f>INDEX('Afvalgegevens LMA'!$A$1:$BK$12,'Data LMA'!$A$2,'Data LMA'!AE11)</f>
        <v>0</v>
      </c>
      <c r="AF10">
        <f>INDEX('Afvalgegevens LMA'!$A$1:$BK$12,'Data LMA'!$A$2,'Data LMA'!AF11)</f>
        <v>0</v>
      </c>
      <c r="AG10">
        <f>INDEX('Afvalgegevens LMA'!$A$1:$BK$12,'Data LMA'!$A$2,'Data LMA'!AG11)</f>
        <v>0</v>
      </c>
      <c r="AH10">
        <f>INDEX('Afvalgegevens LMA'!$A$1:$BK$12,'Data LMA'!$A$2,'Data LMA'!AH11)</f>
        <v>0</v>
      </c>
      <c r="AI10">
        <f>INDEX('Afvalgegevens LMA'!$A$1:$BK$12,'Data LMA'!$A$2,'Data LMA'!AI11)</f>
        <v>0</v>
      </c>
      <c r="AJ10">
        <f>INDEX('Afvalgegevens LMA'!$A$1:$BK$12,'Data LMA'!$A$2,'Data LMA'!AJ11)</f>
        <v>0</v>
      </c>
      <c r="AK10">
        <f>INDEX('Afvalgegevens LMA'!$A$1:$BK$12,'Data LMA'!$A$2,'Data LMA'!AK11)</f>
        <v>0</v>
      </c>
      <c r="AL10">
        <f>INDEX('Afvalgegevens LMA'!$A$1:$BK$12,'Data LMA'!$A$2,'Data LMA'!AL11)</f>
        <v>0</v>
      </c>
      <c r="AM10">
        <f>INDEX('Afvalgegevens LMA'!$A$1:$BK$12,'Data LMA'!$A$2,'Data LMA'!AM11)</f>
        <v>0</v>
      </c>
      <c r="AN10">
        <f>INDEX('Afvalgegevens LMA'!$A$1:$BK$12,'Data LMA'!$A$2,'Data LMA'!AN11)</f>
        <v>0</v>
      </c>
      <c r="AO10">
        <f>INDEX('Afvalgegevens LMA'!$A$1:$BK$12,'Data LMA'!$A$2,'Data LMA'!AO11)</f>
        <v>0</v>
      </c>
      <c r="AP10">
        <f>INDEX('Afvalgegevens LMA'!$A$1:$BK$12,'Data LMA'!$A$2,'Data LMA'!AP11)</f>
        <v>0</v>
      </c>
      <c r="AQ10">
        <f>INDEX('Afvalgegevens LMA'!$A$1:$BK$12,'Data LMA'!$A$2,'Data LMA'!AQ11)</f>
        <v>0</v>
      </c>
      <c r="AR10">
        <f>INDEX('Afvalgegevens LMA'!$A$1:$BK$12,'Data LMA'!$A$2,'Data LMA'!AR11)</f>
        <v>0</v>
      </c>
      <c r="AS10">
        <f>INDEX('Afvalgegevens LMA'!$A$1:$BK$12,'Data LMA'!$A$2,'Data LMA'!AS11)</f>
        <v>0</v>
      </c>
      <c r="AT10">
        <f>INDEX('Afvalgegevens LMA'!$A$1:$BK$12,'Data LMA'!$A$2,'Data LMA'!AT11)</f>
        <v>0</v>
      </c>
      <c r="AU10">
        <f>INDEX('Afvalgegevens LMA'!$A$1:$BK$12,'Data LMA'!$A$2,'Data LMA'!AU11)</f>
        <v>0</v>
      </c>
      <c r="AV10">
        <f>INDEX('Afvalgegevens LMA'!$A$1:$BK$12,'Data LMA'!$A$2,'Data LMA'!AV11)</f>
        <v>0</v>
      </c>
      <c r="AW10">
        <f>INDEX('Afvalgegevens LMA'!$A$1:$BK$12,'Data LMA'!$A$2,'Data LMA'!AW11)</f>
        <v>0</v>
      </c>
      <c r="AX10">
        <f>INDEX('Afvalgegevens LMA'!$A$1:$BK$12,'Data LMA'!$A$2,'Data LMA'!AX11)</f>
        <v>0</v>
      </c>
      <c r="AY10">
        <f>INDEX('Afvalgegevens LMA'!$A$1:$BK$12,'Data LMA'!$A$2,'Data LMA'!AY11)</f>
        <v>0</v>
      </c>
      <c r="AZ10">
        <f>INDEX('Afvalgegevens LMA'!$A$1:$BK$12,'Data LMA'!$A$2,'Data LMA'!AZ11)</f>
        <v>0</v>
      </c>
      <c r="BA10">
        <f>INDEX('Afvalgegevens LMA'!$A$1:$BK$12,'Data LMA'!$A$2,'Data LMA'!BA11)</f>
        <v>0</v>
      </c>
      <c r="BB10">
        <f>INDEX('Afvalgegevens LMA'!$A$1:$BK$12,'Data LMA'!$A$2,'Data LMA'!BB11)</f>
        <v>0</v>
      </c>
      <c r="BC10">
        <f>INDEX('Afvalgegevens LMA'!$A$1:$BK$12,'Data LMA'!$A$2,'Data LMA'!BC11)</f>
        <v>0</v>
      </c>
      <c r="BD10">
        <f>INDEX('Afvalgegevens LMA'!$A$1:$BK$12,'Data LMA'!$A$2,'Data LMA'!BD11)</f>
        <v>0</v>
      </c>
      <c r="BE10">
        <f>INDEX('Afvalgegevens LMA'!$A$1:$BK$12,'Data LMA'!$A$2,'Data LMA'!BE11)</f>
        <v>0</v>
      </c>
      <c r="BF10">
        <f>INDEX('Afvalgegevens LMA'!$A$1:$BK$12,'Data LMA'!$A$2,'Data LMA'!BF11)</f>
        <v>0</v>
      </c>
      <c r="BG10">
        <f>INDEX('Afvalgegevens LMA'!$A$1:$BK$12,'Data LMA'!$A$2,'Data LMA'!BG11)</f>
        <v>0</v>
      </c>
      <c r="BH10">
        <f>INDEX('Afvalgegevens LMA'!$A$1:$BK$12,'Data LMA'!$A$2,'Data LMA'!BH11)</f>
        <v>0</v>
      </c>
      <c r="BI10">
        <f>INDEX('Afvalgegevens LMA'!$A$1:$BK$12,'Data LMA'!$A$2,'Data LMA'!BI11)</f>
        <v>0</v>
      </c>
      <c r="BJ10">
        <f>INDEX('Afvalgegevens LMA'!$A$1:$BK$12,'Data LMA'!$A$2,'Data LMA'!BJ11)</f>
        <v>0</v>
      </c>
      <c r="BK10">
        <f>INDEX('Afvalgegevens LMA'!$A$1:$BK$12,'Data LMA'!$A$2,'Data LMA'!BK11)</f>
        <v>0</v>
      </c>
    </row>
    <row r="11" spans="1:63" x14ac:dyDescent="0.25">
      <c r="E11">
        <v>5</v>
      </c>
      <c r="F11">
        <f>E11+1</f>
        <v>6</v>
      </c>
      <c r="G11">
        <f t="shared" ref="G11:AY11" si="1">F11+1</f>
        <v>7</v>
      </c>
      <c r="H11">
        <f t="shared" si="1"/>
        <v>8</v>
      </c>
      <c r="I11">
        <f t="shared" si="1"/>
        <v>9</v>
      </c>
      <c r="J11">
        <f t="shared" si="1"/>
        <v>10</v>
      </c>
      <c r="K11">
        <f t="shared" si="1"/>
        <v>11</v>
      </c>
      <c r="L11">
        <f t="shared" si="1"/>
        <v>12</v>
      </c>
      <c r="M11">
        <f t="shared" si="1"/>
        <v>13</v>
      </c>
      <c r="N11">
        <f t="shared" si="1"/>
        <v>14</v>
      </c>
      <c r="O11">
        <f t="shared" si="1"/>
        <v>15</v>
      </c>
      <c r="P11">
        <f t="shared" si="1"/>
        <v>16</v>
      </c>
      <c r="Q11">
        <f t="shared" si="1"/>
        <v>17</v>
      </c>
      <c r="R11">
        <f t="shared" si="1"/>
        <v>18</v>
      </c>
      <c r="S11">
        <f t="shared" si="1"/>
        <v>19</v>
      </c>
      <c r="T11">
        <f t="shared" si="1"/>
        <v>20</v>
      </c>
      <c r="U11">
        <f t="shared" si="1"/>
        <v>21</v>
      </c>
      <c r="V11">
        <f t="shared" si="1"/>
        <v>22</v>
      </c>
      <c r="W11">
        <f t="shared" si="1"/>
        <v>23</v>
      </c>
      <c r="X11">
        <f t="shared" si="1"/>
        <v>24</v>
      </c>
      <c r="Y11">
        <f t="shared" si="1"/>
        <v>25</v>
      </c>
      <c r="Z11">
        <f t="shared" si="1"/>
        <v>26</v>
      </c>
      <c r="AA11">
        <f t="shared" si="1"/>
        <v>27</v>
      </c>
      <c r="AB11">
        <f t="shared" si="1"/>
        <v>28</v>
      </c>
      <c r="AC11">
        <f t="shared" si="1"/>
        <v>29</v>
      </c>
      <c r="AD11">
        <f t="shared" si="1"/>
        <v>30</v>
      </c>
      <c r="AE11">
        <f t="shared" si="1"/>
        <v>31</v>
      </c>
      <c r="AF11">
        <f t="shared" si="1"/>
        <v>32</v>
      </c>
      <c r="AG11">
        <f t="shared" si="1"/>
        <v>33</v>
      </c>
      <c r="AH11">
        <f t="shared" si="1"/>
        <v>34</v>
      </c>
      <c r="AI11">
        <f t="shared" si="1"/>
        <v>35</v>
      </c>
      <c r="AJ11">
        <f t="shared" si="1"/>
        <v>36</v>
      </c>
      <c r="AK11">
        <f t="shared" si="1"/>
        <v>37</v>
      </c>
      <c r="AL11">
        <f t="shared" si="1"/>
        <v>38</v>
      </c>
      <c r="AM11">
        <f t="shared" si="1"/>
        <v>39</v>
      </c>
      <c r="AN11">
        <f t="shared" si="1"/>
        <v>40</v>
      </c>
      <c r="AO11">
        <f t="shared" si="1"/>
        <v>41</v>
      </c>
      <c r="AP11">
        <f t="shared" si="1"/>
        <v>42</v>
      </c>
      <c r="AQ11">
        <f t="shared" si="1"/>
        <v>43</v>
      </c>
      <c r="AR11">
        <f t="shared" si="1"/>
        <v>44</v>
      </c>
      <c r="AS11">
        <f t="shared" si="1"/>
        <v>45</v>
      </c>
      <c r="AT11">
        <f t="shared" si="1"/>
        <v>46</v>
      </c>
      <c r="AU11">
        <f t="shared" si="1"/>
        <v>47</v>
      </c>
      <c r="AV11">
        <f t="shared" si="1"/>
        <v>48</v>
      </c>
      <c r="AW11">
        <f t="shared" si="1"/>
        <v>49</v>
      </c>
      <c r="AX11">
        <f t="shared" si="1"/>
        <v>50</v>
      </c>
      <c r="AY11">
        <f t="shared" si="1"/>
        <v>51</v>
      </c>
      <c r="AZ11">
        <f t="shared" ref="AZ11:BK11" si="2">AY11+1</f>
        <v>52</v>
      </c>
      <c r="BA11">
        <f t="shared" si="2"/>
        <v>53</v>
      </c>
      <c r="BB11">
        <f t="shared" si="2"/>
        <v>54</v>
      </c>
      <c r="BC11">
        <f t="shared" si="2"/>
        <v>55</v>
      </c>
      <c r="BD11">
        <f t="shared" si="2"/>
        <v>56</v>
      </c>
      <c r="BE11">
        <f t="shared" si="2"/>
        <v>57</v>
      </c>
      <c r="BF11">
        <f t="shared" si="2"/>
        <v>58</v>
      </c>
      <c r="BG11">
        <f t="shared" si="2"/>
        <v>59</v>
      </c>
      <c r="BH11">
        <f t="shared" si="2"/>
        <v>60</v>
      </c>
      <c r="BI11">
        <f t="shared" si="2"/>
        <v>61</v>
      </c>
      <c r="BJ11">
        <f t="shared" si="2"/>
        <v>62</v>
      </c>
      <c r="BK11">
        <f t="shared" si="2"/>
        <v>63</v>
      </c>
    </row>
    <row r="12" spans="1:63" x14ac:dyDescent="0.25">
      <c r="A12" s="4" t="s">
        <v>1711</v>
      </c>
      <c r="B12" s="4" t="s">
        <v>146</v>
      </c>
      <c r="C12" s="4" t="s">
        <v>147</v>
      </c>
      <c r="D12" s="4" t="s">
        <v>148</v>
      </c>
      <c r="E12" s="4" t="s">
        <v>149</v>
      </c>
      <c r="F12" s="4" t="s">
        <v>1712</v>
      </c>
      <c r="G12" s="4" t="s">
        <v>1713</v>
      </c>
      <c r="H12" s="4" t="s">
        <v>1720</v>
      </c>
      <c r="I12" s="4" t="s">
        <v>1721</v>
      </c>
      <c r="J12" s="4" t="s">
        <v>1722</v>
      </c>
      <c r="K12" s="4" t="s">
        <v>1723</v>
      </c>
      <c r="L12" s="4" t="s">
        <v>1724</v>
      </c>
      <c r="M12" s="4" t="s">
        <v>1714</v>
      </c>
      <c r="N12" s="4" t="s">
        <v>156</v>
      </c>
      <c r="O12" s="4" t="s">
        <v>1715</v>
      </c>
      <c r="P12" s="4" t="s">
        <v>1716</v>
      </c>
      <c r="Q12" s="4" t="s">
        <v>1717</v>
      </c>
      <c r="R12" s="4" t="s">
        <v>160</v>
      </c>
      <c r="S12" s="4" t="s">
        <v>161</v>
      </c>
      <c r="T12" s="4" t="s">
        <v>162</v>
      </c>
      <c r="U12" s="4" t="s">
        <v>1719</v>
      </c>
      <c r="V12" s="4" t="s">
        <v>163</v>
      </c>
      <c r="W12" s="4" t="s">
        <v>1718</v>
      </c>
      <c r="X12" s="4" t="s">
        <v>164</v>
      </c>
      <c r="Y12" s="4" t="s">
        <v>165</v>
      </c>
      <c r="Z12" s="4" t="s">
        <v>166</v>
      </c>
      <c r="AA12" s="4" t="s">
        <v>169</v>
      </c>
      <c r="AB12" s="4" t="s">
        <v>170</v>
      </c>
      <c r="AC12" s="4" t="s">
        <v>171</v>
      </c>
      <c r="AD12" s="4" t="s">
        <v>172</v>
      </c>
      <c r="AE12" s="4" t="s">
        <v>173</v>
      </c>
      <c r="AF12" s="4" t="s">
        <v>174</v>
      </c>
      <c r="AG12" s="4" t="s">
        <v>175</v>
      </c>
      <c r="AH12" s="4" t="s">
        <v>176</v>
      </c>
      <c r="AI12" s="4" t="s">
        <v>177</v>
      </c>
      <c r="AJ12" s="4" t="s">
        <v>178</v>
      </c>
      <c r="AK12" s="4" t="s">
        <v>179</v>
      </c>
      <c r="AL12" s="4" t="s">
        <v>180</v>
      </c>
      <c r="AM12" s="4" t="s">
        <v>181</v>
      </c>
      <c r="AN12" s="4" t="s">
        <v>182</v>
      </c>
      <c r="AO12" s="4" t="s">
        <v>183</v>
      </c>
      <c r="AP12" s="4" t="s">
        <v>184</v>
      </c>
      <c r="AQ12" s="4" t="s">
        <v>185</v>
      </c>
      <c r="AR12" s="4" t="s">
        <v>186</v>
      </c>
      <c r="AS12" s="4" t="s">
        <v>187</v>
      </c>
      <c r="AT12" s="4" t="s">
        <v>188</v>
      </c>
      <c r="AU12" s="4" t="s">
        <v>189</v>
      </c>
      <c r="AV12" s="4" t="s">
        <v>190</v>
      </c>
      <c r="AW12" s="4" t="s">
        <v>191</v>
      </c>
      <c r="AX12" s="4" t="s">
        <v>192</v>
      </c>
      <c r="AY12" s="4" t="s">
        <v>193</v>
      </c>
      <c r="AZ12" s="66" t="s">
        <v>194</v>
      </c>
      <c r="BA12" s="4" t="s">
        <v>195</v>
      </c>
      <c r="BB12" s="4"/>
      <c r="BC12" s="4"/>
      <c r="BD12" s="4"/>
      <c r="BE12" s="4"/>
      <c r="BF12" s="4"/>
      <c r="BG12" s="4"/>
      <c r="BH12" s="4"/>
      <c r="BI12" s="4"/>
      <c r="BJ12" s="4"/>
      <c r="BK12" s="4"/>
    </row>
    <row r="13" spans="1:63" x14ac:dyDescent="0.25">
      <c r="A13" s="4">
        <v>1</v>
      </c>
      <c r="B13" s="4">
        <f>A13+1</f>
        <v>2</v>
      </c>
      <c r="C13" s="4">
        <f>B13+1</f>
        <v>3</v>
      </c>
      <c r="D13" s="4">
        <f>C13+1</f>
        <v>4</v>
      </c>
      <c r="E13" s="4">
        <f t="shared" ref="E13:AY13" si="3">IF(ISNA(HLOOKUP(E12,$E$10:$BK$11,2,FALSE())),D13,HLOOKUP(E12,$E$10:$BK$11,2,FALSE()))</f>
        <v>4</v>
      </c>
      <c r="F13" s="4">
        <f t="shared" si="3"/>
        <v>4</v>
      </c>
      <c r="G13" s="4">
        <f t="shared" si="3"/>
        <v>4</v>
      </c>
      <c r="H13" s="4">
        <f t="shared" si="3"/>
        <v>4</v>
      </c>
      <c r="I13" s="4">
        <f t="shared" si="3"/>
        <v>4</v>
      </c>
      <c r="J13" s="4">
        <f t="shared" si="3"/>
        <v>4</v>
      </c>
      <c r="K13" s="4">
        <f t="shared" si="3"/>
        <v>4</v>
      </c>
      <c r="L13" s="4">
        <f t="shared" si="3"/>
        <v>4</v>
      </c>
      <c r="M13" s="4">
        <f t="shared" si="3"/>
        <v>4</v>
      </c>
      <c r="N13" s="4">
        <f t="shared" si="3"/>
        <v>4</v>
      </c>
      <c r="O13" s="4">
        <f t="shared" si="3"/>
        <v>4</v>
      </c>
      <c r="P13" s="4">
        <f t="shared" si="3"/>
        <v>4</v>
      </c>
      <c r="Q13" s="4">
        <f t="shared" si="3"/>
        <v>4</v>
      </c>
      <c r="R13" s="4">
        <f t="shared" si="3"/>
        <v>4</v>
      </c>
      <c r="S13" s="4">
        <f t="shared" si="3"/>
        <v>4</v>
      </c>
      <c r="T13" s="4">
        <f t="shared" si="3"/>
        <v>4</v>
      </c>
      <c r="U13" s="4">
        <f t="shared" si="3"/>
        <v>4</v>
      </c>
      <c r="V13" s="4">
        <f t="shared" si="3"/>
        <v>4</v>
      </c>
      <c r="W13" s="4">
        <f t="shared" si="3"/>
        <v>4</v>
      </c>
      <c r="X13" s="4">
        <f t="shared" si="3"/>
        <v>4</v>
      </c>
      <c r="Y13" s="4">
        <f t="shared" si="3"/>
        <v>4</v>
      </c>
      <c r="Z13" s="4">
        <f t="shared" si="3"/>
        <v>4</v>
      </c>
      <c r="AA13" s="4">
        <f t="shared" si="3"/>
        <v>4</v>
      </c>
      <c r="AB13" s="4">
        <f t="shared" si="3"/>
        <v>4</v>
      </c>
      <c r="AC13" s="4">
        <f t="shared" si="3"/>
        <v>4</v>
      </c>
      <c r="AD13" s="4">
        <f t="shared" si="3"/>
        <v>4</v>
      </c>
      <c r="AE13" s="4">
        <f t="shared" si="3"/>
        <v>4</v>
      </c>
      <c r="AF13" s="4">
        <f t="shared" si="3"/>
        <v>4</v>
      </c>
      <c r="AG13" s="4">
        <f t="shared" si="3"/>
        <v>4</v>
      </c>
      <c r="AH13" s="4">
        <f t="shared" si="3"/>
        <v>4</v>
      </c>
      <c r="AI13" s="4">
        <f t="shared" si="3"/>
        <v>4</v>
      </c>
      <c r="AJ13" s="4">
        <f t="shared" si="3"/>
        <v>4</v>
      </c>
      <c r="AK13" s="4">
        <f t="shared" si="3"/>
        <v>4</v>
      </c>
      <c r="AL13" s="4">
        <f t="shared" si="3"/>
        <v>4</v>
      </c>
      <c r="AM13" s="4">
        <f t="shared" si="3"/>
        <v>4</v>
      </c>
      <c r="AN13" s="4">
        <f t="shared" si="3"/>
        <v>4</v>
      </c>
      <c r="AO13" s="4">
        <f t="shared" si="3"/>
        <v>4</v>
      </c>
      <c r="AP13" s="4">
        <f t="shared" si="3"/>
        <v>4</v>
      </c>
      <c r="AQ13" s="4">
        <f t="shared" si="3"/>
        <v>4</v>
      </c>
      <c r="AR13" s="4">
        <f t="shared" si="3"/>
        <v>4</v>
      </c>
      <c r="AS13" s="4">
        <f t="shared" si="3"/>
        <v>4</v>
      </c>
      <c r="AT13" s="4">
        <f t="shared" si="3"/>
        <v>4</v>
      </c>
      <c r="AU13" s="4">
        <f t="shared" si="3"/>
        <v>4</v>
      </c>
      <c r="AV13" s="4">
        <f t="shared" si="3"/>
        <v>4</v>
      </c>
      <c r="AW13" s="4">
        <f t="shared" si="3"/>
        <v>4</v>
      </c>
      <c r="AX13" s="4">
        <f t="shared" si="3"/>
        <v>4</v>
      </c>
      <c r="AY13" s="4">
        <f t="shared" si="3"/>
        <v>4</v>
      </c>
      <c r="AZ13" s="4">
        <f t="shared" ref="AZ13:BJ13" si="4">IF(ISNA(HLOOKUP(AZ12,$E$10:$BK$11,2,FALSE())),AY13,HLOOKUP(AZ12,$E$10:$BK$11,2,FALSE()))</f>
        <v>4</v>
      </c>
      <c r="BA13" s="4">
        <f t="shared" si="4"/>
        <v>4</v>
      </c>
      <c r="BB13" s="4">
        <f t="shared" si="4"/>
        <v>5</v>
      </c>
      <c r="BC13" s="4">
        <f t="shared" si="4"/>
        <v>5</v>
      </c>
      <c r="BD13" s="4">
        <f t="shared" si="4"/>
        <v>5</v>
      </c>
      <c r="BE13" s="4">
        <f t="shared" si="4"/>
        <v>5</v>
      </c>
      <c r="BF13" s="4">
        <f t="shared" si="4"/>
        <v>5</v>
      </c>
      <c r="BG13" s="4">
        <f t="shared" si="4"/>
        <v>5</v>
      </c>
      <c r="BH13" s="4">
        <f t="shared" si="4"/>
        <v>5</v>
      </c>
      <c r="BI13" s="4">
        <f t="shared" si="4"/>
        <v>5</v>
      </c>
      <c r="BJ13" s="4">
        <f t="shared" si="4"/>
        <v>5</v>
      </c>
      <c r="BK13" s="4">
        <f>IF(ISNA(HLOOKUP(BK12,$E$10:$BK$11,2,FALSE())),AY13,HLOOKUP(BK12,$E$10:$BK$11,2,FALSE()))</f>
        <v>5</v>
      </c>
    </row>
    <row r="14" spans="1:63" x14ac:dyDescent="0.25">
      <c r="A14">
        <f>IF(INDEX('Afvalgegevens LMA'!$A$1:$BK$10,'Data LMA'!$A$2,A13)=A12,0,1)</f>
        <v>1</v>
      </c>
      <c r="B14">
        <f>IF(INDEX('Afvalgegevens LMA'!$A$1:$BK$10,'Data LMA'!$A$2,B13)=B12,0,1)</f>
        <v>1</v>
      </c>
      <c r="C14">
        <f>IF(INDEX('Afvalgegevens LMA'!$A$1:$BK$10,'Data LMA'!$A$2,C13)=C12,0,1)</f>
        <v>1</v>
      </c>
      <c r="D14">
        <f>IF(INDEX('Afvalgegevens LMA'!$A$1:$BK$10,'Data LMA'!$A$2,D13)=D12,0,1)</f>
        <v>1</v>
      </c>
      <c r="E14">
        <f>IF(INDEX('Afvalgegevens LMA'!$A$1:$BK$10,'Data LMA'!$A$2,E13)=E12,0,1)</f>
        <v>1</v>
      </c>
      <c r="F14">
        <f>IF(INDEX('Afvalgegevens LMA'!$A$1:$BK$10,'Data LMA'!$A$2,F13)=F12,0,1)</f>
        <v>1</v>
      </c>
      <c r="G14">
        <f>IF(INDEX('Afvalgegevens LMA'!$A$1:$BK$10,'Data LMA'!$A$2,G13)=G12,0,1)</f>
        <v>1</v>
      </c>
      <c r="H14">
        <f>IF(INDEX('Afvalgegevens LMA'!$A$1:$BK$10,'Data LMA'!$A$2,H13)=H12,0,1)</f>
        <v>1</v>
      </c>
      <c r="I14">
        <f>IF(INDEX('Afvalgegevens LMA'!$A$1:$BK$10,'Data LMA'!$A$2,I13)=I12,0,1)</f>
        <v>1</v>
      </c>
      <c r="J14">
        <f>IF(INDEX('Afvalgegevens LMA'!$A$1:$BK$10,'Data LMA'!$A$2,J13)=J12,0,1)</f>
        <v>1</v>
      </c>
      <c r="K14">
        <f>IF(INDEX('Afvalgegevens LMA'!$A$1:$BK$10,'Data LMA'!$A$2,K13)=K12,0,1)</f>
        <v>1</v>
      </c>
      <c r="L14">
        <f>IF(INDEX('Afvalgegevens LMA'!$A$1:$BK$10,'Data LMA'!$A$2,L13)=L12,0,1)</f>
        <v>1</v>
      </c>
      <c r="M14">
        <f>IF(INDEX('Afvalgegevens LMA'!$A$1:$BK$10,'Data LMA'!$A$2,M13)=M12,0,1)</f>
        <v>1</v>
      </c>
      <c r="N14">
        <f>IF(INDEX('Afvalgegevens LMA'!$A$1:$BK$10,'Data LMA'!$A$2,N13)=N12,0,1)</f>
        <v>1</v>
      </c>
      <c r="O14">
        <f>IF(INDEX('Afvalgegevens LMA'!$A$1:$BK$10,'Data LMA'!$A$2,O13)=O12,0,1)</f>
        <v>1</v>
      </c>
      <c r="P14">
        <f>IF(INDEX('Afvalgegevens LMA'!$A$1:$BK$10,'Data LMA'!$A$2,P13)=P12,0,1)</f>
        <v>1</v>
      </c>
      <c r="Q14">
        <f>IF(INDEX('Afvalgegevens LMA'!$A$1:$BK$10,'Data LMA'!$A$2,Q13)=Q12,0,1)</f>
        <v>1</v>
      </c>
      <c r="R14">
        <f>IF(INDEX('Afvalgegevens LMA'!$A$1:$BK$10,'Data LMA'!$A$2,R13)=R12,0,1)</f>
        <v>1</v>
      </c>
      <c r="S14">
        <f>IF(INDEX('Afvalgegevens LMA'!$A$1:$BK$10,'Data LMA'!$A$2,S13)=S12,0,1)</f>
        <v>1</v>
      </c>
      <c r="T14">
        <f>IF(INDEX('Afvalgegevens LMA'!$A$1:$BK$10,'Data LMA'!$A$2,T13)=T12,0,1)</f>
        <v>1</v>
      </c>
      <c r="U14">
        <f>IF(INDEX('Afvalgegevens LMA'!$A$1:$BK$10,'Data LMA'!$A$2,U13)=U12,0,1)</f>
        <v>1</v>
      </c>
      <c r="V14">
        <f>IF(INDEX('Afvalgegevens LMA'!$A$1:$BK$10,'Data LMA'!$A$2,V13)=V12,0,1)</f>
        <v>1</v>
      </c>
      <c r="W14">
        <f>IF(INDEX('Afvalgegevens LMA'!$A$1:$BK$10,'Data LMA'!$A$2,W13)=W12,0,1)</f>
        <v>1</v>
      </c>
      <c r="X14">
        <f>IF(INDEX('Afvalgegevens LMA'!$A$1:$BK$10,'Data LMA'!$A$2,X13)=X12,0,1)</f>
        <v>1</v>
      </c>
      <c r="Y14">
        <f>IF(INDEX('Afvalgegevens LMA'!$A$1:$BK$10,'Data LMA'!$A$2,Y13)=Y12,0,1)</f>
        <v>1</v>
      </c>
      <c r="Z14">
        <f>IF(INDEX('Afvalgegevens LMA'!$A$1:$BK$10,'Data LMA'!$A$2,Z13)=Z12,0,1)</f>
        <v>1</v>
      </c>
      <c r="AA14">
        <f>IF(INDEX('Afvalgegevens LMA'!$A$1:$BK$10,'Data LMA'!$A$2,AA13)=AA12,0,1)</f>
        <v>1</v>
      </c>
      <c r="AB14">
        <f>IF(INDEX('Afvalgegevens LMA'!$A$1:$BK$10,'Data LMA'!$A$2,AB13)=AB12,0,1)</f>
        <v>1</v>
      </c>
      <c r="AC14">
        <f>IF(INDEX('Afvalgegevens LMA'!$A$1:$BK$10,'Data LMA'!$A$2,AC13)=AC12,0,1)</f>
        <v>1</v>
      </c>
      <c r="AD14">
        <f>IF(INDEX('Afvalgegevens LMA'!$A$1:$BK$10,'Data LMA'!$A$2,AD13)=AD12,0,1)</f>
        <v>1</v>
      </c>
      <c r="AE14">
        <f>IF(INDEX('Afvalgegevens LMA'!$A$1:$BK$10,'Data LMA'!$A$2,AE13)=AE12,0,1)</f>
        <v>1</v>
      </c>
      <c r="AF14">
        <f>IF(INDEX('Afvalgegevens LMA'!$A$1:$BK$10,'Data LMA'!$A$2,AF13)=AF12,0,1)</f>
        <v>1</v>
      </c>
      <c r="AG14">
        <f>IF(INDEX('Afvalgegevens LMA'!$A$1:$BK$10,'Data LMA'!$A$2,AG13)=AG12,0,1)</f>
        <v>1</v>
      </c>
      <c r="AH14">
        <f>IF(INDEX('Afvalgegevens LMA'!$A$1:$BK$10,'Data LMA'!$A$2,AH13)=AH12,0,1)</f>
        <v>1</v>
      </c>
      <c r="AI14">
        <f>IF(INDEX('Afvalgegevens LMA'!$A$1:$BK$10,'Data LMA'!$A$2,AI13)=AI12,0,1)</f>
        <v>1</v>
      </c>
      <c r="AJ14">
        <f>IF(INDEX('Afvalgegevens LMA'!$A$1:$BK$10,'Data LMA'!$A$2,AJ13)=AJ12,0,1)</f>
        <v>1</v>
      </c>
      <c r="AK14">
        <f>IF(INDEX('Afvalgegevens LMA'!$A$1:$BK$10,'Data LMA'!$A$2,AK13)=AK12,0,1)</f>
        <v>1</v>
      </c>
      <c r="AL14">
        <f>IF(INDEX('Afvalgegevens LMA'!$A$1:$BK$10,'Data LMA'!$A$2,AL13)=AL12,0,1)</f>
        <v>1</v>
      </c>
      <c r="AM14">
        <f>IF(INDEX('Afvalgegevens LMA'!$A$1:$BK$10,'Data LMA'!$A$2,AM13)=AM12,0,1)</f>
        <v>1</v>
      </c>
      <c r="AN14">
        <f>IF(INDEX('Afvalgegevens LMA'!$A$1:$BK$10,'Data LMA'!$A$2,AN13)=AN12,0,1)</f>
        <v>1</v>
      </c>
      <c r="AO14">
        <f>IF(INDEX('Afvalgegevens LMA'!$A$1:$BK$10,'Data LMA'!$A$2,AO13)=AO12,0,1)</f>
        <v>1</v>
      </c>
      <c r="AP14">
        <f>IF(INDEX('Afvalgegevens LMA'!$A$1:$BK$10,'Data LMA'!$A$2,AP13)=AP12,0,1)</f>
        <v>1</v>
      </c>
      <c r="AQ14">
        <f>IF(INDEX('Afvalgegevens LMA'!$A$1:$BK$10,'Data LMA'!$A$2,AQ13)=AQ12,0,1)</f>
        <v>1</v>
      </c>
      <c r="AR14">
        <f>IF(INDEX('Afvalgegevens LMA'!$A$1:$BK$10,'Data LMA'!$A$2,AR13)=AR12,0,1)</f>
        <v>1</v>
      </c>
      <c r="AS14">
        <f>IF(INDEX('Afvalgegevens LMA'!$A$1:$BK$10,'Data LMA'!$A$2,AS13)=AS12,0,1)</f>
        <v>1</v>
      </c>
      <c r="AT14">
        <f>IF(INDEX('Afvalgegevens LMA'!$A$1:$BK$10,'Data LMA'!$A$2,AT13)=AT12,0,1)</f>
        <v>1</v>
      </c>
      <c r="AU14">
        <f>IF(INDEX('Afvalgegevens LMA'!$A$1:$BK$10,'Data LMA'!$A$2,AU13)=AU12,0,1)</f>
        <v>1</v>
      </c>
      <c r="AV14">
        <f>IF(INDEX('Afvalgegevens LMA'!$A$1:$BK$10,'Data LMA'!$A$2,AV13)=AV12,0,1)</f>
        <v>1</v>
      </c>
      <c r="AW14">
        <f>IF(INDEX('Afvalgegevens LMA'!$A$1:$BK$10,'Data LMA'!$A$2,AW13)=AW12,0,1)</f>
        <v>1</v>
      </c>
      <c r="AX14">
        <f>IF(INDEX('Afvalgegevens LMA'!$A$1:$BK$10,'Data LMA'!$A$2,AX13)=AX12,0,1)</f>
        <v>1</v>
      </c>
      <c r="AY14">
        <f>IF(INDEX('Afvalgegevens LMA'!$A$1:$BK$10,'Data LMA'!$A$2,AY13)=AY12,0,1)</f>
        <v>1</v>
      </c>
      <c r="AZ14">
        <f>IF(INDEX('Afvalgegevens LMA'!$A$1:$BK$10,'Data LMA'!$A$2,AZ13)=AZ12,0,1)</f>
        <v>1</v>
      </c>
      <c r="BA14">
        <f>IF(INDEX('Afvalgegevens LMA'!$A$1:$BK$10,'Data LMA'!$A$2,BA13)=BA12,0,1)</f>
        <v>1</v>
      </c>
      <c r="BB14">
        <f>IF(INDEX('Afvalgegevens LMA'!$A$1:$BK$10,'Data LMA'!$A$2,BB13)=BB12,0,1)</f>
        <v>0</v>
      </c>
      <c r="BC14">
        <f>IF(INDEX('Afvalgegevens LMA'!$A$1:$BK$10,'Data LMA'!$A$2,BC13)=BC12,0,1)</f>
        <v>0</v>
      </c>
      <c r="BD14">
        <f>IF(INDEX('Afvalgegevens LMA'!$A$1:$BK$10,'Data LMA'!$A$2,BD13)=BD12,0,1)</f>
        <v>0</v>
      </c>
      <c r="BE14">
        <f>IF(INDEX('Afvalgegevens LMA'!$A$1:$BK$10,'Data LMA'!$A$2,BE13)=BE12,0,1)</f>
        <v>0</v>
      </c>
      <c r="BF14">
        <f>IF(INDEX('Afvalgegevens LMA'!$A$1:$BK$10,'Data LMA'!$A$2,BF13)=BF12,0,1)</f>
        <v>0</v>
      </c>
      <c r="BG14">
        <f>IF(INDEX('Afvalgegevens LMA'!$A$1:$BK$10,'Data LMA'!$A$2,BG13)=BG12,0,1)</f>
        <v>0</v>
      </c>
      <c r="BH14">
        <f>IF(INDEX('Afvalgegevens LMA'!$A$1:$BK$10,'Data LMA'!$A$2,BH13)=BH12,0,1)</f>
        <v>0</v>
      </c>
      <c r="BI14">
        <f>IF(INDEX('Afvalgegevens LMA'!$A$1:$BK$10,'Data LMA'!$A$2,BI13)=BI12,0,1)</f>
        <v>0</v>
      </c>
      <c r="BJ14">
        <f>IF(INDEX('Afvalgegevens LMA'!$A$1:$BK$10,'Data LMA'!$A$2,BJ13)=BJ12,0,1)</f>
        <v>0</v>
      </c>
      <c r="BK14">
        <f>IF(INDEX('Afvalgegevens LMA'!$A$1:$BK$10,'Data LMA'!$A$2,BK13)=BK12,0,1)</f>
        <v>0</v>
      </c>
    </row>
    <row r="15" spans="1:63" x14ac:dyDescent="0.25">
      <c r="B15" t="str">
        <f>IF(B14&lt;&gt;0,"",INDEX('Afvalgegevens LMA'!$A$1:$F$10,'Data LMA'!$A$2+1,'Data LMA'!B13))</f>
        <v/>
      </c>
      <c r="C15" t="str">
        <f>IF(C14&lt;&gt;0,"",INDEX('Afvalgegevens LMA'!$A$1:$F$10,'Data LMA'!$A$2+1,'Data LMA'!C13))</f>
        <v/>
      </c>
      <c r="D15" t="str">
        <f>IF(D14&lt;&gt;0,"",INDEX('Afvalgegevens LMA'!$A$1:$F$10,'Data LMA'!$A$2+1,'Data LMA'!D13))</f>
        <v/>
      </c>
      <c r="E15" t="str">
        <f>IF(E14&lt;&gt;0,"",INDEX('Afvalgegevens LMA'!$A$1:$F$10,'Data LMA'!$A$2+1,'Data LMA'!E13))</f>
        <v/>
      </c>
    </row>
    <row r="16" spans="1:63" x14ac:dyDescent="0.25">
      <c r="A16" s="3" t="s">
        <v>275</v>
      </c>
      <c r="B16" t="b">
        <f>IF(ISNUMBER(SUM(RelGegevens!G2:M2)),TRUE(),FALSE())</f>
        <v>1</v>
      </c>
      <c r="C16" t="str">
        <f>IF(B16,"format invoer is okay","fout format van de invoergegevens")</f>
        <v>format invoer is okay</v>
      </c>
      <c r="D16" t="str">
        <f>IF(COUNTBLANK(B19:B218)=50,"geen invoer gegevens",C16)</f>
        <v>format invoer is okay</v>
      </c>
      <c r="G16" s="80" t="s">
        <v>1697</v>
      </c>
      <c r="H16" s="80" t="s">
        <v>1696</v>
      </c>
    </row>
    <row r="18" spans="1:3" x14ac:dyDescent="0.25">
      <c r="B18" s="3" t="s">
        <v>280</v>
      </c>
      <c r="C18" s="3" t="s">
        <v>281</v>
      </c>
    </row>
    <row r="19" spans="1:3" x14ac:dyDescent="0.25">
      <c r="A19">
        <v>1</v>
      </c>
      <c r="B19" t="str">
        <f>IF($B$16=FALSE(),"",IF(ISNA(VLOOKUP($A19,RelGegevens!$D$3:$M$1002,4,FALSE())),"",VLOOKUP($A19,RelGegevens!$D$3:$M$1002,4,FALSE())))</f>
        <v/>
      </c>
      <c r="C19" t="str">
        <f>IF($B$16=FALSE(),"",IF(ISNA(VLOOKUP($A19,RelGegevens!$E$3:$M$1002,5,FALSE())),"",VLOOKUP($A19,RelGegevens!$E$3:$M$1002,5,FALSE())))</f>
        <v/>
      </c>
    </row>
    <row r="20" spans="1:3" x14ac:dyDescent="0.25">
      <c r="A20">
        <f>A19+1</f>
        <v>2</v>
      </c>
      <c r="B20" t="str">
        <f>IF($B$16=FALSE(),"",IF(ISNA(VLOOKUP($A20,RelGegevens!$D$3:$M$1002,4,FALSE())),"",VLOOKUP($A20,RelGegevens!$D$3:$M$1002,4,FALSE())))</f>
        <v/>
      </c>
      <c r="C20" t="str">
        <f>IF($B$16=FALSE(),"",IF(ISNA(VLOOKUP($A20,RelGegevens!$E$3:$M$1002,5,FALSE())),"",VLOOKUP($A20,RelGegevens!$E$3:$M$1002,5,FALSE())))</f>
        <v/>
      </c>
    </row>
    <row r="21" spans="1:3" x14ac:dyDescent="0.25">
      <c r="A21">
        <f t="shared" ref="A21:A84" si="5">A20+1</f>
        <v>3</v>
      </c>
      <c r="B21" t="str">
        <f>IF($B$16=FALSE(),"",IF(ISNA(VLOOKUP($A21,RelGegevens!$D$3:$M$1002,4,FALSE())),"",VLOOKUP($A21,RelGegevens!$D$3:$M$1002,4,FALSE())))</f>
        <v/>
      </c>
      <c r="C21" t="str">
        <f>IF($B$16=FALSE(),"",IF(ISNA(VLOOKUP($A21,RelGegevens!$E$3:$M$1002,5,FALSE())),"",VLOOKUP($A21,RelGegevens!$E$3:$M$1002,5,FALSE())))</f>
        <v/>
      </c>
    </row>
    <row r="22" spans="1:3" x14ac:dyDescent="0.25">
      <c r="A22">
        <f t="shared" si="5"/>
        <v>4</v>
      </c>
      <c r="B22" t="str">
        <f>IF($B$16=FALSE(),"",IF(ISNA(VLOOKUP($A22,RelGegevens!$D$3:$M$1002,4,FALSE())),"",VLOOKUP($A22,RelGegevens!$D$3:$M$1002,4,FALSE())))</f>
        <v/>
      </c>
      <c r="C22" t="str">
        <f>IF($B$16=FALSE(),"",IF(ISNA(VLOOKUP($A22,RelGegevens!$E$3:$M$1002,5,FALSE())),"",VLOOKUP($A22,RelGegevens!$E$3:$M$1002,5,FALSE())))</f>
        <v/>
      </c>
    </row>
    <row r="23" spans="1:3" x14ac:dyDescent="0.25">
      <c r="A23">
        <f t="shared" si="5"/>
        <v>5</v>
      </c>
      <c r="B23" t="str">
        <f>IF($B$16=FALSE(),"",IF(ISNA(VLOOKUP($A23,RelGegevens!$D$3:$M$1002,4,FALSE())),"",VLOOKUP($A23,RelGegevens!$D$3:$M$1002,4,FALSE())))</f>
        <v/>
      </c>
      <c r="C23" t="str">
        <f>IF($B$16=FALSE(),"",IF(ISNA(VLOOKUP($A23,RelGegevens!$E$3:$M$1002,5,FALSE())),"",VLOOKUP($A23,RelGegevens!$E$3:$M$1002,5,FALSE())))</f>
        <v/>
      </c>
    </row>
    <row r="24" spans="1:3" x14ac:dyDescent="0.25">
      <c r="A24">
        <f t="shared" si="5"/>
        <v>6</v>
      </c>
      <c r="B24" t="str">
        <f>IF($B$16=FALSE(),"",IF(ISNA(VLOOKUP($A24,RelGegevens!$D$3:$M$1002,4,FALSE())),"",VLOOKUP($A24,RelGegevens!$D$3:$M$1002,4,FALSE())))</f>
        <v/>
      </c>
      <c r="C24" t="str">
        <f>IF($B$16=FALSE(),"",IF(ISNA(VLOOKUP($A24,RelGegevens!$E$3:$M$1002,5,FALSE())),"",VLOOKUP($A24,RelGegevens!$E$3:$M$1002,5,FALSE())))</f>
        <v/>
      </c>
    </row>
    <row r="25" spans="1:3" x14ac:dyDescent="0.25">
      <c r="A25">
        <f t="shared" si="5"/>
        <v>7</v>
      </c>
      <c r="B25" t="str">
        <f>IF($B$16=FALSE(),"",IF(ISNA(VLOOKUP($A25,RelGegevens!$D$3:$M$1002,4,FALSE())),"",VLOOKUP($A25,RelGegevens!$D$3:$M$1002,4,FALSE())))</f>
        <v/>
      </c>
      <c r="C25" t="str">
        <f>IF($B$16=FALSE(),"",IF(ISNA(VLOOKUP($A25,RelGegevens!$E$3:$M$1002,5,FALSE())),"",VLOOKUP($A25,RelGegevens!$E$3:$M$1002,5,FALSE())))</f>
        <v/>
      </c>
    </row>
    <row r="26" spans="1:3" x14ac:dyDescent="0.25">
      <c r="A26">
        <f t="shared" si="5"/>
        <v>8</v>
      </c>
      <c r="B26" t="str">
        <f>IF($B$16=FALSE(),"",IF(ISNA(VLOOKUP($A26,RelGegevens!$D$3:$M$1002,4,FALSE())),"",VLOOKUP($A26,RelGegevens!$D$3:$M$1002,4,FALSE())))</f>
        <v/>
      </c>
      <c r="C26" t="str">
        <f>IF($B$16=FALSE(),"",IF(ISNA(VLOOKUP($A26,RelGegevens!$E$3:$M$1002,5,FALSE())),"",VLOOKUP($A26,RelGegevens!$E$3:$M$1002,5,FALSE())))</f>
        <v/>
      </c>
    </row>
    <row r="27" spans="1:3" x14ac:dyDescent="0.25">
      <c r="A27">
        <f t="shared" si="5"/>
        <v>9</v>
      </c>
      <c r="B27" t="str">
        <f>IF($B$16=FALSE(),"",IF(ISNA(VLOOKUP($A27,RelGegevens!$D$3:$M$1002,4,FALSE())),"",VLOOKUP($A27,RelGegevens!$D$3:$M$1002,4,FALSE())))</f>
        <v/>
      </c>
      <c r="C27" t="str">
        <f>IF($B$16=FALSE(),"",IF(ISNA(VLOOKUP($A27,RelGegevens!$E$3:$M$1002,5,FALSE())),"",VLOOKUP($A27,RelGegevens!$E$3:$M$1002,5,FALSE())))</f>
        <v/>
      </c>
    </row>
    <row r="28" spans="1:3" x14ac:dyDescent="0.25">
      <c r="A28">
        <f t="shared" si="5"/>
        <v>10</v>
      </c>
      <c r="B28" t="str">
        <f>IF($B$16=FALSE(),"",IF(ISNA(VLOOKUP($A28,RelGegevens!$D$3:$M$1002,4,FALSE())),"",VLOOKUP($A28,RelGegevens!$D$3:$M$1002,4,FALSE())))</f>
        <v/>
      </c>
      <c r="C28" t="str">
        <f>IF($B$16=FALSE(),"",IF(ISNA(VLOOKUP($A28,RelGegevens!$E$3:$M$1002,5,FALSE())),"",VLOOKUP($A28,RelGegevens!$E$3:$M$1002,5,FALSE())))</f>
        <v/>
      </c>
    </row>
    <row r="29" spans="1:3" x14ac:dyDescent="0.25">
      <c r="A29">
        <f t="shared" si="5"/>
        <v>11</v>
      </c>
      <c r="B29" t="str">
        <f>IF($B$16=FALSE(),"",IF(ISNA(VLOOKUP($A29,RelGegevens!$D$3:$M$1002,4,FALSE())),"",VLOOKUP($A29,RelGegevens!$D$3:$M$1002,4,FALSE())))</f>
        <v/>
      </c>
      <c r="C29" t="str">
        <f>IF($B$16=FALSE(),"",IF(ISNA(VLOOKUP($A29,RelGegevens!$E$3:$M$1002,5,FALSE())),"",VLOOKUP($A29,RelGegevens!$E$3:$M$1002,5,FALSE())))</f>
        <v/>
      </c>
    </row>
    <row r="30" spans="1:3" x14ac:dyDescent="0.25">
      <c r="A30">
        <f t="shared" si="5"/>
        <v>12</v>
      </c>
      <c r="B30" t="str">
        <f>IF($B$16=FALSE(),"",IF(ISNA(VLOOKUP($A30,RelGegevens!$D$3:$M$1002,4,FALSE())),"",VLOOKUP($A30,RelGegevens!$D$3:$M$1002,4,FALSE())))</f>
        <v/>
      </c>
      <c r="C30" t="str">
        <f>IF($B$16=FALSE(),"",IF(ISNA(VLOOKUP($A30,RelGegevens!$E$3:$M$1002,5,FALSE())),"",VLOOKUP($A30,RelGegevens!$E$3:$M$1002,5,FALSE())))</f>
        <v/>
      </c>
    </row>
    <row r="31" spans="1:3" x14ac:dyDescent="0.25">
      <c r="A31">
        <f t="shared" si="5"/>
        <v>13</v>
      </c>
      <c r="B31" t="str">
        <f>IF($B$16=FALSE(),"",IF(ISNA(VLOOKUP($A31,RelGegevens!$D$3:$M$1002,4,FALSE())),"",VLOOKUP($A31,RelGegevens!$D$3:$M$1002,4,FALSE())))</f>
        <v/>
      </c>
      <c r="C31" t="str">
        <f>IF($B$16=FALSE(),"",IF(ISNA(VLOOKUP($A31,RelGegevens!$E$3:$M$1002,5,FALSE())),"",VLOOKUP($A31,RelGegevens!$E$3:$M$1002,5,FALSE())))</f>
        <v/>
      </c>
    </row>
    <row r="32" spans="1:3" x14ac:dyDescent="0.25">
      <c r="A32">
        <f t="shared" si="5"/>
        <v>14</v>
      </c>
      <c r="B32" t="str">
        <f>IF($B$16=FALSE(),"",IF(ISNA(VLOOKUP($A32,RelGegevens!$D$3:$M$1002,4,FALSE())),"",VLOOKUP($A32,RelGegevens!$D$3:$M$1002,4,FALSE())))</f>
        <v/>
      </c>
      <c r="C32" t="str">
        <f>IF($B$16=FALSE(),"",IF(ISNA(VLOOKUP($A32,RelGegevens!$E$3:$M$1002,5,FALSE())),"",VLOOKUP($A32,RelGegevens!$E$3:$M$1002,5,FALSE())))</f>
        <v/>
      </c>
    </row>
    <row r="33" spans="1:3" x14ac:dyDescent="0.25">
      <c r="A33">
        <f t="shared" si="5"/>
        <v>15</v>
      </c>
      <c r="B33" t="str">
        <f>IF($B$16=FALSE(),"",IF(ISNA(VLOOKUP($A33,RelGegevens!$D$3:$M$1002,4,FALSE())),"",VLOOKUP($A33,RelGegevens!$D$3:$M$1002,4,FALSE())))</f>
        <v/>
      </c>
      <c r="C33" t="str">
        <f>IF($B$16=FALSE(),"",IF(ISNA(VLOOKUP($A33,RelGegevens!$E$3:$M$1002,5,FALSE())),"",VLOOKUP($A33,RelGegevens!$E$3:$M$1002,5,FALSE())))</f>
        <v/>
      </c>
    </row>
    <row r="34" spans="1:3" x14ac:dyDescent="0.25">
      <c r="A34">
        <f t="shared" si="5"/>
        <v>16</v>
      </c>
      <c r="B34" t="str">
        <f>IF($B$16=FALSE(),"",IF(ISNA(VLOOKUP($A34,RelGegevens!$D$3:$M$1002,4,FALSE())),"",VLOOKUP($A34,RelGegevens!$D$3:$M$1002,4,FALSE())))</f>
        <v/>
      </c>
      <c r="C34" t="str">
        <f>IF($B$16=FALSE(),"",IF(ISNA(VLOOKUP($A34,RelGegevens!$E$3:$M$1002,5,FALSE())),"",VLOOKUP($A34,RelGegevens!$E$3:$M$1002,5,FALSE())))</f>
        <v/>
      </c>
    </row>
    <row r="35" spans="1:3" x14ac:dyDescent="0.25">
      <c r="A35">
        <f t="shared" si="5"/>
        <v>17</v>
      </c>
      <c r="B35" t="str">
        <f>IF($B$16=FALSE(),"",IF(ISNA(VLOOKUP($A35,RelGegevens!$D$3:$M$1002,4,FALSE())),"",VLOOKUP($A35,RelGegevens!$D$3:$M$1002,4,FALSE())))</f>
        <v/>
      </c>
      <c r="C35" t="str">
        <f>IF($B$16=FALSE(),"",IF(ISNA(VLOOKUP($A35,RelGegevens!$E$3:$M$1002,5,FALSE())),"",VLOOKUP($A35,RelGegevens!$E$3:$M$1002,5,FALSE())))</f>
        <v/>
      </c>
    </row>
    <row r="36" spans="1:3" x14ac:dyDescent="0.25">
      <c r="A36">
        <f t="shared" si="5"/>
        <v>18</v>
      </c>
      <c r="B36" t="str">
        <f>IF($B$16=FALSE(),"",IF(ISNA(VLOOKUP($A36,RelGegevens!$D$3:$M$1002,4,FALSE())),"",VLOOKUP($A36,RelGegevens!$D$3:$M$1002,4,FALSE())))</f>
        <v/>
      </c>
      <c r="C36" t="str">
        <f>IF($B$16=FALSE(),"",IF(ISNA(VLOOKUP($A36,RelGegevens!$E$3:$M$1002,5,FALSE())),"",VLOOKUP($A36,RelGegevens!$E$3:$M$1002,5,FALSE())))</f>
        <v/>
      </c>
    </row>
    <row r="37" spans="1:3" x14ac:dyDescent="0.25">
      <c r="A37">
        <f t="shared" si="5"/>
        <v>19</v>
      </c>
      <c r="B37" t="str">
        <f>IF($B$16=FALSE(),"",IF(ISNA(VLOOKUP($A37,RelGegevens!$D$3:$M$1002,4,FALSE())),"",VLOOKUP($A37,RelGegevens!$D$3:$M$1002,4,FALSE())))</f>
        <v/>
      </c>
      <c r="C37" t="str">
        <f>IF($B$16=FALSE(),"",IF(ISNA(VLOOKUP($A37,RelGegevens!$E$3:$M$1002,5,FALSE())),"",VLOOKUP($A37,RelGegevens!$E$3:$M$1002,5,FALSE())))</f>
        <v/>
      </c>
    </row>
    <row r="38" spans="1:3" x14ac:dyDescent="0.25">
      <c r="A38">
        <f t="shared" si="5"/>
        <v>20</v>
      </c>
      <c r="B38" t="str">
        <f>IF($B$16=FALSE(),"",IF(ISNA(VLOOKUP($A38,RelGegevens!$D$3:$M$1002,4,FALSE())),"",VLOOKUP($A38,RelGegevens!$D$3:$M$1002,4,FALSE())))</f>
        <v/>
      </c>
      <c r="C38" t="str">
        <f>IF($B$16=FALSE(),"",IF(ISNA(VLOOKUP($A38,RelGegevens!$E$3:$M$1002,5,FALSE())),"",VLOOKUP($A38,RelGegevens!$E$3:$M$1002,5,FALSE())))</f>
        <v/>
      </c>
    </row>
    <row r="39" spans="1:3" x14ac:dyDescent="0.25">
      <c r="A39">
        <f t="shared" si="5"/>
        <v>21</v>
      </c>
      <c r="B39" t="str">
        <f>IF($B$16=FALSE(),"",IF(ISNA(VLOOKUP($A39,RelGegevens!$D$3:$M$1002,4,FALSE())),"",VLOOKUP($A39,RelGegevens!$D$3:$M$1002,4,FALSE())))</f>
        <v/>
      </c>
      <c r="C39" t="str">
        <f>IF($B$16=FALSE(),"",IF(ISNA(VLOOKUP($A39,RelGegevens!$E$3:$M$1002,5,FALSE())),"",VLOOKUP($A39,RelGegevens!$E$3:$M$1002,5,FALSE())))</f>
        <v/>
      </c>
    </row>
    <row r="40" spans="1:3" x14ac:dyDescent="0.25">
      <c r="A40">
        <f t="shared" si="5"/>
        <v>22</v>
      </c>
      <c r="B40" t="str">
        <f>IF($B$16=FALSE(),"",IF(ISNA(VLOOKUP($A40,RelGegevens!$D$3:$M$1002,4,FALSE())),"",VLOOKUP($A40,RelGegevens!$D$3:$M$1002,4,FALSE())))</f>
        <v/>
      </c>
      <c r="C40" t="str">
        <f>IF($B$16=FALSE(),"",IF(ISNA(VLOOKUP($A40,RelGegevens!$E$3:$M$1002,5,FALSE())),"",VLOOKUP($A40,RelGegevens!$E$3:$M$1002,5,FALSE())))</f>
        <v/>
      </c>
    </row>
    <row r="41" spans="1:3" x14ac:dyDescent="0.25">
      <c r="A41">
        <f t="shared" si="5"/>
        <v>23</v>
      </c>
      <c r="B41" t="str">
        <f>IF($B$16=FALSE(),"",IF(ISNA(VLOOKUP($A41,RelGegevens!$D$3:$M$1002,4,FALSE())),"",VLOOKUP($A41,RelGegevens!$D$3:$M$1002,4,FALSE())))</f>
        <v/>
      </c>
      <c r="C41" t="str">
        <f>IF($B$16=FALSE(),"",IF(ISNA(VLOOKUP($A41,RelGegevens!$E$3:$M$1002,5,FALSE())),"",VLOOKUP($A41,RelGegevens!$E$3:$M$1002,5,FALSE())))</f>
        <v/>
      </c>
    </row>
    <row r="42" spans="1:3" x14ac:dyDescent="0.25">
      <c r="A42">
        <f t="shared" si="5"/>
        <v>24</v>
      </c>
      <c r="B42" t="str">
        <f>IF($B$16=FALSE(),"",IF(ISNA(VLOOKUP($A42,RelGegevens!$D$3:$M$1002,4,FALSE())),"",VLOOKUP($A42,RelGegevens!$D$3:$M$1002,4,FALSE())))</f>
        <v/>
      </c>
      <c r="C42" t="str">
        <f>IF($B$16=FALSE(),"",IF(ISNA(VLOOKUP($A42,RelGegevens!$E$3:$M$1002,5,FALSE())),"",VLOOKUP($A42,RelGegevens!$E$3:$M$1002,5,FALSE())))</f>
        <v/>
      </c>
    </row>
    <row r="43" spans="1:3" x14ac:dyDescent="0.25">
      <c r="A43">
        <f t="shared" si="5"/>
        <v>25</v>
      </c>
      <c r="B43" t="str">
        <f>IF($B$16=FALSE(),"",IF(ISNA(VLOOKUP($A43,RelGegevens!$D$3:$M$1002,4,FALSE())),"",VLOOKUP($A43,RelGegevens!$D$3:$M$1002,4,FALSE())))</f>
        <v/>
      </c>
      <c r="C43" t="str">
        <f>IF($B$16=FALSE(),"",IF(ISNA(VLOOKUP($A43,RelGegevens!$E$3:$M$1002,5,FALSE())),"",VLOOKUP($A43,RelGegevens!$E$3:$M$1002,5,FALSE())))</f>
        <v/>
      </c>
    </row>
    <row r="44" spans="1:3" x14ac:dyDescent="0.25">
      <c r="A44">
        <f t="shared" si="5"/>
        <v>26</v>
      </c>
      <c r="B44" t="str">
        <f>IF($B$16=FALSE(),"",IF(ISNA(VLOOKUP($A44,RelGegevens!$D$3:$M$1002,4,FALSE())),"",VLOOKUP($A44,RelGegevens!$D$3:$M$1002,4,FALSE())))</f>
        <v/>
      </c>
      <c r="C44" t="str">
        <f>IF($B$16=FALSE(),"",IF(ISNA(VLOOKUP($A44,RelGegevens!$E$3:$M$1002,5,FALSE())),"",VLOOKUP($A44,RelGegevens!$E$3:$M$1002,5,FALSE())))</f>
        <v/>
      </c>
    </row>
    <row r="45" spans="1:3" x14ac:dyDescent="0.25">
      <c r="A45">
        <f t="shared" si="5"/>
        <v>27</v>
      </c>
      <c r="B45" t="str">
        <f>IF($B$16=FALSE(),"",IF(ISNA(VLOOKUP($A45,RelGegevens!$D$3:$M$1002,4,FALSE())),"",VLOOKUP($A45,RelGegevens!$D$3:$M$1002,4,FALSE())))</f>
        <v/>
      </c>
      <c r="C45" t="str">
        <f>IF($B$16=FALSE(),"",IF(ISNA(VLOOKUP($A45,RelGegevens!$E$3:$M$1002,5,FALSE())),"",VLOOKUP($A45,RelGegevens!$E$3:$M$1002,5,FALSE())))</f>
        <v/>
      </c>
    </row>
    <row r="46" spans="1:3" x14ac:dyDescent="0.25">
      <c r="A46">
        <f t="shared" si="5"/>
        <v>28</v>
      </c>
      <c r="B46" t="str">
        <f>IF($B$16=FALSE(),"",IF(ISNA(VLOOKUP($A46,RelGegevens!$D$3:$M$1002,4,FALSE())),"",VLOOKUP($A46,RelGegevens!$D$3:$M$1002,4,FALSE())))</f>
        <v/>
      </c>
      <c r="C46" t="str">
        <f>IF($B$16=FALSE(),"",IF(ISNA(VLOOKUP($A46,RelGegevens!$E$3:$M$1002,5,FALSE())),"",VLOOKUP($A46,RelGegevens!$E$3:$M$1002,5,FALSE())))</f>
        <v/>
      </c>
    </row>
    <row r="47" spans="1:3" x14ac:dyDescent="0.25">
      <c r="A47">
        <f t="shared" si="5"/>
        <v>29</v>
      </c>
      <c r="B47" t="str">
        <f>IF($B$16=FALSE(),"",IF(ISNA(VLOOKUP($A47,RelGegevens!$D$3:$M$1002,4,FALSE())),"",VLOOKUP($A47,RelGegevens!$D$3:$M$1002,4,FALSE())))</f>
        <v/>
      </c>
      <c r="C47" t="str">
        <f>IF($B$16=FALSE(),"",IF(ISNA(VLOOKUP($A47,RelGegevens!$E$3:$M$1002,5,FALSE())),"",VLOOKUP($A47,RelGegevens!$E$3:$M$1002,5,FALSE())))</f>
        <v/>
      </c>
    </row>
    <row r="48" spans="1:3" x14ac:dyDescent="0.25">
      <c r="A48">
        <f t="shared" si="5"/>
        <v>30</v>
      </c>
      <c r="B48" t="str">
        <f>IF($B$16=FALSE(),"",IF(ISNA(VLOOKUP($A48,RelGegevens!$D$3:$M$1002,4,FALSE())),"",VLOOKUP($A48,RelGegevens!$D$3:$M$1002,4,FALSE())))</f>
        <v/>
      </c>
      <c r="C48" t="str">
        <f>IF($B$16=FALSE(),"",IF(ISNA(VLOOKUP($A48,RelGegevens!$E$3:$M$1002,5,FALSE())),"",VLOOKUP($A48,RelGegevens!$E$3:$M$1002,5,FALSE())))</f>
        <v/>
      </c>
    </row>
    <row r="49" spans="1:3" x14ac:dyDescent="0.25">
      <c r="A49">
        <f t="shared" si="5"/>
        <v>31</v>
      </c>
      <c r="B49" t="str">
        <f>IF($B$16=FALSE(),"",IF(ISNA(VLOOKUP($A49,RelGegevens!$D$3:$M$1002,4,FALSE())),"",VLOOKUP($A49,RelGegevens!$D$3:$M$1002,4,FALSE())))</f>
        <v/>
      </c>
      <c r="C49" t="str">
        <f>IF($B$16=FALSE(),"",IF(ISNA(VLOOKUP($A49,RelGegevens!$E$3:$M$1002,5,FALSE())),"",VLOOKUP($A49,RelGegevens!$E$3:$M$1002,5,FALSE())))</f>
        <v/>
      </c>
    </row>
    <row r="50" spans="1:3" x14ac:dyDescent="0.25">
      <c r="A50">
        <f t="shared" si="5"/>
        <v>32</v>
      </c>
      <c r="B50" t="str">
        <f>IF($B$16=FALSE(),"",IF(ISNA(VLOOKUP($A50,RelGegevens!$D$3:$M$1002,4,FALSE())),"",VLOOKUP($A50,RelGegevens!$D$3:$M$1002,4,FALSE())))</f>
        <v/>
      </c>
      <c r="C50" t="str">
        <f>IF($B$16=FALSE(),"",IF(ISNA(VLOOKUP($A50,RelGegevens!$E$3:$M$1002,5,FALSE())),"",VLOOKUP($A50,RelGegevens!$E$3:$M$1002,5,FALSE())))</f>
        <v/>
      </c>
    </row>
    <row r="51" spans="1:3" x14ac:dyDescent="0.25">
      <c r="A51">
        <f t="shared" si="5"/>
        <v>33</v>
      </c>
      <c r="B51" t="str">
        <f>IF($B$16=FALSE(),"",IF(ISNA(VLOOKUP($A51,RelGegevens!$D$3:$M$1002,4,FALSE())),"",VLOOKUP($A51,RelGegevens!$D$3:$M$1002,4,FALSE())))</f>
        <v/>
      </c>
      <c r="C51" t="str">
        <f>IF($B$16=FALSE(),"",IF(ISNA(VLOOKUP($A51,RelGegevens!$E$3:$M$1002,5,FALSE())),"",VLOOKUP($A51,RelGegevens!$E$3:$M$1002,5,FALSE())))</f>
        <v/>
      </c>
    </row>
    <row r="52" spans="1:3" x14ac:dyDescent="0.25">
      <c r="A52">
        <f t="shared" si="5"/>
        <v>34</v>
      </c>
      <c r="B52" t="str">
        <f>IF($B$16=FALSE(),"",IF(ISNA(VLOOKUP($A52,RelGegevens!$D$3:$M$1002,4,FALSE())),"",VLOOKUP($A52,RelGegevens!$D$3:$M$1002,4,FALSE())))</f>
        <v/>
      </c>
      <c r="C52" t="str">
        <f>IF($B$16=FALSE(),"",IF(ISNA(VLOOKUP($A52,RelGegevens!$E$3:$M$1002,5,FALSE())),"",VLOOKUP($A52,RelGegevens!$E$3:$M$1002,5,FALSE())))</f>
        <v/>
      </c>
    </row>
    <row r="53" spans="1:3" x14ac:dyDescent="0.25">
      <c r="A53">
        <f t="shared" si="5"/>
        <v>35</v>
      </c>
      <c r="B53" t="str">
        <f>IF($B$16=FALSE(),"",IF(ISNA(VLOOKUP($A53,RelGegevens!$D$3:$M$1002,4,FALSE())),"",VLOOKUP($A53,RelGegevens!$D$3:$M$1002,4,FALSE())))</f>
        <v/>
      </c>
      <c r="C53" t="str">
        <f>IF($B$16=FALSE(),"",IF(ISNA(VLOOKUP($A53,RelGegevens!$E$3:$M$1002,5,FALSE())),"",VLOOKUP($A53,RelGegevens!$E$3:$M$1002,5,FALSE())))</f>
        <v/>
      </c>
    </row>
    <row r="54" spans="1:3" x14ac:dyDescent="0.25">
      <c r="A54">
        <f t="shared" si="5"/>
        <v>36</v>
      </c>
      <c r="B54" t="str">
        <f>IF($B$16=FALSE(),"",IF(ISNA(VLOOKUP($A54,RelGegevens!$D$3:$M$1002,4,FALSE())),"",VLOOKUP($A54,RelGegevens!$D$3:$M$1002,4,FALSE())))</f>
        <v/>
      </c>
      <c r="C54" t="str">
        <f>IF($B$16=FALSE(),"",IF(ISNA(VLOOKUP($A54,RelGegevens!$E$3:$M$1002,5,FALSE())),"",VLOOKUP($A54,RelGegevens!$E$3:$M$1002,5,FALSE())))</f>
        <v/>
      </c>
    </row>
    <row r="55" spans="1:3" x14ac:dyDescent="0.25">
      <c r="A55">
        <f t="shared" si="5"/>
        <v>37</v>
      </c>
      <c r="B55" t="str">
        <f>IF($B$16=FALSE(),"",IF(ISNA(VLOOKUP($A55,RelGegevens!$D$3:$M$1002,4,FALSE())),"",VLOOKUP($A55,RelGegevens!$D$3:$M$1002,4,FALSE())))</f>
        <v/>
      </c>
      <c r="C55" t="str">
        <f>IF($B$16=FALSE(),"",IF(ISNA(VLOOKUP($A55,RelGegevens!$E$3:$M$1002,5,FALSE())),"",VLOOKUP($A55,RelGegevens!$E$3:$M$1002,5,FALSE())))</f>
        <v/>
      </c>
    </row>
    <row r="56" spans="1:3" x14ac:dyDescent="0.25">
      <c r="A56">
        <f t="shared" si="5"/>
        <v>38</v>
      </c>
      <c r="B56" t="str">
        <f>IF($B$16=FALSE(),"",IF(ISNA(VLOOKUP($A56,RelGegevens!$D$3:$M$1002,4,FALSE())),"",VLOOKUP($A56,RelGegevens!$D$3:$M$1002,4,FALSE())))</f>
        <v/>
      </c>
      <c r="C56" t="str">
        <f>IF($B$16=FALSE(),"",IF(ISNA(VLOOKUP($A56,RelGegevens!$E$3:$M$1002,5,FALSE())),"",VLOOKUP($A56,RelGegevens!$E$3:$M$1002,5,FALSE())))</f>
        <v/>
      </c>
    </row>
    <row r="57" spans="1:3" x14ac:dyDescent="0.25">
      <c r="A57">
        <f t="shared" si="5"/>
        <v>39</v>
      </c>
      <c r="B57" t="str">
        <f>IF($B$16=FALSE(),"",IF(ISNA(VLOOKUP($A57,RelGegevens!$D$3:$M$1002,4,FALSE())),"",VLOOKUP($A57,RelGegevens!$D$3:$M$1002,4,FALSE())))</f>
        <v/>
      </c>
      <c r="C57" t="str">
        <f>IF($B$16=FALSE(),"",IF(ISNA(VLOOKUP($A57,RelGegevens!$E$3:$M$1002,5,FALSE())),"",VLOOKUP($A57,RelGegevens!$E$3:$M$1002,5,FALSE())))</f>
        <v/>
      </c>
    </row>
    <row r="58" spans="1:3" x14ac:dyDescent="0.25">
      <c r="A58">
        <f t="shared" si="5"/>
        <v>40</v>
      </c>
      <c r="B58" t="str">
        <f>IF($B$16=FALSE(),"",IF(ISNA(VLOOKUP($A58,RelGegevens!$D$3:$M$1002,4,FALSE())),"",VLOOKUP($A58,RelGegevens!$D$3:$M$1002,4,FALSE())))</f>
        <v/>
      </c>
      <c r="C58" t="str">
        <f>IF($B$16=FALSE(),"",IF(ISNA(VLOOKUP($A58,RelGegevens!$E$3:$M$1002,5,FALSE())),"",VLOOKUP($A58,RelGegevens!$E$3:$M$1002,5,FALSE())))</f>
        <v/>
      </c>
    </row>
    <row r="59" spans="1:3" x14ac:dyDescent="0.25">
      <c r="A59">
        <f t="shared" si="5"/>
        <v>41</v>
      </c>
      <c r="B59" t="str">
        <f>IF($B$16=FALSE(),"",IF(ISNA(VLOOKUP($A59,RelGegevens!$D$3:$M$1002,4,FALSE())),"",VLOOKUP($A59,RelGegevens!$D$3:$M$1002,4,FALSE())))</f>
        <v/>
      </c>
      <c r="C59" t="str">
        <f>IF($B$16=FALSE(),"",IF(ISNA(VLOOKUP($A59,RelGegevens!$E$3:$M$1002,5,FALSE())),"",VLOOKUP($A59,RelGegevens!$E$3:$M$1002,5,FALSE())))</f>
        <v/>
      </c>
    </row>
    <row r="60" spans="1:3" x14ac:dyDescent="0.25">
      <c r="A60">
        <f t="shared" si="5"/>
        <v>42</v>
      </c>
      <c r="B60" t="str">
        <f>IF($B$16=FALSE(),"",IF(ISNA(VLOOKUP($A60,RelGegevens!$D$3:$M$1002,4,FALSE())),"",VLOOKUP($A60,RelGegevens!$D$3:$M$1002,4,FALSE())))</f>
        <v/>
      </c>
      <c r="C60" t="str">
        <f>IF($B$16=FALSE(),"",IF(ISNA(VLOOKUP($A60,RelGegevens!$E$3:$M$1002,5,FALSE())),"",VLOOKUP($A60,RelGegevens!$E$3:$M$1002,5,FALSE())))</f>
        <v/>
      </c>
    </row>
    <row r="61" spans="1:3" x14ac:dyDescent="0.25">
      <c r="A61">
        <f t="shared" si="5"/>
        <v>43</v>
      </c>
      <c r="B61" t="str">
        <f>IF($B$16=FALSE(),"",IF(ISNA(VLOOKUP($A61,RelGegevens!$D$3:$M$1002,4,FALSE())),"",VLOOKUP($A61,RelGegevens!$D$3:$M$1002,4,FALSE())))</f>
        <v/>
      </c>
      <c r="C61" t="str">
        <f>IF($B$16=FALSE(),"",IF(ISNA(VLOOKUP($A61,RelGegevens!$E$3:$M$1002,5,FALSE())),"",VLOOKUP($A61,RelGegevens!$E$3:$M$1002,5,FALSE())))</f>
        <v/>
      </c>
    </row>
    <row r="62" spans="1:3" x14ac:dyDescent="0.25">
      <c r="A62">
        <f t="shared" si="5"/>
        <v>44</v>
      </c>
      <c r="B62" t="str">
        <f>IF($B$16=FALSE(),"",IF(ISNA(VLOOKUP($A62,RelGegevens!$D$3:$M$1002,4,FALSE())),"",VLOOKUP($A62,RelGegevens!$D$3:$M$1002,4,FALSE())))</f>
        <v/>
      </c>
      <c r="C62" t="str">
        <f>IF($B$16=FALSE(),"",IF(ISNA(VLOOKUP($A62,RelGegevens!$E$3:$M$1002,5,FALSE())),"",VLOOKUP($A62,RelGegevens!$E$3:$M$1002,5,FALSE())))</f>
        <v/>
      </c>
    </row>
    <row r="63" spans="1:3" x14ac:dyDescent="0.25">
      <c r="A63">
        <f t="shared" si="5"/>
        <v>45</v>
      </c>
      <c r="B63" t="str">
        <f>IF($B$16=FALSE(),"",IF(ISNA(VLOOKUP($A63,RelGegevens!$D$3:$M$1002,4,FALSE())),"",VLOOKUP($A63,RelGegevens!$D$3:$M$1002,4,FALSE())))</f>
        <v/>
      </c>
      <c r="C63" t="str">
        <f>IF($B$16=FALSE(),"",IF(ISNA(VLOOKUP($A63,RelGegevens!$E$3:$M$1002,5,FALSE())),"",VLOOKUP($A63,RelGegevens!$E$3:$M$1002,5,FALSE())))</f>
        <v/>
      </c>
    </row>
    <row r="64" spans="1:3" x14ac:dyDescent="0.25">
      <c r="A64">
        <f t="shared" si="5"/>
        <v>46</v>
      </c>
      <c r="B64" t="str">
        <f>IF($B$16=FALSE(),"",IF(ISNA(VLOOKUP($A64,RelGegevens!$D$3:$M$1002,4,FALSE())),"",VLOOKUP($A64,RelGegevens!$D$3:$M$1002,4,FALSE())))</f>
        <v/>
      </c>
      <c r="C64" t="str">
        <f>IF($B$16=FALSE(),"",IF(ISNA(VLOOKUP($A64,RelGegevens!$E$3:$M$1002,5,FALSE())),"",VLOOKUP($A64,RelGegevens!$E$3:$M$1002,5,FALSE())))</f>
        <v/>
      </c>
    </row>
    <row r="65" spans="1:3" x14ac:dyDescent="0.25">
      <c r="A65">
        <f t="shared" si="5"/>
        <v>47</v>
      </c>
      <c r="B65" t="str">
        <f>IF($B$16=FALSE(),"",IF(ISNA(VLOOKUP($A65,RelGegevens!$D$3:$M$1002,4,FALSE())),"",VLOOKUP($A65,RelGegevens!$D$3:$M$1002,4,FALSE())))</f>
        <v/>
      </c>
      <c r="C65" t="str">
        <f>IF($B$16=FALSE(),"",IF(ISNA(VLOOKUP($A65,RelGegevens!$E$3:$M$1002,5,FALSE())),"",VLOOKUP($A65,RelGegevens!$E$3:$M$1002,5,FALSE())))</f>
        <v/>
      </c>
    </row>
    <row r="66" spans="1:3" x14ac:dyDescent="0.25">
      <c r="A66">
        <f t="shared" si="5"/>
        <v>48</v>
      </c>
      <c r="B66" t="str">
        <f>IF($B$16=FALSE(),"",IF(ISNA(VLOOKUP($A66,RelGegevens!$D$3:$M$1002,4,FALSE())),"",VLOOKUP($A66,RelGegevens!$D$3:$M$1002,4,FALSE())))</f>
        <v/>
      </c>
      <c r="C66" t="str">
        <f>IF($B$16=FALSE(),"",IF(ISNA(VLOOKUP($A66,RelGegevens!$E$3:$M$1002,5,FALSE())),"",VLOOKUP($A66,RelGegevens!$E$3:$M$1002,5,FALSE())))</f>
        <v/>
      </c>
    </row>
    <row r="67" spans="1:3" x14ac:dyDescent="0.25">
      <c r="A67">
        <f t="shared" si="5"/>
        <v>49</v>
      </c>
      <c r="B67" t="str">
        <f>IF($B$16=FALSE(),"",IF(ISNA(VLOOKUP($A67,RelGegevens!$D$3:$M$1002,4,FALSE())),"",VLOOKUP($A67,RelGegevens!$D$3:$M$1002,4,FALSE())))</f>
        <v/>
      </c>
      <c r="C67" t="str">
        <f>IF($B$16=FALSE(),"",IF(ISNA(VLOOKUP($A67,RelGegevens!$E$3:$M$1002,5,FALSE())),"",VLOOKUP($A67,RelGegevens!$E$3:$M$1002,5,FALSE())))</f>
        <v/>
      </c>
    </row>
    <row r="68" spans="1:3" x14ac:dyDescent="0.25">
      <c r="A68">
        <f t="shared" si="5"/>
        <v>50</v>
      </c>
      <c r="B68" t="str">
        <f>IF($B$16=FALSE(),"",IF(ISNA(VLOOKUP($A68,RelGegevens!$D$3:$M$1002,4,FALSE())),"",VLOOKUP($A68,RelGegevens!$D$3:$M$1002,4,FALSE())))</f>
        <v/>
      </c>
    </row>
    <row r="69" spans="1:3" x14ac:dyDescent="0.25">
      <c r="A69">
        <f t="shared" si="5"/>
        <v>51</v>
      </c>
      <c r="B69" t="str">
        <f>IF($B$16=FALSE(),"",IF(ISNA(VLOOKUP($A69,RelGegevens!$D$3:$M$1002,4,FALSE())),"",VLOOKUP($A69,RelGegevens!$D$3:$M$1002,4,FALSE())))</f>
        <v/>
      </c>
    </row>
    <row r="70" spans="1:3" x14ac:dyDescent="0.25">
      <c r="A70">
        <f t="shared" si="5"/>
        <v>52</v>
      </c>
      <c r="B70" t="str">
        <f>IF($B$16=FALSE(),"",IF(ISNA(VLOOKUP($A70,RelGegevens!$D$3:$M$1002,4,FALSE())),"",VLOOKUP($A70,RelGegevens!$D$3:$M$1002,4,FALSE())))</f>
        <v/>
      </c>
    </row>
    <row r="71" spans="1:3" x14ac:dyDescent="0.25">
      <c r="A71">
        <f t="shared" si="5"/>
        <v>53</v>
      </c>
      <c r="B71" t="str">
        <f>IF($B$16=FALSE(),"",IF(ISNA(VLOOKUP($A71,RelGegevens!$D$3:$M$1002,4,FALSE())),"",VLOOKUP($A71,RelGegevens!$D$3:$M$1002,4,FALSE())))</f>
        <v/>
      </c>
    </row>
    <row r="72" spans="1:3" x14ac:dyDescent="0.25">
      <c r="A72">
        <f t="shared" si="5"/>
        <v>54</v>
      </c>
      <c r="B72" t="str">
        <f>IF($B$16=FALSE(),"",IF(ISNA(VLOOKUP($A72,RelGegevens!$D$3:$M$1002,4,FALSE())),"",VLOOKUP($A72,RelGegevens!$D$3:$M$1002,4,FALSE())))</f>
        <v/>
      </c>
    </row>
    <row r="73" spans="1:3" x14ac:dyDescent="0.25">
      <c r="A73">
        <f t="shared" si="5"/>
        <v>55</v>
      </c>
      <c r="B73" t="str">
        <f>IF($B$16=FALSE(),"",IF(ISNA(VLOOKUP($A73,RelGegevens!$D$3:$M$1002,4,FALSE())),"",VLOOKUP($A73,RelGegevens!$D$3:$M$1002,4,FALSE())))</f>
        <v/>
      </c>
    </row>
    <row r="74" spans="1:3" x14ac:dyDescent="0.25">
      <c r="A74">
        <f t="shared" si="5"/>
        <v>56</v>
      </c>
      <c r="B74" t="str">
        <f>IF($B$16=FALSE(),"",IF(ISNA(VLOOKUP($A74,RelGegevens!$D$3:$M$1002,4,FALSE())),"",VLOOKUP($A74,RelGegevens!$D$3:$M$1002,4,FALSE())))</f>
        <v/>
      </c>
    </row>
    <row r="75" spans="1:3" x14ac:dyDescent="0.25">
      <c r="A75">
        <f t="shared" si="5"/>
        <v>57</v>
      </c>
      <c r="B75" t="str">
        <f>IF($B$16=FALSE(),"",IF(ISNA(VLOOKUP($A75,RelGegevens!$D$3:$M$1002,4,FALSE())),"",VLOOKUP($A75,RelGegevens!$D$3:$M$1002,4,FALSE())))</f>
        <v/>
      </c>
    </row>
    <row r="76" spans="1:3" x14ac:dyDescent="0.25">
      <c r="A76">
        <f t="shared" si="5"/>
        <v>58</v>
      </c>
      <c r="B76" t="str">
        <f>IF($B$16=FALSE(),"",IF(ISNA(VLOOKUP($A76,RelGegevens!$D$3:$M$1002,4,FALSE())),"",VLOOKUP($A76,RelGegevens!$D$3:$M$1002,4,FALSE())))</f>
        <v/>
      </c>
    </row>
    <row r="77" spans="1:3" x14ac:dyDescent="0.25">
      <c r="A77">
        <f t="shared" si="5"/>
        <v>59</v>
      </c>
      <c r="B77" t="str">
        <f>IF($B$16=FALSE(),"",IF(ISNA(VLOOKUP($A77,RelGegevens!$D$3:$M$1002,4,FALSE())),"",VLOOKUP($A77,RelGegevens!$D$3:$M$1002,4,FALSE())))</f>
        <v/>
      </c>
    </row>
    <row r="78" spans="1:3" x14ac:dyDescent="0.25">
      <c r="A78">
        <f t="shared" si="5"/>
        <v>60</v>
      </c>
      <c r="B78" t="str">
        <f>IF($B$16=FALSE(),"",IF(ISNA(VLOOKUP($A78,RelGegevens!$D$3:$M$1002,4,FALSE())),"",VLOOKUP($A78,RelGegevens!$D$3:$M$1002,4,FALSE())))</f>
        <v/>
      </c>
    </row>
    <row r="79" spans="1:3" x14ac:dyDescent="0.25">
      <c r="A79">
        <f t="shared" si="5"/>
        <v>61</v>
      </c>
      <c r="B79" t="str">
        <f>IF($B$16=FALSE(),"",IF(ISNA(VLOOKUP($A79,RelGegevens!$D$3:$M$1002,4,FALSE())),"",VLOOKUP($A79,RelGegevens!$D$3:$M$1002,4,FALSE())))</f>
        <v/>
      </c>
    </row>
    <row r="80" spans="1:3" x14ac:dyDescent="0.25">
      <c r="A80">
        <f t="shared" si="5"/>
        <v>62</v>
      </c>
      <c r="B80" t="str">
        <f>IF($B$16=FALSE(),"",IF(ISNA(VLOOKUP($A80,RelGegevens!$D$3:$M$1002,4,FALSE())),"",VLOOKUP($A80,RelGegevens!$D$3:$M$1002,4,FALSE())))</f>
        <v/>
      </c>
    </row>
    <row r="81" spans="1:2" x14ac:dyDescent="0.25">
      <c r="A81">
        <f t="shared" si="5"/>
        <v>63</v>
      </c>
      <c r="B81" t="str">
        <f>IF($B$16=FALSE(),"",IF(ISNA(VLOOKUP($A81,RelGegevens!$D$3:$M$1002,4,FALSE())),"",VLOOKUP($A81,RelGegevens!$D$3:$M$1002,4,FALSE())))</f>
        <v/>
      </c>
    </row>
    <row r="82" spans="1:2" x14ac:dyDescent="0.25">
      <c r="A82">
        <f t="shared" si="5"/>
        <v>64</v>
      </c>
      <c r="B82" t="str">
        <f>IF($B$16=FALSE(),"",IF(ISNA(VLOOKUP($A82,RelGegevens!$D$3:$M$1002,4,FALSE())),"",VLOOKUP($A82,RelGegevens!$D$3:$M$1002,4,FALSE())))</f>
        <v/>
      </c>
    </row>
    <row r="83" spans="1:2" x14ac:dyDescent="0.25">
      <c r="A83">
        <f t="shared" si="5"/>
        <v>65</v>
      </c>
      <c r="B83" t="str">
        <f>IF($B$16=FALSE(),"",IF(ISNA(VLOOKUP($A83,RelGegevens!$D$3:$M$1002,4,FALSE())),"",VLOOKUP($A83,RelGegevens!$D$3:$M$1002,4,FALSE())))</f>
        <v/>
      </c>
    </row>
    <row r="84" spans="1:2" x14ac:dyDescent="0.25">
      <c r="A84">
        <f t="shared" si="5"/>
        <v>66</v>
      </c>
      <c r="B84" t="str">
        <f>IF($B$16=FALSE(),"",IF(ISNA(VLOOKUP($A84,RelGegevens!$D$3:$M$1002,4,FALSE())),"",VLOOKUP($A84,RelGegevens!$D$3:$M$1002,4,FALSE())))</f>
        <v/>
      </c>
    </row>
    <row r="85" spans="1:2" x14ac:dyDescent="0.25">
      <c r="A85">
        <f t="shared" ref="A85:A148" si="6">A84+1</f>
        <v>67</v>
      </c>
      <c r="B85" t="str">
        <f>IF($B$16=FALSE(),"",IF(ISNA(VLOOKUP($A85,RelGegevens!$D$3:$M$1002,4,FALSE())),"",VLOOKUP($A85,RelGegevens!$D$3:$M$1002,4,FALSE())))</f>
        <v/>
      </c>
    </row>
    <row r="86" spans="1:2" x14ac:dyDescent="0.25">
      <c r="A86">
        <f t="shared" si="6"/>
        <v>68</v>
      </c>
      <c r="B86" t="str">
        <f>IF($B$16=FALSE(),"",IF(ISNA(VLOOKUP($A86,RelGegevens!$D$3:$M$1002,4,FALSE())),"",VLOOKUP($A86,RelGegevens!$D$3:$M$1002,4,FALSE())))</f>
        <v/>
      </c>
    </row>
    <row r="87" spans="1:2" x14ac:dyDescent="0.25">
      <c r="A87">
        <f t="shared" si="6"/>
        <v>69</v>
      </c>
      <c r="B87" t="str">
        <f>IF($B$16=FALSE(),"",IF(ISNA(VLOOKUP($A87,RelGegevens!$D$3:$M$1002,4,FALSE())),"",VLOOKUP($A87,RelGegevens!$D$3:$M$1002,4,FALSE())))</f>
        <v/>
      </c>
    </row>
    <row r="88" spans="1:2" x14ac:dyDescent="0.25">
      <c r="A88">
        <f t="shared" si="6"/>
        <v>70</v>
      </c>
      <c r="B88" t="str">
        <f>IF($B$16=FALSE(),"",IF(ISNA(VLOOKUP($A88,RelGegevens!$D$3:$M$1002,4,FALSE())),"",VLOOKUP($A88,RelGegevens!$D$3:$M$1002,4,FALSE())))</f>
        <v/>
      </c>
    </row>
    <row r="89" spans="1:2" x14ac:dyDescent="0.25">
      <c r="A89">
        <f t="shared" si="6"/>
        <v>71</v>
      </c>
      <c r="B89" t="str">
        <f>IF($B$16=FALSE(),"",IF(ISNA(VLOOKUP($A89,RelGegevens!$D$3:$M$1002,4,FALSE())),"",VLOOKUP($A89,RelGegevens!$D$3:$M$1002,4,FALSE())))</f>
        <v/>
      </c>
    </row>
    <row r="90" spans="1:2" x14ac:dyDescent="0.25">
      <c r="A90">
        <f t="shared" si="6"/>
        <v>72</v>
      </c>
      <c r="B90" t="str">
        <f>IF($B$16=FALSE(),"",IF(ISNA(VLOOKUP($A90,RelGegevens!$D$3:$M$1002,4,FALSE())),"",VLOOKUP($A90,RelGegevens!$D$3:$M$1002,4,FALSE())))</f>
        <v/>
      </c>
    </row>
    <row r="91" spans="1:2" x14ac:dyDescent="0.25">
      <c r="A91">
        <f t="shared" si="6"/>
        <v>73</v>
      </c>
      <c r="B91" t="str">
        <f>IF($B$16=FALSE(),"",IF(ISNA(VLOOKUP($A91,RelGegevens!$D$3:$M$1002,4,FALSE())),"",VLOOKUP($A91,RelGegevens!$D$3:$M$1002,4,FALSE())))</f>
        <v/>
      </c>
    </row>
    <row r="92" spans="1:2" x14ac:dyDescent="0.25">
      <c r="A92">
        <f t="shared" si="6"/>
        <v>74</v>
      </c>
      <c r="B92" t="str">
        <f>IF($B$16=FALSE(),"",IF(ISNA(VLOOKUP($A92,RelGegevens!$D$3:$M$1002,4,FALSE())),"",VLOOKUP($A92,RelGegevens!$D$3:$M$1002,4,FALSE())))</f>
        <v/>
      </c>
    </row>
    <row r="93" spans="1:2" x14ac:dyDescent="0.25">
      <c r="A93">
        <f t="shared" si="6"/>
        <v>75</v>
      </c>
      <c r="B93" t="str">
        <f>IF($B$16=FALSE(),"",IF(ISNA(VLOOKUP($A93,RelGegevens!$D$3:$M$1002,4,FALSE())),"",VLOOKUP($A93,RelGegevens!$D$3:$M$1002,4,FALSE())))</f>
        <v/>
      </c>
    </row>
    <row r="94" spans="1:2" x14ac:dyDescent="0.25">
      <c r="A94">
        <f t="shared" si="6"/>
        <v>76</v>
      </c>
      <c r="B94" t="str">
        <f>IF($B$16=FALSE(),"",IF(ISNA(VLOOKUP($A94,RelGegevens!$D$3:$M$1002,4,FALSE())),"",VLOOKUP($A94,RelGegevens!$D$3:$M$1002,4,FALSE())))</f>
        <v/>
      </c>
    </row>
    <row r="95" spans="1:2" x14ac:dyDescent="0.25">
      <c r="A95">
        <f t="shared" si="6"/>
        <v>77</v>
      </c>
      <c r="B95" t="str">
        <f>IF($B$16=FALSE(),"",IF(ISNA(VLOOKUP($A95,RelGegevens!$D$3:$M$1002,4,FALSE())),"",VLOOKUP($A95,RelGegevens!$D$3:$M$1002,4,FALSE())))</f>
        <v/>
      </c>
    </row>
    <row r="96" spans="1:2" x14ac:dyDescent="0.25">
      <c r="A96">
        <f t="shared" si="6"/>
        <v>78</v>
      </c>
      <c r="B96" t="str">
        <f>IF($B$16=FALSE(),"",IF(ISNA(VLOOKUP($A96,RelGegevens!$D$3:$M$1002,4,FALSE())),"",VLOOKUP($A96,RelGegevens!$D$3:$M$1002,4,FALSE())))</f>
        <v/>
      </c>
    </row>
    <row r="97" spans="1:2" x14ac:dyDescent="0.25">
      <c r="A97">
        <f t="shared" si="6"/>
        <v>79</v>
      </c>
      <c r="B97" t="str">
        <f>IF($B$16=FALSE(),"",IF(ISNA(VLOOKUP($A97,RelGegevens!$D$3:$M$1002,4,FALSE())),"",VLOOKUP($A97,RelGegevens!$D$3:$M$1002,4,FALSE())))</f>
        <v/>
      </c>
    </row>
    <row r="98" spans="1:2" x14ac:dyDescent="0.25">
      <c r="A98">
        <f t="shared" si="6"/>
        <v>80</v>
      </c>
      <c r="B98" t="str">
        <f>IF($B$16=FALSE(),"",IF(ISNA(VLOOKUP($A98,RelGegevens!$D$3:$M$1002,4,FALSE())),"",VLOOKUP($A98,RelGegevens!$D$3:$M$1002,4,FALSE())))</f>
        <v/>
      </c>
    </row>
    <row r="99" spans="1:2" x14ac:dyDescent="0.25">
      <c r="A99">
        <f t="shared" si="6"/>
        <v>81</v>
      </c>
      <c r="B99" t="str">
        <f>IF($B$16=FALSE(),"",IF(ISNA(VLOOKUP($A99,RelGegevens!$D$3:$M$1002,4,FALSE())),"",VLOOKUP($A99,RelGegevens!$D$3:$M$1002,4,FALSE())))</f>
        <v/>
      </c>
    </row>
    <row r="100" spans="1:2" x14ac:dyDescent="0.25">
      <c r="A100">
        <f t="shared" si="6"/>
        <v>82</v>
      </c>
      <c r="B100" t="str">
        <f>IF($B$16=FALSE(),"",IF(ISNA(VLOOKUP($A100,RelGegevens!$D$3:$M$1002,4,FALSE())),"",VLOOKUP($A100,RelGegevens!$D$3:$M$1002,4,FALSE())))</f>
        <v/>
      </c>
    </row>
    <row r="101" spans="1:2" x14ac:dyDescent="0.25">
      <c r="A101">
        <f t="shared" si="6"/>
        <v>83</v>
      </c>
      <c r="B101" t="str">
        <f>IF($B$16=FALSE(),"",IF(ISNA(VLOOKUP($A101,RelGegevens!$D$3:$M$1002,4,FALSE())),"",VLOOKUP($A101,RelGegevens!$D$3:$M$1002,4,FALSE())))</f>
        <v/>
      </c>
    </row>
    <row r="102" spans="1:2" x14ac:dyDescent="0.25">
      <c r="A102">
        <f t="shared" si="6"/>
        <v>84</v>
      </c>
      <c r="B102" t="str">
        <f>IF($B$16=FALSE(),"",IF(ISNA(VLOOKUP($A102,RelGegevens!$D$3:$M$1002,4,FALSE())),"",VLOOKUP($A102,RelGegevens!$D$3:$M$1002,4,FALSE())))</f>
        <v/>
      </c>
    </row>
    <row r="103" spans="1:2" x14ac:dyDescent="0.25">
      <c r="A103">
        <f t="shared" si="6"/>
        <v>85</v>
      </c>
      <c r="B103" t="str">
        <f>IF($B$16=FALSE(),"",IF(ISNA(VLOOKUP($A103,RelGegevens!$D$3:$M$1002,4,FALSE())),"",VLOOKUP($A103,RelGegevens!$D$3:$M$1002,4,FALSE())))</f>
        <v/>
      </c>
    </row>
    <row r="104" spans="1:2" x14ac:dyDescent="0.25">
      <c r="A104">
        <f t="shared" si="6"/>
        <v>86</v>
      </c>
      <c r="B104" t="str">
        <f>IF($B$16=FALSE(),"",IF(ISNA(VLOOKUP($A104,RelGegevens!$D$3:$M$1002,4,FALSE())),"",VLOOKUP($A104,RelGegevens!$D$3:$M$1002,4,FALSE())))</f>
        <v/>
      </c>
    </row>
    <row r="105" spans="1:2" x14ac:dyDescent="0.25">
      <c r="A105">
        <f t="shared" si="6"/>
        <v>87</v>
      </c>
      <c r="B105" t="str">
        <f>IF($B$16=FALSE(),"",IF(ISNA(VLOOKUP($A105,RelGegevens!$D$3:$M$1002,4,FALSE())),"",VLOOKUP($A105,RelGegevens!$D$3:$M$1002,4,FALSE())))</f>
        <v/>
      </c>
    </row>
    <row r="106" spans="1:2" x14ac:dyDescent="0.25">
      <c r="A106">
        <f t="shared" si="6"/>
        <v>88</v>
      </c>
      <c r="B106" t="str">
        <f>IF($B$16=FALSE(),"",IF(ISNA(VLOOKUP($A106,RelGegevens!$D$3:$M$1002,4,FALSE())),"",VLOOKUP($A106,RelGegevens!$D$3:$M$1002,4,FALSE())))</f>
        <v/>
      </c>
    </row>
    <row r="107" spans="1:2" x14ac:dyDescent="0.25">
      <c r="A107">
        <f t="shared" si="6"/>
        <v>89</v>
      </c>
      <c r="B107" t="str">
        <f>IF($B$16=FALSE(),"",IF(ISNA(VLOOKUP($A107,RelGegevens!$D$3:$M$1002,4,FALSE())),"",VLOOKUP($A107,RelGegevens!$D$3:$M$1002,4,FALSE())))</f>
        <v/>
      </c>
    </row>
    <row r="108" spans="1:2" x14ac:dyDescent="0.25">
      <c r="A108">
        <f t="shared" si="6"/>
        <v>90</v>
      </c>
      <c r="B108" t="str">
        <f>IF($B$16=FALSE(),"",IF(ISNA(VLOOKUP($A108,RelGegevens!$D$3:$M$1002,4,FALSE())),"",VLOOKUP($A108,RelGegevens!$D$3:$M$1002,4,FALSE())))</f>
        <v/>
      </c>
    </row>
    <row r="109" spans="1:2" x14ac:dyDescent="0.25">
      <c r="A109">
        <f t="shared" si="6"/>
        <v>91</v>
      </c>
      <c r="B109" t="str">
        <f>IF($B$16=FALSE(),"",IF(ISNA(VLOOKUP($A109,RelGegevens!$D$3:$M$1002,4,FALSE())),"",VLOOKUP($A109,RelGegevens!$D$3:$M$1002,4,FALSE())))</f>
        <v/>
      </c>
    </row>
    <row r="110" spans="1:2" x14ac:dyDescent="0.25">
      <c r="A110">
        <f t="shared" si="6"/>
        <v>92</v>
      </c>
      <c r="B110" t="str">
        <f>IF($B$16=FALSE(),"",IF(ISNA(VLOOKUP($A110,RelGegevens!$D$3:$M$1002,4,FALSE())),"",VLOOKUP($A110,RelGegevens!$D$3:$M$1002,4,FALSE())))</f>
        <v/>
      </c>
    </row>
    <row r="111" spans="1:2" x14ac:dyDescent="0.25">
      <c r="A111">
        <f t="shared" si="6"/>
        <v>93</v>
      </c>
      <c r="B111" t="str">
        <f>IF($B$16=FALSE(),"",IF(ISNA(VLOOKUP($A111,RelGegevens!$D$3:$M$1002,4,FALSE())),"",VLOOKUP($A111,RelGegevens!$D$3:$M$1002,4,FALSE())))</f>
        <v/>
      </c>
    </row>
    <row r="112" spans="1:2" x14ac:dyDescent="0.25">
      <c r="A112">
        <f t="shared" si="6"/>
        <v>94</v>
      </c>
      <c r="B112" t="str">
        <f>IF($B$16=FALSE(),"",IF(ISNA(VLOOKUP($A112,RelGegevens!$D$3:$M$1002,4,FALSE())),"",VLOOKUP($A112,RelGegevens!$D$3:$M$1002,4,FALSE())))</f>
        <v/>
      </c>
    </row>
    <row r="113" spans="1:2" x14ac:dyDescent="0.25">
      <c r="A113">
        <f t="shared" si="6"/>
        <v>95</v>
      </c>
      <c r="B113" t="str">
        <f>IF($B$16=FALSE(),"",IF(ISNA(VLOOKUP($A113,RelGegevens!$D$3:$M$1002,4,FALSE())),"",VLOOKUP($A113,RelGegevens!$D$3:$M$1002,4,FALSE())))</f>
        <v/>
      </c>
    </row>
    <row r="114" spans="1:2" x14ac:dyDescent="0.25">
      <c r="A114">
        <f t="shared" si="6"/>
        <v>96</v>
      </c>
      <c r="B114" t="str">
        <f>IF($B$16=FALSE(),"",IF(ISNA(VLOOKUP($A114,RelGegevens!$D$3:$M$1002,4,FALSE())),"",VLOOKUP($A114,RelGegevens!$D$3:$M$1002,4,FALSE())))</f>
        <v/>
      </c>
    </row>
    <row r="115" spans="1:2" x14ac:dyDescent="0.25">
      <c r="A115">
        <f t="shared" si="6"/>
        <v>97</v>
      </c>
      <c r="B115" t="str">
        <f>IF($B$16=FALSE(),"",IF(ISNA(VLOOKUP($A115,RelGegevens!$D$3:$M$1002,4,FALSE())),"",VLOOKUP($A115,RelGegevens!$D$3:$M$1002,4,FALSE())))</f>
        <v/>
      </c>
    </row>
    <row r="116" spans="1:2" x14ac:dyDescent="0.25">
      <c r="A116">
        <f t="shared" si="6"/>
        <v>98</v>
      </c>
      <c r="B116" t="str">
        <f>IF($B$16=FALSE(),"",IF(ISNA(VLOOKUP($A116,RelGegevens!$D$3:$M$1002,4,FALSE())),"",VLOOKUP($A116,RelGegevens!$D$3:$M$1002,4,FALSE())))</f>
        <v/>
      </c>
    </row>
    <row r="117" spans="1:2" x14ac:dyDescent="0.25">
      <c r="A117">
        <f t="shared" si="6"/>
        <v>99</v>
      </c>
      <c r="B117" t="str">
        <f>IF($B$16=FALSE(),"",IF(ISNA(VLOOKUP($A117,RelGegevens!$D$3:$M$1002,4,FALSE())),"",VLOOKUP($A117,RelGegevens!$D$3:$M$1002,4,FALSE())))</f>
        <v/>
      </c>
    </row>
    <row r="118" spans="1:2" x14ac:dyDescent="0.25">
      <c r="A118">
        <f t="shared" si="6"/>
        <v>100</v>
      </c>
      <c r="B118" t="str">
        <f>IF($B$16=FALSE(),"",IF(ISNA(VLOOKUP($A118,RelGegevens!$D$3:$M$1002,4,FALSE())),"",VLOOKUP($A118,RelGegevens!$D$3:$M$1002,4,FALSE())))</f>
        <v/>
      </c>
    </row>
    <row r="119" spans="1:2" x14ac:dyDescent="0.25">
      <c r="A119">
        <f t="shared" si="6"/>
        <v>101</v>
      </c>
      <c r="B119" t="str">
        <f>IF($B$16=FALSE(),"",IF(ISNA(VLOOKUP($A119,RelGegevens!$D$3:$M$1002,4,FALSE())),"",VLOOKUP($A119,RelGegevens!$D$3:$M$1002,4,FALSE())))</f>
        <v/>
      </c>
    </row>
    <row r="120" spans="1:2" x14ac:dyDescent="0.25">
      <c r="A120">
        <f t="shared" si="6"/>
        <v>102</v>
      </c>
      <c r="B120" t="str">
        <f>IF($B$16=FALSE(),"",IF(ISNA(VLOOKUP($A120,RelGegevens!$D$3:$M$1002,4,FALSE())),"",VLOOKUP($A120,RelGegevens!$D$3:$M$1002,4,FALSE())))</f>
        <v/>
      </c>
    </row>
    <row r="121" spans="1:2" x14ac:dyDescent="0.25">
      <c r="A121">
        <f t="shared" si="6"/>
        <v>103</v>
      </c>
      <c r="B121" t="str">
        <f>IF($B$16=FALSE(),"",IF(ISNA(VLOOKUP($A121,RelGegevens!$D$3:$M$1002,4,FALSE())),"",VLOOKUP($A121,RelGegevens!$D$3:$M$1002,4,FALSE())))</f>
        <v/>
      </c>
    </row>
    <row r="122" spans="1:2" x14ac:dyDescent="0.25">
      <c r="A122">
        <f t="shared" si="6"/>
        <v>104</v>
      </c>
      <c r="B122" t="str">
        <f>IF($B$16=FALSE(),"",IF(ISNA(VLOOKUP($A122,RelGegevens!$D$3:$M$1002,4,FALSE())),"",VLOOKUP($A122,RelGegevens!$D$3:$M$1002,4,FALSE())))</f>
        <v/>
      </c>
    </row>
    <row r="123" spans="1:2" x14ac:dyDescent="0.25">
      <c r="A123">
        <f t="shared" si="6"/>
        <v>105</v>
      </c>
      <c r="B123" t="str">
        <f>IF($B$16=FALSE(),"",IF(ISNA(VLOOKUP($A123,RelGegevens!$D$3:$M$1002,4,FALSE())),"",VLOOKUP($A123,RelGegevens!$D$3:$M$1002,4,FALSE())))</f>
        <v/>
      </c>
    </row>
    <row r="124" spans="1:2" x14ac:dyDescent="0.25">
      <c r="A124">
        <f t="shared" si="6"/>
        <v>106</v>
      </c>
      <c r="B124" t="str">
        <f>IF($B$16=FALSE(),"",IF(ISNA(VLOOKUP($A124,RelGegevens!$D$3:$M$1002,4,FALSE())),"",VLOOKUP($A124,RelGegevens!$D$3:$M$1002,4,FALSE())))</f>
        <v/>
      </c>
    </row>
    <row r="125" spans="1:2" x14ac:dyDescent="0.25">
      <c r="A125">
        <f t="shared" si="6"/>
        <v>107</v>
      </c>
      <c r="B125" t="str">
        <f>IF($B$16=FALSE(),"",IF(ISNA(VLOOKUP($A125,RelGegevens!$D$3:$M$1002,4,FALSE())),"",VLOOKUP($A125,RelGegevens!$D$3:$M$1002,4,FALSE())))</f>
        <v/>
      </c>
    </row>
    <row r="126" spans="1:2" x14ac:dyDescent="0.25">
      <c r="A126">
        <f t="shared" si="6"/>
        <v>108</v>
      </c>
      <c r="B126" t="str">
        <f>IF($B$16=FALSE(),"",IF(ISNA(VLOOKUP($A126,RelGegevens!$D$3:$M$1002,4,FALSE())),"",VLOOKUP($A126,RelGegevens!$D$3:$M$1002,4,FALSE())))</f>
        <v/>
      </c>
    </row>
    <row r="127" spans="1:2" x14ac:dyDescent="0.25">
      <c r="A127">
        <f t="shared" si="6"/>
        <v>109</v>
      </c>
      <c r="B127" t="str">
        <f>IF($B$16=FALSE(),"",IF(ISNA(VLOOKUP($A127,RelGegevens!$D$3:$M$1002,4,FALSE())),"",VLOOKUP($A127,RelGegevens!$D$3:$M$1002,4,FALSE())))</f>
        <v/>
      </c>
    </row>
    <row r="128" spans="1:2" x14ac:dyDescent="0.25">
      <c r="A128">
        <f t="shared" si="6"/>
        <v>110</v>
      </c>
      <c r="B128" t="str">
        <f>IF($B$16=FALSE(),"",IF(ISNA(VLOOKUP($A128,RelGegevens!$D$3:$M$1002,4,FALSE())),"",VLOOKUP($A128,RelGegevens!$D$3:$M$1002,4,FALSE())))</f>
        <v/>
      </c>
    </row>
    <row r="129" spans="1:2" x14ac:dyDescent="0.25">
      <c r="A129">
        <f t="shared" si="6"/>
        <v>111</v>
      </c>
      <c r="B129" t="str">
        <f>IF($B$16=FALSE(),"",IF(ISNA(VLOOKUP($A129,RelGegevens!$D$3:$M$1002,4,FALSE())),"",VLOOKUP($A129,RelGegevens!$D$3:$M$1002,4,FALSE())))</f>
        <v/>
      </c>
    </row>
    <row r="130" spans="1:2" x14ac:dyDescent="0.25">
      <c r="A130">
        <f t="shared" si="6"/>
        <v>112</v>
      </c>
      <c r="B130" t="str">
        <f>IF($B$16=FALSE(),"",IF(ISNA(VLOOKUP($A130,RelGegevens!$D$3:$M$1002,4,FALSE())),"",VLOOKUP($A130,RelGegevens!$D$3:$M$1002,4,FALSE())))</f>
        <v/>
      </c>
    </row>
    <row r="131" spans="1:2" x14ac:dyDescent="0.25">
      <c r="A131">
        <f t="shared" si="6"/>
        <v>113</v>
      </c>
      <c r="B131" t="str">
        <f>IF($B$16=FALSE(),"",IF(ISNA(VLOOKUP($A131,RelGegevens!$D$3:$M$1002,4,FALSE())),"",VLOOKUP($A131,RelGegevens!$D$3:$M$1002,4,FALSE())))</f>
        <v/>
      </c>
    </row>
    <row r="132" spans="1:2" x14ac:dyDescent="0.25">
      <c r="A132">
        <f t="shared" si="6"/>
        <v>114</v>
      </c>
      <c r="B132" t="str">
        <f>IF($B$16=FALSE(),"",IF(ISNA(VLOOKUP($A132,RelGegevens!$D$3:$M$1002,4,FALSE())),"",VLOOKUP($A132,RelGegevens!$D$3:$M$1002,4,FALSE())))</f>
        <v/>
      </c>
    </row>
    <row r="133" spans="1:2" x14ac:dyDescent="0.25">
      <c r="A133">
        <f t="shared" si="6"/>
        <v>115</v>
      </c>
      <c r="B133" t="str">
        <f>IF($B$16=FALSE(),"",IF(ISNA(VLOOKUP($A133,RelGegevens!$D$3:$M$1002,4,FALSE())),"",VLOOKUP($A133,RelGegevens!$D$3:$M$1002,4,FALSE())))</f>
        <v/>
      </c>
    </row>
    <row r="134" spans="1:2" x14ac:dyDescent="0.25">
      <c r="A134">
        <f t="shared" si="6"/>
        <v>116</v>
      </c>
      <c r="B134" t="str">
        <f>IF($B$16=FALSE(),"",IF(ISNA(VLOOKUP($A134,RelGegevens!$D$3:$M$1002,4,FALSE())),"",VLOOKUP($A134,RelGegevens!$D$3:$M$1002,4,FALSE())))</f>
        <v/>
      </c>
    </row>
    <row r="135" spans="1:2" x14ac:dyDescent="0.25">
      <c r="A135">
        <f t="shared" si="6"/>
        <v>117</v>
      </c>
      <c r="B135" t="str">
        <f>IF($B$16=FALSE(),"",IF(ISNA(VLOOKUP($A135,RelGegevens!$D$3:$M$1002,4,FALSE())),"",VLOOKUP($A135,RelGegevens!$D$3:$M$1002,4,FALSE())))</f>
        <v/>
      </c>
    </row>
    <row r="136" spans="1:2" x14ac:dyDescent="0.25">
      <c r="A136">
        <f t="shared" si="6"/>
        <v>118</v>
      </c>
      <c r="B136" t="str">
        <f>IF($B$16=FALSE(),"",IF(ISNA(VLOOKUP($A136,RelGegevens!$D$3:$M$1002,4,FALSE())),"",VLOOKUP($A136,RelGegevens!$D$3:$M$1002,4,FALSE())))</f>
        <v/>
      </c>
    </row>
    <row r="137" spans="1:2" x14ac:dyDescent="0.25">
      <c r="A137">
        <f t="shared" si="6"/>
        <v>119</v>
      </c>
      <c r="B137" t="str">
        <f>IF($B$16=FALSE(),"",IF(ISNA(VLOOKUP($A137,RelGegevens!$D$3:$M$1002,4,FALSE())),"",VLOOKUP($A137,RelGegevens!$D$3:$M$1002,4,FALSE())))</f>
        <v/>
      </c>
    </row>
    <row r="138" spans="1:2" x14ac:dyDescent="0.25">
      <c r="A138">
        <f t="shared" si="6"/>
        <v>120</v>
      </c>
      <c r="B138" t="str">
        <f>IF($B$16=FALSE(),"",IF(ISNA(VLOOKUP($A138,RelGegevens!$D$3:$M$1002,4,FALSE())),"",VLOOKUP($A138,RelGegevens!$D$3:$M$1002,4,FALSE())))</f>
        <v/>
      </c>
    </row>
    <row r="139" spans="1:2" x14ac:dyDescent="0.25">
      <c r="A139">
        <f t="shared" si="6"/>
        <v>121</v>
      </c>
      <c r="B139" t="str">
        <f>IF($B$16=FALSE(),"",IF(ISNA(VLOOKUP($A139,RelGegevens!$D$3:$M$1002,4,FALSE())),"",VLOOKUP($A139,RelGegevens!$D$3:$M$1002,4,FALSE())))</f>
        <v/>
      </c>
    </row>
    <row r="140" spans="1:2" x14ac:dyDescent="0.25">
      <c r="A140">
        <f t="shared" si="6"/>
        <v>122</v>
      </c>
      <c r="B140" t="str">
        <f>IF($B$16=FALSE(),"",IF(ISNA(VLOOKUP($A140,RelGegevens!$D$3:$M$1002,4,FALSE())),"",VLOOKUP($A140,RelGegevens!$D$3:$M$1002,4,FALSE())))</f>
        <v/>
      </c>
    </row>
    <row r="141" spans="1:2" x14ac:dyDescent="0.25">
      <c r="A141">
        <f t="shared" si="6"/>
        <v>123</v>
      </c>
      <c r="B141" t="str">
        <f>IF($B$16=FALSE(),"",IF(ISNA(VLOOKUP($A141,RelGegevens!$D$3:$M$1002,4,FALSE())),"",VLOOKUP($A141,RelGegevens!$D$3:$M$1002,4,FALSE())))</f>
        <v/>
      </c>
    </row>
    <row r="142" spans="1:2" x14ac:dyDescent="0.25">
      <c r="A142">
        <f t="shared" si="6"/>
        <v>124</v>
      </c>
      <c r="B142" t="str">
        <f>IF($B$16=FALSE(),"",IF(ISNA(VLOOKUP($A142,RelGegevens!$D$3:$M$1002,4,FALSE())),"",VLOOKUP($A142,RelGegevens!$D$3:$M$1002,4,FALSE())))</f>
        <v/>
      </c>
    </row>
    <row r="143" spans="1:2" x14ac:dyDescent="0.25">
      <c r="A143">
        <f t="shared" si="6"/>
        <v>125</v>
      </c>
      <c r="B143" t="str">
        <f>IF($B$16=FALSE(),"",IF(ISNA(VLOOKUP($A143,RelGegevens!$D$3:$M$1002,4,FALSE())),"",VLOOKUP($A143,RelGegevens!$D$3:$M$1002,4,FALSE())))</f>
        <v/>
      </c>
    </row>
    <row r="144" spans="1:2" x14ac:dyDescent="0.25">
      <c r="A144">
        <f t="shared" si="6"/>
        <v>126</v>
      </c>
      <c r="B144" t="str">
        <f>IF($B$16=FALSE(),"",IF(ISNA(VLOOKUP($A144,RelGegevens!$D$3:$M$1002,4,FALSE())),"",VLOOKUP($A144,RelGegevens!$D$3:$M$1002,4,FALSE())))</f>
        <v/>
      </c>
    </row>
    <row r="145" spans="1:2" x14ac:dyDescent="0.25">
      <c r="A145">
        <f t="shared" si="6"/>
        <v>127</v>
      </c>
      <c r="B145" t="str">
        <f>IF($B$16=FALSE(),"",IF(ISNA(VLOOKUP($A145,RelGegevens!$D$3:$M$1002,4,FALSE())),"",VLOOKUP($A145,RelGegevens!$D$3:$M$1002,4,FALSE())))</f>
        <v/>
      </c>
    </row>
    <row r="146" spans="1:2" x14ac:dyDescent="0.25">
      <c r="A146">
        <f t="shared" si="6"/>
        <v>128</v>
      </c>
      <c r="B146" t="str">
        <f>IF($B$16=FALSE(),"",IF(ISNA(VLOOKUP($A146,RelGegevens!$D$3:$M$1002,4,FALSE())),"",VLOOKUP($A146,RelGegevens!$D$3:$M$1002,4,FALSE())))</f>
        <v/>
      </c>
    </row>
    <row r="147" spans="1:2" x14ac:dyDescent="0.25">
      <c r="A147">
        <f t="shared" si="6"/>
        <v>129</v>
      </c>
      <c r="B147" t="str">
        <f>IF($B$16=FALSE(),"",IF(ISNA(VLOOKUP($A147,RelGegevens!$D$3:$M$1002,4,FALSE())),"",VLOOKUP($A147,RelGegevens!$D$3:$M$1002,4,FALSE())))</f>
        <v/>
      </c>
    </row>
    <row r="148" spans="1:2" x14ac:dyDescent="0.25">
      <c r="A148">
        <f t="shared" si="6"/>
        <v>130</v>
      </c>
      <c r="B148" t="str">
        <f>IF($B$16=FALSE(),"",IF(ISNA(VLOOKUP($A148,RelGegevens!$D$3:$M$1002,4,FALSE())),"",VLOOKUP($A148,RelGegevens!$D$3:$M$1002,4,FALSE())))</f>
        <v/>
      </c>
    </row>
    <row r="149" spans="1:2" x14ac:dyDescent="0.25">
      <c r="A149">
        <f t="shared" ref="A149:A212" si="7">A148+1</f>
        <v>131</v>
      </c>
      <c r="B149" t="str">
        <f>IF($B$16=FALSE(),"",IF(ISNA(VLOOKUP($A149,RelGegevens!$D$3:$M$1002,4,FALSE())),"",VLOOKUP($A149,RelGegevens!$D$3:$M$1002,4,FALSE())))</f>
        <v/>
      </c>
    </row>
    <row r="150" spans="1:2" x14ac:dyDescent="0.25">
      <c r="A150">
        <f t="shared" si="7"/>
        <v>132</v>
      </c>
      <c r="B150" t="str">
        <f>IF($B$16=FALSE(),"",IF(ISNA(VLOOKUP($A150,RelGegevens!$D$3:$M$1002,4,FALSE())),"",VLOOKUP($A150,RelGegevens!$D$3:$M$1002,4,FALSE())))</f>
        <v/>
      </c>
    </row>
    <row r="151" spans="1:2" x14ac:dyDescent="0.25">
      <c r="A151">
        <f t="shared" si="7"/>
        <v>133</v>
      </c>
      <c r="B151" t="str">
        <f>IF($B$16=FALSE(),"",IF(ISNA(VLOOKUP($A151,RelGegevens!$D$3:$M$1002,4,FALSE())),"",VLOOKUP($A151,RelGegevens!$D$3:$M$1002,4,FALSE())))</f>
        <v/>
      </c>
    </row>
    <row r="152" spans="1:2" x14ac:dyDescent="0.25">
      <c r="A152">
        <f t="shared" si="7"/>
        <v>134</v>
      </c>
      <c r="B152" t="str">
        <f>IF($B$16=FALSE(),"",IF(ISNA(VLOOKUP($A152,RelGegevens!$D$3:$M$1002,4,FALSE())),"",VLOOKUP($A152,RelGegevens!$D$3:$M$1002,4,FALSE())))</f>
        <v/>
      </c>
    </row>
    <row r="153" spans="1:2" x14ac:dyDescent="0.25">
      <c r="A153">
        <f t="shared" si="7"/>
        <v>135</v>
      </c>
      <c r="B153" t="str">
        <f>IF($B$16=FALSE(),"",IF(ISNA(VLOOKUP($A153,RelGegevens!$D$3:$M$1002,4,FALSE())),"",VLOOKUP($A153,RelGegevens!$D$3:$M$1002,4,FALSE())))</f>
        <v/>
      </c>
    </row>
    <row r="154" spans="1:2" x14ac:dyDescent="0.25">
      <c r="A154">
        <f t="shared" si="7"/>
        <v>136</v>
      </c>
      <c r="B154" t="str">
        <f>IF($B$16=FALSE(),"",IF(ISNA(VLOOKUP($A154,RelGegevens!$D$3:$M$1002,4,FALSE())),"",VLOOKUP($A154,RelGegevens!$D$3:$M$1002,4,FALSE())))</f>
        <v/>
      </c>
    </row>
    <row r="155" spans="1:2" x14ac:dyDescent="0.25">
      <c r="A155">
        <f t="shared" si="7"/>
        <v>137</v>
      </c>
      <c r="B155" t="str">
        <f>IF($B$16=FALSE(),"",IF(ISNA(VLOOKUP($A155,RelGegevens!$D$3:$M$1002,4,FALSE())),"",VLOOKUP($A155,RelGegevens!$D$3:$M$1002,4,FALSE())))</f>
        <v/>
      </c>
    </row>
    <row r="156" spans="1:2" x14ac:dyDescent="0.25">
      <c r="A156">
        <f t="shared" si="7"/>
        <v>138</v>
      </c>
      <c r="B156" t="str">
        <f>IF($B$16=FALSE(),"",IF(ISNA(VLOOKUP($A156,RelGegevens!$D$3:$M$1002,4,FALSE())),"",VLOOKUP($A156,RelGegevens!$D$3:$M$1002,4,FALSE())))</f>
        <v/>
      </c>
    </row>
    <row r="157" spans="1:2" x14ac:dyDescent="0.25">
      <c r="A157">
        <f t="shared" si="7"/>
        <v>139</v>
      </c>
      <c r="B157" t="str">
        <f>IF($B$16=FALSE(),"",IF(ISNA(VLOOKUP($A157,RelGegevens!$D$3:$M$1002,4,FALSE())),"",VLOOKUP($A157,RelGegevens!$D$3:$M$1002,4,FALSE())))</f>
        <v/>
      </c>
    </row>
    <row r="158" spans="1:2" x14ac:dyDescent="0.25">
      <c r="A158">
        <f t="shared" si="7"/>
        <v>140</v>
      </c>
      <c r="B158" t="str">
        <f>IF($B$16=FALSE(),"",IF(ISNA(VLOOKUP($A158,RelGegevens!$D$3:$M$1002,4,FALSE())),"",VLOOKUP($A158,RelGegevens!$D$3:$M$1002,4,FALSE())))</f>
        <v/>
      </c>
    </row>
    <row r="159" spans="1:2" x14ac:dyDescent="0.25">
      <c r="A159">
        <f t="shared" si="7"/>
        <v>141</v>
      </c>
      <c r="B159" t="str">
        <f>IF($B$16=FALSE(),"",IF(ISNA(VLOOKUP($A159,RelGegevens!$D$3:$M$1002,4,FALSE())),"",VLOOKUP($A159,RelGegevens!$D$3:$M$1002,4,FALSE())))</f>
        <v/>
      </c>
    </row>
    <row r="160" spans="1:2" x14ac:dyDescent="0.25">
      <c r="A160">
        <f t="shared" si="7"/>
        <v>142</v>
      </c>
      <c r="B160" t="str">
        <f>IF($B$16=FALSE(),"",IF(ISNA(VLOOKUP($A160,RelGegevens!$D$3:$M$1002,4,FALSE())),"",VLOOKUP($A160,RelGegevens!$D$3:$M$1002,4,FALSE())))</f>
        <v/>
      </c>
    </row>
    <row r="161" spans="1:2" x14ac:dyDescent="0.25">
      <c r="A161">
        <f t="shared" si="7"/>
        <v>143</v>
      </c>
      <c r="B161" t="str">
        <f>IF($B$16=FALSE(),"",IF(ISNA(VLOOKUP($A161,RelGegevens!$D$3:$M$1002,4,FALSE())),"",VLOOKUP($A161,RelGegevens!$D$3:$M$1002,4,FALSE())))</f>
        <v/>
      </c>
    </row>
    <row r="162" spans="1:2" x14ac:dyDescent="0.25">
      <c r="A162">
        <f t="shared" si="7"/>
        <v>144</v>
      </c>
      <c r="B162" t="str">
        <f>IF($B$16=FALSE(),"",IF(ISNA(VLOOKUP($A162,RelGegevens!$D$3:$M$1002,4,FALSE())),"",VLOOKUP($A162,RelGegevens!$D$3:$M$1002,4,FALSE())))</f>
        <v/>
      </c>
    </row>
    <row r="163" spans="1:2" x14ac:dyDescent="0.25">
      <c r="A163">
        <f t="shared" si="7"/>
        <v>145</v>
      </c>
      <c r="B163" t="str">
        <f>IF($B$16=FALSE(),"",IF(ISNA(VLOOKUP($A163,RelGegevens!$D$3:$M$1002,4,FALSE())),"",VLOOKUP($A163,RelGegevens!$D$3:$M$1002,4,FALSE())))</f>
        <v/>
      </c>
    </row>
    <row r="164" spans="1:2" x14ac:dyDescent="0.25">
      <c r="A164">
        <f t="shared" si="7"/>
        <v>146</v>
      </c>
      <c r="B164" t="str">
        <f>IF($B$16=FALSE(),"",IF(ISNA(VLOOKUP($A164,RelGegevens!$D$3:$M$1002,4,FALSE())),"",VLOOKUP($A164,RelGegevens!$D$3:$M$1002,4,FALSE())))</f>
        <v/>
      </c>
    </row>
    <row r="165" spans="1:2" x14ac:dyDescent="0.25">
      <c r="A165">
        <f t="shared" si="7"/>
        <v>147</v>
      </c>
      <c r="B165" t="str">
        <f>IF($B$16=FALSE(),"",IF(ISNA(VLOOKUP($A165,RelGegevens!$D$3:$M$1002,4,FALSE())),"",VLOOKUP($A165,RelGegevens!$D$3:$M$1002,4,FALSE())))</f>
        <v/>
      </c>
    </row>
    <row r="166" spans="1:2" x14ac:dyDescent="0.25">
      <c r="A166">
        <f t="shared" si="7"/>
        <v>148</v>
      </c>
      <c r="B166" t="str">
        <f>IF($B$16=FALSE(),"",IF(ISNA(VLOOKUP($A166,RelGegevens!$D$3:$M$1002,4,FALSE())),"",VLOOKUP($A166,RelGegevens!$D$3:$M$1002,4,FALSE())))</f>
        <v/>
      </c>
    </row>
    <row r="167" spans="1:2" x14ac:dyDescent="0.25">
      <c r="A167">
        <f t="shared" si="7"/>
        <v>149</v>
      </c>
      <c r="B167" t="str">
        <f>IF($B$16=FALSE(),"",IF(ISNA(VLOOKUP($A167,RelGegevens!$D$3:$M$1002,4,FALSE())),"",VLOOKUP($A167,RelGegevens!$D$3:$M$1002,4,FALSE())))</f>
        <v/>
      </c>
    </row>
    <row r="168" spans="1:2" x14ac:dyDescent="0.25">
      <c r="A168">
        <f t="shared" si="7"/>
        <v>150</v>
      </c>
      <c r="B168" t="str">
        <f>IF($B$16=FALSE(),"",IF(ISNA(VLOOKUP($A168,RelGegevens!$D$3:$M$1002,4,FALSE())),"",VLOOKUP($A168,RelGegevens!$D$3:$M$1002,4,FALSE())))</f>
        <v/>
      </c>
    </row>
    <row r="169" spans="1:2" x14ac:dyDescent="0.25">
      <c r="A169">
        <f t="shared" si="7"/>
        <v>151</v>
      </c>
      <c r="B169" t="str">
        <f>IF($B$16=FALSE(),"",IF(ISNA(VLOOKUP($A169,RelGegevens!$D$3:$M$1002,4,FALSE())),"",VLOOKUP($A169,RelGegevens!$D$3:$M$1002,4,FALSE())))</f>
        <v/>
      </c>
    </row>
    <row r="170" spans="1:2" x14ac:dyDescent="0.25">
      <c r="A170">
        <f t="shared" si="7"/>
        <v>152</v>
      </c>
      <c r="B170" t="str">
        <f>IF($B$16=FALSE(),"",IF(ISNA(VLOOKUP($A170,RelGegevens!$D$3:$M$1002,4,FALSE())),"",VLOOKUP($A170,RelGegevens!$D$3:$M$1002,4,FALSE())))</f>
        <v/>
      </c>
    </row>
    <row r="171" spans="1:2" x14ac:dyDescent="0.25">
      <c r="A171">
        <f t="shared" si="7"/>
        <v>153</v>
      </c>
      <c r="B171" t="str">
        <f>IF($B$16=FALSE(),"",IF(ISNA(VLOOKUP($A171,RelGegevens!$D$3:$M$1002,4,FALSE())),"",VLOOKUP($A171,RelGegevens!$D$3:$M$1002,4,FALSE())))</f>
        <v/>
      </c>
    </row>
    <row r="172" spans="1:2" x14ac:dyDescent="0.25">
      <c r="A172">
        <f t="shared" si="7"/>
        <v>154</v>
      </c>
      <c r="B172" t="str">
        <f>IF($B$16=FALSE(),"",IF(ISNA(VLOOKUP($A172,RelGegevens!$D$3:$M$1002,4,FALSE())),"",VLOOKUP($A172,RelGegevens!$D$3:$M$1002,4,FALSE())))</f>
        <v/>
      </c>
    </row>
    <row r="173" spans="1:2" x14ac:dyDescent="0.25">
      <c r="A173">
        <f t="shared" si="7"/>
        <v>155</v>
      </c>
      <c r="B173" t="str">
        <f>IF($B$16=FALSE(),"",IF(ISNA(VLOOKUP($A173,RelGegevens!$D$3:$M$1002,4,FALSE())),"",VLOOKUP($A173,RelGegevens!$D$3:$M$1002,4,FALSE())))</f>
        <v/>
      </c>
    </row>
    <row r="174" spans="1:2" x14ac:dyDescent="0.25">
      <c r="A174">
        <f t="shared" si="7"/>
        <v>156</v>
      </c>
      <c r="B174" t="str">
        <f>IF($B$16=FALSE(),"",IF(ISNA(VLOOKUP($A174,RelGegevens!$D$3:$M$1002,4,FALSE())),"",VLOOKUP($A174,RelGegevens!$D$3:$M$1002,4,FALSE())))</f>
        <v/>
      </c>
    </row>
    <row r="175" spans="1:2" x14ac:dyDescent="0.25">
      <c r="A175">
        <f t="shared" si="7"/>
        <v>157</v>
      </c>
      <c r="B175" t="str">
        <f>IF($B$16=FALSE(),"",IF(ISNA(VLOOKUP($A175,RelGegevens!$D$3:$M$1002,4,FALSE())),"",VLOOKUP($A175,RelGegevens!$D$3:$M$1002,4,FALSE())))</f>
        <v/>
      </c>
    </row>
    <row r="176" spans="1:2" x14ac:dyDescent="0.25">
      <c r="A176">
        <f t="shared" si="7"/>
        <v>158</v>
      </c>
      <c r="B176" t="str">
        <f>IF($B$16=FALSE(),"",IF(ISNA(VLOOKUP($A176,RelGegevens!$D$3:$M$1002,4,FALSE())),"",VLOOKUP($A176,RelGegevens!$D$3:$M$1002,4,FALSE())))</f>
        <v/>
      </c>
    </row>
    <row r="177" spans="1:2" x14ac:dyDescent="0.25">
      <c r="A177">
        <f t="shared" si="7"/>
        <v>159</v>
      </c>
      <c r="B177" t="str">
        <f>IF($B$16=FALSE(),"",IF(ISNA(VLOOKUP($A177,RelGegevens!$D$3:$M$1002,4,FALSE())),"",VLOOKUP($A177,RelGegevens!$D$3:$M$1002,4,FALSE())))</f>
        <v/>
      </c>
    </row>
    <row r="178" spans="1:2" x14ac:dyDescent="0.25">
      <c r="A178">
        <f t="shared" si="7"/>
        <v>160</v>
      </c>
      <c r="B178" t="str">
        <f>IF($B$16=FALSE(),"",IF(ISNA(VLOOKUP($A178,RelGegevens!$D$3:$M$1002,4,FALSE())),"",VLOOKUP($A178,RelGegevens!$D$3:$M$1002,4,FALSE())))</f>
        <v/>
      </c>
    </row>
    <row r="179" spans="1:2" x14ac:dyDescent="0.25">
      <c r="A179">
        <f t="shared" si="7"/>
        <v>161</v>
      </c>
      <c r="B179" t="str">
        <f>IF($B$16=FALSE(),"",IF(ISNA(VLOOKUP($A179,RelGegevens!$D$3:$M$1002,4,FALSE())),"",VLOOKUP($A179,RelGegevens!$D$3:$M$1002,4,FALSE())))</f>
        <v/>
      </c>
    </row>
    <row r="180" spans="1:2" x14ac:dyDescent="0.25">
      <c r="A180">
        <f t="shared" si="7"/>
        <v>162</v>
      </c>
      <c r="B180" t="str">
        <f>IF($B$16=FALSE(),"",IF(ISNA(VLOOKUP($A180,RelGegevens!$D$3:$M$1002,4,FALSE())),"",VLOOKUP($A180,RelGegevens!$D$3:$M$1002,4,FALSE())))</f>
        <v/>
      </c>
    </row>
    <row r="181" spans="1:2" x14ac:dyDescent="0.25">
      <c r="A181">
        <f t="shared" si="7"/>
        <v>163</v>
      </c>
      <c r="B181" t="str">
        <f>IF($B$16=FALSE(),"",IF(ISNA(VLOOKUP($A181,RelGegevens!$D$3:$M$1002,4,FALSE())),"",VLOOKUP($A181,RelGegevens!$D$3:$M$1002,4,FALSE())))</f>
        <v/>
      </c>
    </row>
    <row r="182" spans="1:2" x14ac:dyDescent="0.25">
      <c r="A182">
        <f t="shared" si="7"/>
        <v>164</v>
      </c>
      <c r="B182" t="str">
        <f>IF($B$16=FALSE(),"",IF(ISNA(VLOOKUP($A182,RelGegevens!$D$3:$M$1002,4,FALSE())),"",VLOOKUP($A182,RelGegevens!$D$3:$M$1002,4,FALSE())))</f>
        <v/>
      </c>
    </row>
    <row r="183" spans="1:2" x14ac:dyDescent="0.25">
      <c r="A183">
        <f t="shared" si="7"/>
        <v>165</v>
      </c>
      <c r="B183" t="str">
        <f>IF($B$16=FALSE(),"",IF(ISNA(VLOOKUP($A183,RelGegevens!$D$3:$M$1002,4,FALSE())),"",VLOOKUP($A183,RelGegevens!$D$3:$M$1002,4,FALSE())))</f>
        <v/>
      </c>
    </row>
    <row r="184" spans="1:2" x14ac:dyDescent="0.25">
      <c r="A184">
        <f t="shared" si="7"/>
        <v>166</v>
      </c>
      <c r="B184" t="str">
        <f>IF($B$16=FALSE(),"",IF(ISNA(VLOOKUP($A184,RelGegevens!$D$3:$M$1002,4,FALSE())),"",VLOOKUP($A184,RelGegevens!$D$3:$M$1002,4,FALSE())))</f>
        <v/>
      </c>
    </row>
    <row r="185" spans="1:2" x14ac:dyDescent="0.25">
      <c r="A185">
        <f t="shared" si="7"/>
        <v>167</v>
      </c>
      <c r="B185" t="str">
        <f>IF($B$16=FALSE(),"",IF(ISNA(VLOOKUP($A185,RelGegevens!$D$3:$M$1002,4,FALSE())),"",VLOOKUP($A185,RelGegevens!$D$3:$M$1002,4,FALSE())))</f>
        <v/>
      </c>
    </row>
    <row r="186" spans="1:2" x14ac:dyDescent="0.25">
      <c r="A186">
        <f t="shared" si="7"/>
        <v>168</v>
      </c>
      <c r="B186" t="str">
        <f>IF($B$16=FALSE(),"",IF(ISNA(VLOOKUP($A186,RelGegevens!$D$3:$M$1002,4,FALSE())),"",VLOOKUP($A186,RelGegevens!$D$3:$M$1002,4,FALSE())))</f>
        <v/>
      </c>
    </row>
    <row r="187" spans="1:2" x14ac:dyDescent="0.25">
      <c r="A187">
        <f t="shared" si="7"/>
        <v>169</v>
      </c>
      <c r="B187" t="str">
        <f>IF($B$16=FALSE(),"",IF(ISNA(VLOOKUP($A187,RelGegevens!$D$3:$M$1002,4,FALSE())),"",VLOOKUP($A187,RelGegevens!$D$3:$M$1002,4,FALSE())))</f>
        <v/>
      </c>
    </row>
    <row r="188" spans="1:2" x14ac:dyDescent="0.25">
      <c r="A188">
        <f t="shared" si="7"/>
        <v>170</v>
      </c>
      <c r="B188" t="str">
        <f>IF($B$16=FALSE(),"",IF(ISNA(VLOOKUP($A188,RelGegevens!$D$3:$M$1002,4,FALSE())),"",VLOOKUP($A188,RelGegevens!$D$3:$M$1002,4,FALSE())))</f>
        <v/>
      </c>
    </row>
    <row r="189" spans="1:2" x14ac:dyDescent="0.25">
      <c r="A189">
        <f t="shared" si="7"/>
        <v>171</v>
      </c>
      <c r="B189" t="str">
        <f>IF($B$16=FALSE(),"",IF(ISNA(VLOOKUP($A189,RelGegevens!$D$3:$M$1002,4,FALSE())),"",VLOOKUP($A189,RelGegevens!$D$3:$M$1002,4,FALSE())))</f>
        <v/>
      </c>
    </row>
    <row r="190" spans="1:2" x14ac:dyDescent="0.25">
      <c r="A190">
        <f t="shared" si="7"/>
        <v>172</v>
      </c>
      <c r="B190" t="str">
        <f>IF($B$16=FALSE(),"",IF(ISNA(VLOOKUP($A190,RelGegevens!$D$3:$M$1002,4,FALSE())),"",VLOOKUP($A190,RelGegevens!$D$3:$M$1002,4,FALSE())))</f>
        <v/>
      </c>
    </row>
    <row r="191" spans="1:2" x14ac:dyDescent="0.25">
      <c r="A191">
        <f t="shared" si="7"/>
        <v>173</v>
      </c>
      <c r="B191" t="str">
        <f>IF($B$16=FALSE(),"",IF(ISNA(VLOOKUP($A191,RelGegevens!$D$3:$M$1002,4,FALSE())),"",VLOOKUP($A191,RelGegevens!$D$3:$M$1002,4,FALSE())))</f>
        <v/>
      </c>
    </row>
    <row r="192" spans="1:2" x14ac:dyDescent="0.25">
      <c r="A192">
        <f t="shared" si="7"/>
        <v>174</v>
      </c>
      <c r="B192" t="str">
        <f>IF($B$16=FALSE(),"",IF(ISNA(VLOOKUP($A192,RelGegevens!$D$3:$M$1002,4,FALSE())),"",VLOOKUP($A192,RelGegevens!$D$3:$M$1002,4,FALSE())))</f>
        <v/>
      </c>
    </row>
    <row r="193" spans="1:2" x14ac:dyDescent="0.25">
      <c r="A193">
        <f t="shared" si="7"/>
        <v>175</v>
      </c>
      <c r="B193" t="str">
        <f>IF($B$16=FALSE(),"",IF(ISNA(VLOOKUP($A193,RelGegevens!$D$3:$M$1002,4,FALSE())),"",VLOOKUP($A193,RelGegevens!$D$3:$M$1002,4,FALSE())))</f>
        <v/>
      </c>
    </row>
    <row r="194" spans="1:2" x14ac:dyDescent="0.25">
      <c r="A194">
        <f t="shared" si="7"/>
        <v>176</v>
      </c>
      <c r="B194" t="str">
        <f>IF($B$16=FALSE(),"",IF(ISNA(VLOOKUP($A194,RelGegevens!$D$3:$M$1002,4,FALSE())),"",VLOOKUP($A194,RelGegevens!$D$3:$M$1002,4,FALSE())))</f>
        <v/>
      </c>
    </row>
    <row r="195" spans="1:2" x14ac:dyDescent="0.25">
      <c r="A195">
        <f t="shared" si="7"/>
        <v>177</v>
      </c>
      <c r="B195" t="str">
        <f>IF($B$16=FALSE(),"",IF(ISNA(VLOOKUP($A195,RelGegevens!$D$3:$M$1002,4,FALSE())),"",VLOOKUP($A195,RelGegevens!$D$3:$M$1002,4,FALSE())))</f>
        <v/>
      </c>
    </row>
    <row r="196" spans="1:2" x14ac:dyDescent="0.25">
      <c r="A196">
        <f t="shared" si="7"/>
        <v>178</v>
      </c>
      <c r="B196" t="str">
        <f>IF($B$16=FALSE(),"",IF(ISNA(VLOOKUP($A196,RelGegevens!$D$3:$M$1002,4,FALSE())),"",VLOOKUP($A196,RelGegevens!$D$3:$M$1002,4,FALSE())))</f>
        <v/>
      </c>
    </row>
    <row r="197" spans="1:2" x14ac:dyDescent="0.25">
      <c r="A197">
        <f t="shared" si="7"/>
        <v>179</v>
      </c>
      <c r="B197" t="str">
        <f>IF($B$16=FALSE(),"",IF(ISNA(VLOOKUP($A197,RelGegevens!$D$3:$M$1002,4,FALSE())),"",VLOOKUP($A197,RelGegevens!$D$3:$M$1002,4,FALSE())))</f>
        <v/>
      </c>
    </row>
    <row r="198" spans="1:2" x14ac:dyDescent="0.25">
      <c r="A198">
        <f t="shared" si="7"/>
        <v>180</v>
      </c>
      <c r="B198" t="str">
        <f>IF($B$16=FALSE(),"",IF(ISNA(VLOOKUP($A198,RelGegevens!$D$3:$M$1002,4,FALSE())),"",VLOOKUP($A198,RelGegevens!$D$3:$M$1002,4,FALSE())))</f>
        <v/>
      </c>
    </row>
    <row r="199" spans="1:2" x14ac:dyDescent="0.25">
      <c r="A199">
        <f t="shared" si="7"/>
        <v>181</v>
      </c>
      <c r="B199" t="str">
        <f>IF($B$16=FALSE(),"",IF(ISNA(VLOOKUP($A199,RelGegevens!$D$3:$M$1002,4,FALSE())),"",VLOOKUP($A199,RelGegevens!$D$3:$M$1002,4,FALSE())))</f>
        <v/>
      </c>
    </row>
    <row r="200" spans="1:2" x14ac:dyDescent="0.25">
      <c r="A200">
        <f t="shared" si="7"/>
        <v>182</v>
      </c>
      <c r="B200" t="str">
        <f>IF($B$16=FALSE(),"",IF(ISNA(VLOOKUP($A200,RelGegevens!$D$3:$M$1002,4,FALSE())),"",VLOOKUP($A200,RelGegevens!$D$3:$M$1002,4,FALSE())))</f>
        <v/>
      </c>
    </row>
    <row r="201" spans="1:2" x14ac:dyDescent="0.25">
      <c r="A201">
        <f t="shared" si="7"/>
        <v>183</v>
      </c>
      <c r="B201" t="str">
        <f>IF($B$16=FALSE(),"",IF(ISNA(VLOOKUP($A201,RelGegevens!$D$3:$M$1002,4,FALSE())),"",VLOOKUP($A201,RelGegevens!$D$3:$M$1002,4,FALSE())))</f>
        <v/>
      </c>
    </row>
    <row r="202" spans="1:2" x14ac:dyDescent="0.25">
      <c r="A202">
        <f t="shared" si="7"/>
        <v>184</v>
      </c>
      <c r="B202" t="str">
        <f>IF($B$16=FALSE(),"",IF(ISNA(VLOOKUP($A202,RelGegevens!$D$3:$M$1002,4,FALSE())),"",VLOOKUP($A202,RelGegevens!$D$3:$M$1002,4,FALSE())))</f>
        <v/>
      </c>
    </row>
    <row r="203" spans="1:2" x14ac:dyDescent="0.25">
      <c r="A203">
        <f t="shared" si="7"/>
        <v>185</v>
      </c>
      <c r="B203" t="str">
        <f>IF($B$16=FALSE(),"",IF(ISNA(VLOOKUP($A203,RelGegevens!$D$3:$M$1002,4,FALSE())),"",VLOOKUP($A203,RelGegevens!$D$3:$M$1002,4,FALSE())))</f>
        <v/>
      </c>
    </row>
    <row r="204" spans="1:2" x14ac:dyDescent="0.25">
      <c r="A204">
        <f t="shared" si="7"/>
        <v>186</v>
      </c>
      <c r="B204" t="str">
        <f>IF($B$16=FALSE(),"",IF(ISNA(VLOOKUP($A204,RelGegevens!$D$3:$M$1002,4,FALSE())),"",VLOOKUP($A204,RelGegevens!$D$3:$M$1002,4,FALSE())))</f>
        <v/>
      </c>
    </row>
    <row r="205" spans="1:2" x14ac:dyDescent="0.25">
      <c r="A205">
        <f t="shared" si="7"/>
        <v>187</v>
      </c>
      <c r="B205" t="str">
        <f>IF($B$16=FALSE(),"",IF(ISNA(VLOOKUP($A205,RelGegevens!$D$3:$M$1002,4,FALSE())),"",VLOOKUP($A205,RelGegevens!$D$3:$M$1002,4,FALSE())))</f>
        <v/>
      </c>
    </row>
    <row r="206" spans="1:2" x14ac:dyDescent="0.25">
      <c r="A206">
        <f t="shared" si="7"/>
        <v>188</v>
      </c>
      <c r="B206" t="str">
        <f>IF($B$16=FALSE(),"",IF(ISNA(VLOOKUP($A206,RelGegevens!$D$3:$M$1002,4,FALSE())),"",VLOOKUP($A206,RelGegevens!$D$3:$M$1002,4,FALSE())))</f>
        <v/>
      </c>
    </row>
    <row r="207" spans="1:2" x14ac:dyDescent="0.25">
      <c r="A207">
        <f t="shared" si="7"/>
        <v>189</v>
      </c>
      <c r="B207" t="str">
        <f>IF($B$16=FALSE(),"",IF(ISNA(VLOOKUP($A207,RelGegevens!$D$3:$M$1002,4,FALSE())),"",VLOOKUP($A207,RelGegevens!$D$3:$M$1002,4,FALSE())))</f>
        <v/>
      </c>
    </row>
    <row r="208" spans="1:2" x14ac:dyDescent="0.25">
      <c r="A208">
        <f t="shared" si="7"/>
        <v>190</v>
      </c>
      <c r="B208" t="str">
        <f>IF($B$16=FALSE(),"",IF(ISNA(VLOOKUP($A208,RelGegevens!$D$3:$M$1002,4,FALSE())),"",VLOOKUP($A208,RelGegevens!$D$3:$M$1002,4,FALSE())))</f>
        <v/>
      </c>
    </row>
    <row r="209" spans="1:3" x14ac:dyDescent="0.25">
      <c r="A209">
        <f t="shared" si="7"/>
        <v>191</v>
      </c>
      <c r="B209" t="str">
        <f>IF($B$16=FALSE(),"",IF(ISNA(VLOOKUP($A209,RelGegevens!$D$3:$M$1002,4,FALSE())),"",VLOOKUP($A209,RelGegevens!$D$3:$M$1002,4,FALSE())))</f>
        <v/>
      </c>
    </row>
    <row r="210" spans="1:3" x14ac:dyDescent="0.25">
      <c r="A210">
        <f t="shared" si="7"/>
        <v>192</v>
      </c>
      <c r="B210" t="str">
        <f>IF($B$16=FALSE(),"",IF(ISNA(VLOOKUP($A210,RelGegevens!$D$3:$M$1002,4,FALSE())),"",VLOOKUP($A210,RelGegevens!$D$3:$M$1002,4,FALSE())))</f>
        <v/>
      </c>
    </row>
    <row r="211" spans="1:3" x14ac:dyDescent="0.25">
      <c r="A211">
        <f t="shared" si="7"/>
        <v>193</v>
      </c>
      <c r="B211" t="str">
        <f>IF($B$16=FALSE(),"",IF(ISNA(VLOOKUP($A211,RelGegevens!$D$3:$M$1002,4,FALSE())),"",VLOOKUP($A211,RelGegevens!$D$3:$M$1002,4,FALSE())))</f>
        <v/>
      </c>
    </row>
    <row r="212" spans="1:3" x14ac:dyDescent="0.25">
      <c r="A212">
        <f t="shared" si="7"/>
        <v>194</v>
      </c>
      <c r="B212" t="str">
        <f>IF($B$16=FALSE(),"",IF(ISNA(VLOOKUP($A212,RelGegevens!$D$3:$M$1002,4,FALSE())),"",VLOOKUP($A212,RelGegevens!$D$3:$M$1002,4,FALSE())))</f>
        <v/>
      </c>
    </row>
    <row r="213" spans="1:3" x14ac:dyDescent="0.25">
      <c r="A213">
        <f t="shared" ref="A213:A218" si="8">A212+1</f>
        <v>195</v>
      </c>
      <c r="B213" t="str">
        <f>IF($B$16=FALSE(),"",IF(ISNA(VLOOKUP($A213,RelGegevens!$D$3:$M$1002,4,FALSE())),"",VLOOKUP($A213,RelGegevens!$D$3:$M$1002,4,FALSE())))</f>
        <v/>
      </c>
    </row>
    <row r="214" spans="1:3" x14ac:dyDescent="0.25">
      <c r="A214">
        <f t="shared" si="8"/>
        <v>196</v>
      </c>
      <c r="B214" t="str">
        <f>IF($B$16=FALSE(),"",IF(ISNA(VLOOKUP($A214,RelGegevens!$D$3:$M$1002,4,FALSE())),"",VLOOKUP($A214,RelGegevens!$D$3:$M$1002,4,FALSE())))</f>
        <v/>
      </c>
    </row>
    <row r="215" spans="1:3" x14ac:dyDescent="0.25">
      <c r="A215">
        <f t="shared" si="8"/>
        <v>197</v>
      </c>
      <c r="B215" t="str">
        <f>IF($B$16=FALSE(),"",IF(ISNA(VLOOKUP($A215,RelGegevens!$D$3:$M$1002,4,FALSE())),"",VLOOKUP($A215,RelGegevens!$D$3:$M$1002,4,FALSE())))</f>
        <v/>
      </c>
    </row>
    <row r="216" spans="1:3" x14ac:dyDescent="0.25">
      <c r="A216">
        <f t="shared" si="8"/>
        <v>198</v>
      </c>
      <c r="B216" t="str">
        <f>IF($B$16=FALSE(),"",IF(ISNA(VLOOKUP($A216,RelGegevens!$D$3:$M$1002,4,FALSE())),"",VLOOKUP($A216,RelGegevens!$D$3:$M$1002,4,FALSE())))</f>
        <v/>
      </c>
    </row>
    <row r="217" spans="1:3" x14ac:dyDescent="0.25">
      <c r="A217">
        <f t="shared" si="8"/>
        <v>199</v>
      </c>
      <c r="B217" t="str">
        <f>IF($B$16=FALSE(),"",IF(ISNA(VLOOKUP($A217,RelGegevens!$D$3:$M$1002,4,FALSE())),"",VLOOKUP($A217,RelGegevens!$D$3:$M$1002,4,FALSE())))</f>
        <v/>
      </c>
    </row>
    <row r="218" spans="1:3" x14ac:dyDescent="0.25">
      <c r="A218">
        <f t="shared" si="8"/>
        <v>200</v>
      </c>
      <c r="B218" t="str">
        <f>IF($B$16=FALSE(),"",IF(ISNA(VLOOKUP($A218,RelGegevens!$D$3:$M$1002,4,FALSE())),"",VLOOKUP($A218,RelGegevens!$D$3:$M$1002,4,FALSE())))</f>
        <v/>
      </c>
      <c r="C218" t="str">
        <f>IF($B$16=FALSE(),"",IF(ISNA(VLOOKUP($A218,RelGegevens!$E$3:$M$1002,5,FALSE())),"",VLOOKUP($A218,RelGegevens!$E$3:$M$1002,5,FALSE())))</f>
        <v/>
      </c>
    </row>
  </sheetData>
  <phoneticPr fontId="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183A-A916-405F-9F6E-F8502C51126E}">
  <dimension ref="A1:M1003"/>
  <sheetViews>
    <sheetView workbookViewId="0">
      <selection activeCell="C3" sqref="C3"/>
    </sheetView>
  </sheetViews>
  <sheetFormatPr defaultRowHeight="12.5" x14ac:dyDescent="0.25"/>
  <cols>
    <col min="2" max="2" width="15.90625" bestFit="1" customWidth="1"/>
    <col min="3" max="3" width="22" bestFit="1" customWidth="1"/>
    <col min="4" max="4" width="15.36328125" bestFit="1" customWidth="1"/>
    <col min="5" max="5" width="24.54296875" bestFit="1" customWidth="1"/>
    <col min="6" max="6" width="10.90625" bestFit="1" customWidth="1"/>
    <col min="7" max="7" width="9.36328125" bestFit="1" customWidth="1"/>
    <col min="8" max="8" width="24.453125" bestFit="1" customWidth="1"/>
    <col min="9" max="9" width="18.54296875" bestFit="1" customWidth="1"/>
    <col min="10" max="10" width="30.08984375" bestFit="1" customWidth="1"/>
    <col min="11" max="11" width="20.08984375" bestFit="1" customWidth="1"/>
    <col min="12" max="12" width="19.08984375" bestFit="1" customWidth="1"/>
    <col min="13" max="13" width="8.08984375" bestFit="1" customWidth="1"/>
  </cols>
  <sheetData>
    <row r="1" spans="1:13" x14ac:dyDescent="0.25">
      <c r="A1" s="6" t="s">
        <v>279</v>
      </c>
      <c r="B1" s="6" t="s">
        <v>282</v>
      </c>
      <c r="C1" s="6" t="s">
        <v>283</v>
      </c>
      <c r="D1" s="6" t="s">
        <v>276</v>
      </c>
      <c r="E1" s="6" t="s">
        <v>277</v>
      </c>
      <c r="F1" s="6" t="s">
        <v>278</v>
      </c>
      <c r="G1" s="7" t="s">
        <v>163</v>
      </c>
      <c r="H1" s="7" t="s">
        <v>164</v>
      </c>
      <c r="I1" s="7" t="s">
        <v>165</v>
      </c>
      <c r="J1" s="7" t="s">
        <v>166</v>
      </c>
      <c r="K1" s="7" t="s">
        <v>193</v>
      </c>
      <c r="L1" s="7" t="s">
        <v>194</v>
      </c>
      <c r="M1" s="65" t="s">
        <v>195</v>
      </c>
    </row>
    <row r="2" spans="1:13" x14ac:dyDescent="0.25">
      <c r="D2" s="8"/>
      <c r="E2" s="8"/>
      <c r="F2" s="8"/>
      <c r="G2" s="8">
        <f>HLOOKUP(G1,'Data LMA'!$A$12:$BK$13,2,FALSE())</f>
        <v>4</v>
      </c>
      <c r="H2" s="8">
        <f>HLOOKUP(H1,'Data LMA'!$A$12:$BK$13,2,FALSE())</f>
        <v>4</v>
      </c>
      <c r="I2" s="8">
        <f>HLOOKUP(I1,'Data LMA'!$A$12:$BK$13,2,FALSE())</f>
        <v>4</v>
      </c>
      <c r="J2" s="8">
        <f>HLOOKUP(J1,'Data LMA'!$A$12:$BK$13,2,FALSE())</f>
        <v>4</v>
      </c>
      <c r="K2" s="8">
        <f>HLOOKUP(K1,'Data LMA'!$A$12:$BK$13,2,FALSE())</f>
        <v>4</v>
      </c>
      <c r="L2" s="8">
        <f>HLOOKUP(L1,'Data LMA'!$A$12:$BK$13,2,FALSE())</f>
        <v>4</v>
      </c>
      <c r="M2" s="8">
        <f>HLOOKUP(M1,'Data LMA'!$A$12:$BK$13,2,FALSE())</f>
        <v>4</v>
      </c>
    </row>
    <row r="3" spans="1:13" x14ac:dyDescent="0.25">
      <c r="A3" s="8">
        <v>1</v>
      </c>
      <c r="B3" s="8" t="str">
        <f>G3</f>
        <v/>
      </c>
      <c r="C3" s="8" t="str">
        <f>I3</f>
        <v/>
      </c>
      <c r="D3" s="5">
        <v>1</v>
      </c>
      <c r="E3" s="5">
        <v>1</v>
      </c>
      <c r="F3" s="5" t="str">
        <f>IF(AND(G3&lt;&gt;"",I3&lt;&gt;""),CONCATENATE(G3,"-",I3),"")</f>
        <v/>
      </c>
      <c r="G3" s="5" t="str">
        <f>IF(INDEX('Afvalgegevens LMA'!$A$1:$BK$1003,RelGegevens!$A3+'Data LMA'!$A$2,RelGegevens!G$2)="","",INDEX('Afvalgegevens LMA'!$A$1:$BK$1003,RelGegevens!$A3+'Data LMA'!$A$2,RelGegevens!G$2))</f>
        <v/>
      </c>
      <c r="H3" s="5" t="str">
        <f>IF(INDEX('Afvalgegevens LMA'!$A$1:$BK$1003,RelGegevens!$A3+'Data LMA'!$A$2,RelGegevens!H$2)="","",INDEX('Afvalgegevens LMA'!$A$1:$BK$1003,RelGegevens!$A3+'Data LMA'!$A$2,RelGegevens!H$2))</f>
        <v/>
      </c>
      <c r="I3" s="5" t="str">
        <f>IF(INDEX('Afvalgegevens LMA'!$A$1:$BK$1003,RelGegevens!$A3+'Data LMA'!$A$2,RelGegevens!I$2)="","",INDEX('Afvalgegevens LMA'!$A$1:$BK$1003,RelGegevens!$A3+'Data LMA'!$A$2,RelGegevens!I$2))</f>
        <v/>
      </c>
      <c r="J3" s="5" t="str">
        <f>IF(INDEX('Afvalgegevens LMA'!$A$1:$BK$1003,RelGegevens!$A3+'Data LMA'!$A$2,RelGegevens!J$2)="","",INDEX('Afvalgegevens LMA'!$A$1:$BK$1003,RelGegevens!$A3+'Data LMA'!$A$2,RelGegevens!J$2))</f>
        <v/>
      </c>
      <c r="K3" s="5" t="str">
        <f>IF(INDEX('Afvalgegevens LMA'!$A$1:$BK$1003,RelGegevens!$A3+'Data LMA'!$A$2,RelGegevens!K$2)="","",INDEX('Afvalgegevens LMA'!$A$1:$BK$1003,RelGegevens!$A3+'Data LMA'!$A$2,RelGegevens!K$2))</f>
        <v/>
      </c>
      <c r="L3" s="5" t="str">
        <f>IF(INDEX('Afvalgegevens LMA'!$A$1:$BK$1003,RelGegevens!$A3+'Data LMA'!$A$2,RelGegevens!L$2)="","",INDEX('Afvalgegevens LMA'!$A$1:$BK$1003,RelGegevens!$A3+'Data LMA'!$A$2,RelGegevens!L$2))</f>
        <v/>
      </c>
      <c r="M3" s="5" t="str">
        <f>IF(INDEX('Afvalgegevens LMA'!$A$1:$BK$1003,RelGegevens!$A3+'Data LMA'!$A$2,RelGegevens!M$2)="","",INDEX('Afvalgegevens LMA'!$A$1:$BK$1003,RelGegevens!$A3+'Data LMA'!$A$2,RelGegevens!M$2))</f>
        <v/>
      </c>
    </row>
    <row r="4" spans="1:13" x14ac:dyDescent="0.25">
      <c r="A4" s="8">
        <f t="shared" ref="A4:A13" si="0">A3+1</f>
        <v>2</v>
      </c>
      <c r="B4" s="8" t="str">
        <f>IF(ISNUMBER(FIND(G4,B3)),B3,CONCATENATE(B3,"/",G4))</f>
        <v/>
      </c>
      <c r="C4" s="8" t="str">
        <f>IF(ISNUMBER(FIND(I4,C3)),C3,CONCATENATE(C3,"/",I4))</f>
        <v/>
      </c>
      <c r="D4" s="5">
        <f>IF(ISNUMBER(FIND(G4,B3)),-ABS(D3),ABS(D3)+1)</f>
        <v>-1</v>
      </c>
      <c r="E4" s="5">
        <f>IF(ISNUMBER(FIND(I4,C3)),-ABS(E3),ABS(E3)+1)</f>
        <v>-1</v>
      </c>
      <c r="F4" s="5" t="str">
        <f t="shared" ref="F4:F13" si="1">IF(AND(G4&lt;&gt;"",I4&lt;&gt;""),CONCATENATE(G4,"-",I4),"")</f>
        <v/>
      </c>
      <c r="G4" s="5" t="str">
        <f>IF(INDEX('Afvalgegevens LMA'!$A$1:$BK$1003,RelGegevens!$A4+'Data LMA'!$A$2,RelGegevens!G$2)="","",INDEX('Afvalgegevens LMA'!$A$1:$BK$1003,RelGegevens!$A4+'Data LMA'!$A$2,RelGegevens!G$2))</f>
        <v/>
      </c>
      <c r="H4" s="5" t="str">
        <f>IF(INDEX('Afvalgegevens LMA'!$A$1:$BK$1003,RelGegevens!$A4+'Data LMA'!$A$2,RelGegevens!H$2)="","",INDEX('Afvalgegevens LMA'!$A$1:$BK$1003,RelGegevens!$A4+'Data LMA'!$A$2,RelGegevens!H$2))</f>
        <v/>
      </c>
      <c r="I4" s="5" t="str">
        <f>IF(INDEX('Afvalgegevens LMA'!$A$1:$BK$1003,RelGegevens!$A4+'Data LMA'!$A$2,RelGegevens!I$2)="","",INDEX('Afvalgegevens LMA'!$A$1:$BK$1003,RelGegevens!$A4+'Data LMA'!$A$2,RelGegevens!I$2))</f>
        <v/>
      </c>
      <c r="J4" s="5" t="str">
        <f>IF(INDEX('Afvalgegevens LMA'!$A$1:$BK$1003,RelGegevens!$A4+'Data LMA'!$A$2,RelGegevens!J$2)="","",INDEX('Afvalgegevens LMA'!$A$1:$BK$1003,RelGegevens!$A4+'Data LMA'!$A$2,RelGegevens!J$2))</f>
        <v/>
      </c>
      <c r="K4" s="5" t="str">
        <f>IF(INDEX('Afvalgegevens LMA'!$A$1:$BK$1003,RelGegevens!$A4+'Data LMA'!$A$2,RelGegevens!K$2)="","",INDEX('Afvalgegevens LMA'!$A$1:$BK$1003,RelGegevens!$A4+'Data LMA'!$A$2,RelGegevens!K$2))</f>
        <v/>
      </c>
      <c r="L4" s="5" t="str">
        <f>IF(INDEX('Afvalgegevens LMA'!$A$1:$BK$1003,RelGegevens!$A4+'Data LMA'!$A$2,RelGegevens!L$2)="","",INDEX('Afvalgegevens LMA'!$A$1:$BK$1003,RelGegevens!$A4+'Data LMA'!$A$2,RelGegevens!L$2))</f>
        <v/>
      </c>
      <c r="M4" s="5" t="str">
        <f>IF(INDEX('Afvalgegevens LMA'!$A$1:$BK$1003,RelGegevens!$A4+'Data LMA'!$A$2,RelGegevens!M$2)="","",INDEX('Afvalgegevens LMA'!$A$1:$BK$1003,RelGegevens!$A4+'Data LMA'!$A$2,RelGegevens!M$2))</f>
        <v/>
      </c>
    </row>
    <row r="5" spans="1:13" x14ac:dyDescent="0.25">
      <c r="A5" s="8">
        <f t="shared" si="0"/>
        <v>3</v>
      </c>
      <c r="B5" s="8" t="str">
        <f t="shared" ref="B5:B13" si="2">IF(ISNUMBER(FIND(G5,B4)),B4,CONCATENATE(B4,"/",G5))</f>
        <v/>
      </c>
      <c r="C5" s="8" t="str">
        <f t="shared" ref="C5:C13" si="3">IF(ISNUMBER(FIND(I5,C4)),C4,CONCATENATE(C4,"/",I5))</f>
        <v/>
      </c>
      <c r="D5" s="5">
        <f t="shared" ref="D5:D13" si="4">IF(ISNUMBER(FIND(G5,B4)),-ABS(D4),ABS(D4)+1)</f>
        <v>-1</v>
      </c>
      <c r="E5" s="5">
        <f t="shared" ref="E5:E13" si="5">IF(ISNUMBER(FIND(I5,C4)),-ABS(E4),ABS(E4)+1)</f>
        <v>-1</v>
      </c>
      <c r="F5" s="5" t="str">
        <f t="shared" si="1"/>
        <v/>
      </c>
      <c r="G5" s="5" t="str">
        <f>IF(INDEX('Afvalgegevens LMA'!$A$1:$BK$1003,RelGegevens!$A5+'Data LMA'!$A$2,RelGegevens!G$2)="","",INDEX('Afvalgegevens LMA'!$A$1:$BK$1003,RelGegevens!$A5+'Data LMA'!$A$2,RelGegevens!G$2))</f>
        <v/>
      </c>
      <c r="H5" s="5" t="str">
        <f>IF(INDEX('Afvalgegevens LMA'!$A$1:$BK$1003,RelGegevens!$A5+'Data LMA'!$A$2,RelGegevens!H$2)="","",INDEX('Afvalgegevens LMA'!$A$1:$BK$1003,RelGegevens!$A5+'Data LMA'!$A$2,RelGegevens!H$2))</f>
        <v/>
      </c>
      <c r="I5" s="5" t="str">
        <f>IF(INDEX('Afvalgegevens LMA'!$A$1:$BK$1003,RelGegevens!$A5+'Data LMA'!$A$2,RelGegevens!I$2)="","",INDEX('Afvalgegevens LMA'!$A$1:$BK$1003,RelGegevens!$A5+'Data LMA'!$A$2,RelGegevens!I$2))</f>
        <v/>
      </c>
      <c r="J5" s="5" t="str">
        <f>IF(INDEX('Afvalgegevens LMA'!$A$1:$BK$1003,RelGegevens!$A5+'Data LMA'!$A$2,RelGegevens!J$2)="","",INDEX('Afvalgegevens LMA'!$A$1:$BK$1003,RelGegevens!$A5+'Data LMA'!$A$2,RelGegevens!J$2))</f>
        <v/>
      </c>
      <c r="K5" s="5" t="str">
        <f>IF(INDEX('Afvalgegevens LMA'!$A$1:$BK$1003,RelGegevens!$A5+'Data LMA'!$A$2,RelGegevens!K$2)="","",INDEX('Afvalgegevens LMA'!$A$1:$BK$1003,RelGegevens!$A5+'Data LMA'!$A$2,RelGegevens!K$2))</f>
        <v/>
      </c>
      <c r="L5" s="5" t="str">
        <f>IF(INDEX('Afvalgegevens LMA'!$A$1:$BK$1003,RelGegevens!$A5+'Data LMA'!$A$2,RelGegevens!L$2)="","",INDEX('Afvalgegevens LMA'!$A$1:$BK$1003,RelGegevens!$A5+'Data LMA'!$A$2,RelGegevens!L$2))</f>
        <v/>
      </c>
      <c r="M5" s="5" t="str">
        <f>IF(INDEX('Afvalgegevens LMA'!$A$1:$BK$1003,RelGegevens!$A5+'Data LMA'!$A$2,RelGegevens!M$2)="","",INDEX('Afvalgegevens LMA'!$A$1:$BK$1003,RelGegevens!$A5+'Data LMA'!$A$2,RelGegevens!M$2))</f>
        <v/>
      </c>
    </row>
    <row r="6" spans="1:13" x14ac:dyDescent="0.25">
      <c r="A6" s="8">
        <f t="shared" si="0"/>
        <v>4</v>
      </c>
      <c r="B6" s="8" t="str">
        <f t="shared" si="2"/>
        <v/>
      </c>
      <c r="C6" s="8" t="str">
        <f t="shared" si="3"/>
        <v/>
      </c>
      <c r="D6" s="5">
        <f t="shared" si="4"/>
        <v>-1</v>
      </c>
      <c r="E6" s="5">
        <f t="shared" si="5"/>
        <v>-1</v>
      </c>
      <c r="F6" s="5" t="str">
        <f t="shared" si="1"/>
        <v/>
      </c>
      <c r="G6" s="5" t="str">
        <f>IF(INDEX('Afvalgegevens LMA'!$A$1:$BK$1003,RelGegevens!$A6+'Data LMA'!$A$2,RelGegevens!G$2)="","",INDEX('Afvalgegevens LMA'!$A$1:$BK$1003,RelGegevens!$A6+'Data LMA'!$A$2,RelGegevens!G$2))</f>
        <v/>
      </c>
      <c r="H6" s="5" t="str">
        <f>IF(INDEX('Afvalgegevens LMA'!$A$1:$BK$1003,RelGegevens!$A6+'Data LMA'!$A$2,RelGegevens!H$2)="","",INDEX('Afvalgegevens LMA'!$A$1:$BK$1003,RelGegevens!$A6+'Data LMA'!$A$2,RelGegevens!H$2))</f>
        <v/>
      </c>
      <c r="I6" s="5" t="str">
        <f>IF(INDEX('Afvalgegevens LMA'!$A$1:$BK$1003,RelGegevens!$A6+'Data LMA'!$A$2,RelGegevens!I$2)="","",INDEX('Afvalgegevens LMA'!$A$1:$BK$1003,RelGegevens!$A6+'Data LMA'!$A$2,RelGegevens!I$2))</f>
        <v/>
      </c>
      <c r="J6" s="5" t="str">
        <f>IF(INDEX('Afvalgegevens LMA'!$A$1:$BK$1003,RelGegevens!$A6+'Data LMA'!$A$2,RelGegevens!J$2)="","",INDEX('Afvalgegevens LMA'!$A$1:$BK$1003,RelGegevens!$A6+'Data LMA'!$A$2,RelGegevens!J$2))</f>
        <v/>
      </c>
      <c r="K6" s="5" t="str">
        <f>IF(INDEX('Afvalgegevens LMA'!$A$1:$BK$1003,RelGegevens!$A6+'Data LMA'!$A$2,RelGegevens!K$2)="","",INDEX('Afvalgegevens LMA'!$A$1:$BK$1003,RelGegevens!$A6+'Data LMA'!$A$2,RelGegevens!K$2))</f>
        <v/>
      </c>
      <c r="L6" s="5" t="str">
        <f>IF(INDEX('Afvalgegevens LMA'!$A$1:$BK$1003,RelGegevens!$A6+'Data LMA'!$A$2,RelGegevens!L$2)="","",INDEX('Afvalgegevens LMA'!$A$1:$BK$1003,RelGegevens!$A6+'Data LMA'!$A$2,RelGegevens!L$2))</f>
        <v/>
      </c>
      <c r="M6" s="5" t="str">
        <f>IF(INDEX('Afvalgegevens LMA'!$A$1:$BK$1003,RelGegevens!$A6+'Data LMA'!$A$2,RelGegevens!M$2)="","",INDEX('Afvalgegevens LMA'!$A$1:$BK$1003,RelGegevens!$A6+'Data LMA'!$A$2,RelGegevens!M$2))</f>
        <v/>
      </c>
    </row>
    <row r="7" spans="1:13" x14ac:dyDescent="0.25">
      <c r="A7" s="8">
        <f t="shared" si="0"/>
        <v>5</v>
      </c>
      <c r="B7" s="8" t="str">
        <f t="shared" si="2"/>
        <v/>
      </c>
      <c r="C7" s="8" t="str">
        <f t="shared" si="3"/>
        <v/>
      </c>
      <c r="D7" s="5">
        <f t="shared" si="4"/>
        <v>-1</v>
      </c>
      <c r="E7" s="5">
        <f t="shared" si="5"/>
        <v>-1</v>
      </c>
      <c r="F7" s="5" t="str">
        <f t="shared" si="1"/>
        <v/>
      </c>
      <c r="G7" s="5" t="str">
        <f>IF(INDEX('Afvalgegevens LMA'!$A$1:$BK$1003,RelGegevens!$A7+'Data LMA'!$A$2,RelGegevens!G$2)="","",INDEX('Afvalgegevens LMA'!$A$1:$BK$1003,RelGegevens!$A7+'Data LMA'!$A$2,RelGegevens!G$2))</f>
        <v/>
      </c>
      <c r="H7" s="5" t="str">
        <f>IF(INDEX('Afvalgegevens LMA'!$A$1:$BK$1003,RelGegevens!$A7+'Data LMA'!$A$2,RelGegevens!H$2)="","",INDEX('Afvalgegevens LMA'!$A$1:$BK$1003,RelGegevens!$A7+'Data LMA'!$A$2,RelGegevens!H$2))</f>
        <v/>
      </c>
      <c r="I7" s="5" t="str">
        <f>IF(INDEX('Afvalgegevens LMA'!$A$1:$BK$1003,RelGegevens!$A7+'Data LMA'!$A$2,RelGegevens!I$2)="","",INDEX('Afvalgegevens LMA'!$A$1:$BK$1003,RelGegevens!$A7+'Data LMA'!$A$2,RelGegevens!I$2))</f>
        <v/>
      </c>
      <c r="J7" s="5" t="str">
        <f>IF(INDEX('Afvalgegevens LMA'!$A$1:$BK$1003,RelGegevens!$A7+'Data LMA'!$A$2,RelGegevens!J$2)="","",INDEX('Afvalgegevens LMA'!$A$1:$BK$1003,RelGegevens!$A7+'Data LMA'!$A$2,RelGegevens!J$2))</f>
        <v/>
      </c>
      <c r="K7" s="5" t="str">
        <f>IF(INDEX('Afvalgegevens LMA'!$A$1:$BK$1003,RelGegevens!$A7+'Data LMA'!$A$2,RelGegevens!K$2)="","",INDEX('Afvalgegevens LMA'!$A$1:$BK$1003,RelGegevens!$A7+'Data LMA'!$A$2,RelGegevens!K$2))</f>
        <v/>
      </c>
      <c r="L7" s="5" t="str">
        <f>IF(INDEX('Afvalgegevens LMA'!$A$1:$BK$1003,RelGegevens!$A7+'Data LMA'!$A$2,RelGegevens!L$2)="","",INDEX('Afvalgegevens LMA'!$A$1:$BK$1003,RelGegevens!$A7+'Data LMA'!$A$2,RelGegevens!L$2))</f>
        <v/>
      </c>
      <c r="M7" s="5" t="str">
        <f>IF(INDEX('Afvalgegevens LMA'!$A$1:$BK$1003,RelGegevens!$A7+'Data LMA'!$A$2,RelGegevens!M$2)="","",INDEX('Afvalgegevens LMA'!$A$1:$BK$1003,RelGegevens!$A7+'Data LMA'!$A$2,RelGegevens!M$2))</f>
        <v/>
      </c>
    </row>
    <row r="8" spans="1:13" x14ac:dyDescent="0.25">
      <c r="A8" s="8">
        <f t="shared" si="0"/>
        <v>6</v>
      </c>
      <c r="B8" s="8" t="str">
        <f t="shared" si="2"/>
        <v/>
      </c>
      <c r="C8" s="8" t="str">
        <f t="shared" si="3"/>
        <v/>
      </c>
      <c r="D8" s="5">
        <f t="shared" si="4"/>
        <v>-1</v>
      </c>
      <c r="E8" s="5">
        <f t="shared" si="5"/>
        <v>-1</v>
      </c>
      <c r="F8" s="5" t="str">
        <f t="shared" si="1"/>
        <v/>
      </c>
      <c r="G8" s="5" t="str">
        <f>IF(INDEX('Afvalgegevens LMA'!$A$1:$BK$1003,RelGegevens!$A8+'Data LMA'!$A$2,RelGegevens!G$2)="","",INDEX('Afvalgegevens LMA'!$A$1:$BK$1003,RelGegevens!$A8+'Data LMA'!$A$2,RelGegevens!G$2))</f>
        <v/>
      </c>
      <c r="H8" s="5" t="str">
        <f>IF(INDEX('Afvalgegevens LMA'!$A$1:$BK$1003,RelGegevens!$A8+'Data LMA'!$A$2,RelGegevens!H$2)="","",INDEX('Afvalgegevens LMA'!$A$1:$BK$1003,RelGegevens!$A8+'Data LMA'!$A$2,RelGegevens!H$2))</f>
        <v/>
      </c>
      <c r="I8" s="5" t="str">
        <f>IF(INDEX('Afvalgegevens LMA'!$A$1:$BK$1003,RelGegevens!$A8+'Data LMA'!$A$2,RelGegevens!I$2)="","",INDEX('Afvalgegevens LMA'!$A$1:$BK$1003,RelGegevens!$A8+'Data LMA'!$A$2,RelGegevens!I$2))</f>
        <v/>
      </c>
      <c r="J8" s="5" t="str">
        <f>IF(INDEX('Afvalgegevens LMA'!$A$1:$BK$1003,RelGegevens!$A8+'Data LMA'!$A$2,RelGegevens!J$2)="","",INDEX('Afvalgegevens LMA'!$A$1:$BK$1003,RelGegevens!$A8+'Data LMA'!$A$2,RelGegevens!J$2))</f>
        <v/>
      </c>
      <c r="K8" s="5" t="str">
        <f>IF(INDEX('Afvalgegevens LMA'!$A$1:$BK$1003,RelGegevens!$A8+'Data LMA'!$A$2,RelGegevens!K$2)="","",INDEX('Afvalgegevens LMA'!$A$1:$BK$1003,RelGegevens!$A8+'Data LMA'!$A$2,RelGegevens!K$2))</f>
        <v/>
      </c>
      <c r="L8" s="5" t="str">
        <f>IF(INDEX('Afvalgegevens LMA'!$A$1:$BK$1003,RelGegevens!$A8+'Data LMA'!$A$2,RelGegevens!L$2)="","",INDEX('Afvalgegevens LMA'!$A$1:$BK$1003,RelGegevens!$A8+'Data LMA'!$A$2,RelGegevens!L$2))</f>
        <v/>
      </c>
      <c r="M8" s="5" t="str">
        <f>IF(INDEX('Afvalgegevens LMA'!$A$1:$BK$1003,RelGegevens!$A8+'Data LMA'!$A$2,RelGegevens!M$2)="","",INDEX('Afvalgegevens LMA'!$A$1:$BK$1003,RelGegevens!$A8+'Data LMA'!$A$2,RelGegevens!M$2))</f>
        <v/>
      </c>
    </row>
    <row r="9" spans="1:13" x14ac:dyDescent="0.25">
      <c r="A9" s="8">
        <f t="shared" si="0"/>
        <v>7</v>
      </c>
      <c r="B9" s="8" t="str">
        <f t="shared" si="2"/>
        <v/>
      </c>
      <c r="C9" s="8" t="str">
        <f t="shared" si="3"/>
        <v/>
      </c>
      <c r="D9" s="5">
        <f t="shared" si="4"/>
        <v>-1</v>
      </c>
      <c r="E9" s="5">
        <f t="shared" si="5"/>
        <v>-1</v>
      </c>
      <c r="F9" s="5" t="str">
        <f t="shared" si="1"/>
        <v/>
      </c>
      <c r="G9" s="5" t="str">
        <f>IF(INDEX('Afvalgegevens LMA'!$A$1:$BK$1003,RelGegevens!$A9+'Data LMA'!$A$2,RelGegevens!G$2)="","",INDEX('Afvalgegevens LMA'!$A$1:$BK$1003,RelGegevens!$A9+'Data LMA'!$A$2,RelGegevens!G$2))</f>
        <v/>
      </c>
      <c r="H9" s="5" t="str">
        <f>IF(INDEX('Afvalgegevens LMA'!$A$1:$BK$1003,RelGegevens!$A9+'Data LMA'!$A$2,RelGegevens!H$2)="","",INDEX('Afvalgegevens LMA'!$A$1:$BK$1003,RelGegevens!$A9+'Data LMA'!$A$2,RelGegevens!H$2))</f>
        <v/>
      </c>
      <c r="I9" s="5" t="str">
        <f>IF(INDEX('Afvalgegevens LMA'!$A$1:$BK$1003,RelGegevens!$A9+'Data LMA'!$A$2,RelGegevens!I$2)="","",INDEX('Afvalgegevens LMA'!$A$1:$BK$1003,RelGegevens!$A9+'Data LMA'!$A$2,RelGegevens!I$2))</f>
        <v/>
      </c>
      <c r="J9" s="5" t="str">
        <f>IF(INDEX('Afvalgegevens LMA'!$A$1:$BK$1003,RelGegevens!$A9+'Data LMA'!$A$2,RelGegevens!J$2)="","",INDEX('Afvalgegevens LMA'!$A$1:$BK$1003,RelGegevens!$A9+'Data LMA'!$A$2,RelGegevens!J$2))</f>
        <v/>
      </c>
      <c r="K9" s="5" t="str">
        <f>IF(INDEX('Afvalgegevens LMA'!$A$1:$BK$1003,RelGegevens!$A9+'Data LMA'!$A$2,RelGegevens!K$2)="","",INDEX('Afvalgegevens LMA'!$A$1:$BK$1003,RelGegevens!$A9+'Data LMA'!$A$2,RelGegevens!K$2))</f>
        <v/>
      </c>
      <c r="L9" s="5" t="str">
        <f>IF(INDEX('Afvalgegevens LMA'!$A$1:$BK$1003,RelGegevens!$A9+'Data LMA'!$A$2,RelGegevens!L$2)="","",INDEX('Afvalgegevens LMA'!$A$1:$BK$1003,RelGegevens!$A9+'Data LMA'!$A$2,RelGegevens!L$2))</f>
        <v/>
      </c>
      <c r="M9" s="5" t="str">
        <f>IF(INDEX('Afvalgegevens LMA'!$A$1:$BK$1003,RelGegevens!$A9+'Data LMA'!$A$2,RelGegevens!M$2)="","",INDEX('Afvalgegevens LMA'!$A$1:$BK$1003,RelGegevens!$A9+'Data LMA'!$A$2,RelGegevens!M$2))</f>
        <v/>
      </c>
    </row>
    <row r="10" spans="1:13" x14ac:dyDescent="0.25">
      <c r="A10" s="8">
        <f t="shared" si="0"/>
        <v>8</v>
      </c>
      <c r="B10" s="8" t="str">
        <f t="shared" si="2"/>
        <v/>
      </c>
      <c r="C10" s="8" t="str">
        <f t="shared" si="3"/>
        <v/>
      </c>
      <c r="D10" s="5">
        <f t="shared" si="4"/>
        <v>-1</v>
      </c>
      <c r="E10" s="5">
        <f t="shared" si="5"/>
        <v>-1</v>
      </c>
      <c r="F10" s="5" t="str">
        <f t="shared" si="1"/>
        <v/>
      </c>
      <c r="G10" s="5" t="str">
        <f>IF(INDEX('Afvalgegevens LMA'!$A$1:$BK$1003,RelGegevens!$A10+'Data LMA'!$A$2,RelGegevens!G$2)="","",INDEX('Afvalgegevens LMA'!$A$1:$BK$1003,RelGegevens!$A10+'Data LMA'!$A$2,RelGegevens!G$2))</f>
        <v/>
      </c>
      <c r="H10" s="5" t="str">
        <f>IF(INDEX('Afvalgegevens LMA'!$A$1:$BK$1003,RelGegevens!$A10+'Data LMA'!$A$2,RelGegevens!H$2)="","",INDEX('Afvalgegevens LMA'!$A$1:$BK$1003,RelGegevens!$A10+'Data LMA'!$A$2,RelGegevens!H$2))</f>
        <v/>
      </c>
      <c r="I10" s="5" t="str">
        <f>IF(INDEX('Afvalgegevens LMA'!$A$1:$BK$1003,RelGegevens!$A10+'Data LMA'!$A$2,RelGegevens!I$2)="","",INDEX('Afvalgegevens LMA'!$A$1:$BK$1003,RelGegevens!$A10+'Data LMA'!$A$2,RelGegevens!I$2))</f>
        <v/>
      </c>
      <c r="J10" s="5" t="str">
        <f>IF(INDEX('Afvalgegevens LMA'!$A$1:$BK$1003,RelGegevens!$A10+'Data LMA'!$A$2,RelGegevens!J$2)="","",INDEX('Afvalgegevens LMA'!$A$1:$BK$1003,RelGegevens!$A10+'Data LMA'!$A$2,RelGegevens!J$2))</f>
        <v/>
      </c>
      <c r="K10" s="5" t="str">
        <f>IF(INDEX('Afvalgegevens LMA'!$A$1:$BK$1003,RelGegevens!$A10+'Data LMA'!$A$2,RelGegevens!K$2)="","",INDEX('Afvalgegevens LMA'!$A$1:$BK$1003,RelGegevens!$A10+'Data LMA'!$A$2,RelGegevens!K$2))</f>
        <v/>
      </c>
      <c r="L10" s="5" t="str">
        <f>IF(INDEX('Afvalgegevens LMA'!$A$1:$BK$1003,RelGegevens!$A10+'Data LMA'!$A$2,RelGegevens!L$2)="","",INDEX('Afvalgegevens LMA'!$A$1:$BK$1003,RelGegevens!$A10+'Data LMA'!$A$2,RelGegevens!L$2))</f>
        <v/>
      </c>
      <c r="M10" s="5" t="str">
        <f>IF(INDEX('Afvalgegevens LMA'!$A$1:$BK$1003,RelGegevens!$A10+'Data LMA'!$A$2,RelGegevens!M$2)="","",INDEX('Afvalgegevens LMA'!$A$1:$BK$1003,RelGegevens!$A10+'Data LMA'!$A$2,RelGegevens!M$2))</f>
        <v/>
      </c>
    </row>
    <row r="11" spans="1:13" x14ac:dyDescent="0.25">
      <c r="A11" s="8">
        <f t="shared" si="0"/>
        <v>9</v>
      </c>
      <c r="B11" s="8" t="str">
        <f t="shared" si="2"/>
        <v/>
      </c>
      <c r="C11" s="8" t="str">
        <f t="shared" si="3"/>
        <v/>
      </c>
      <c r="D11" s="5">
        <f t="shared" si="4"/>
        <v>-1</v>
      </c>
      <c r="E11" s="5">
        <f t="shared" si="5"/>
        <v>-1</v>
      </c>
      <c r="F11" s="5" t="str">
        <f t="shared" si="1"/>
        <v/>
      </c>
      <c r="G11" s="5" t="str">
        <f>IF(INDEX('Afvalgegevens LMA'!$A$1:$BK$1003,RelGegevens!$A11+'Data LMA'!$A$2,RelGegevens!G$2)="","",INDEX('Afvalgegevens LMA'!$A$1:$BK$1003,RelGegevens!$A11+'Data LMA'!$A$2,RelGegevens!G$2))</f>
        <v/>
      </c>
      <c r="H11" s="5" t="str">
        <f>IF(INDEX('Afvalgegevens LMA'!$A$1:$BK$1003,RelGegevens!$A11+'Data LMA'!$A$2,RelGegevens!H$2)="","",INDEX('Afvalgegevens LMA'!$A$1:$BK$1003,RelGegevens!$A11+'Data LMA'!$A$2,RelGegevens!H$2))</f>
        <v/>
      </c>
      <c r="I11" s="5" t="str">
        <f>IF(INDEX('Afvalgegevens LMA'!$A$1:$BK$1003,RelGegevens!$A11+'Data LMA'!$A$2,RelGegevens!I$2)="","",INDEX('Afvalgegevens LMA'!$A$1:$BK$1003,RelGegevens!$A11+'Data LMA'!$A$2,RelGegevens!I$2))</f>
        <v/>
      </c>
      <c r="J11" s="5" t="str">
        <f>IF(INDEX('Afvalgegevens LMA'!$A$1:$BK$1003,RelGegevens!$A11+'Data LMA'!$A$2,RelGegevens!J$2)="","",INDEX('Afvalgegevens LMA'!$A$1:$BK$1003,RelGegevens!$A11+'Data LMA'!$A$2,RelGegevens!J$2))</f>
        <v/>
      </c>
      <c r="K11" s="5" t="str">
        <f>IF(INDEX('Afvalgegevens LMA'!$A$1:$BK$1003,RelGegevens!$A11+'Data LMA'!$A$2,RelGegevens!K$2)="","",INDEX('Afvalgegevens LMA'!$A$1:$BK$1003,RelGegevens!$A11+'Data LMA'!$A$2,RelGegevens!K$2))</f>
        <v/>
      </c>
      <c r="L11" s="5" t="str">
        <f>IF(INDEX('Afvalgegevens LMA'!$A$1:$BK$1003,RelGegevens!$A11+'Data LMA'!$A$2,RelGegevens!L$2)="","",INDEX('Afvalgegevens LMA'!$A$1:$BK$1003,RelGegevens!$A11+'Data LMA'!$A$2,RelGegevens!L$2))</f>
        <v/>
      </c>
      <c r="M11" s="5" t="str">
        <f>IF(INDEX('Afvalgegevens LMA'!$A$1:$BK$1003,RelGegevens!$A11+'Data LMA'!$A$2,RelGegevens!M$2)="","",INDEX('Afvalgegevens LMA'!$A$1:$BK$1003,RelGegevens!$A11+'Data LMA'!$A$2,RelGegevens!M$2))</f>
        <v/>
      </c>
    </row>
    <row r="12" spans="1:13" x14ac:dyDescent="0.25">
      <c r="A12" s="8">
        <f t="shared" si="0"/>
        <v>10</v>
      </c>
      <c r="B12" s="8" t="str">
        <f t="shared" si="2"/>
        <v/>
      </c>
      <c r="C12" s="8" t="str">
        <f t="shared" si="3"/>
        <v/>
      </c>
      <c r="D12" s="5">
        <f t="shared" si="4"/>
        <v>-1</v>
      </c>
      <c r="E12" s="5">
        <f t="shared" si="5"/>
        <v>-1</v>
      </c>
      <c r="F12" s="5" t="str">
        <f t="shared" si="1"/>
        <v/>
      </c>
      <c r="G12" s="5" t="str">
        <f>IF(INDEX('Afvalgegevens LMA'!$A$1:$BK$1003,RelGegevens!$A12+'Data LMA'!$A$2,RelGegevens!G$2)="","",INDEX('Afvalgegevens LMA'!$A$1:$BK$1003,RelGegevens!$A12+'Data LMA'!$A$2,RelGegevens!G$2))</f>
        <v/>
      </c>
      <c r="H12" s="5" t="str">
        <f>IF(INDEX('Afvalgegevens LMA'!$A$1:$BK$1003,RelGegevens!$A12+'Data LMA'!$A$2,RelGegevens!H$2)="","",INDEX('Afvalgegevens LMA'!$A$1:$BK$1003,RelGegevens!$A12+'Data LMA'!$A$2,RelGegevens!H$2))</f>
        <v/>
      </c>
      <c r="I12" s="5" t="str">
        <f>IF(INDEX('Afvalgegevens LMA'!$A$1:$BK$1003,RelGegevens!$A12+'Data LMA'!$A$2,RelGegevens!I$2)="","",INDEX('Afvalgegevens LMA'!$A$1:$BK$1003,RelGegevens!$A12+'Data LMA'!$A$2,RelGegevens!I$2))</f>
        <v/>
      </c>
      <c r="J12" s="5" t="str">
        <f>IF(INDEX('Afvalgegevens LMA'!$A$1:$BK$1003,RelGegevens!$A12+'Data LMA'!$A$2,RelGegevens!J$2)="","",INDEX('Afvalgegevens LMA'!$A$1:$BK$1003,RelGegevens!$A12+'Data LMA'!$A$2,RelGegevens!J$2))</f>
        <v/>
      </c>
      <c r="K12" s="5" t="str">
        <f>IF(INDEX('Afvalgegevens LMA'!$A$1:$BK$1003,RelGegevens!$A12+'Data LMA'!$A$2,RelGegevens!K$2)="","",INDEX('Afvalgegevens LMA'!$A$1:$BK$1003,RelGegevens!$A12+'Data LMA'!$A$2,RelGegevens!K$2))</f>
        <v/>
      </c>
      <c r="L12" s="5" t="str">
        <f>IF(INDEX('Afvalgegevens LMA'!$A$1:$BK$1003,RelGegevens!$A12+'Data LMA'!$A$2,RelGegevens!L$2)="","",INDEX('Afvalgegevens LMA'!$A$1:$BK$1003,RelGegevens!$A12+'Data LMA'!$A$2,RelGegevens!L$2))</f>
        <v/>
      </c>
      <c r="M12" s="5" t="str">
        <f>IF(INDEX('Afvalgegevens LMA'!$A$1:$BK$1003,RelGegevens!$A12+'Data LMA'!$A$2,RelGegevens!M$2)="","",INDEX('Afvalgegevens LMA'!$A$1:$BK$1003,RelGegevens!$A12+'Data LMA'!$A$2,RelGegevens!M$2))</f>
        <v/>
      </c>
    </row>
    <row r="13" spans="1:13" x14ac:dyDescent="0.25">
      <c r="A13" s="8">
        <f t="shared" si="0"/>
        <v>11</v>
      </c>
      <c r="B13" s="8" t="str">
        <f t="shared" si="2"/>
        <v/>
      </c>
      <c r="C13" s="8" t="str">
        <f t="shared" si="3"/>
        <v/>
      </c>
      <c r="D13" s="5">
        <f t="shared" si="4"/>
        <v>-1</v>
      </c>
      <c r="E13" s="5">
        <f t="shared" si="5"/>
        <v>-1</v>
      </c>
      <c r="F13" s="5" t="str">
        <f t="shared" si="1"/>
        <v/>
      </c>
      <c r="G13" s="5" t="str">
        <f>IF(INDEX('Afvalgegevens LMA'!$A$1:$BK$1003,RelGegevens!$A13+'Data LMA'!$A$2,RelGegevens!G$2)="","",INDEX('Afvalgegevens LMA'!$A$1:$BK$1003,RelGegevens!$A13+'Data LMA'!$A$2,RelGegevens!G$2))</f>
        <v/>
      </c>
      <c r="H13" s="5" t="str">
        <f>IF(INDEX('Afvalgegevens LMA'!$A$1:$BK$1003,RelGegevens!$A13+'Data LMA'!$A$2,RelGegevens!H$2)="","",INDEX('Afvalgegevens LMA'!$A$1:$BK$1003,RelGegevens!$A13+'Data LMA'!$A$2,RelGegevens!H$2))</f>
        <v/>
      </c>
      <c r="I13" s="5" t="str">
        <f>IF(INDEX('Afvalgegevens LMA'!$A$1:$BK$1003,RelGegevens!$A13+'Data LMA'!$A$2,RelGegevens!I$2)="","",INDEX('Afvalgegevens LMA'!$A$1:$BK$1003,RelGegevens!$A13+'Data LMA'!$A$2,RelGegevens!I$2))</f>
        <v/>
      </c>
      <c r="J13" s="5" t="str">
        <f>IF(INDEX('Afvalgegevens LMA'!$A$1:$BK$1003,RelGegevens!$A13+'Data LMA'!$A$2,RelGegevens!J$2)="","",INDEX('Afvalgegevens LMA'!$A$1:$BK$1003,RelGegevens!$A13+'Data LMA'!$A$2,RelGegevens!J$2))</f>
        <v/>
      </c>
      <c r="K13" s="5" t="str">
        <f>IF(INDEX('Afvalgegevens LMA'!$A$1:$BK$1003,RelGegevens!$A13+'Data LMA'!$A$2,RelGegevens!K$2)="","",INDEX('Afvalgegevens LMA'!$A$1:$BK$1003,RelGegevens!$A13+'Data LMA'!$A$2,RelGegevens!K$2))</f>
        <v/>
      </c>
      <c r="L13" s="5" t="str">
        <f>IF(INDEX('Afvalgegevens LMA'!$A$1:$BK$1003,RelGegevens!$A13+'Data LMA'!$A$2,RelGegevens!L$2)="","",INDEX('Afvalgegevens LMA'!$A$1:$BK$1003,RelGegevens!$A13+'Data LMA'!$A$2,RelGegevens!L$2))</f>
        <v/>
      </c>
      <c r="M13" s="5" t="str">
        <f>IF(INDEX('Afvalgegevens LMA'!$A$1:$BK$1003,RelGegevens!$A13+'Data LMA'!$A$2,RelGegevens!M$2)="","",INDEX('Afvalgegevens LMA'!$A$1:$BK$1003,RelGegevens!$A13+'Data LMA'!$A$2,RelGegevens!M$2))</f>
        <v/>
      </c>
    </row>
    <row r="14" spans="1:13" x14ac:dyDescent="0.25">
      <c r="A14" s="8">
        <f t="shared" ref="A14:A77" si="6">A13+1</f>
        <v>12</v>
      </c>
      <c r="B14" s="8" t="str">
        <f t="shared" ref="B14:B77" si="7">IF(ISNUMBER(FIND(G14,B13)),B13,CONCATENATE(B13,"/",G14))</f>
        <v/>
      </c>
      <c r="C14" s="8" t="str">
        <f t="shared" ref="C14:C77" si="8">IF(ISNUMBER(FIND(I14,C13)),C13,CONCATENATE(C13,"/",I14))</f>
        <v/>
      </c>
      <c r="D14" s="5">
        <f t="shared" ref="D14:D77" si="9">IF(ISNUMBER(FIND(G14,B13)),-ABS(D13),ABS(D13)+1)</f>
        <v>-1</v>
      </c>
      <c r="E14" s="5">
        <f t="shared" ref="E14:E77" si="10">IF(ISNUMBER(FIND(I14,C13)),-ABS(E13),ABS(E13)+1)</f>
        <v>-1</v>
      </c>
      <c r="F14" s="5" t="str">
        <f t="shared" ref="F14:F77" si="11">IF(AND(G14&lt;&gt;"",I14&lt;&gt;""),CONCATENATE(G14,"-",I14),"")</f>
        <v/>
      </c>
      <c r="G14" s="5" t="str">
        <f>IF(INDEX('Afvalgegevens LMA'!$A$1:$BK$1003,RelGegevens!$A14+'Data LMA'!$A$2,RelGegevens!G$2)="","",INDEX('Afvalgegevens LMA'!$A$1:$BK$1003,RelGegevens!$A14+'Data LMA'!$A$2,RelGegevens!G$2))</f>
        <v/>
      </c>
      <c r="H14" s="5" t="str">
        <f>IF(INDEX('Afvalgegevens LMA'!$A$1:$BK$1003,RelGegevens!$A14+'Data LMA'!$A$2,RelGegevens!H$2)="","",INDEX('Afvalgegevens LMA'!$A$1:$BK$1003,RelGegevens!$A14+'Data LMA'!$A$2,RelGegevens!H$2))</f>
        <v/>
      </c>
      <c r="I14" s="5" t="str">
        <f>IF(INDEX('Afvalgegevens LMA'!$A$1:$BK$1003,RelGegevens!$A14+'Data LMA'!$A$2,RelGegevens!I$2)="","",INDEX('Afvalgegevens LMA'!$A$1:$BK$1003,RelGegevens!$A14+'Data LMA'!$A$2,RelGegevens!I$2))</f>
        <v/>
      </c>
      <c r="J14" s="5" t="str">
        <f>IF(INDEX('Afvalgegevens LMA'!$A$1:$BK$1003,RelGegevens!$A14+'Data LMA'!$A$2,RelGegevens!J$2)="","",INDEX('Afvalgegevens LMA'!$A$1:$BK$1003,RelGegevens!$A14+'Data LMA'!$A$2,RelGegevens!J$2))</f>
        <v/>
      </c>
      <c r="K14" s="5" t="str">
        <f>IF(INDEX('Afvalgegevens LMA'!$A$1:$BK$1003,RelGegevens!$A14+'Data LMA'!$A$2,RelGegevens!K$2)="","",INDEX('Afvalgegevens LMA'!$A$1:$BK$1003,RelGegevens!$A14+'Data LMA'!$A$2,RelGegevens!K$2))</f>
        <v/>
      </c>
      <c r="L14" s="5" t="str">
        <f>IF(INDEX('Afvalgegevens LMA'!$A$1:$BK$1003,RelGegevens!$A14+'Data LMA'!$A$2,RelGegevens!L$2)="","",INDEX('Afvalgegevens LMA'!$A$1:$BK$1003,RelGegevens!$A14+'Data LMA'!$A$2,RelGegevens!L$2))</f>
        <v/>
      </c>
      <c r="M14" s="5" t="str">
        <f>IF(INDEX('Afvalgegevens LMA'!$A$1:$BK$1003,RelGegevens!$A14+'Data LMA'!$A$2,RelGegevens!M$2)="","",INDEX('Afvalgegevens LMA'!$A$1:$BK$1003,RelGegevens!$A14+'Data LMA'!$A$2,RelGegevens!M$2))</f>
        <v/>
      </c>
    </row>
    <row r="15" spans="1:13" x14ac:dyDescent="0.25">
      <c r="A15" s="8">
        <f t="shared" si="6"/>
        <v>13</v>
      </c>
      <c r="B15" s="8" t="str">
        <f t="shared" si="7"/>
        <v/>
      </c>
      <c r="C15" s="8" t="str">
        <f t="shared" si="8"/>
        <v/>
      </c>
      <c r="D15" s="5">
        <f t="shared" si="9"/>
        <v>-1</v>
      </c>
      <c r="E15" s="5">
        <f t="shared" si="10"/>
        <v>-1</v>
      </c>
      <c r="F15" s="5" t="str">
        <f t="shared" si="11"/>
        <v/>
      </c>
      <c r="G15" s="5" t="str">
        <f>IF(INDEX('Afvalgegevens LMA'!$A$1:$BK$1003,RelGegevens!$A15+'Data LMA'!$A$2,RelGegevens!G$2)="","",INDEX('Afvalgegevens LMA'!$A$1:$BK$1003,RelGegevens!$A15+'Data LMA'!$A$2,RelGegevens!G$2))</f>
        <v/>
      </c>
      <c r="H15" s="5" t="str">
        <f>IF(INDEX('Afvalgegevens LMA'!$A$1:$BK$1003,RelGegevens!$A15+'Data LMA'!$A$2,RelGegevens!H$2)="","",INDEX('Afvalgegevens LMA'!$A$1:$BK$1003,RelGegevens!$A15+'Data LMA'!$A$2,RelGegevens!H$2))</f>
        <v/>
      </c>
      <c r="I15" s="5" t="str">
        <f>IF(INDEX('Afvalgegevens LMA'!$A$1:$BK$1003,RelGegevens!$A15+'Data LMA'!$A$2,RelGegevens!I$2)="","",INDEX('Afvalgegevens LMA'!$A$1:$BK$1003,RelGegevens!$A15+'Data LMA'!$A$2,RelGegevens!I$2))</f>
        <v/>
      </c>
      <c r="J15" s="5" t="str">
        <f>IF(INDEX('Afvalgegevens LMA'!$A$1:$BK$1003,RelGegevens!$A15+'Data LMA'!$A$2,RelGegevens!J$2)="","",INDEX('Afvalgegevens LMA'!$A$1:$BK$1003,RelGegevens!$A15+'Data LMA'!$A$2,RelGegevens!J$2))</f>
        <v/>
      </c>
      <c r="K15" s="5" t="str">
        <f>IF(INDEX('Afvalgegevens LMA'!$A$1:$BK$1003,RelGegevens!$A15+'Data LMA'!$A$2,RelGegevens!K$2)="","",INDEX('Afvalgegevens LMA'!$A$1:$BK$1003,RelGegevens!$A15+'Data LMA'!$A$2,RelGegevens!K$2))</f>
        <v/>
      </c>
      <c r="L15" s="5" t="str">
        <f>IF(INDEX('Afvalgegevens LMA'!$A$1:$BK$1003,RelGegevens!$A15+'Data LMA'!$A$2,RelGegevens!L$2)="","",INDEX('Afvalgegevens LMA'!$A$1:$BK$1003,RelGegevens!$A15+'Data LMA'!$A$2,RelGegevens!L$2))</f>
        <v/>
      </c>
      <c r="M15" s="5" t="str">
        <f>IF(INDEX('Afvalgegevens LMA'!$A$1:$BK$1003,RelGegevens!$A15+'Data LMA'!$A$2,RelGegevens!M$2)="","",INDEX('Afvalgegevens LMA'!$A$1:$BK$1003,RelGegevens!$A15+'Data LMA'!$A$2,RelGegevens!M$2))</f>
        <v/>
      </c>
    </row>
    <row r="16" spans="1:13" x14ac:dyDescent="0.25">
      <c r="A16" s="8">
        <f t="shared" si="6"/>
        <v>14</v>
      </c>
      <c r="B16" s="8" t="str">
        <f t="shared" si="7"/>
        <v/>
      </c>
      <c r="C16" s="8" t="str">
        <f t="shared" si="8"/>
        <v/>
      </c>
      <c r="D16" s="5">
        <f t="shared" si="9"/>
        <v>-1</v>
      </c>
      <c r="E16" s="5">
        <f t="shared" si="10"/>
        <v>-1</v>
      </c>
      <c r="F16" s="5" t="str">
        <f t="shared" si="11"/>
        <v/>
      </c>
      <c r="G16" s="5" t="str">
        <f>IF(INDEX('Afvalgegevens LMA'!$A$1:$BK$1003,RelGegevens!$A16+'Data LMA'!$A$2,RelGegevens!G$2)="","",INDEX('Afvalgegevens LMA'!$A$1:$BK$1003,RelGegevens!$A16+'Data LMA'!$A$2,RelGegevens!G$2))</f>
        <v/>
      </c>
      <c r="H16" s="5" t="str">
        <f>IF(INDEX('Afvalgegevens LMA'!$A$1:$BK$1003,RelGegevens!$A16+'Data LMA'!$A$2,RelGegevens!H$2)="","",INDEX('Afvalgegevens LMA'!$A$1:$BK$1003,RelGegevens!$A16+'Data LMA'!$A$2,RelGegevens!H$2))</f>
        <v/>
      </c>
      <c r="I16" s="5" t="str">
        <f>IF(INDEX('Afvalgegevens LMA'!$A$1:$BK$1003,RelGegevens!$A16+'Data LMA'!$A$2,RelGegevens!I$2)="","",INDEX('Afvalgegevens LMA'!$A$1:$BK$1003,RelGegevens!$A16+'Data LMA'!$A$2,RelGegevens!I$2))</f>
        <v/>
      </c>
      <c r="J16" s="5" t="str">
        <f>IF(INDEX('Afvalgegevens LMA'!$A$1:$BK$1003,RelGegevens!$A16+'Data LMA'!$A$2,RelGegevens!J$2)="","",INDEX('Afvalgegevens LMA'!$A$1:$BK$1003,RelGegevens!$A16+'Data LMA'!$A$2,RelGegevens!J$2))</f>
        <v/>
      </c>
      <c r="K16" s="5" t="str">
        <f>IF(INDEX('Afvalgegevens LMA'!$A$1:$BK$1003,RelGegevens!$A16+'Data LMA'!$A$2,RelGegevens!K$2)="","",INDEX('Afvalgegevens LMA'!$A$1:$BK$1003,RelGegevens!$A16+'Data LMA'!$A$2,RelGegevens!K$2))</f>
        <v/>
      </c>
      <c r="L16" s="5" t="str">
        <f>IF(INDEX('Afvalgegevens LMA'!$A$1:$BK$1003,RelGegevens!$A16+'Data LMA'!$A$2,RelGegevens!L$2)="","",INDEX('Afvalgegevens LMA'!$A$1:$BK$1003,RelGegevens!$A16+'Data LMA'!$A$2,RelGegevens!L$2))</f>
        <v/>
      </c>
      <c r="M16" s="5" t="str">
        <f>IF(INDEX('Afvalgegevens LMA'!$A$1:$BK$1003,RelGegevens!$A16+'Data LMA'!$A$2,RelGegevens!M$2)="","",INDEX('Afvalgegevens LMA'!$A$1:$BK$1003,RelGegevens!$A16+'Data LMA'!$A$2,RelGegevens!M$2))</f>
        <v/>
      </c>
    </row>
    <row r="17" spans="1:13" x14ac:dyDescent="0.25">
      <c r="A17" s="8">
        <f t="shared" si="6"/>
        <v>15</v>
      </c>
      <c r="B17" s="8" t="str">
        <f t="shared" si="7"/>
        <v/>
      </c>
      <c r="C17" s="8" t="str">
        <f t="shared" si="8"/>
        <v/>
      </c>
      <c r="D17" s="5">
        <f t="shared" si="9"/>
        <v>-1</v>
      </c>
      <c r="E17" s="5">
        <f t="shared" si="10"/>
        <v>-1</v>
      </c>
      <c r="F17" s="5" t="str">
        <f t="shared" si="11"/>
        <v/>
      </c>
      <c r="G17" s="5" t="str">
        <f>IF(INDEX('Afvalgegevens LMA'!$A$1:$BK$1003,RelGegevens!$A17+'Data LMA'!$A$2,RelGegevens!G$2)="","",INDEX('Afvalgegevens LMA'!$A$1:$BK$1003,RelGegevens!$A17+'Data LMA'!$A$2,RelGegevens!G$2))</f>
        <v/>
      </c>
      <c r="H17" s="5" t="str">
        <f>IF(INDEX('Afvalgegevens LMA'!$A$1:$BK$1003,RelGegevens!$A17+'Data LMA'!$A$2,RelGegevens!H$2)="","",INDEX('Afvalgegevens LMA'!$A$1:$BK$1003,RelGegevens!$A17+'Data LMA'!$A$2,RelGegevens!H$2))</f>
        <v/>
      </c>
      <c r="I17" s="5" t="str">
        <f>IF(INDEX('Afvalgegevens LMA'!$A$1:$BK$1003,RelGegevens!$A17+'Data LMA'!$A$2,RelGegevens!I$2)="","",INDEX('Afvalgegevens LMA'!$A$1:$BK$1003,RelGegevens!$A17+'Data LMA'!$A$2,RelGegevens!I$2))</f>
        <v/>
      </c>
      <c r="J17" s="5" t="str">
        <f>IF(INDEX('Afvalgegevens LMA'!$A$1:$BK$1003,RelGegevens!$A17+'Data LMA'!$A$2,RelGegevens!J$2)="","",INDEX('Afvalgegevens LMA'!$A$1:$BK$1003,RelGegevens!$A17+'Data LMA'!$A$2,RelGegevens!J$2))</f>
        <v/>
      </c>
      <c r="K17" s="5" t="str">
        <f>IF(INDEX('Afvalgegevens LMA'!$A$1:$BK$1003,RelGegevens!$A17+'Data LMA'!$A$2,RelGegevens!K$2)="","",INDEX('Afvalgegevens LMA'!$A$1:$BK$1003,RelGegevens!$A17+'Data LMA'!$A$2,RelGegevens!K$2))</f>
        <v/>
      </c>
      <c r="L17" s="5" t="str">
        <f>IF(INDEX('Afvalgegevens LMA'!$A$1:$BK$1003,RelGegevens!$A17+'Data LMA'!$A$2,RelGegevens!L$2)="","",INDEX('Afvalgegevens LMA'!$A$1:$BK$1003,RelGegevens!$A17+'Data LMA'!$A$2,RelGegevens!L$2))</f>
        <v/>
      </c>
      <c r="M17" s="5" t="str">
        <f>IF(INDEX('Afvalgegevens LMA'!$A$1:$BK$1003,RelGegevens!$A17+'Data LMA'!$A$2,RelGegevens!M$2)="","",INDEX('Afvalgegevens LMA'!$A$1:$BK$1003,RelGegevens!$A17+'Data LMA'!$A$2,RelGegevens!M$2))</f>
        <v/>
      </c>
    </row>
    <row r="18" spans="1:13" x14ac:dyDescent="0.25">
      <c r="A18" s="8">
        <f t="shared" si="6"/>
        <v>16</v>
      </c>
      <c r="B18" s="8" t="str">
        <f t="shared" si="7"/>
        <v/>
      </c>
      <c r="C18" s="8" t="str">
        <f t="shared" si="8"/>
        <v/>
      </c>
      <c r="D18" s="5">
        <f t="shared" si="9"/>
        <v>-1</v>
      </c>
      <c r="E18" s="5">
        <f t="shared" si="10"/>
        <v>-1</v>
      </c>
      <c r="F18" s="5" t="str">
        <f t="shared" si="11"/>
        <v/>
      </c>
      <c r="G18" s="5" t="str">
        <f>IF(INDEX('Afvalgegevens LMA'!$A$1:$BK$1003,RelGegevens!$A18+'Data LMA'!$A$2,RelGegevens!G$2)="","",INDEX('Afvalgegevens LMA'!$A$1:$BK$1003,RelGegevens!$A18+'Data LMA'!$A$2,RelGegevens!G$2))</f>
        <v/>
      </c>
      <c r="H18" s="5" t="str">
        <f>IF(INDEX('Afvalgegevens LMA'!$A$1:$BK$1003,RelGegevens!$A18+'Data LMA'!$A$2,RelGegevens!H$2)="","",INDEX('Afvalgegevens LMA'!$A$1:$BK$1003,RelGegevens!$A18+'Data LMA'!$A$2,RelGegevens!H$2))</f>
        <v/>
      </c>
      <c r="I18" s="5" t="str">
        <f>IF(INDEX('Afvalgegevens LMA'!$A$1:$BK$1003,RelGegevens!$A18+'Data LMA'!$A$2,RelGegevens!I$2)="","",INDEX('Afvalgegevens LMA'!$A$1:$BK$1003,RelGegevens!$A18+'Data LMA'!$A$2,RelGegevens!I$2))</f>
        <v/>
      </c>
      <c r="J18" s="5" t="str">
        <f>IF(INDEX('Afvalgegevens LMA'!$A$1:$BK$1003,RelGegevens!$A18+'Data LMA'!$A$2,RelGegevens!J$2)="","",INDEX('Afvalgegevens LMA'!$A$1:$BK$1003,RelGegevens!$A18+'Data LMA'!$A$2,RelGegevens!J$2))</f>
        <v/>
      </c>
      <c r="K18" s="5" t="str">
        <f>IF(INDEX('Afvalgegevens LMA'!$A$1:$BK$1003,RelGegevens!$A18+'Data LMA'!$A$2,RelGegevens!K$2)="","",INDEX('Afvalgegevens LMA'!$A$1:$BK$1003,RelGegevens!$A18+'Data LMA'!$A$2,RelGegevens!K$2))</f>
        <v/>
      </c>
      <c r="L18" s="5" t="str">
        <f>IF(INDEX('Afvalgegevens LMA'!$A$1:$BK$1003,RelGegevens!$A18+'Data LMA'!$A$2,RelGegevens!L$2)="","",INDEX('Afvalgegevens LMA'!$A$1:$BK$1003,RelGegevens!$A18+'Data LMA'!$A$2,RelGegevens!L$2))</f>
        <v/>
      </c>
      <c r="M18" s="5" t="str">
        <f>IF(INDEX('Afvalgegevens LMA'!$A$1:$BK$1003,RelGegevens!$A18+'Data LMA'!$A$2,RelGegevens!M$2)="","",INDEX('Afvalgegevens LMA'!$A$1:$BK$1003,RelGegevens!$A18+'Data LMA'!$A$2,RelGegevens!M$2))</f>
        <v/>
      </c>
    </row>
    <row r="19" spans="1:13" x14ac:dyDescent="0.25">
      <c r="A19" s="8">
        <f t="shared" si="6"/>
        <v>17</v>
      </c>
      <c r="B19" s="8" t="str">
        <f t="shared" si="7"/>
        <v/>
      </c>
      <c r="C19" s="8" t="str">
        <f t="shared" si="8"/>
        <v/>
      </c>
      <c r="D19" s="5">
        <f t="shared" si="9"/>
        <v>-1</v>
      </c>
      <c r="E19" s="5">
        <f t="shared" si="10"/>
        <v>-1</v>
      </c>
      <c r="F19" s="5" t="str">
        <f t="shared" si="11"/>
        <v/>
      </c>
      <c r="G19" s="5" t="str">
        <f>IF(INDEX('Afvalgegevens LMA'!$A$1:$BK$1003,RelGegevens!$A19+'Data LMA'!$A$2,RelGegevens!G$2)="","",INDEX('Afvalgegevens LMA'!$A$1:$BK$1003,RelGegevens!$A19+'Data LMA'!$A$2,RelGegevens!G$2))</f>
        <v/>
      </c>
      <c r="H19" s="5" t="str">
        <f>IF(INDEX('Afvalgegevens LMA'!$A$1:$BK$1003,RelGegevens!$A19+'Data LMA'!$A$2,RelGegevens!H$2)="","",INDEX('Afvalgegevens LMA'!$A$1:$BK$1003,RelGegevens!$A19+'Data LMA'!$A$2,RelGegevens!H$2))</f>
        <v/>
      </c>
      <c r="I19" s="5" t="str">
        <f>IF(INDEX('Afvalgegevens LMA'!$A$1:$BK$1003,RelGegevens!$A19+'Data LMA'!$A$2,RelGegevens!I$2)="","",INDEX('Afvalgegevens LMA'!$A$1:$BK$1003,RelGegevens!$A19+'Data LMA'!$A$2,RelGegevens!I$2))</f>
        <v/>
      </c>
      <c r="J19" s="5" t="str">
        <f>IF(INDEX('Afvalgegevens LMA'!$A$1:$BK$1003,RelGegevens!$A19+'Data LMA'!$A$2,RelGegevens!J$2)="","",INDEX('Afvalgegevens LMA'!$A$1:$BK$1003,RelGegevens!$A19+'Data LMA'!$A$2,RelGegevens!J$2))</f>
        <v/>
      </c>
      <c r="K19" s="5" t="str">
        <f>IF(INDEX('Afvalgegevens LMA'!$A$1:$BK$1003,RelGegevens!$A19+'Data LMA'!$A$2,RelGegevens!K$2)="","",INDEX('Afvalgegevens LMA'!$A$1:$BK$1003,RelGegevens!$A19+'Data LMA'!$A$2,RelGegevens!K$2))</f>
        <v/>
      </c>
      <c r="L19" s="5" t="str">
        <f>IF(INDEX('Afvalgegevens LMA'!$A$1:$BK$1003,RelGegevens!$A19+'Data LMA'!$A$2,RelGegevens!L$2)="","",INDEX('Afvalgegevens LMA'!$A$1:$BK$1003,RelGegevens!$A19+'Data LMA'!$A$2,RelGegevens!L$2))</f>
        <v/>
      </c>
      <c r="M19" s="5" t="str">
        <f>IF(INDEX('Afvalgegevens LMA'!$A$1:$BK$1003,RelGegevens!$A19+'Data LMA'!$A$2,RelGegevens!M$2)="","",INDEX('Afvalgegevens LMA'!$A$1:$BK$1003,RelGegevens!$A19+'Data LMA'!$A$2,RelGegevens!M$2))</f>
        <v/>
      </c>
    </row>
    <row r="20" spans="1:13" x14ac:dyDescent="0.25">
      <c r="A20" s="8">
        <f t="shared" si="6"/>
        <v>18</v>
      </c>
      <c r="B20" s="8" t="str">
        <f t="shared" si="7"/>
        <v/>
      </c>
      <c r="C20" s="8" t="str">
        <f t="shared" si="8"/>
        <v/>
      </c>
      <c r="D20" s="5">
        <f t="shared" si="9"/>
        <v>-1</v>
      </c>
      <c r="E20" s="5">
        <f t="shared" si="10"/>
        <v>-1</v>
      </c>
      <c r="F20" s="5" t="str">
        <f t="shared" si="11"/>
        <v/>
      </c>
      <c r="G20" s="5" t="str">
        <f>IF(INDEX('Afvalgegevens LMA'!$A$1:$BK$1003,RelGegevens!$A20+'Data LMA'!$A$2,RelGegevens!G$2)="","",INDEX('Afvalgegevens LMA'!$A$1:$BK$1003,RelGegevens!$A20+'Data LMA'!$A$2,RelGegevens!G$2))</f>
        <v/>
      </c>
      <c r="H20" s="5" t="str">
        <f>IF(INDEX('Afvalgegevens LMA'!$A$1:$BK$1003,RelGegevens!$A20+'Data LMA'!$A$2,RelGegevens!H$2)="","",INDEX('Afvalgegevens LMA'!$A$1:$BK$1003,RelGegevens!$A20+'Data LMA'!$A$2,RelGegevens!H$2))</f>
        <v/>
      </c>
      <c r="I20" s="5" t="str">
        <f>IF(INDEX('Afvalgegevens LMA'!$A$1:$BK$1003,RelGegevens!$A20+'Data LMA'!$A$2,RelGegevens!I$2)="","",INDEX('Afvalgegevens LMA'!$A$1:$BK$1003,RelGegevens!$A20+'Data LMA'!$A$2,RelGegevens!I$2))</f>
        <v/>
      </c>
      <c r="J20" s="5" t="str">
        <f>IF(INDEX('Afvalgegevens LMA'!$A$1:$BK$1003,RelGegevens!$A20+'Data LMA'!$A$2,RelGegevens!J$2)="","",INDEX('Afvalgegevens LMA'!$A$1:$BK$1003,RelGegevens!$A20+'Data LMA'!$A$2,RelGegevens!J$2))</f>
        <v/>
      </c>
      <c r="K20" s="5" t="str">
        <f>IF(INDEX('Afvalgegevens LMA'!$A$1:$BK$1003,RelGegevens!$A20+'Data LMA'!$A$2,RelGegevens!K$2)="","",INDEX('Afvalgegevens LMA'!$A$1:$BK$1003,RelGegevens!$A20+'Data LMA'!$A$2,RelGegevens!K$2))</f>
        <v/>
      </c>
      <c r="L20" s="5" t="str">
        <f>IF(INDEX('Afvalgegevens LMA'!$A$1:$BK$1003,RelGegevens!$A20+'Data LMA'!$A$2,RelGegevens!L$2)="","",INDEX('Afvalgegevens LMA'!$A$1:$BK$1003,RelGegevens!$A20+'Data LMA'!$A$2,RelGegevens!L$2))</f>
        <v/>
      </c>
      <c r="M20" s="5" t="str">
        <f>IF(INDEX('Afvalgegevens LMA'!$A$1:$BK$1003,RelGegevens!$A20+'Data LMA'!$A$2,RelGegevens!M$2)="","",INDEX('Afvalgegevens LMA'!$A$1:$BK$1003,RelGegevens!$A20+'Data LMA'!$A$2,RelGegevens!M$2))</f>
        <v/>
      </c>
    </row>
    <row r="21" spans="1:13" x14ac:dyDescent="0.25">
      <c r="A21" s="8">
        <f t="shared" si="6"/>
        <v>19</v>
      </c>
      <c r="B21" s="8" t="str">
        <f t="shared" si="7"/>
        <v/>
      </c>
      <c r="C21" s="8" t="str">
        <f t="shared" si="8"/>
        <v/>
      </c>
      <c r="D21" s="5">
        <f t="shared" si="9"/>
        <v>-1</v>
      </c>
      <c r="E21" s="5">
        <f t="shared" si="10"/>
        <v>-1</v>
      </c>
      <c r="F21" s="5" t="str">
        <f t="shared" si="11"/>
        <v/>
      </c>
      <c r="G21" s="5" t="str">
        <f>IF(INDEX('Afvalgegevens LMA'!$A$1:$BK$1003,RelGegevens!$A21+'Data LMA'!$A$2,RelGegevens!G$2)="","",INDEX('Afvalgegevens LMA'!$A$1:$BK$1003,RelGegevens!$A21+'Data LMA'!$A$2,RelGegevens!G$2))</f>
        <v/>
      </c>
      <c r="H21" s="5" t="str">
        <f>IF(INDEX('Afvalgegevens LMA'!$A$1:$BK$1003,RelGegevens!$A21+'Data LMA'!$A$2,RelGegevens!H$2)="","",INDEX('Afvalgegevens LMA'!$A$1:$BK$1003,RelGegevens!$A21+'Data LMA'!$A$2,RelGegevens!H$2))</f>
        <v/>
      </c>
      <c r="I21" s="5" t="str">
        <f>IF(INDEX('Afvalgegevens LMA'!$A$1:$BK$1003,RelGegevens!$A21+'Data LMA'!$A$2,RelGegevens!I$2)="","",INDEX('Afvalgegevens LMA'!$A$1:$BK$1003,RelGegevens!$A21+'Data LMA'!$A$2,RelGegevens!I$2))</f>
        <v/>
      </c>
      <c r="J21" s="5" t="str">
        <f>IF(INDEX('Afvalgegevens LMA'!$A$1:$BK$1003,RelGegevens!$A21+'Data LMA'!$A$2,RelGegevens!J$2)="","",INDEX('Afvalgegevens LMA'!$A$1:$BK$1003,RelGegevens!$A21+'Data LMA'!$A$2,RelGegevens!J$2))</f>
        <v/>
      </c>
      <c r="K21" s="5" t="str">
        <f>IF(INDEX('Afvalgegevens LMA'!$A$1:$BK$1003,RelGegevens!$A21+'Data LMA'!$A$2,RelGegevens!K$2)="","",INDEX('Afvalgegevens LMA'!$A$1:$BK$1003,RelGegevens!$A21+'Data LMA'!$A$2,RelGegevens!K$2))</f>
        <v/>
      </c>
      <c r="L21" s="5" t="str">
        <f>IF(INDEX('Afvalgegevens LMA'!$A$1:$BK$1003,RelGegevens!$A21+'Data LMA'!$A$2,RelGegevens!L$2)="","",INDEX('Afvalgegevens LMA'!$A$1:$BK$1003,RelGegevens!$A21+'Data LMA'!$A$2,RelGegevens!L$2))</f>
        <v/>
      </c>
      <c r="M21" s="5" t="str">
        <f>IF(INDEX('Afvalgegevens LMA'!$A$1:$BK$1003,RelGegevens!$A21+'Data LMA'!$A$2,RelGegevens!M$2)="","",INDEX('Afvalgegevens LMA'!$A$1:$BK$1003,RelGegevens!$A21+'Data LMA'!$A$2,RelGegevens!M$2))</f>
        <v/>
      </c>
    </row>
    <row r="22" spans="1:13" x14ac:dyDescent="0.25">
      <c r="A22" s="8">
        <f t="shared" si="6"/>
        <v>20</v>
      </c>
      <c r="B22" s="8" t="str">
        <f t="shared" si="7"/>
        <v/>
      </c>
      <c r="C22" s="8" t="str">
        <f t="shared" si="8"/>
        <v/>
      </c>
      <c r="D22" s="5">
        <f t="shared" si="9"/>
        <v>-1</v>
      </c>
      <c r="E22" s="5">
        <f t="shared" si="10"/>
        <v>-1</v>
      </c>
      <c r="F22" s="5" t="str">
        <f t="shared" si="11"/>
        <v/>
      </c>
      <c r="G22" s="5" t="str">
        <f>IF(INDEX('Afvalgegevens LMA'!$A$1:$BK$1003,RelGegevens!$A22+'Data LMA'!$A$2,RelGegevens!G$2)="","",INDEX('Afvalgegevens LMA'!$A$1:$BK$1003,RelGegevens!$A22+'Data LMA'!$A$2,RelGegevens!G$2))</f>
        <v/>
      </c>
      <c r="H22" s="5" t="str">
        <f>IF(INDEX('Afvalgegevens LMA'!$A$1:$BK$1003,RelGegevens!$A22+'Data LMA'!$A$2,RelGegevens!H$2)="","",INDEX('Afvalgegevens LMA'!$A$1:$BK$1003,RelGegevens!$A22+'Data LMA'!$A$2,RelGegevens!H$2))</f>
        <v/>
      </c>
      <c r="I22" s="5" t="str">
        <f>IF(INDEX('Afvalgegevens LMA'!$A$1:$BK$1003,RelGegevens!$A22+'Data LMA'!$A$2,RelGegevens!I$2)="","",INDEX('Afvalgegevens LMA'!$A$1:$BK$1003,RelGegevens!$A22+'Data LMA'!$A$2,RelGegevens!I$2))</f>
        <v/>
      </c>
      <c r="J22" s="5" t="str">
        <f>IF(INDEX('Afvalgegevens LMA'!$A$1:$BK$1003,RelGegevens!$A22+'Data LMA'!$A$2,RelGegevens!J$2)="","",INDEX('Afvalgegevens LMA'!$A$1:$BK$1003,RelGegevens!$A22+'Data LMA'!$A$2,RelGegevens!J$2))</f>
        <v/>
      </c>
      <c r="K22" s="5" t="str">
        <f>IF(INDEX('Afvalgegevens LMA'!$A$1:$BK$1003,RelGegevens!$A22+'Data LMA'!$A$2,RelGegevens!K$2)="","",INDEX('Afvalgegevens LMA'!$A$1:$BK$1003,RelGegevens!$A22+'Data LMA'!$A$2,RelGegevens!K$2))</f>
        <v/>
      </c>
      <c r="L22" s="5" t="str">
        <f>IF(INDEX('Afvalgegevens LMA'!$A$1:$BK$1003,RelGegevens!$A22+'Data LMA'!$A$2,RelGegevens!L$2)="","",INDEX('Afvalgegevens LMA'!$A$1:$BK$1003,RelGegevens!$A22+'Data LMA'!$A$2,RelGegevens!L$2))</f>
        <v/>
      </c>
      <c r="M22" s="5" t="str">
        <f>IF(INDEX('Afvalgegevens LMA'!$A$1:$BK$1003,RelGegevens!$A22+'Data LMA'!$A$2,RelGegevens!M$2)="","",INDEX('Afvalgegevens LMA'!$A$1:$BK$1003,RelGegevens!$A22+'Data LMA'!$A$2,RelGegevens!M$2))</f>
        <v/>
      </c>
    </row>
    <row r="23" spans="1:13" x14ac:dyDescent="0.25">
      <c r="A23" s="8">
        <f t="shared" si="6"/>
        <v>21</v>
      </c>
      <c r="B23" s="8" t="str">
        <f t="shared" si="7"/>
        <v/>
      </c>
      <c r="C23" s="8" t="str">
        <f t="shared" si="8"/>
        <v/>
      </c>
      <c r="D23" s="5">
        <f t="shared" si="9"/>
        <v>-1</v>
      </c>
      <c r="E23" s="5">
        <f t="shared" si="10"/>
        <v>-1</v>
      </c>
      <c r="F23" s="5" t="str">
        <f t="shared" si="11"/>
        <v/>
      </c>
      <c r="G23" s="5" t="str">
        <f>IF(INDEX('Afvalgegevens LMA'!$A$1:$BK$1003,RelGegevens!$A23+'Data LMA'!$A$2,RelGegevens!G$2)="","",INDEX('Afvalgegevens LMA'!$A$1:$BK$1003,RelGegevens!$A23+'Data LMA'!$A$2,RelGegevens!G$2))</f>
        <v/>
      </c>
      <c r="H23" s="5" t="str">
        <f>IF(INDEX('Afvalgegevens LMA'!$A$1:$BK$1003,RelGegevens!$A23+'Data LMA'!$A$2,RelGegevens!H$2)="","",INDEX('Afvalgegevens LMA'!$A$1:$BK$1003,RelGegevens!$A23+'Data LMA'!$A$2,RelGegevens!H$2))</f>
        <v/>
      </c>
      <c r="I23" s="5" t="str">
        <f>IF(INDEX('Afvalgegevens LMA'!$A$1:$BK$1003,RelGegevens!$A23+'Data LMA'!$A$2,RelGegevens!I$2)="","",INDEX('Afvalgegevens LMA'!$A$1:$BK$1003,RelGegevens!$A23+'Data LMA'!$A$2,RelGegevens!I$2))</f>
        <v/>
      </c>
      <c r="J23" s="5" t="str">
        <f>IF(INDEX('Afvalgegevens LMA'!$A$1:$BK$1003,RelGegevens!$A23+'Data LMA'!$A$2,RelGegevens!J$2)="","",INDEX('Afvalgegevens LMA'!$A$1:$BK$1003,RelGegevens!$A23+'Data LMA'!$A$2,RelGegevens!J$2))</f>
        <v/>
      </c>
      <c r="K23" s="5" t="str">
        <f>IF(INDEX('Afvalgegevens LMA'!$A$1:$BK$1003,RelGegevens!$A23+'Data LMA'!$A$2,RelGegevens!K$2)="","",INDEX('Afvalgegevens LMA'!$A$1:$BK$1003,RelGegevens!$A23+'Data LMA'!$A$2,RelGegevens!K$2))</f>
        <v/>
      </c>
      <c r="L23" s="5" t="str">
        <f>IF(INDEX('Afvalgegevens LMA'!$A$1:$BK$1003,RelGegevens!$A23+'Data LMA'!$A$2,RelGegevens!L$2)="","",INDEX('Afvalgegevens LMA'!$A$1:$BK$1003,RelGegevens!$A23+'Data LMA'!$A$2,RelGegevens!L$2))</f>
        <v/>
      </c>
      <c r="M23" s="5" t="str">
        <f>IF(INDEX('Afvalgegevens LMA'!$A$1:$BK$1003,RelGegevens!$A23+'Data LMA'!$A$2,RelGegevens!M$2)="","",INDEX('Afvalgegevens LMA'!$A$1:$BK$1003,RelGegevens!$A23+'Data LMA'!$A$2,RelGegevens!M$2))</f>
        <v/>
      </c>
    </row>
    <row r="24" spans="1:13" x14ac:dyDescent="0.25">
      <c r="A24" s="8">
        <f t="shared" si="6"/>
        <v>22</v>
      </c>
      <c r="B24" s="8" t="str">
        <f t="shared" si="7"/>
        <v/>
      </c>
      <c r="C24" s="8" t="str">
        <f t="shared" si="8"/>
        <v/>
      </c>
      <c r="D24" s="5">
        <f t="shared" si="9"/>
        <v>-1</v>
      </c>
      <c r="E24" s="5">
        <f t="shared" si="10"/>
        <v>-1</v>
      </c>
      <c r="F24" s="5" t="str">
        <f t="shared" si="11"/>
        <v/>
      </c>
      <c r="G24" s="5" t="str">
        <f>IF(INDEX('Afvalgegevens LMA'!$A$1:$BK$1003,RelGegevens!$A24+'Data LMA'!$A$2,RelGegevens!G$2)="","",INDEX('Afvalgegevens LMA'!$A$1:$BK$1003,RelGegevens!$A24+'Data LMA'!$A$2,RelGegevens!G$2))</f>
        <v/>
      </c>
      <c r="H24" s="5" t="str">
        <f>IF(INDEX('Afvalgegevens LMA'!$A$1:$BK$1003,RelGegevens!$A24+'Data LMA'!$A$2,RelGegevens!H$2)="","",INDEX('Afvalgegevens LMA'!$A$1:$BK$1003,RelGegevens!$A24+'Data LMA'!$A$2,RelGegevens!H$2))</f>
        <v/>
      </c>
      <c r="I24" s="5" t="str">
        <f>IF(INDEX('Afvalgegevens LMA'!$A$1:$BK$1003,RelGegevens!$A24+'Data LMA'!$A$2,RelGegevens!I$2)="","",INDEX('Afvalgegevens LMA'!$A$1:$BK$1003,RelGegevens!$A24+'Data LMA'!$A$2,RelGegevens!I$2))</f>
        <v/>
      </c>
      <c r="J24" s="5" t="str">
        <f>IF(INDEX('Afvalgegevens LMA'!$A$1:$BK$1003,RelGegevens!$A24+'Data LMA'!$A$2,RelGegevens!J$2)="","",INDEX('Afvalgegevens LMA'!$A$1:$BK$1003,RelGegevens!$A24+'Data LMA'!$A$2,RelGegevens!J$2))</f>
        <v/>
      </c>
      <c r="K24" s="5" t="str">
        <f>IF(INDEX('Afvalgegevens LMA'!$A$1:$BK$1003,RelGegevens!$A24+'Data LMA'!$A$2,RelGegevens!K$2)="","",INDEX('Afvalgegevens LMA'!$A$1:$BK$1003,RelGegevens!$A24+'Data LMA'!$A$2,RelGegevens!K$2))</f>
        <v/>
      </c>
      <c r="L24" s="5" t="str">
        <f>IF(INDEX('Afvalgegevens LMA'!$A$1:$BK$1003,RelGegevens!$A24+'Data LMA'!$A$2,RelGegevens!L$2)="","",INDEX('Afvalgegevens LMA'!$A$1:$BK$1003,RelGegevens!$A24+'Data LMA'!$A$2,RelGegevens!L$2))</f>
        <v/>
      </c>
      <c r="M24" s="5" t="str">
        <f>IF(INDEX('Afvalgegevens LMA'!$A$1:$BK$1003,RelGegevens!$A24+'Data LMA'!$A$2,RelGegevens!M$2)="","",INDEX('Afvalgegevens LMA'!$A$1:$BK$1003,RelGegevens!$A24+'Data LMA'!$A$2,RelGegevens!M$2))</f>
        <v/>
      </c>
    </row>
    <row r="25" spans="1:13" x14ac:dyDescent="0.25">
      <c r="A25" s="8">
        <f t="shared" si="6"/>
        <v>23</v>
      </c>
      <c r="B25" s="8" t="str">
        <f t="shared" si="7"/>
        <v/>
      </c>
      <c r="C25" s="8" t="str">
        <f t="shared" si="8"/>
        <v/>
      </c>
      <c r="D25" s="5">
        <f t="shared" si="9"/>
        <v>-1</v>
      </c>
      <c r="E25" s="5">
        <f t="shared" si="10"/>
        <v>-1</v>
      </c>
      <c r="F25" s="5" t="str">
        <f t="shared" si="11"/>
        <v/>
      </c>
      <c r="G25" s="5" t="str">
        <f>IF(INDEX('Afvalgegevens LMA'!$A$1:$BK$1003,RelGegevens!$A25+'Data LMA'!$A$2,RelGegevens!G$2)="","",INDEX('Afvalgegevens LMA'!$A$1:$BK$1003,RelGegevens!$A25+'Data LMA'!$A$2,RelGegevens!G$2))</f>
        <v/>
      </c>
      <c r="H25" s="5" t="str">
        <f>IF(INDEX('Afvalgegevens LMA'!$A$1:$BK$1003,RelGegevens!$A25+'Data LMA'!$A$2,RelGegevens!H$2)="","",INDEX('Afvalgegevens LMA'!$A$1:$BK$1003,RelGegevens!$A25+'Data LMA'!$A$2,RelGegevens!H$2))</f>
        <v/>
      </c>
      <c r="I25" s="5" t="str">
        <f>IF(INDEX('Afvalgegevens LMA'!$A$1:$BK$1003,RelGegevens!$A25+'Data LMA'!$A$2,RelGegevens!I$2)="","",INDEX('Afvalgegevens LMA'!$A$1:$BK$1003,RelGegevens!$A25+'Data LMA'!$A$2,RelGegevens!I$2))</f>
        <v/>
      </c>
      <c r="J25" s="5" t="str">
        <f>IF(INDEX('Afvalgegevens LMA'!$A$1:$BK$1003,RelGegevens!$A25+'Data LMA'!$A$2,RelGegevens!J$2)="","",INDEX('Afvalgegevens LMA'!$A$1:$BK$1003,RelGegevens!$A25+'Data LMA'!$A$2,RelGegevens!J$2))</f>
        <v/>
      </c>
      <c r="K25" s="5" t="str">
        <f>IF(INDEX('Afvalgegevens LMA'!$A$1:$BK$1003,RelGegevens!$A25+'Data LMA'!$A$2,RelGegevens!K$2)="","",INDEX('Afvalgegevens LMA'!$A$1:$BK$1003,RelGegevens!$A25+'Data LMA'!$A$2,RelGegevens!K$2))</f>
        <v/>
      </c>
      <c r="L25" s="5" t="str">
        <f>IF(INDEX('Afvalgegevens LMA'!$A$1:$BK$1003,RelGegevens!$A25+'Data LMA'!$A$2,RelGegevens!L$2)="","",INDEX('Afvalgegevens LMA'!$A$1:$BK$1003,RelGegevens!$A25+'Data LMA'!$A$2,RelGegevens!L$2))</f>
        <v/>
      </c>
      <c r="M25" s="5" t="str">
        <f>IF(INDEX('Afvalgegevens LMA'!$A$1:$BK$1003,RelGegevens!$A25+'Data LMA'!$A$2,RelGegevens!M$2)="","",INDEX('Afvalgegevens LMA'!$A$1:$BK$1003,RelGegevens!$A25+'Data LMA'!$A$2,RelGegevens!M$2))</f>
        <v/>
      </c>
    </row>
    <row r="26" spans="1:13" x14ac:dyDescent="0.25">
      <c r="A26" s="8">
        <f t="shared" si="6"/>
        <v>24</v>
      </c>
      <c r="B26" s="8" t="str">
        <f t="shared" si="7"/>
        <v/>
      </c>
      <c r="C26" s="8" t="str">
        <f t="shared" si="8"/>
        <v/>
      </c>
      <c r="D26" s="5">
        <f t="shared" si="9"/>
        <v>-1</v>
      </c>
      <c r="E26" s="5">
        <f t="shared" si="10"/>
        <v>-1</v>
      </c>
      <c r="F26" s="5" t="str">
        <f t="shared" si="11"/>
        <v/>
      </c>
      <c r="G26" s="5" t="str">
        <f>IF(INDEX('Afvalgegevens LMA'!$A$1:$BK$1003,RelGegevens!$A26+'Data LMA'!$A$2,RelGegevens!G$2)="","",INDEX('Afvalgegevens LMA'!$A$1:$BK$1003,RelGegevens!$A26+'Data LMA'!$A$2,RelGegevens!G$2))</f>
        <v/>
      </c>
      <c r="H26" s="5" t="str">
        <f>IF(INDEX('Afvalgegevens LMA'!$A$1:$BK$1003,RelGegevens!$A26+'Data LMA'!$A$2,RelGegevens!H$2)="","",INDEX('Afvalgegevens LMA'!$A$1:$BK$1003,RelGegevens!$A26+'Data LMA'!$A$2,RelGegevens!H$2))</f>
        <v/>
      </c>
      <c r="I26" s="5" t="str">
        <f>IF(INDEX('Afvalgegevens LMA'!$A$1:$BK$1003,RelGegevens!$A26+'Data LMA'!$A$2,RelGegevens!I$2)="","",INDEX('Afvalgegevens LMA'!$A$1:$BK$1003,RelGegevens!$A26+'Data LMA'!$A$2,RelGegevens!I$2))</f>
        <v/>
      </c>
      <c r="J26" s="5" t="str">
        <f>IF(INDEX('Afvalgegevens LMA'!$A$1:$BK$1003,RelGegevens!$A26+'Data LMA'!$A$2,RelGegevens!J$2)="","",INDEX('Afvalgegevens LMA'!$A$1:$BK$1003,RelGegevens!$A26+'Data LMA'!$A$2,RelGegevens!J$2))</f>
        <v/>
      </c>
      <c r="K26" s="5" t="str">
        <f>IF(INDEX('Afvalgegevens LMA'!$A$1:$BK$1003,RelGegevens!$A26+'Data LMA'!$A$2,RelGegevens!K$2)="","",INDEX('Afvalgegevens LMA'!$A$1:$BK$1003,RelGegevens!$A26+'Data LMA'!$A$2,RelGegevens!K$2))</f>
        <v/>
      </c>
      <c r="L26" s="5" t="str">
        <f>IF(INDEX('Afvalgegevens LMA'!$A$1:$BK$1003,RelGegevens!$A26+'Data LMA'!$A$2,RelGegevens!L$2)="","",INDEX('Afvalgegevens LMA'!$A$1:$BK$1003,RelGegevens!$A26+'Data LMA'!$A$2,RelGegevens!L$2))</f>
        <v/>
      </c>
      <c r="M26" s="5" t="str">
        <f>IF(INDEX('Afvalgegevens LMA'!$A$1:$BK$1003,RelGegevens!$A26+'Data LMA'!$A$2,RelGegevens!M$2)="","",INDEX('Afvalgegevens LMA'!$A$1:$BK$1003,RelGegevens!$A26+'Data LMA'!$A$2,RelGegevens!M$2))</f>
        <v/>
      </c>
    </row>
    <row r="27" spans="1:13" x14ac:dyDescent="0.25">
      <c r="A27" s="8">
        <f t="shared" si="6"/>
        <v>25</v>
      </c>
      <c r="B27" s="8" t="str">
        <f t="shared" si="7"/>
        <v/>
      </c>
      <c r="C27" s="8" t="str">
        <f t="shared" si="8"/>
        <v/>
      </c>
      <c r="D27" s="5">
        <f t="shared" si="9"/>
        <v>-1</v>
      </c>
      <c r="E27" s="5">
        <f t="shared" si="10"/>
        <v>-1</v>
      </c>
      <c r="F27" s="5" t="str">
        <f t="shared" si="11"/>
        <v/>
      </c>
      <c r="G27" s="5" t="str">
        <f>IF(INDEX('Afvalgegevens LMA'!$A$1:$BK$1003,RelGegevens!$A27+'Data LMA'!$A$2,RelGegevens!G$2)="","",INDEX('Afvalgegevens LMA'!$A$1:$BK$1003,RelGegevens!$A27+'Data LMA'!$A$2,RelGegevens!G$2))</f>
        <v/>
      </c>
      <c r="H27" s="5" t="str">
        <f>IF(INDEX('Afvalgegevens LMA'!$A$1:$BK$1003,RelGegevens!$A27+'Data LMA'!$A$2,RelGegevens!H$2)="","",INDEX('Afvalgegevens LMA'!$A$1:$BK$1003,RelGegevens!$A27+'Data LMA'!$A$2,RelGegevens!H$2))</f>
        <v/>
      </c>
      <c r="I27" s="5" t="str">
        <f>IF(INDEX('Afvalgegevens LMA'!$A$1:$BK$1003,RelGegevens!$A27+'Data LMA'!$A$2,RelGegevens!I$2)="","",INDEX('Afvalgegevens LMA'!$A$1:$BK$1003,RelGegevens!$A27+'Data LMA'!$A$2,RelGegevens!I$2))</f>
        <v/>
      </c>
      <c r="J27" s="5" t="str">
        <f>IF(INDEX('Afvalgegevens LMA'!$A$1:$BK$1003,RelGegevens!$A27+'Data LMA'!$A$2,RelGegevens!J$2)="","",INDEX('Afvalgegevens LMA'!$A$1:$BK$1003,RelGegevens!$A27+'Data LMA'!$A$2,RelGegevens!J$2))</f>
        <v/>
      </c>
      <c r="K27" s="5" t="str">
        <f>IF(INDEX('Afvalgegevens LMA'!$A$1:$BK$1003,RelGegevens!$A27+'Data LMA'!$A$2,RelGegevens!K$2)="","",INDEX('Afvalgegevens LMA'!$A$1:$BK$1003,RelGegevens!$A27+'Data LMA'!$A$2,RelGegevens!K$2))</f>
        <v/>
      </c>
      <c r="L27" s="5" t="str">
        <f>IF(INDEX('Afvalgegevens LMA'!$A$1:$BK$1003,RelGegevens!$A27+'Data LMA'!$A$2,RelGegevens!L$2)="","",INDEX('Afvalgegevens LMA'!$A$1:$BK$1003,RelGegevens!$A27+'Data LMA'!$A$2,RelGegevens!L$2))</f>
        <v/>
      </c>
      <c r="M27" s="5" t="str">
        <f>IF(INDEX('Afvalgegevens LMA'!$A$1:$BK$1003,RelGegevens!$A27+'Data LMA'!$A$2,RelGegevens!M$2)="","",INDEX('Afvalgegevens LMA'!$A$1:$BK$1003,RelGegevens!$A27+'Data LMA'!$A$2,RelGegevens!M$2))</f>
        <v/>
      </c>
    </row>
    <row r="28" spans="1:13" x14ac:dyDescent="0.25">
      <c r="A28" s="8">
        <f t="shared" si="6"/>
        <v>26</v>
      </c>
      <c r="B28" s="8" t="str">
        <f t="shared" si="7"/>
        <v/>
      </c>
      <c r="C28" s="8" t="str">
        <f t="shared" si="8"/>
        <v/>
      </c>
      <c r="D28" s="5">
        <f t="shared" si="9"/>
        <v>-1</v>
      </c>
      <c r="E28" s="5">
        <f t="shared" si="10"/>
        <v>-1</v>
      </c>
      <c r="F28" s="5" t="str">
        <f t="shared" si="11"/>
        <v/>
      </c>
      <c r="G28" s="5" t="str">
        <f>IF(INDEX('Afvalgegevens LMA'!$A$1:$BK$1003,RelGegevens!$A28+'Data LMA'!$A$2,RelGegevens!G$2)="","",INDEX('Afvalgegevens LMA'!$A$1:$BK$1003,RelGegevens!$A28+'Data LMA'!$A$2,RelGegevens!G$2))</f>
        <v/>
      </c>
      <c r="H28" s="5" t="str">
        <f>IF(INDEX('Afvalgegevens LMA'!$A$1:$BK$1003,RelGegevens!$A28+'Data LMA'!$A$2,RelGegevens!H$2)="","",INDEX('Afvalgegevens LMA'!$A$1:$BK$1003,RelGegevens!$A28+'Data LMA'!$A$2,RelGegevens!H$2))</f>
        <v/>
      </c>
      <c r="I28" s="5" t="str">
        <f>IF(INDEX('Afvalgegevens LMA'!$A$1:$BK$1003,RelGegevens!$A28+'Data LMA'!$A$2,RelGegevens!I$2)="","",INDEX('Afvalgegevens LMA'!$A$1:$BK$1003,RelGegevens!$A28+'Data LMA'!$A$2,RelGegevens!I$2))</f>
        <v/>
      </c>
      <c r="J28" s="5" t="str">
        <f>IF(INDEX('Afvalgegevens LMA'!$A$1:$BK$1003,RelGegevens!$A28+'Data LMA'!$A$2,RelGegevens!J$2)="","",INDEX('Afvalgegevens LMA'!$A$1:$BK$1003,RelGegevens!$A28+'Data LMA'!$A$2,RelGegevens!J$2))</f>
        <v/>
      </c>
      <c r="K28" s="5" t="str">
        <f>IF(INDEX('Afvalgegevens LMA'!$A$1:$BK$1003,RelGegevens!$A28+'Data LMA'!$A$2,RelGegevens!K$2)="","",INDEX('Afvalgegevens LMA'!$A$1:$BK$1003,RelGegevens!$A28+'Data LMA'!$A$2,RelGegevens!K$2))</f>
        <v/>
      </c>
      <c r="L28" s="5" t="str">
        <f>IF(INDEX('Afvalgegevens LMA'!$A$1:$BK$1003,RelGegevens!$A28+'Data LMA'!$A$2,RelGegevens!L$2)="","",INDEX('Afvalgegevens LMA'!$A$1:$BK$1003,RelGegevens!$A28+'Data LMA'!$A$2,RelGegevens!L$2))</f>
        <v/>
      </c>
      <c r="M28" s="5" t="str">
        <f>IF(INDEX('Afvalgegevens LMA'!$A$1:$BK$1003,RelGegevens!$A28+'Data LMA'!$A$2,RelGegevens!M$2)="","",INDEX('Afvalgegevens LMA'!$A$1:$BK$1003,RelGegevens!$A28+'Data LMA'!$A$2,RelGegevens!M$2))</f>
        <v/>
      </c>
    </row>
    <row r="29" spans="1:13" x14ac:dyDescent="0.25">
      <c r="A29" s="8">
        <f t="shared" si="6"/>
        <v>27</v>
      </c>
      <c r="B29" s="8" t="str">
        <f t="shared" si="7"/>
        <v/>
      </c>
      <c r="C29" s="8" t="str">
        <f t="shared" si="8"/>
        <v/>
      </c>
      <c r="D29" s="5">
        <f t="shared" si="9"/>
        <v>-1</v>
      </c>
      <c r="E29" s="5">
        <f t="shared" si="10"/>
        <v>-1</v>
      </c>
      <c r="F29" s="5" t="str">
        <f t="shared" si="11"/>
        <v/>
      </c>
      <c r="G29" s="5" t="str">
        <f>IF(INDEX('Afvalgegevens LMA'!$A$1:$BK$1003,RelGegevens!$A29+'Data LMA'!$A$2,RelGegevens!G$2)="","",INDEX('Afvalgegevens LMA'!$A$1:$BK$1003,RelGegevens!$A29+'Data LMA'!$A$2,RelGegevens!G$2))</f>
        <v/>
      </c>
      <c r="H29" s="5" t="str">
        <f>IF(INDEX('Afvalgegevens LMA'!$A$1:$BK$1003,RelGegevens!$A29+'Data LMA'!$A$2,RelGegevens!H$2)="","",INDEX('Afvalgegevens LMA'!$A$1:$BK$1003,RelGegevens!$A29+'Data LMA'!$A$2,RelGegevens!H$2))</f>
        <v/>
      </c>
      <c r="I29" s="5" t="str">
        <f>IF(INDEX('Afvalgegevens LMA'!$A$1:$BK$1003,RelGegevens!$A29+'Data LMA'!$A$2,RelGegevens!I$2)="","",INDEX('Afvalgegevens LMA'!$A$1:$BK$1003,RelGegevens!$A29+'Data LMA'!$A$2,RelGegevens!I$2))</f>
        <v/>
      </c>
      <c r="J29" s="5" t="str">
        <f>IF(INDEX('Afvalgegevens LMA'!$A$1:$BK$1003,RelGegevens!$A29+'Data LMA'!$A$2,RelGegevens!J$2)="","",INDEX('Afvalgegevens LMA'!$A$1:$BK$1003,RelGegevens!$A29+'Data LMA'!$A$2,RelGegevens!J$2))</f>
        <v/>
      </c>
      <c r="K29" s="5" t="str">
        <f>IF(INDEX('Afvalgegevens LMA'!$A$1:$BK$1003,RelGegevens!$A29+'Data LMA'!$A$2,RelGegevens!K$2)="","",INDEX('Afvalgegevens LMA'!$A$1:$BK$1003,RelGegevens!$A29+'Data LMA'!$A$2,RelGegevens!K$2))</f>
        <v/>
      </c>
      <c r="L29" s="5" t="str">
        <f>IF(INDEX('Afvalgegevens LMA'!$A$1:$BK$1003,RelGegevens!$A29+'Data LMA'!$A$2,RelGegevens!L$2)="","",INDEX('Afvalgegevens LMA'!$A$1:$BK$1003,RelGegevens!$A29+'Data LMA'!$A$2,RelGegevens!L$2))</f>
        <v/>
      </c>
      <c r="M29" s="5" t="str">
        <f>IF(INDEX('Afvalgegevens LMA'!$A$1:$BK$1003,RelGegevens!$A29+'Data LMA'!$A$2,RelGegevens!M$2)="","",INDEX('Afvalgegevens LMA'!$A$1:$BK$1003,RelGegevens!$A29+'Data LMA'!$A$2,RelGegevens!M$2))</f>
        <v/>
      </c>
    </row>
    <row r="30" spans="1:13" x14ac:dyDescent="0.25">
      <c r="A30" s="8">
        <f t="shared" si="6"/>
        <v>28</v>
      </c>
      <c r="B30" s="8" t="str">
        <f t="shared" si="7"/>
        <v/>
      </c>
      <c r="C30" s="8" t="str">
        <f t="shared" si="8"/>
        <v/>
      </c>
      <c r="D30" s="5">
        <f t="shared" si="9"/>
        <v>-1</v>
      </c>
      <c r="E30" s="5">
        <f t="shared" si="10"/>
        <v>-1</v>
      </c>
      <c r="F30" s="5" t="str">
        <f t="shared" si="11"/>
        <v/>
      </c>
      <c r="G30" s="5" t="str">
        <f>IF(INDEX('Afvalgegevens LMA'!$A$1:$BK$1003,RelGegevens!$A30+'Data LMA'!$A$2,RelGegevens!G$2)="","",INDEX('Afvalgegevens LMA'!$A$1:$BK$1003,RelGegevens!$A30+'Data LMA'!$A$2,RelGegevens!G$2))</f>
        <v/>
      </c>
      <c r="H30" s="5" t="str">
        <f>IF(INDEX('Afvalgegevens LMA'!$A$1:$BK$1003,RelGegevens!$A30+'Data LMA'!$A$2,RelGegevens!H$2)="","",INDEX('Afvalgegevens LMA'!$A$1:$BK$1003,RelGegevens!$A30+'Data LMA'!$A$2,RelGegevens!H$2))</f>
        <v/>
      </c>
      <c r="I30" s="5" t="str">
        <f>IF(INDEX('Afvalgegevens LMA'!$A$1:$BK$1003,RelGegevens!$A30+'Data LMA'!$A$2,RelGegevens!I$2)="","",INDEX('Afvalgegevens LMA'!$A$1:$BK$1003,RelGegevens!$A30+'Data LMA'!$A$2,RelGegevens!I$2))</f>
        <v/>
      </c>
      <c r="J30" s="5" t="str">
        <f>IF(INDEX('Afvalgegevens LMA'!$A$1:$BK$1003,RelGegevens!$A30+'Data LMA'!$A$2,RelGegevens!J$2)="","",INDEX('Afvalgegevens LMA'!$A$1:$BK$1003,RelGegevens!$A30+'Data LMA'!$A$2,RelGegevens!J$2))</f>
        <v/>
      </c>
      <c r="K30" s="5" t="str">
        <f>IF(INDEX('Afvalgegevens LMA'!$A$1:$BK$1003,RelGegevens!$A30+'Data LMA'!$A$2,RelGegevens!K$2)="","",INDEX('Afvalgegevens LMA'!$A$1:$BK$1003,RelGegevens!$A30+'Data LMA'!$A$2,RelGegevens!K$2))</f>
        <v/>
      </c>
      <c r="L30" s="5" t="str">
        <f>IF(INDEX('Afvalgegevens LMA'!$A$1:$BK$1003,RelGegevens!$A30+'Data LMA'!$A$2,RelGegevens!L$2)="","",INDEX('Afvalgegevens LMA'!$A$1:$BK$1003,RelGegevens!$A30+'Data LMA'!$A$2,RelGegevens!L$2))</f>
        <v/>
      </c>
      <c r="M30" s="5" t="str">
        <f>IF(INDEX('Afvalgegevens LMA'!$A$1:$BK$1003,RelGegevens!$A30+'Data LMA'!$A$2,RelGegevens!M$2)="","",INDEX('Afvalgegevens LMA'!$A$1:$BK$1003,RelGegevens!$A30+'Data LMA'!$A$2,RelGegevens!M$2))</f>
        <v/>
      </c>
    </row>
    <row r="31" spans="1:13" x14ac:dyDescent="0.25">
      <c r="A31" s="8">
        <f t="shared" si="6"/>
        <v>29</v>
      </c>
      <c r="B31" s="8" t="str">
        <f t="shared" si="7"/>
        <v/>
      </c>
      <c r="C31" s="8" t="str">
        <f t="shared" si="8"/>
        <v/>
      </c>
      <c r="D31" s="5">
        <f t="shared" si="9"/>
        <v>-1</v>
      </c>
      <c r="E31" s="5">
        <f t="shared" si="10"/>
        <v>-1</v>
      </c>
      <c r="F31" s="5" t="str">
        <f t="shared" si="11"/>
        <v/>
      </c>
      <c r="G31" s="5" t="str">
        <f>IF(INDEX('Afvalgegevens LMA'!$A$1:$BK$1003,RelGegevens!$A31+'Data LMA'!$A$2,RelGegevens!G$2)="","",INDEX('Afvalgegevens LMA'!$A$1:$BK$1003,RelGegevens!$A31+'Data LMA'!$A$2,RelGegevens!G$2))</f>
        <v/>
      </c>
      <c r="H31" s="5" t="str">
        <f>IF(INDEX('Afvalgegevens LMA'!$A$1:$BK$1003,RelGegevens!$A31+'Data LMA'!$A$2,RelGegevens!H$2)="","",INDEX('Afvalgegevens LMA'!$A$1:$BK$1003,RelGegevens!$A31+'Data LMA'!$A$2,RelGegevens!H$2))</f>
        <v/>
      </c>
      <c r="I31" s="5" t="str">
        <f>IF(INDEX('Afvalgegevens LMA'!$A$1:$BK$1003,RelGegevens!$A31+'Data LMA'!$A$2,RelGegevens!I$2)="","",INDEX('Afvalgegevens LMA'!$A$1:$BK$1003,RelGegevens!$A31+'Data LMA'!$A$2,RelGegevens!I$2))</f>
        <v/>
      </c>
      <c r="J31" s="5" t="str">
        <f>IF(INDEX('Afvalgegevens LMA'!$A$1:$BK$1003,RelGegevens!$A31+'Data LMA'!$A$2,RelGegevens!J$2)="","",INDEX('Afvalgegevens LMA'!$A$1:$BK$1003,RelGegevens!$A31+'Data LMA'!$A$2,RelGegevens!J$2))</f>
        <v/>
      </c>
      <c r="K31" s="5" t="str">
        <f>IF(INDEX('Afvalgegevens LMA'!$A$1:$BK$1003,RelGegevens!$A31+'Data LMA'!$A$2,RelGegevens!K$2)="","",INDEX('Afvalgegevens LMA'!$A$1:$BK$1003,RelGegevens!$A31+'Data LMA'!$A$2,RelGegevens!K$2))</f>
        <v/>
      </c>
      <c r="L31" s="5" t="str">
        <f>IF(INDEX('Afvalgegevens LMA'!$A$1:$BK$1003,RelGegevens!$A31+'Data LMA'!$A$2,RelGegevens!L$2)="","",INDEX('Afvalgegevens LMA'!$A$1:$BK$1003,RelGegevens!$A31+'Data LMA'!$A$2,RelGegevens!L$2))</f>
        <v/>
      </c>
      <c r="M31" s="5" t="str">
        <f>IF(INDEX('Afvalgegevens LMA'!$A$1:$BK$1003,RelGegevens!$A31+'Data LMA'!$A$2,RelGegevens!M$2)="","",INDEX('Afvalgegevens LMA'!$A$1:$BK$1003,RelGegevens!$A31+'Data LMA'!$A$2,RelGegevens!M$2))</f>
        <v/>
      </c>
    </row>
    <row r="32" spans="1:13" x14ac:dyDescent="0.25">
      <c r="A32" s="8">
        <f t="shared" si="6"/>
        <v>30</v>
      </c>
      <c r="B32" s="8" t="str">
        <f t="shared" si="7"/>
        <v/>
      </c>
      <c r="C32" s="8" t="str">
        <f t="shared" si="8"/>
        <v/>
      </c>
      <c r="D32" s="5">
        <f t="shared" si="9"/>
        <v>-1</v>
      </c>
      <c r="E32" s="5">
        <f t="shared" si="10"/>
        <v>-1</v>
      </c>
      <c r="F32" s="5" t="str">
        <f t="shared" si="11"/>
        <v/>
      </c>
      <c r="G32" s="5" t="str">
        <f>IF(INDEX('Afvalgegevens LMA'!$A$1:$BK$1003,RelGegevens!$A32+'Data LMA'!$A$2,RelGegevens!G$2)="","",INDEX('Afvalgegevens LMA'!$A$1:$BK$1003,RelGegevens!$A32+'Data LMA'!$A$2,RelGegevens!G$2))</f>
        <v/>
      </c>
      <c r="H32" s="5" t="str">
        <f>IF(INDEX('Afvalgegevens LMA'!$A$1:$BK$1003,RelGegevens!$A32+'Data LMA'!$A$2,RelGegevens!H$2)="","",INDEX('Afvalgegevens LMA'!$A$1:$BK$1003,RelGegevens!$A32+'Data LMA'!$A$2,RelGegevens!H$2))</f>
        <v/>
      </c>
      <c r="I32" s="5" t="str">
        <f>IF(INDEX('Afvalgegevens LMA'!$A$1:$BK$1003,RelGegevens!$A32+'Data LMA'!$A$2,RelGegevens!I$2)="","",INDEX('Afvalgegevens LMA'!$A$1:$BK$1003,RelGegevens!$A32+'Data LMA'!$A$2,RelGegevens!I$2))</f>
        <v/>
      </c>
      <c r="J32" s="5" t="str">
        <f>IF(INDEX('Afvalgegevens LMA'!$A$1:$BK$1003,RelGegevens!$A32+'Data LMA'!$A$2,RelGegevens!J$2)="","",INDEX('Afvalgegevens LMA'!$A$1:$BK$1003,RelGegevens!$A32+'Data LMA'!$A$2,RelGegevens!J$2))</f>
        <v/>
      </c>
      <c r="K32" s="5" t="str">
        <f>IF(INDEX('Afvalgegevens LMA'!$A$1:$BK$1003,RelGegevens!$A32+'Data LMA'!$A$2,RelGegevens!K$2)="","",INDEX('Afvalgegevens LMA'!$A$1:$BK$1003,RelGegevens!$A32+'Data LMA'!$A$2,RelGegevens!K$2))</f>
        <v/>
      </c>
      <c r="L32" s="5" t="str">
        <f>IF(INDEX('Afvalgegevens LMA'!$A$1:$BK$1003,RelGegevens!$A32+'Data LMA'!$A$2,RelGegevens!L$2)="","",INDEX('Afvalgegevens LMA'!$A$1:$BK$1003,RelGegevens!$A32+'Data LMA'!$A$2,RelGegevens!L$2))</f>
        <v/>
      </c>
      <c r="M32" s="5" t="str">
        <f>IF(INDEX('Afvalgegevens LMA'!$A$1:$BK$1003,RelGegevens!$A32+'Data LMA'!$A$2,RelGegevens!M$2)="","",INDEX('Afvalgegevens LMA'!$A$1:$BK$1003,RelGegevens!$A32+'Data LMA'!$A$2,RelGegevens!M$2))</f>
        <v/>
      </c>
    </row>
    <row r="33" spans="1:13" x14ac:dyDescent="0.25">
      <c r="A33" s="8">
        <f t="shared" si="6"/>
        <v>31</v>
      </c>
      <c r="B33" s="8" t="str">
        <f t="shared" si="7"/>
        <v/>
      </c>
      <c r="C33" s="8" t="str">
        <f t="shared" si="8"/>
        <v/>
      </c>
      <c r="D33" s="5">
        <f t="shared" si="9"/>
        <v>-1</v>
      </c>
      <c r="E33" s="5">
        <f t="shared" si="10"/>
        <v>-1</v>
      </c>
      <c r="F33" s="5" t="str">
        <f t="shared" si="11"/>
        <v/>
      </c>
      <c r="G33" s="5" t="str">
        <f>IF(INDEX('Afvalgegevens LMA'!$A$1:$BK$1003,RelGegevens!$A33+'Data LMA'!$A$2,RelGegevens!G$2)="","",INDEX('Afvalgegevens LMA'!$A$1:$BK$1003,RelGegevens!$A33+'Data LMA'!$A$2,RelGegevens!G$2))</f>
        <v/>
      </c>
      <c r="H33" s="5" t="str">
        <f>IF(INDEX('Afvalgegevens LMA'!$A$1:$BK$1003,RelGegevens!$A33+'Data LMA'!$A$2,RelGegevens!H$2)="","",INDEX('Afvalgegevens LMA'!$A$1:$BK$1003,RelGegevens!$A33+'Data LMA'!$A$2,RelGegevens!H$2))</f>
        <v/>
      </c>
      <c r="I33" s="5" t="str">
        <f>IF(INDEX('Afvalgegevens LMA'!$A$1:$BK$1003,RelGegevens!$A33+'Data LMA'!$A$2,RelGegevens!I$2)="","",INDEX('Afvalgegevens LMA'!$A$1:$BK$1003,RelGegevens!$A33+'Data LMA'!$A$2,RelGegevens!I$2))</f>
        <v/>
      </c>
      <c r="J33" s="5" t="str">
        <f>IF(INDEX('Afvalgegevens LMA'!$A$1:$BK$1003,RelGegevens!$A33+'Data LMA'!$A$2,RelGegevens!J$2)="","",INDEX('Afvalgegevens LMA'!$A$1:$BK$1003,RelGegevens!$A33+'Data LMA'!$A$2,RelGegevens!J$2))</f>
        <v/>
      </c>
      <c r="K33" s="5" t="str">
        <f>IF(INDEX('Afvalgegevens LMA'!$A$1:$BK$1003,RelGegevens!$A33+'Data LMA'!$A$2,RelGegevens!K$2)="","",INDEX('Afvalgegevens LMA'!$A$1:$BK$1003,RelGegevens!$A33+'Data LMA'!$A$2,RelGegevens!K$2))</f>
        <v/>
      </c>
      <c r="L33" s="5" t="str">
        <f>IF(INDEX('Afvalgegevens LMA'!$A$1:$BK$1003,RelGegevens!$A33+'Data LMA'!$A$2,RelGegevens!L$2)="","",INDEX('Afvalgegevens LMA'!$A$1:$BK$1003,RelGegevens!$A33+'Data LMA'!$A$2,RelGegevens!L$2))</f>
        <v/>
      </c>
      <c r="M33" s="5" t="str">
        <f>IF(INDEX('Afvalgegevens LMA'!$A$1:$BK$1003,RelGegevens!$A33+'Data LMA'!$A$2,RelGegevens!M$2)="","",INDEX('Afvalgegevens LMA'!$A$1:$BK$1003,RelGegevens!$A33+'Data LMA'!$A$2,RelGegevens!M$2))</f>
        <v/>
      </c>
    </row>
    <row r="34" spans="1:13" x14ac:dyDescent="0.25">
      <c r="A34" s="8">
        <f t="shared" si="6"/>
        <v>32</v>
      </c>
      <c r="B34" s="8" t="str">
        <f t="shared" si="7"/>
        <v/>
      </c>
      <c r="C34" s="8" t="str">
        <f t="shared" si="8"/>
        <v/>
      </c>
      <c r="D34" s="5">
        <f t="shared" si="9"/>
        <v>-1</v>
      </c>
      <c r="E34" s="5">
        <f t="shared" si="10"/>
        <v>-1</v>
      </c>
      <c r="F34" s="5" t="str">
        <f t="shared" si="11"/>
        <v/>
      </c>
      <c r="G34" s="5" t="str">
        <f>IF(INDEX('Afvalgegevens LMA'!$A$1:$BK$1003,RelGegevens!$A34+'Data LMA'!$A$2,RelGegevens!G$2)="","",INDEX('Afvalgegevens LMA'!$A$1:$BK$1003,RelGegevens!$A34+'Data LMA'!$A$2,RelGegevens!G$2))</f>
        <v/>
      </c>
      <c r="H34" s="5" t="str">
        <f>IF(INDEX('Afvalgegevens LMA'!$A$1:$BK$1003,RelGegevens!$A34+'Data LMA'!$A$2,RelGegevens!H$2)="","",INDEX('Afvalgegevens LMA'!$A$1:$BK$1003,RelGegevens!$A34+'Data LMA'!$A$2,RelGegevens!H$2))</f>
        <v/>
      </c>
      <c r="I34" s="5" t="str">
        <f>IF(INDEX('Afvalgegevens LMA'!$A$1:$BK$1003,RelGegevens!$A34+'Data LMA'!$A$2,RelGegevens!I$2)="","",INDEX('Afvalgegevens LMA'!$A$1:$BK$1003,RelGegevens!$A34+'Data LMA'!$A$2,RelGegevens!I$2))</f>
        <v/>
      </c>
      <c r="J34" s="5" t="str">
        <f>IF(INDEX('Afvalgegevens LMA'!$A$1:$BK$1003,RelGegevens!$A34+'Data LMA'!$A$2,RelGegevens!J$2)="","",INDEX('Afvalgegevens LMA'!$A$1:$BK$1003,RelGegevens!$A34+'Data LMA'!$A$2,RelGegevens!J$2))</f>
        <v/>
      </c>
      <c r="K34" s="5" t="str">
        <f>IF(INDEX('Afvalgegevens LMA'!$A$1:$BK$1003,RelGegevens!$A34+'Data LMA'!$A$2,RelGegevens!K$2)="","",INDEX('Afvalgegevens LMA'!$A$1:$BK$1003,RelGegevens!$A34+'Data LMA'!$A$2,RelGegevens!K$2))</f>
        <v/>
      </c>
      <c r="L34" s="5" t="str">
        <f>IF(INDEX('Afvalgegevens LMA'!$A$1:$BK$1003,RelGegevens!$A34+'Data LMA'!$A$2,RelGegevens!L$2)="","",INDEX('Afvalgegevens LMA'!$A$1:$BK$1003,RelGegevens!$A34+'Data LMA'!$A$2,RelGegevens!L$2))</f>
        <v/>
      </c>
      <c r="M34" s="5" t="str">
        <f>IF(INDEX('Afvalgegevens LMA'!$A$1:$BK$1003,RelGegevens!$A34+'Data LMA'!$A$2,RelGegevens!M$2)="","",INDEX('Afvalgegevens LMA'!$A$1:$BK$1003,RelGegevens!$A34+'Data LMA'!$A$2,RelGegevens!M$2))</f>
        <v/>
      </c>
    </row>
    <row r="35" spans="1:13" x14ac:dyDescent="0.25">
      <c r="A35" s="8">
        <f t="shared" si="6"/>
        <v>33</v>
      </c>
      <c r="B35" s="8" t="str">
        <f t="shared" si="7"/>
        <v/>
      </c>
      <c r="C35" s="8" t="str">
        <f t="shared" si="8"/>
        <v/>
      </c>
      <c r="D35" s="5">
        <f t="shared" si="9"/>
        <v>-1</v>
      </c>
      <c r="E35" s="5">
        <f t="shared" si="10"/>
        <v>-1</v>
      </c>
      <c r="F35" s="5" t="str">
        <f t="shared" si="11"/>
        <v/>
      </c>
      <c r="G35" s="5" t="str">
        <f>IF(INDEX('Afvalgegevens LMA'!$A$1:$BK$1003,RelGegevens!$A35+'Data LMA'!$A$2,RelGegevens!G$2)="","",INDEX('Afvalgegevens LMA'!$A$1:$BK$1003,RelGegevens!$A35+'Data LMA'!$A$2,RelGegevens!G$2))</f>
        <v/>
      </c>
      <c r="H35" s="5" t="str">
        <f>IF(INDEX('Afvalgegevens LMA'!$A$1:$BK$1003,RelGegevens!$A35+'Data LMA'!$A$2,RelGegevens!H$2)="","",INDEX('Afvalgegevens LMA'!$A$1:$BK$1003,RelGegevens!$A35+'Data LMA'!$A$2,RelGegevens!H$2))</f>
        <v/>
      </c>
      <c r="I35" s="5" t="str">
        <f>IF(INDEX('Afvalgegevens LMA'!$A$1:$BK$1003,RelGegevens!$A35+'Data LMA'!$A$2,RelGegevens!I$2)="","",INDEX('Afvalgegevens LMA'!$A$1:$BK$1003,RelGegevens!$A35+'Data LMA'!$A$2,RelGegevens!I$2))</f>
        <v/>
      </c>
      <c r="J35" s="5" t="str">
        <f>IF(INDEX('Afvalgegevens LMA'!$A$1:$BK$1003,RelGegevens!$A35+'Data LMA'!$A$2,RelGegevens!J$2)="","",INDEX('Afvalgegevens LMA'!$A$1:$BK$1003,RelGegevens!$A35+'Data LMA'!$A$2,RelGegevens!J$2))</f>
        <v/>
      </c>
      <c r="K35" s="5" t="str">
        <f>IF(INDEX('Afvalgegevens LMA'!$A$1:$BK$1003,RelGegevens!$A35+'Data LMA'!$A$2,RelGegevens!K$2)="","",INDEX('Afvalgegevens LMA'!$A$1:$BK$1003,RelGegevens!$A35+'Data LMA'!$A$2,RelGegevens!K$2))</f>
        <v/>
      </c>
      <c r="L35" s="5" t="str">
        <f>IF(INDEX('Afvalgegevens LMA'!$A$1:$BK$1003,RelGegevens!$A35+'Data LMA'!$A$2,RelGegevens!L$2)="","",INDEX('Afvalgegevens LMA'!$A$1:$BK$1003,RelGegevens!$A35+'Data LMA'!$A$2,RelGegevens!L$2))</f>
        <v/>
      </c>
      <c r="M35" s="5" t="str">
        <f>IF(INDEX('Afvalgegevens LMA'!$A$1:$BK$1003,RelGegevens!$A35+'Data LMA'!$A$2,RelGegevens!M$2)="","",INDEX('Afvalgegevens LMA'!$A$1:$BK$1003,RelGegevens!$A35+'Data LMA'!$A$2,RelGegevens!M$2))</f>
        <v/>
      </c>
    </row>
    <row r="36" spans="1:13" x14ac:dyDescent="0.25">
      <c r="A36" s="8">
        <f t="shared" si="6"/>
        <v>34</v>
      </c>
      <c r="B36" s="8" t="str">
        <f t="shared" si="7"/>
        <v/>
      </c>
      <c r="C36" s="8" t="str">
        <f t="shared" si="8"/>
        <v/>
      </c>
      <c r="D36" s="5">
        <f t="shared" si="9"/>
        <v>-1</v>
      </c>
      <c r="E36" s="5">
        <f t="shared" si="10"/>
        <v>-1</v>
      </c>
      <c r="F36" s="5" t="str">
        <f t="shared" si="11"/>
        <v/>
      </c>
      <c r="G36" s="5" t="str">
        <f>IF(INDEX('Afvalgegevens LMA'!$A$1:$BK$1003,RelGegevens!$A36+'Data LMA'!$A$2,RelGegevens!G$2)="","",INDEX('Afvalgegevens LMA'!$A$1:$BK$1003,RelGegevens!$A36+'Data LMA'!$A$2,RelGegevens!G$2))</f>
        <v/>
      </c>
      <c r="H36" s="5" t="str">
        <f>IF(INDEX('Afvalgegevens LMA'!$A$1:$BK$1003,RelGegevens!$A36+'Data LMA'!$A$2,RelGegevens!H$2)="","",INDEX('Afvalgegevens LMA'!$A$1:$BK$1003,RelGegevens!$A36+'Data LMA'!$A$2,RelGegevens!H$2))</f>
        <v/>
      </c>
      <c r="I36" s="5" t="str">
        <f>IF(INDEX('Afvalgegevens LMA'!$A$1:$BK$1003,RelGegevens!$A36+'Data LMA'!$A$2,RelGegevens!I$2)="","",INDEX('Afvalgegevens LMA'!$A$1:$BK$1003,RelGegevens!$A36+'Data LMA'!$A$2,RelGegevens!I$2))</f>
        <v/>
      </c>
      <c r="J36" s="5" t="str">
        <f>IF(INDEX('Afvalgegevens LMA'!$A$1:$BK$1003,RelGegevens!$A36+'Data LMA'!$A$2,RelGegevens!J$2)="","",INDEX('Afvalgegevens LMA'!$A$1:$BK$1003,RelGegevens!$A36+'Data LMA'!$A$2,RelGegevens!J$2))</f>
        <v/>
      </c>
      <c r="K36" s="5" t="str">
        <f>IF(INDEX('Afvalgegevens LMA'!$A$1:$BK$1003,RelGegevens!$A36+'Data LMA'!$A$2,RelGegevens!K$2)="","",INDEX('Afvalgegevens LMA'!$A$1:$BK$1003,RelGegevens!$A36+'Data LMA'!$A$2,RelGegevens!K$2))</f>
        <v/>
      </c>
      <c r="L36" s="5" t="str">
        <f>IF(INDEX('Afvalgegevens LMA'!$A$1:$BK$1003,RelGegevens!$A36+'Data LMA'!$A$2,RelGegevens!L$2)="","",INDEX('Afvalgegevens LMA'!$A$1:$BK$1003,RelGegevens!$A36+'Data LMA'!$A$2,RelGegevens!L$2))</f>
        <v/>
      </c>
      <c r="M36" s="5" t="str">
        <f>IF(INDEX('Afvalgegevens LMA'!$A$1:$BK$1003,RelGegevens!$A36+'Data LMA'!$A$2,RelGegevens!M$2)="","",INDEX('Afvalgegevens LMA'!$A$1:$BK$1003,RelGegevens!$A36+'Data LMA'!$A$2,RelGegevens!M$2))</f>
        <v/>
      </c>
    </row>
    <row r="37" spans="1:13" x14ac:dyDescent="0.25">
      <c r="A37" s="8">
        <f t="shared" si="6"/>
        <v>35</v>
      </c>
      <c r="B37" s="8" t="str">
        <f t="shared" si="7"/>
        <v/>
      </c>
      <c r="C37" s="8" t="str">
        <f t="shared" si="8"/>
        <v/>
      </c>
      <c r="D37" s="5">
        <f t="shared" si="9"/>
        <v>-1</v>
      </c>
      <c r="E37" s="5">
        <f t="shared" si="10"/>
        <v>-1</v>
      </c>
      <c r="F37" s="5" t="str">
        <f t="shared" si="11"/>
        <v/>
      </c>
      <c r="G37" s="5" t="str">
        <f>IF(INDEX('Afvalgegevens LMA'!$A$1:$BK$1003,RelGegevens!$A37+'Data LMA'!$A$2,RelGegevens!G$2)="","",INDEX('Afvalgegevens LMA'!$A$1:$BK$1003,RelGegevens!$A37+'Data LMA'!$A$2,RelGegevens!G$2))</f>
        <v/>
      </c>
      <c r="H37" s="5" t="str">
        <f>IF(INDEX('Afvalgegevens LMA'!$A$1:$BK$1003,RelGegevens!$A37+'Data LMA'!$A$2,RelGegevens!H$2)="","",INDEX('Afvalgegevens LMA'!$A$1:$BK$1003,RelGegevens!$A37+'Data LMA'!$A$2,RelGegevens!H$2))</f>
        <v/>
      </c>
      <c r="I37" s="5" t="str">
        <f>IF(INDEX('Afvalgegevens LMA'!$A$1:$BK$1003,RelGegevens!$A37+'Data LMA'!$A$2,RelGegevens!I$2)="","",INDEX('Afvalgegevens LMA'!$A$1:$BK$1003,RelGegevens!$A37+'Data LMA'!$A$2,RelGegevens!I$2))</f>
        <v/>
      </c>
      <c r="J37" s="5" t="str">
        <f>IF(INDEX('Afvalgegevens LMA'!$A$1:$BK$1003,RelGegevens!$A37+'Data LMA'!$A$2,RelGegevens!J$2)="","",INDEX('Afvalgegevens LMA'!$A$1:$BK$1003,RelGegevens!$A37+'Data LMA'!$A$2,RelGegevens!J$2))</f>
        <v/>
      </c>
      <c r="K37" s="5" t="str">
        <f>IF(INDEX('Afvalgegevens LMA'!$A$1:$BK$1003,RelGegevens!$A37+'Data LMA'!$A$2,RelGegevens!K$2)="","",INDEX('Afvalgegevens LMA'!$A$1:$BK$1003,RelGegevens!$A37+'Data LMA'!$A$2,RelGegevens!K$2))</f>
        <v/>
      </c>
      <c r="L37" s="5" t="str">
        <f>IF(INDEX('Afvalgegevens LMA'!$A$1:$BK$1003,RelGegevens!$A37+'Data LMA'!$A$2,RelGegevens!L$2)="","",INDEX('Afvalgegevens LMA'!$A$1:$BK$1003,RelGegevens!$A37+'Data LMA'!$A$2,RelGegevens!L$2))</f>
        <v/>
      </c>
      <c r="M37" s="5" t="str">
        <f>IF(INDEX('Afvalgegevens LMA'!$A$1:$BK$1003,RelGegevens!$A37+'Data LMA'!$A$2,RelGegevens!M$2)="","",INDEX('Afvalgegevens LMA'!$A$1:$BK$1003,RelGegevens!$A37+'Data LMA'!$A$2,RelGegevens!M$2))</f>
        <v/>
      </c>
    </row>
    <row r="38" spans="1:13" x14ac:dyDescent="0.25">
      <c r="A38" s="8">
        <f t="shared" si="6"/>
        <v>36</v>
      </c>
      <c r="B38" s="8" t="str">
        <f t="shared" si="7"/>
        <v/>
      </c>
      <c r="C38" s="8" t="str">
        <f t="shared" si="8"/>
        <v/>
      </c>
      <c r="D38" s="5">
        <f t="shared" si="9"/>
        <v>-1</v>
      </c>
      <c r="E38" s="5">
        <f t="shared" si="10"/>
        <v>-1</v>
      </c>
      <c r="F38" s="5" t="str">
        <f t="shared" si="11"/>
        <v/>
      </c>
      <c r="G38" s="5" t="str">
        <f>IF(INDEX('Afvalgegevens LMA'!$A$1:$BK$1003,RelGegevens!$A38+'Data LMA'!$A$2,RelGegevens!G$2)="","",INDEX('Afvalgegevens LMA'!$A$1:$BK$1003,RelGegevens!$A38+'Data LMA'!$A$2,RelGegevens!G$2))</f>
        <v/>
      </c>
      <c r="H38" s="5" t="str">
        <f>IF(INDEX('Afvalgegevens LMA'!$A$1:$BK$1003,RelGegevens!$A38+'Data LMA'!$A$2,RelGegevens!H$2)="","",INDEX('Afvalgegevens LMA'!$A$1:$BK$1003,RelGegevens!$A38+'Data LMA'!$A$2,RelGegevens!H$2))</f>
        <v/>
      </c>
      <c r="I38" s="5" t="str">
        <f>IF(INDEX('Afvalgegevens LMA'!$A$1:$BK$1003,RelGegevens!$A38+'Data LMA'!$A$2,RelGegevens!I$2)="","",INDEX('Afvalgegevens LMA'!$A$1:$BK$1003,RelGegevens!$A38+'Data LMA'!$A$2,RelGegevens!I$2))</f>
        <v/>
      </c>
      <c r="J38" s="5" t="str">
        <f>IF(INDEX('Afvalgegevens LMA'!$A$1:$BK$1003,RelGegevens!$A38+'Data LMA'!$A$2,RelGegevens!J$2)="","",INDEX('Afvalgegevens LMA'!$A$1:$BK$1003,RelGegevens!$A38+'Data LMA'!$A$2,RelGegevens!J$2))</f>
        <v/>
      </c>
      <c r="K38" s="5" t="str">
        <f>IF(INDEX('Afvalgegevens LMA'!$A$1:$BK$1003,RelGegevens!$A38+'Data LMA'!$A$2,RelGegevens!K$2)="","",INDEX('Afvalgegevens LMA'!$A$1:$BK$1003,RelGegevens!$A38+'Data LMA'!$A$2,RelGegevens!K$2))</f>
        <v/>
      </c>
      <c r="L38" s="5" t="str">
        <f>IF(INDEX('Afvalgegevens LMA'!$A$1:$BK$1003,RelGegevens!$A38+'Data LMA'!$A$2,RelGegevens!L$2)="","",INDEX('Afvalgegevens LMA'!$A$1:$BK$1003,RelGegevens!$A38+'Data LMA'!$A$2,RelGegevens!L$2))</f>
        <v/>
      </c>
      <c r="M38" s="5" t="str">
        <f>IF(INDEX('Afvalgegevens LMA'!$A$1:$BK$1003,RelGegevens!$A38+'Data LMA'!$A$2,RelGegevens!M$2)="","",INDEX('Afvalgegevens LMA'!$A$1:$BK$1003,RelGegevens!$A38+'Data LMA'!$A$2,RelGegevens!M$2))</f>
        <v/>
      </c>
    </row>
    <row r="39" spans="1:13" x14ac:dyDescent="0.25">
      <c r="A39" s="8">
        <f t="shared" si="6"/>
        <v>37</v>
      </c>
      <c r="B39" s="8" t="str">
        <f t="shared" si="7"/>
        <v/>
      </c>
      <c r="C39" s="8" t="str">
        <f t="shared" si="8"/>
        <v/>
      </c>
      <c r="D39" s="5">
        <f t="shared" si="9"/>
        <v>-1</v>
      </c>
      <c r="E39" s="5">
        <f t="shared" si="10"/>
        <v>-1</v>
      </c>
      <c r="F39" s="5" t="str">
        <f t="shared" si="11"/>
        <v/>
      </c>
      <c r="G39" s="5" t="str">
        <f>IF(INDEX('Afvalgegevens LMA'!$A$1:$BK$1003,RelGegevens!$A39+'Data LMA'!$A$2,RelGegevens!G$2)="","",INDEX('Afvalgegevens LMA'!$A$1:$BK$1003,RelGegevens!$A39+'Data LMA'!$A$2,RelGegevens!G$2))</f>
        <v/>
      </c>
      <c r="H39" s="5" t="str">
        <f>IF(INDEX('Afvalgegevens LMA'!$A$1:$BK$1003,RelGegevens!$A39+'Data LMA'!$A$2,RelGegevens!H$2)="","",INDEX('Afvalgegevens LMA'!$A$1:$BK$1003,RelGegevens!$A39+'Data LMA'!$A$2,RelGegevens!H$2))</f>
        <v/>
      </c>
      <c r="I39" s="5" t="str">
        <f>IF(INDEX('Afvalgegevens LMA'!$A$1:$BK$1003,RelGegevens!$A39+'Data LMA'!$A$2,RelGegevens!I$2)="","",INDEX('Afvalgegevens LMA'!$A$1:$BK$1003,RelGegevens!$A39+'Data LMA'!$A$2,RelGegevens!I$2))</f>
        <v/>
      </c>
      <c r="J39" s="5" t="str">
        <f>IF(INDEX('Afvalgegevens LMA'!$A$1:$BK$1003,RelGegevens!$A39+'Data LMA'!$A$2,RelGegevens!J$2)="","",INDEX('Afvalgegevens LMA'!$A$1:$BK$1003,RelGegevens!$A39+'Data LMA'!$A$2,RelGegevens!J$2))</f>
        <v/>
      </c>
      <c r="K39" s="5" t="str">
        <f>IF(INDEX('Afvalgegevens LMA'!$A$1:$BK$1003,RelGegevens!$A39+'Data LMA'!$A$2,RelGegevens!K$2)="","",INDEX('Afvalgegevens LMA'!$A$1:$BK$1003,RelGegevens!$A39+'Data LMA'!$A$2,RelGegevens!K$2))</f>
        <v/>
      </c>
      <c r="L39" s="5" t="str">
        <f>IF(INDEX('Afvalgegevens LMA'!$A$1:$BK$1003,RelGegevens!$A39+'Data LMA'!$A$2,RelGegevens!L$2)="","",INDEX('Afvalgegevens LMA'!$A$1:$BK$1003,RelGegevens!$A39+'Data LMA'!$A$2,RelGegevens!L$2))</f>
        <v/>
      </c>
      <c r="M39" s="5" t="str">
        <f>IF(INDEX('Afvalgegevens LMA'!$A$1:$BK$1003,RelGegevens!$A39+'Data LMA'!$A$2,RelGegevens!M$2)="","",INDEX('Afvalgegevens LMA'!$A$1:$BK$1003,RelGegevens!$A39+'Data LMA'!$A$2,RelGegevens!M$2))</f>
        <v/>
      </c>
    </row>
    <row r="40" spans="1:13" x14ac:dyDescent="0.25">
      <c r="A40" s="8">
        <f t="shared" si="6"/>
        <v>38</v>
      </c>
      <c r="B40" s="8" t="str">
        <f t="shared" si="7"/>
        <v/>
      </c>
      <c r="C40" s="8" t="str">
        <f t="shared" si="8"/>
        <v/>
      </c>
      <c r="D40" s="5">
        <f t="shared" si="9"/>
        <v>-1</v>
      </c>
      <c r="E40" s="5">
        <f t="shared" si="10"/>
        <v>-1</v>
      </c>
      <c r="F40" s="5" t="str">
        <f t="shared" si="11"/>
        <v/>
      </c>
      <c r="G40" s="5" t="str">
        <f>IF(INDEX('Afvalgegevens LMA'!$A$1:$BK$1003,RelGegevens!$A40+'Data LMA'!$A$2,RelGegevens!G$2)="","",INDEX('Afvalgegevens LMA'!$A$1:$BK$1003,RelGegevens!$A40+'Data LMA'!$A$2,RelGegevens!G$2))</f>
        <v/>
      </c>
      <c r="H40" s="5" t="str">
        <f>IF(INDEX('Afvalgegevens LMA'!$A$1:$BK$1003,RelGegevens!$A40+'Data LMA'!$A$2,RelGegevens!H$2)="","",INDEX('Afvalgegevens LMA'!$A$1:$BK$1003,RelGegevens!$A40+'Data LMA'!$A$2,RelGegevens!H$2))</f>
        <v/>
      </c>
      <c r="I40" s="5" t="str">
        <f>IF(INDEX('Afvalgegevens LMA'!$A$1:$BK$1003,RelGegevens!$A40+'Data LMA'!$A$2,RelGegevens!I$2)="","",INDEX('Afvalgegevens LMA'!$A$1:$BK$1003,RelGegevens!$A40+'Data LMA'!$A$2,RelGegevens!I$2))</f>
        <v/>
      </c>
      <c r="J40" s="5" t="str">
        <f>IF(INDEX('Afvalgegevens LMA'!$A$1:$BK$1003,RelGegevens!$A40+'Data LMA'!$A$2,RelGegevens!J$2)="","",INDEX('Afvalgegevens LMA'!$A$1:$BK$1003,RelGegevens!$A40+'Data LMA'!$A$2,RelGegevens!J$2))</f>
        <v/>
      </c>
      <c r="K40" s="5" t="str">
        <f>IF(INDEX('Afvalgegevens LMA'!$A$1:$BK$1003,RelGegevens!$A40+'Data LMA'!$A$2,RelGegevens!K$2)="","",INDEX('Afvalgegevens LMA'!$A$1:$BK$1003,RelGegevens!$A40+'Data LMA'!$A$2,RelGegevens!K$2))</f>
        <v/>
      </c>
      <c r="L40" s="5" t="str">
        <f>IF(INDEX('Afvalgegevens LMA'!$A$1:$BK$1003,RelGegevens!$A40+'Data LMA'!$A$2,RelGegevens!L$2)="","",INDEX('Afvalgegevens LMA'!$A$1:$BK$1003,RelGegevens!$A40+'Data LMA'!$A$2,RelGegevens!L$2))</f>
        <v/>
      </c>
      <c r="M40" s="5" t="str">
        <f>IF(INDEX('Afvalgegevens LMA'!$A$1:$BK$1003,RelGegevens!$A40+'Data LMA'!$A$2,RelGegevens!M$2)="","",INDEX('Afvalgegevens LMA'!$A$1:$BK$1003,RelGegevens!$A40+'Data LMA'!$A$2,RelGegevens!M$2))</f>
        <v/>
      </c>
    </row>
    <row r="41" spans="1:13" x14ac:dyDescent="0.25">
      <c r="A41" s="8">
        <f t="shared" si="6"/>
        <v>39</v>
      </c>
      <c r="B41" s="8" t="str">
        <f t="shared" si="7"/>
        <v/>
      </c>
      <c r="C41" s="8" t="str">
        <f t="shared" si="8"/>
        <v/>
      </c>
      <c r="D41" s="5">
        <f t="shared" si="9"/>
        <v>-1</v>
      </c>
      <c r="E41" s="5">
        <f t="shared" si="10"/>
        <v>-1</v>
      </c>
      <c r="F41" s="5" t="str">
        <f t="shared" si="11"/>
        <v/>
      </c>
      <c r="G41" s="5" t="str">
        <f>IF(INDEX('Afvalgegevens LMA'!$A$1:$BK$1003,RelGegevens!$A41+'Data LMA'!$A$2,RelGegevens!G$2)="","",INDEX('Afvalgegevens LMA'!$A$1:$BK$1003,RelGegevens!$A41+'Data LMA'!$A$2,RelGegevens!G$2))</f>
        <v/>
      </c>
      <c r="H41" s="5" t="str">
        <f>IF(INDEX('Afvalgegevens LMA'!$A$1:$BK$1003,RelGegevens!$A41+'Data LMA'!$A$2,RelGegevens!H$2)="","",INDEX('Afvalgegevens LMA'!$A$1:$BK$1003,RelGegevens!$A41+'Data LMA'!$A$2,RelGegevens!H$2))</f>
        <v/>
      </c>
      <c r="I41" s="5" t="str">
        <f>IF(INDEX('Afvalgegevens LMA'!$A$1:$BK$1003,RelGegevens!$A41+'Data LMA'!$A$2,RelGegevens!I$2)="","",INDEX('Afvalgegevens LMA'!$A$1:$BK$1003,RelGegevens!$A41+'Data LMA'!$A$2,RelGegevens!I$2))</f>
        <v/>
      </c>
      <c r="J41" s="5" t="str">
        <f>IF(INDEX('Afvalgegevens LMA'!$A$1:$BK$1003,RelGegevens!$A41+'Data LMA'!$A$2,RelGegevens!J$2)="","",INDEX('Afvalgegevens LMA'!$A$1:$BK$1003,RelGegevens!$A41+'Data LMA'!$A$2,RelGegevens!J$2))</f>
        <v/>
      </c>
      <c r="K41" s="5" t="str">
        <f>IF(INDEX('Afvalgegevens LMA'!$A$1:$BK$1003,RelGegevens!$A41+'Data LMA'!$A$2,RelGegevens!K$2)="","",INDEX('Afvalgegevens LMA'!$A$1:$BK$1003,RelGegevens!$A41+'Data LMA'!$A$2,RelGegevens!K$2))</f>
        <v/>
      </c>
      <c r="L41" s="5" t="str">
        <f>IF(INDEX('Afvalgegevens LMA'!$A$1:$BK$1003,RelGegevens!$A41+'Data LMA'!$A$2,RelGegevens!L$2)="","",INDEX('Afvalgegevens LMA'!$A$1:$BK$1003,RelGegevens!$A41+'Data LMA'!$A$2,RelGegevens!L$2))</f>
        <v/>
      </c>
      <c r="M41" s="5" t="str">
        <f>IF(INDEX('Afvalgegevens LMA'!$A$1:$BK$1003,RelGegevens!$A41+'Data LMA'!$A$2,RelGegevens!M$2)="","",INDEX('Afvalgegevens LMA'!$A$1:$BK$1003,RelGegevens!$A41+'Data LMA'!$A$2,RelGegevens!M$2))</f>
        <v/>
      </c>
    </row>
    <row r="42" spans="1:13" x14ac:dyDescent="0.25">
      <c r="A42" s="8">
        <f t="shared" si="6"/>
        <v>40</v>
      </c>
      <c r="B42" s="8" t="str">
        <f t="shared" si="7"/>
        <v/>
      </c>
      <c r="C42" s="8" t="str">
        <f t="shared" si="8"/>
        <v/>
      </c>
      <c r="D42" s="5">
        <f t="shared" si="9"/>
        <v>-1</v>
      </c>
      <c r="E42" s="5">
        <f t="shared" si="10"/>
        <v>-1</v>
      </c>
      <c r="F42" s="5" t="str">
        <f t="shared" si="11"/>
        <v/>
      </c>
      <c r="G42" s="5" t="str">
        <f>IF(INDEX('Afvalgegevens LMA'!$A$1:$BK$1003,RelGegevens!$A42+'Data LMA'!$A$2,RelGegevens!G$2)="","",INDEX('Afvalgegevens LMA'!$A$1:$BK$1003,RelGegevens!$A42+'Data LMA'!$A$2,RelGegevens!G$2))</f>
        <v/>
      </c>
      <c r="H42" s="5" t="str">
        <f>IF(INDEX('Afvalgegevens LMA'!$A$1:$BK$1003,RelGegevens!$A42+'Data LMA'!$A$2,RelGegevens!H$2)="","",INDEX('Afvalgegevens LMA'!$A$1:$BK$1003,RelGegevens!$A42+'Data LMA'!$A$2,RelGegevens!H$2))</f>
        <v/>
      </c>
      <c r="I42" s="5" t="str">
        <f>IF(INDEX('Afvalgegevens LMA'!$A$1:$BK$1003,RelGegevens!$A42+'Data LMA'!$A$2,RelGegevens!I$2)="","",INDEX('Afvalgegevens LMA'!$A$1:$BK$1003,RelGegevens!$A42+'Data LMA'!$A$2,RelGegevens!I$2))</f>
        <v/>
      </c>
      <c r="J42" s="5" t="str">
        <f>IF(INDEX('Afvalgegevens LMA'!$A$1:$BK$1003,RelGegevens!$A42+'Data LMA'!$A$2,RelGegevens!J$2)="","",INDEX('Afvalgegevens LMA'!$A$1:$BK$1003,RelGegevens!$A42+'Data LMA'!$A$2,RelGegevens!J$2))</f>
        <v/>
      </c>
      <c r="K42" s="5" t="str">
        <f>IF(INDEX('Afvalgegevens LMA'!$A$1:$BK$1003,RelGegevens!$A42+'Data LMA'!$A$2,RelGegevens!K$2)="","",INDEX('Afvalgegevens LMA'!$A$1:$BK$1003,RelGegevens!$A42+'Data LMA'!$A$2,RelGegevens!K$2))</f>
        <v/>
      </c>
      <c r="L42" s="5" t="str">
        <f>IF(INDEX('Afvalgegevens LMA'!$A$1:$BK$1003,RelGegevens!$A42+'Data LMA'!$A$2,RelGegevens!L$2)="","",INDEX('Afvalgegevens LMA'!$A$1:$BK$1003,RelGegevens!$A42+'Data LMA'!$A$2,RelGegevens!L$2))</f>
        <v/>
      </c>
      <c r="M42" s="5" t="str">
        <f>IF(INDEX('Afvalgegevens LMA'!$A$1:$BK$1003,RelGegevens!$A42+'Data LMA'!$A$2,RelGegevens!M$2)="","",INDEX('Afvalgegevens LMA'!$A$1:$BK$1003,RelGegevens!$A42+'Data LMA'!$A$2,RelGegevens!M$2))</f>
        <v/>
      </c>
    </row>
    <row r="43" spans="1:13" x14ac:dyDescent="0.25">
      <c r="A43" s="8">
        <f t="shared" si="6"/>
        <v>41</v>
      </c>
      <c r="B43" s="8" t="str">
        <f t="shared" si="7"/>
        <v/>
      </c>
      <c r="C43" s="8" t="str">
        <f t="shared" si="8"/>
        <v/>
      </c>
      <c r="D43" s="5">
        <f t="shared" si="9"/>
        <v>-1</v>
      </c>
      <c r="E43" s="5">
        <f t="shared" si="10"/>
        <v>-1</v>
      </c>
      <c r="F43" s="5" t="str">
        <f t="shared" si="11"/>
        <v/>
      </c>
      <c r="G43" s="5" t="str">
        <f>IF(INDEX('Afvalgegevens LMA'!$A$1:$BK$1003,RelGegevens!$A43+'Data LMA'!$A$2,RelGegevens!G$2)="","",INDEX('Afvalgegevens LMA'!$A$1:$BK$1003,RelGegevens!$A43+'Data LMA'!$A$2,RelGegevens!G$2))</f>
        <v/>
      </c>
      <c r="H43" s="5" t="str">
        <f>IF(INDEX('Afvalgegevens LMA'!$A$1:$BK$1003,RelGegevens!$A43+'Data LMA'!$A$2,RelGegevens!H$2)="","",INDEX('Afvalgegevens LMA'!$A$1:$BK$1003,RelGegevens!$A43+'Data LMA'!$A$2,RelGegevens!H$2))</f>
        <v/>
      </c>
      <c r="I43" s="5" t="str">
        <f>IF(INDEX('Afvalgegevens LMA'!$A$1:$BK$1003,RelGegevens!$A43+'Data LMA'!$A$2,RelGegevens!I$2)="","",INDEX('Afvalgegevens LMA'!$A$1:$BK$1003,RelGegevens!$A43+'Data LMA'!$A$2,RelGegevens!I$2))</f>
        <v/>
      </c>
      <c r="J43" s="5" t="str">
        <f>IF(INDEX('Afvalgegevens LMA'!$A$1:$BK$1003,RelGegevens!$A43+'Data LMA'!$A$2,RelGegevens!J$2)="","",INDEX('Afvalgegevens LMA'!$A$1:$BK$1003,RelGegevens!$A43+'Data LMA'!$A$2,RelGegevens!J$2))</f>
        <v/>
      </c>
      <c r="K43" s="5" t="str">
        <f>IF(INDEX('Afvalgegevens LMA'!$A$1:$BK$1003,RelGegevens!$A43+'Data LMA'!$A$2,RelGegevens!K$2)="","",INDEX('Afvalgegevens LMA'!$A$1:$BK$1003,RelGegevens!$A43+'Data LMA'!$A$2,RelGegevens!K$2))</f>
        <v/>
      </c>
      <c r="L43" s="5" t="str">
        <f>IF(INDEX('Afvalgegevens LMA'!$A$1:$BK$1003,RelGegevens!$A43+'Data LMA'!$A$2,RelGegevens!L$2)="","",INDEX('Afvalgegevens LMA'!$A$1:$BK$1003,RelGegevens!$A43+'Data LMA'!$A$2,RelGegevens!L$2))</f>
        <v/>
      </c>
      <c r="M43" s="5" t="str">
        <f>IF(INDEX('Afvalgegevens LMA'!$A$1:$BK$1003,RelGegevens!$A43+'Data LMA'!$A$2,RelGegevens!M$2)="","",INDEX('Afvalgegevens LMA'!$A$1:$BK$1003,RelGegevens!$A43+'Data LMA'!$A$2,RelGegevens!M$2))</f>
        <v/>
      </c>
    </row>
    <row r="44" spans="1:13" x14ac:dyDescent="0.25">
      <c r="A44" s="8">
        <f t="shared" si="6"/>
        <v>42</v>
      </c>
      <c r="B44" s="8" t="str">
        <f t="shared" si="7"/>
        <v/>
      </c>
      <c r="C44" s="8" t="str">
        <f t="shared" si="8"/>
        <v/>
      </c>
      <c r="D44" s="5">
        <f t="shared" si="9"/>
        <v>-1</v>
      </c>
      <c r="E44" s="5">
        <f t="shared" si="10"/>
        <v>-1</v>
      </c>
      <c r="F44" s="5" t="str">
        <f t="shared" si="11"/>
        <v/>
      </c>
      <c r="G44" s="5" t="str">
        <f>IF(INDEX('Afvalgegevens LMA'!$A$1:$BK$1003,RelGegevens!$A44+'Data LMA'!$A$2,RelGegevens!G$2)="","",INDEX('Afvalgegevens LMA'!$A$1:$BK$1003,RelGegevens!$A44+'Data LMA'!$A$2,RelGegevens!G$2))</f>
        <v/>
      </c>
      <c r="H44" s="5" t="str">
        <f>IF(INDEX('Afvalgegevens LMA'!$A$1:$BK$1003,RelGegevens!$A44+'Data LMA'!$A$2,RelGegevens!H$2)="","",INDEX('Afvalgegevens LMA'!$A$1:$BK$1003,RelGegevens!$A44+'Data LMA'!$A$2,RelGegevens!H$2))</f>
        <v/>
      </c>
      <c r="I44" s="5" t="str">
        <f>IF(INDEX('Afvalgegevens LMA'!$A$1:$BK$1003,RelGegevens!$A44+'Data LMA'!$A$2,RelGegevens!I$2)="","",INDEX('Afvalgegevens LMA'!$A$1:$BK$1003,RelGegevens!$A44+'Data LMA'!$A$2,RelGegevens!I$2))</f>
        <v/>
      </c>
      <c r="J44" s="5" t="str">
        <f>IF(INDEX('Afvalgegevens LMA'!$A$1:$BK$1003,RelGegevens!$A44+'Data LMA'!$A$2,RelGegevens!J$2)="","",INDEX('Afvalgegevens LMA'!$A$1:$BK$1003,RelGegevens!$A44+'Data LMA'!$A$2,RelGegevens!J$2))</f>
        <v/>
      </c>
      <c r="K44" s="5" t="str">
        <f>IF(INDEX('Afvalgegevens LMA'!$A$1:$BK$1003,RelGegevens!$A44+'Data LMA'!$A$2,RelGegevens!K$2)="","",INDEX('Afvalgegevens LMA'!$A$1:$BK$1003,RelGegevens!$A44+'Data LMA'!$A$2,RelGegevens!K$2))</f>
        <v/>
      </c>
      <c r="L44" s="5" t="str">
        <f>IF(INDEX('Afvalgegevens LMA'!$A$1:$BK$1003,RelGegevens!$A44+'Data LMA'!$A$2,RelGegevens!L$2)="","",INDEX('Afvalgegevens LMA'!$A$1:$BK$1003,RelGegevens!$A44+'Data LMA'!$A$2,RelGegevens!L$2))</f>
        <v/>
      </c>
      <c r="M44" s="5" t="str">
        <f>IF(INDEX('Afvalgegevens LMA'!$A$1:$BK$1003,RelGegevens!$A44+'Data LMA'!$A$2,RelGegevens!M$2)="","",INDEX('Afvalgegevens LMA'!$A$1:$BK$1003,RelGegevens!$A44+'Data LMA'!$A$2,RelGegevens!M$2))</f>
        <v/>
      </c>
    </row>
    <row r="45" spans="1:13" x14ac:dyDescent="0.25">
      <c r="A45" s="8">
        <f t="shared" si="6"/>
        <v>43</v>
      </c>
      <c r="B45" s="8" t="str">
        <f t="shared" si="7"/>
        <v/>
      </c>
      <c r="C45" s="8" t="str">
        <f t="shared" si="8"/>
        <v/>
      </c>
      <c r="D45" s="5">
        <f t="shared" si="9"/>
        <v>-1</v>
      </c>
      <c r="E45" s="5">
        <f t="shared" si="10"/>
        <v>-1</v>
      </c>
      <c r="F45" s="5" t="str">
        <f t="shared" si="11"/>
        <v/>
      </c>
      <c r="G45" s="5" t="str">
        <f>IF(INDEX('Afvalgegevens LMA'!$A$1:$BK$1003,RelGegevens!$A45+'Data LMA'!$A$2,RelGegevens!G$2)="","",INDEX('Afvalgegevens LMA'!$A$1:$BK$1003,RelGegevens!$A45+'Data LMA'!$A$2,RelGegevens!G$2))</f>
        <v/>
      </c>
      <c r="H45" s="5" t="str">
        <f>IF(INDEX('Afvalgegevens LMA'!$A$1:$BK$1003,RelGegevens!$A45+'Data LMA'!$A$2,RelGegevens!H$2)="","",INDEX('Afvalgegevens LMA'!$A$1:$BK$1003,RelGegevens!$A45+'Data LMA'!$A$2,RelGegevens!H$2))</f>
        <v/>
      </c>
      <c r="I45" s="5" t="str">
        <f>IF(INDEX('Afvalgegevens LMA'!$A$1:$BK$1003,RelGegevens!$A45+'Data LMA'!$A$2,RelGegevens!I$2)="","",INDEX('Afvalgegevens LMA'!$A$1:$BK$1003,RelGegevens!$A45+'Data LMA'!$A$2,RelGegevens!I$2))</f>
        <v/>
      </c>
      <c r="J45" s="5" t="str">
        <f>IF(INDEX('Afvalgegevens LMA'!$A$1:$BK$1003,RelGegevens!$A45+'Data LMA'!$A$2,RelGegevens!J$2)="","",INDEX('Afvalgegevens LMA'!$A$1:$BK$1003,RelGegevens!$A45+'Data LMA'!$A$2,RelGegevens!J$2))</f>
        <v/>
      </c>
      <c r="K45" s="5" t="str">
        <f>IF(INDEX('Afvalgegevens LMA'!$A$1:$BK$1003,RelGegevens!$A45+'Data LMA'!$A$2,RelGegevens!K$2)="","",INDEX('Afvalgegevens LMA'!$A$1:$BK$1003,RelGegevens!$A45+'Data LMA'!$A$2,RelGegevens!K$2))</f>
        <v/>
      </c>
      <c r="L45" s="5" t="str">
        <f>IF(INDEX('Afvalgegevens LMA'!$A$1:$BK$1003,RelGegevens!$A45+'Data LMA'!$A$2,RelGegevens!L$2)="","",INDEX('Afvalgegevens LMA'!$A$1:$BK$1003,RelGegevens!$A45+'Data LMA'!$A$2,RelGegevens!L$2))</f>
        <v/>
      </c>
      <c r="M45" s="5" t="str">
        <f>IF(INDEX('Afvalgegevens LMA'!$A$1:$BK$1003,RelGegevens!$A45+'Data LMA'!$A$2,RelGegevens!M$2)="","",INDEX('Afvalgegevens LMA'!$A$1:$BK$1003,RelGegevens!$A45+'Data LMA'!$A$2,RelGegevens!M$2))</f>
        <v/>
      </c>
    </row>
    <row r="46" spans="1:13" x14ac:dyDescent="0.25">
      <c r="A46" s="8">
        <f t="shared" si="6"/>
        <v>44</v>
      </c>
      <c r="B46" s="8" t="str">
        <f t="shared" si="7"/>
        <v/>
      </c>
      <c r="C46" s="8" t="str">
        <f t="shared" si="8"/>
        <v/>
      </c>
      <c r="D46" s="5">
        <f t="shared" si="9"/>
        <v>-1</v>
      </c>
      <c r="E46" s="5">
        <f t="shared" si="10"/>
        <v>-1</v>
      </c>
      <c r="F46" s="5" t="str">
        <f t="shared" si="11"/>
        <v/>
      </c>
      <c r="G46" s="5" t="str">
        <f>IF(INDEX('Afvalgegevens LMA'!$A$1:$BK$1003,RelGegevens!$A46+'Data LMA'!$A$2,RelGegevens!G$2)="","",INDEX('Afvalgegevens LMA'!$A$1:$BK$1003,RelGegevens!$A46+'Data LMA'!$A$2,RelGegevens!G$2))</f>
        <v/>
      </c>
      <c r="H46" s="5" t="str">
        <f>IF(INDEX('Afvalgegevens LMA'!$A$1:$BK$1003,RelGegevens!$A46+'Data LMA'!$A$2,RelGegevens!H$2)="","",INDEX('Afvalgegevens LMA'!$A$1:$BK$1003,RelGegevens!$A46+'Data LMA'!$A$2,RelGegevens!H$2))</f>
        <v/>
      </c>
      <c r="I46" s="5" t="str">
        <f>IF(INDEX('Afvalgegevens LMA'!$A$1:$BK$1003,RelGegevens!$A46+'Data LMA'!$A$2,RelGegevens!I$2)="","",INDEX('Afvalgegevens LMA'!$A$1:$BK$1003,RelGegevens!$A46+'Data LMA'!$A$2,RelGegevens!I$2))</f>
        <v/>
      </c>
      <c r="J46" s="5" t="str">
        <f>IF(INDEX('Afvalgegevens LMA'!$A$1:$BK$1003,RelGegevens!$A46+'Data LMA'!$A$2,RelGegevens!J$2)="","",INDEX('Afvalgegevens LMA'!$A$1:$BK$1003,RelGegevens!$A46+'Data LMA'!$A$2,RelGegevens!J$2))</f>
        <v/>
      </c>
      <c r="K46" s="5" t="str">
        <f>IF(INDEX('Afvalgegevens LMA'!$A$1:$BK$1003,RelGegevens!$A46+'Data LMA'!$A$2,RelGegevens!K$2)="","",INDEX('Afvalgegevens LMA'!$A$1:$BK$1003,RelGegevens!$A46+'Data LMA'!$A$2,RelGegevens!K$2))</f>
        <v/>
      </c>
      <c r="L46" s="5" t="str">
        <f>IF(INDEX('Afvalgegevens LMA'!$A$1:$BK$1003,RelGegevens!$A46+'Data LMA'!$A$2,RelGegevens!L$2)="","",INDEX('Afvalgegevens LMA'!$A$1:$BK$1003,RelGegevens!$A46+'Data LMA'!$A$2,RelGegevens!L$2))</f>
        <v/>
      </c>
      <c r="M46" s="5" t="str">
        <f>IF(INDEX('Afvalgegevens LMA'!$A$1:$BK$1003,RelGegevens!$A46+'Data LMA'!$A$2,RelGegevens!M$2)="","",INDEX('Afvalgegevens LMA'!$A$1:$BK$1003,RelGegevens!$A46+'Data LMA'!$A$2,RelGegevens!M$2))</f>
        <v/>
      </c>
    </row>
    <row r="47" spans="1:13" x14ac:dyDescent="0.25">
      <c r="A47" s="8">
        <f t="shared" si="6"/>
        <v>45</v>
      </c>
      <c r="B47" s="8" t="str">
        <f t="shared" si="7"/>
        <v/>
      </c>
      <c r="C47" s="8" t="str">
        <f t="shared" si="8"/>
        <v/>
      </c>
      <c r="D47" s="5">
        <f t="shared" si="9"/>
        <v>-1</v>
      </c>
      <c r="E47" s="5">
        <f t="shared" si="10"/>
        <v>-1</v>
      </c>
      <c r="F47" s="5" t="str">
        <f t="shared" si="11"/>
        <v/>
      </c>
      <c r="G47" s="5" t="str">
        <f>IF(INDEX('Afvalgegevens LMA'!$A$1:$BK$1003,RelGegevens!$A47+'Data LMA'!$A$2,RelGegevens!G$2)="","",INDEX('Afvalgegevens LMA'!$A$1:$BK$1003,RelGegevens!$A47+'Data LMA'!$A$2,RelGegevens!G$2))</f>
        <v/>
      </c>
      <c r="H47" s="5" t="str">
        <f>IF(INDEX('Afvalgegevens LMA'!$A$1:$BK$1003,RelGegevens!$A47+'Data LMA'!$A$2,RelGegevens!H$2)="","",INDEX('Afvalgegevens LMA'!$A$1:$BK$1003,RelGegevens!$A47+'Data LMA'!$A$2,RelGegevens!H$2))</f>
        <v/>
      </c>
      <c r="I47" s="5" t="str">
        <f>IF(INDEX('Afvalgegevens LMA'!$A$1:$BK$1003,RelGegevens!$A47+'Data LMA'!$A$2,RelGegevens!I$2)="","",INDEX('Afvalgegevens LMA'!$A$1:$BK$1003,RelGegevens!$A47+'Data LMA'!$A$2,RelGegevens!I$2))</f>
        <v/>
      </c>
      <c r="J47" s="5" t="str">
        <f>IF(INDEX('Afvalgegevens LMA'!$A$1:$BK$1003,RelGegevens!$A47+'Data LMA'!$A$2,RelGegevens!J$2)="","",INDEX('Afvalgegevens LMA'!$A$1:$BK$1003,RelGegevens!$A47+'Data LMA'!$A$2,RelGegevens!J$2))</f>
        <v/>
      </c>
      <c r="K47" s="5" t="str">
        <f>IF(INDEX('Afvalgegevens LMA'!$A$1:$BK$1003,RelGegevens!$A47+'Data LMA'!$A$2,RelGegevens!K$2)="","",INDEX('Afvalgegevens LMA'!$A$1:$BK$1003,RelGegevens!$A47+'Data LMA'!$A$2,RelGegevens!K$2))</f>
        <v/>
      </c>
      <c r="L47" s="5" t="str">
        <f>IF(INDEX('Afvalgegevens LMA'!$A$1:$BK$1003,RelGegevens!$A47+'Data LMA'!$A$2,RelGegevens!L$2)="","",INDEX('Afvalgegevens LMA'!$A$1:$BK$1003,RelGegevens!$A47+'Data LMA'!$A$2,RelGegevens!L$2))</f>
        <v/>
      </c>
      <c r="M47" s="5" t="str">
        <f>IF(INDEX('Afvalgegevens LMA'!$A$1:$BK$1003,RelGegevens!$A47+'Data LMA'!$A$2,RelGegevens!M$2)="","",INDEX('Afvalgegevens LMA'!$A$1:$BK$1003,RelGegevens!$A47+'Data LMA'!$A$2,RelGegevens!M$2))</f>
        <v/>
      </c>
    </row>
    <row r="48" spans="1:13" x14ac:dyDescent="0.25">
      <c r="A48" s="8">
        <f t="shared" si="6"/>
        <v>46</v>
      </c>
      <c r="B48" s="8" t="str">
        <f t="shared" si="7"/>
        <v/>
      </c>
      <c r="C48" s="8" t="str">
        <f t="shared" si="8"/>
        <v/>
      </c>
      <c r="D48" s="5">
        <f t="shared" si="9"/>
        <v>-1</v>
      </c>
      <c r="E48" s="5">
        <f t="shared" si="10"/>
        <v>-1</v>
      </c>
      <c r="F48" s="5" t="str">
        <f t="shared" si="11"/>
        <v/>
      </c>
      <c r="G48" s="5" t="str">
        <f>IF(INDEX('Afvalgegevens LMA'!$A$1:$BK$1003,RelGegevens!$A48+'Data LMA'!$A$2,RelGegevens!G$2)="","",INDEX('Afvalgegevens LMA'!$A$1:$BK$1003,RelGegevens!$A48+'Data LMA'!$A$2,RelGegevens!G$2))</f>
        <v/>
      </c>
      <c r="H48" s="5" t="str">
        <f>IF(INDEX('Afvalgegevens LMA'!$A$1:$BK$1003,RelGegevens!$A48+'Data LMA'!$A$2,RelGegevens!H$2)="","",INDEX('Afvalgegevens LMA'!$A$1:$BK$1003,RelGegevens!$A48+'Data LMA'!$A$2,RelGegevens!H$2))</f>
        <v/>
      </c>
      <c r="I48" s="5" t="str">
        <f>IF(INDEX('Afvalgegevens LMA'!$A$1:$BK$1003,RelGegevens!$A48+'Data LMA'!$A$2,RelGegevens!I$2)="","",INDEX('Afvalgegevens LMA'!$A$1:$BK$1003,RelGegevens!$A48+'Data LMA'!$A$2,RelGegevens!I$2))</f>
        <v/>
      </c>
      <c r="J48" s="5" t="str">
        <f>IF(INDEX('Afvalgegevens LMA'!$A$1:$BK$1003,RelGegevens!$A48+'Data LMA'!$A$2,RelGegevens!J$2)="","",INDEX('Afvalgegevens LMA'!$A$1:$BK$1003,RelGegevens!$A48+'Data LMA'!$A$2,RelGegevens!J$2))</f>
        <v/>
      </c>
      <c r="K48" s="5" t="str">
        <f>IF(INDEX('Afvalgegevens LMA'!$A$1:$BK$1003,RelGegevens!$A48+'Data LMA'!$A$2,RelGegevens!K$2)="","",INDEX('Afvalgegevens LMA'!$A$1:$BK$1003,RelGegevens!$A48+'Data LMA'!$A$2,RelGegevens!K$2))</f>
        <v/>
      </c>
      <c r="L48" s="5" t="str">
        <f>IF(INDEX('Afvalgegevens LMA'!$A$1:$BK$1003,RelGegevens!$A48+'Data LMA'!$A$2,RelGegevens!L$2)="","",INDEX('Afvalgegevens LMA'!$A$1:$BK$1003,RelGegevens!$A48+'Data LMA'!$A$2,RelGegevens!L$2))</f>
        <v/>
      </c>
      <c r="M48" s="5" t="str">
        <f>IF(INDEX('Afvalgegevens LMA'!$A$1:$BK$1003,RelGegevens!$A48+'Data LMA'!$A$2,RelGegevens!M$2)="","",INDEX('Afvalgegevens LMA'!$A$1:$BK$1003,RelGegevens!$A48+'Data LMA'!$A$2,RelGegevens!M$2))</f>
        <v/>
      </c>
    </row>
    <row r="49" spans="1:13" x14ac:dyDescent="0.25">
      <c r="A49" s="8">
        <f t="shared" si="6"/>
        <v>47</v>
      </c>
      <c r="B49" s="8" t="str">
        <f t="shared" si="7"/>
        <v/>
      </c>
      <c r="C49" s="8" t="str">
        <f t="shared" si="8"/>
        <v/>
      </c>
      <c r="D49" s="5">
        <f t="shared" si="9"/>
        <v>-1</v>
      </c>
      <c r="E49" s="5">
        <f t="shared" si="10"/>
        <v>-1</v>
      </c>
      <c r="F49" s="5" t="str">
        <f t="shared" si="11"/>
        <v/>
      </c>
      <c r="G49" s="5" t="str">
        <f>IF(INDEX('Afvalgegevens LMA'!$A$1:$BK$1003,RelGegevens!$A49+'Data LMA'!$A$2,RelGegevens!G$2)="","",INDEX('Afvalgegevens LMA'!$A$1:$BK$1003,RelGegevens!$A49+'Data LMA'!$A$2,RelGegevens!G$2))</f>
        <v/>
      </c>
      <c r="H49" s="5" t="str">
        <f>IF(INDEX('Afvalgegevens LMA'!$A$1:$BK$1003,RelGegevens!$A49+'Data LMA'!$A$2,RelGegevens!H$2)="","",INDEX('Afvalgegevens LMA'!$A$1:$BK$1003,RelGegevens!$A49+'Data LMA'!$A$2,RelGegevens!H$2))</f>
        <v/>
      </c>
      <c r="I49" s="5" t="str">
        <f>IF(INDEX('Afvalgegevens LMA'!$A$1:$BK$1003,RelGegevens!$A49+'Data LMA'!$A$2,RelGegevens!I$2)="","",INDEX('Afvalgegevens LMA'!$A$1:$BK$1003,RelGegevens!$A49+'Data LMA'!$A$2,RelGegevens!I$2))</f>
        <v/>
      </c>
      <c r="J49" s="5" t="str">
        <f>IF(INDEX('Afvalgegevens LMA'!$A$1:$BK$1003,RelGegevens!$A49+'Data LMA'!$A$2,RelGegevens!J$2)="","",INDEX('Afvalgegevens LMA'!$A$1:$BK$1003,RelGegevens!$A49+'Data LMA'!$A$2,RelGegevens!J$2))</f>
        <v/>
      </c>
      <c r="K49" s="5" t="str">
        <f>IF(INDEX('Afvalgegevens LMA'!$A$1:$BK$1003,RelGegevens!$A49+'Data LMA'!$A$2,RelGegevens!K$2)="","",INDEX('Afvalgegevens LMA'!$A$1:$BK$1003,RelGegevens!$A49+'Data LMA'!$A$2,RelGegevens!K$2))</f>
        <v/>
      </c>
      <c r="L49" s="5" t="str">
        <f>IF(INDEX('Afvalgegevens LMA'!$A$1:$BK$1003,RelGegevens!$A49+'Data LMA'!$A$2,RelGegevens!L$2)="","",INDEX('Afvalgegevens LMA'!$A$1:$BK$1003,RelGegevens!$A49+'Data LMA'!$A$2,RelGegevens!L$2))</f>
        <v/>
      </c>
      <c r="M49" s="5" t="str">
        <f>IF(INDEX('Afvalgegevens LMA'!$A$1:$BK$1003,RelGegevens!$A49+'Data LMA'!$A$2,RelGegevens!M$2)="","",INDEX('Afvalgegevens LMA'!$A$1:$BK$1003,RelGegevens!$A49+'Data LMA'!$A$2,RelGegevens!M$2))</f>
        <v/>
      </c>
    </row>
    <row r="50" spans="1:13" x14ac:dyDescent="0.25">
      <c r="A50" s="8">
        <f t="shared" si="6"/>
        <v>48</v>
      </c>
      <c r="B50" s="8" t="str">
        <f t="shared" si="7"/>
        <v/>
      </c>
      <c r="C50" s="8" t="str">
        <f t="shared" si="8"/>
        <v/>
      </c>
      <c r="D50" s="5">
        <f t="shared" si="9"/>
        <v>-1</v>
      </c>
      <c r="E50" s="5">
        <f t="shared" si="10"/>
        <v>-1</v>
      </c>
      <c r="F50" s="5" t="str">
        <f t="shared" si="11"/>
        <v/>
      </c>
      <c r="G50" s="5" t="str">
        <f>IF(INDEX('Afvalgegevens LMA'!$A$1:$BK$1003,RelGegevens!$A50+'Data LMA'!$A$2,RelGegevens!G$2)="","",INDEX('Afvalgegevens LMA'!$A$1:$BK$1003,RelGegevens!$A50+'Data LMA'!$A$2,RelGegevens!G$2))</f>
        <v/>
      </c>
      <c r="H50" s="5" t="str">
        <f>IF(INDEX('Afvalgegevens LMA'!$A$1:$BK$1003,RelGegevens!$A50+'Data LMA'!$A$2,RelGegevens!H$2)="","",INDEX('Afvalgegevens LMA'!$A$1:$BK$1003,RelGegevens!$A50+'Data LMA'!$A$2,RelGegevens!H$2))</f>
        <v/>
      </c>
      <c r="I50" s="5" t="str">
        <f>IF(INDEX('Afvalgegevens LMA'!$A$1:$BK$1003,RelGegevens!$A50+'Data LMA'!$A$2,RelGegevens!I$2)="","",INDEX('Afvalgegevens LMA'!$A$1:$BK$1003,RelGegevens!$A50+'Data LMA'!$A$2,RelGegevens!I$2))</f>
        <v/>
      </c>
      <c r="J50" s="5" t="str">
        <f>IF(INDEX('Afvalgegevens LMA'!$A$1:$BK$1003,RelGegevens!$A50+'Data LMA'!$A$2,RelGegevens!J$2)="","",INDEX('Afvalgegevens LMA'!$A$1:$BK$1003,RelGegevens!$A50+'Data LMA'!$A$2,RelGegevens!J$2))</f>
        <v/>
      </c>
      <c r="K50" s="5" t="str">
        <f>IF(INDEX('Afvalgegevens LMA'!$A$1:$BK$1003,RelGegevens!$A50+'Data LMA'!$A$2,RelGegevens!K$2)="","",INDEX('Afvalgegevens LMA'!$A$1:$BK$1003,RelGegevens!$A50+'Data LMA'!$A$2,RelGegevens!K$2))</f>
        <v/>
      </c>
      <c r="L50" s="5" t="str">
        <f>IF(INDEX('Afvalgegevens LMA'!$A$1:$BK$1003,RelGegevens!$A50+'Data LMA'!$A$2,RelGegevens!L$2)="","",INDEX('Afvalgegevens LMA'!$A$1:$BK$1003,RelGegevens!$A50+'Data LMA'!$A$2,RelGegevens!L$2))</f>
        <v/>
      </c>
      <c r="M50" s="5" t="str">
        <f>IF(INDEX('Afvalgegevens LMA'!$A$1:$BK$1003,RelGegevens!$A50+'Data LMA'!$A$2,RelGegevens!M$2)="","",INDEX('Afvalgegevens LMA'!$A$1:$BK$1003,RelGegevens!$A50+'Data LMA'!$A$2,RelGegevens!M$2))</f>
        <v/>
      </c>
    </row>
    <row r="51" spans="1:13" x14ac:dyDescent="0.25">
      <c r="A51" s="8">
        <f t="shared" si="6"/>
        <v>49</v>
      </c>
      <c r="B51" s="8" t="str">
        <f t="shared" si="7"/>
        <v/>
      </c>
      <c r="C51" s="8" t="str">
        <f t="shared" si="8"/>
        <v/>
      </c>
      <c r="D51" s="5">
        <f t="shared" si="9"/>
        <v>-1</v>
      </c>
      <c r="E51" s="5">
        <f t="shared" si="10"/>
        <v>-1</v>
      </c>
      <c r="F51" s="5" t="str">
        <f t="shared" si="11"/>
        <v/>
      </c>
      <c r="G51" s="5" t="str">
        <f>IF(INDEX('Afvalgegevens LMA'!$A$1:$BK$1003,RelGegevens!$A51+'Data LMA'!$A$2,RelGegevens!G$2)="","",INDEX('Afvalgegevens LMA'!$A$1:$BK$1003,RelGegevens!$A51+'Data LMA'!$A$2,RelGegevens!G$2))</f>
        <v/>
      </c>
      <c r="H51" s="5" t="str">
        <f>IF(INDEX('Afvalgegevens LMA'!$A$1:$BK$1003,RelGegevens!$A51+'Data LMA'!$A$2,RelGegevens!H$2)="","",INDEX('Afvalgegevens LMA'!$A$1:$BK$1003,RelGegevens!$A51+'Data LMA'!$A$2,RelGegevens!H$2))</f>
        <v/>
      </c>
      <c r="I51" s="5" t="str">
        <f>IF(INDEX('Afvalgegevens LMA'!$A$1:$BK$1003,RelGegevens!$A51+'Data LMA'!$A$2,RelGegevens!I$2)="","",INDEX('Afvalgegevens LMA'!$A$1:$BK$1003,RelGegevens!$A51+'Data LMA'!$A$2,RelGegevens!I$2))</f>
        <v/>
      </c>
      <c r="J51" s="5" t="str">
        <f>IF(INDEX('Afvalgegevens LMA'!$A$1:$BK$1003,RelGegevens!$A51+'Data LMA'!$A$2,RelGegevens!J$2)="","",INDEX('Afvalgegevens LMA'!$A$1:$BK$1003,RelGegevens!$A51+'Data LMA'!$A$2,RelGegevens!J$2))</f>
        <v/>
      </c>
      <c r="K51" s="5" t="str">
        <f>IF(INDEX('Afvalgegevens LMA'!$A$1:$BK$1003,RelGegevens!$A51+'Data LMA'!$A$2,RelGegevens!K$2)="","",INDEX('Afvalgegevens LMA'!$A$1:$BK$1003,RelGegevens!$A51+'Data LMA'!$A$2,RelGegevens!K$2))</f>
        <v/>
      </c>
      <c r="L51" s="5" t="str">
        <f>IF(INDEX('Afvalgegevens LMA'!$A$1:$BK$1003,RelGegevens!$A51+'Data LMA'!$A$2,RelGegevens!L$2)="","",INDEX('Afvalgegevens LMA'!$A$1:$BK$1003,RelGegevens!$A51+'Data LMA'!$A$2,RelGegevens!L$2))</f>
        <v/>
      </c>
      <c r="M51" s="5" t="str">
        <f>IF(INDEX('Afvalgegevens LMA'!$A$1:$BK$1003,RelGegevens!$A51+'Data LMA'!$A$2,RelGegevens!M$2)="","",INDEX('Afvalgegevens LMA'!$A$1:$BK$1003,RelGegevens!$A51+'Data LMA'!$A$2,RelGegevens!M$2))</f>
        <v/>
      </c>
    </row>
    <row r="52" spans="1:13" x14ac:dyDescent="0.25">
      <c r="A52" s="8">
        <f t="shared" si="6"/>
        <v>50</v>
      </c>
      <c r="B52" s="8" t="str">
        <f t="shared" si="7"/>
        <v/>
      </c>
      <c r="C52" s="8" t="str">
        <f t="shared" si="8"/>
        <v/>
      </c>
      <c r="D52" s="5">
        <f t="shared" si="9"/>
        <v>-1</v>
      </c>
      <c r="E52" s="5">
        <f t="shared" si="10"/>
        <v>-1</v>
      </c>
      <c r="F52" s="5" t="str">
        <f t="shared" si="11"/>
        <v/>
      </c>
      <c r="G52" s="5" t="str">
        <f>IF(INDEX('Afvalgegevens LMA'!$A$1:$BK$1003,RelGegevens!$A52+'Data LMA'!$A$2,RelGegevens!G$2)="","",INDEX('Afvalgegevens LMA'!$A$1:$BK$1003,RelGegevens!$A52+'Data LMA'!$A$2,RelGegevens!G$2))</f>
        <v/>
      </c>
      <c r="H52" s="5" t="str">
        <f>IF(INDEX('Afvalgegevens LMA'!$A$1:$BK$1003,RelGegevens!$A52+'Data LMA'!$A$2,RelGegevens!H$2)="","",INDEX('Afvalgegevens LMA'!$A$1:$BK$1003,RelGegevens!$A52+'Data LMA'!$A$2,RelGegevens!H$2))</f>
        <v/>
      </c>
      <c r="I52" s="5" t="str">
        <f>IF(INDEX('Afvalgegevens LMA'!$A$1:$BK$1003,RelGegevens!$A52+'Data LMA'!$A$2,RelGegevens!I$2)="","",INDEX('Afvalgegevens LMA'!$A$1:$BK$1003,RelGegevens!$A52+'Data LMA'!$A$2,RelGegevens!I$2))</f>
        <v/>
      </c>
      <c r="J52" s="5" t="str">
        <f>IF(INDEX('Afvalgegevens LMA'!$A$1:$BK$1003,RelGegevens!$A52+'Data LMA'!$A$2,RelGegevens!J$2)="","",INDEX('Afvalgegevens LMA'!$A$1:$BK$1003,RelGegevens!$A52+'Data LMA'!$A$2,RelGegevens!J$2))</f>
        <v/>
      </c>
      <c r="K52" s="5" t="str">
        <f>IF(INDEX('Afvalgegevens LMA'!$A$1:$BK$1003,RelGegevens!$A52+'Data LMA'!$A$2,RelGegevens!K$2)="","",INDEX('Afvalgegevens LMA'!$A$1:$BK$1003,RelGegevens!$A52+'Data LMA'!$A$2,RelGegevens!K$2))</f>
        <v/>
      </c>
      <c r="L52" s="5" t="str">
        <f>IF(INDEX('Afvalgegevens LMA'!$A$1:$BK$1003,RelGegevens!$A52+'Data LMA'!$A$2,RelGegevens!L$2)="","",INDEX('Afvalgegevens LMA'!$A$1:$BK$1003,RelGegevens!$A52+'Data LMA'!$A$2,RelGegevens!L$2))</f>
        <v/>
      </c>
      <c r="M52" s="5" t="str">
        <f>IF(INDEX('Afvalgegevens LMA'!$A$1:$BK$1003,RelGegevens!$A52+'Data LMA'!$A$2,RelGegevens!M$2)="","",INDEX('Afvalgegevens LMA'!$A$1:$BK$1003,RelGegevens!$A52+'Data LMA'!$A$2,RelGegevens!M$2))</f>
        <v/>
      </c>
    </row>
    <row r="53" spans="1:13" x14ac:dyDescent="0.25">
      <c r="A53" s="8">
        <f t="shared" si="6"/>
        <v>51</v>
      </c>
      <c r="B53" s="8" t="str">
        <f t="shared" si="7"/>
        <v/>
      </c>
      <c r="C53" s="8" t="str">
        <f t="shared" si="8"/>
        <v/>
      </c>
      <c r="D53" s="5">
        <f t="shared" si="9"/>
        <v>-1</v>
      </c>
      <c r="E53" s="5">
        <f t="shared" si="10"/>
        <v>-1</v>
      </c>
      <c r="F53" s="5" t="str">
        <f t="shared" si="11"/>
        <v/>
      </c>
      <c r="G53" s="5" t="str">
        <f>IF(INDEX('Afvalgegevens LMA'!$A$1:$BK$1003,RelGegevens!$A53+'Data LMA'!$A$2,RelGegevens!G$2)="","",INDEX('Afvalgegevens LMA'!$A$1:$BK$1003,RelGegevens!$A53+'Data LMA'!$A$2,RelGegevens!G$2))</f>
        <v/>
      </c>
      <c r="H53" s="5" t="str">
        <f>IF(INDEX('Afvalgegevens LMA'!$A$1:$BK$1003,RelGegevens!$A53+'Data LMA'!$A$2,RelGegevens!H$2)="","",INDEX('Afvalgegevens LMA'!$A$1:$BK$1003,RelGegevens!$A53+'Data LMA'!$A$2,RelGegevens!H$2))</f>
        <v/>
      </c>
      <c r="I53" s="5" t="str">
        <f>IF(INDEX('Afvalgegevens LMA'!$A$1:$BK$1003,RelGegevens!$A53+'Data LMA'!$A$2,RelGegevens!I$2)="","",INDEX('Afvalgegevens LMA'!$A$1:$BK$1003,RelGegevens!$A53+'Data LMA'!$A$2,RelGegevens!I$2))</f>
        <v/>
      </c>
      <c r="J53" s="5" t="str">
        <f>IF(INDEX('Afvalgegevens LMA'!$A$1:$BK$1003,RelGegevens!$A53+'Data LMA'!$A$2,RelGegevens!J$2)="","",INDEX('Afvalgegevens LMA'!$A$1:$BK$1003,RelGegevens!$A53+'Data LMA'!$A$2,RelGegevens!J$2))</f>
        <v/>
      </c>
      <c r="K53" s="5" t="str">
        <f>IF(INDEX('Afvalgegevens LMA'!$A$1:$BK$1003,RelGegevens!$A53+'Data LMA'!$A$2,RelGegevens!K$2)="","",INDEX('Afvalgegevens LMA'!$A$1:$BK$1003,RelGegevens!$A53+'Data LMA'!$A$2,RelGegevens!K$2))</f>
        <v/>
      </c>
      <c r="L53" s="5" t="str">
        <f>IF(INDEX('Afvalgegevens LMA'!$A$1:$BK$1003,RelGegevens!$A53+'Data LMA'!$A$2,RelGegevens!L$2)="","",INDEX('Afvalgegevens LMA'!$A$1:$BK$1003,RelGegevens!$A53+'Data LMA'!$A$2,RelGegevens!L$2))</f>
        <v/>
      </c>
      <c r="M53" s="5" t="str">
        <f>IF(INDEX('Afvalgegevens LMA'!$A$1:$BK$1003,RelGegevens!$A53+'Data LMA'!$A$2,RelGegevens!M$2)="","",INDEX('Afvalgegevens LMA'!$A$1:$BK$1003,RelGegevens!$A53+'Data LMA'!$A$2,RelGegevens!M$2))</f>
        <v/>
      </c>
    </row>
    <row r="54" spans="1:13" x14ac:dyDescent="0.25">
      <c r="A54" s="8">
        <f t="shared" si="6"/>
        <v>52</v>
      </c>
      <c r="B54" s="8" t="str">
        <f t="shared" si="7"/>
        <v/>
      </c>
      <c r="C54" s="8" t="str">
        <f t="shared" si="8"/>
        <v/>
      </c>
      <c r="D54" s="5">
        <f t="shared" si="9"/>
        <v>-1</v>
      </c>
      <c r="E54" s="5">
        <f t="shared" si="10"/>
        <v>-1</v>
      </c>
      <c r="F54" s="5" t="str">
        <f t="shared" si="11"/>
        <v/>
      </c>
      <c r="G54" s="5" t="str">
        <f>IF(INDEX('Afvalgegevens LMA'!$A$1:$BK$1003,RelGegevens!$A54+'Data LMA'!$A$2,RelGegevens!G$2)="","",INDEX('Afvalgegevens LMA'!$A$1:$BK$1003,RelGegevens!$A54+'Data LMA'!$A$2,RelGegevens!G$2))</f>
        <v/>
      </c>
      <c r="H54" s="5" t="str">
        <f>IF(INDEX('Afvalgegevens LMA'!$A$1:$BK$1003,RelGegevens!$A54+'Data LMA'!$A$2,RelGegevens!H$2)="","",INDEX('Afvalgegevens LMA'!$A$1:$BK$1003,RelGegevens!$A54+'Data LMA'!$A$2,RelGegevens!H$2))</f>
        <v/>
      </c>
      <c r="I54" s="5" t="str">
        <f>IF(INDEX('Afvalgegevens LMA'!$A$1:$BK$1003,RelGegevens!$A54+'Data LMA'!$A$2,RelGegevens!I$2)="","",INDEX('Afvalgegevens LMA'!$A$1:$BK$1003,RelGegevens!$A54+'Data LMA'!$A$2,RelGegevens!I$2))</f>
        <v/>
      </c>
      <c r="J54" s="5" t="str">
        <f>IF(INDEX('Afvalgegevens LMA'!$A$1:$BK$1003,RelGegevens!$A54+'Data LMA'!$A$2,RelGegevens!J$2)="","",INDEX('Afvalgegevens LMA'!$A$1:$BK$1003,RelGegevens!$A54+'Data LMA'!$A$2,RelGegevens!J$2))</f>
        <v/>
      </c>
      <c r="K54" s="5" t="str">
        <f>IF(INDEX('Afvalgegevens LMA'!$A$1:$BK$1003,RelGegevens!$A54+'Data LMA'!$A$2,RelGegevens!K$2)="","",INDEX('Afvalgegevens LMA'!$A$1:$BK$1003,RelGegevens!$A54+'Data LMA'!$A$2,RelGegevens!K$2))</f>
        <v/>
      </c>
      <c r="L54" s="5" t="str">
        <f>IF(INDEX('Afvalgegevens LMA'!$A$1:$BK$1003,RelGegevens!$A54+'Data LMA'!$A$2,RelGegevens!L$2)="","",INDEX('Afvalgegevens LMA'!$A$1:$BK$1003,RelGegevens!$A54+'Data LMA'!$A$2,RelGegevens!L$2))</f>
        <v/>
      </c>
      <c r="M54" s="5" t="str">
        <f>IF(INDEX('Afvalgegevens LMA'!$A$1:$BK$1003,RelGegevens!$A54+'Data LMA'!$A$2,RelGegevens!M$2)="","",INDEX('Afvalgegevens LMA'!$A$1:$BK$1003,RelGegevens!$A54+'Data LMA'!$A$2,RelGegevens!M$2))</f>
        <v/>
      </c>
    </row>
    <row r="55" spans="1:13" x14ac:dyDescent="0.25">
      <c r="A55" s="8">
        <f t="shared" si="6"/>
        <v>53</v>
      </c>
      <c r="B55" s="8" t="str">
        <f t="shared" si="7"/>
        <v/>
      </c>
      <c r="C55" s="8" t="str">
        <f t="shared" si="8"/>
        <v/>
      </c>
      <c r="D55" s="5">
        <f t="shared" si="9"/>
        <v>-1</v>
      </c>
      <c r="E55" s="5">
        <f t="shared" si="10"/>
        <v>-1</v>
      </c>
      <c r="F55" s="5" t="str">
        <f t="shared" si="11"/>
        <v/>
      </c>
      <c r="G55" s="5" t="str">
        <f>IF(INDEX('Afvalgegevens LMA'!$A$1:$BK$1003,RelGegevens!$A55+'Data LMA'!$A$2,RelGegevens!G$2)="","",INDEX('Afvalgegevens LMA'!$A$1:$BK$1003,RelGegevens!$A55+'Data LMA'!$A$2,RelGegevens!G$2))</f>
        <v/>
      </c>
      <c r="H55" s="5" t="str">
        <f>IF(INDEX('Afvalgegevens LMA'!$A$1:$BK$1003,RelGegevens!$A55+'Data LMA'!$A$2,RelGegevens!H$2)="","",INDEX('Afvalgegevens LMA'!$A$1:$BK$1003,RelGegevens!$A55+'Data LMA'!$A$2,RelGegevens!H$2))</f>
        <v/>
      </c>
      <c r="I55" s="5" t="str">
        <f>IF(INDEX('Afvalgegevens LMA'!$A$1:$BK$1003,RelGegevens!$A55+'Data LMA'!$A$2,RelGegevens!I$2)="","",INDEX('Afvalgegevens LMA'!$A$1:$BK$1003,RelGegevens!$A55+'Data LMA'!$A$2,RelGegevens!I$2))</f>
        <v/>
      </c>
      <c r="J55" s="5" t="str">
        <f>IF(INDEX('Afvalgegevens LMA'!$A$1:$BK$1003,RelGegevens!$A55+'Data LMA'!$A$2,RelGegevens!J$2)="","",INDEX('Afvalgegevens LMA'!$A$1:$BK$1003,RelGegevens!$A55+'Data LMA'!$A$2,RelGegevens!J$2))</f>
        <v/>
      </c>
      <c r="K55" s="5" t="str">
        <f>IF(INDEX('Afvalgegevens LMA'!$A$1:$BK$1003,RelGegevens!$A55+'Data LMA'!$A$2,RelGegevens!K$2)="","",INDEX('Afvalgegevens LMA'!$A$1:$BK$1003,RelGegevens!$A55+'Data LMA'!$A$2,RelGegevens!K$2))</f>
        <v/>
      </c>
      <c r="L55" s="5" t="str">
        <f>IF(INDEX('Afvalgegevens LMA'!$A$1:$BK$1003,RelGegevens!$A55+'Data LMA'!$A$2,RelGegevens!L$2)="","",INDEX('Afvalgegevens LMA'!$A$1:$BK$1003,RelGegevens!$A55+'Data LMA'!$A$2,RelGegevens!L$2))</f>
        <v/>
      </c>
      <c r="M55" s="5" t="str">
        <f>IF(INDEX('Afvalgegevens LMA'!$A$1:$BK$1003,RelGegevens!$A55+'Data LMA'!$A$2,RelGegevens!M$2)="","",INDEX('Afvalgegevens LMA'!$A$1:$BK$1003,RelGegevens!$A55+'Data LMA'!$A$2,RelGegevens!M$2))</f>
        <v/>
      </c>
    </row>
    <row r="56" spans="1:13" x14ac:dyDescent="0.25">
      <c r="A56" s="8">
        <f t="shared" si="6"/>
        <v>54</v>
      </c>
      <c r="B56" s="8" t="str">
        <f t="shared" si="7"/>
        <v/>
      </c>
      <c r="C56" s="8" t="str">
        <f t="shared" si="8"/>
        <v/>
      </c>
      <c r="D56" s="5">
        <f t="shared" si="9"/>
        <v>-1</v>
      </c>
      <c r="E56" s="5">
        <f t="shared" si="10"/>
        <v>-1</v>
      </c>
      <c r="F56" s="5" t="str">
        <f t="shared" si="11"/>
        <v/>
      </c>
      <c r="G56" s="5" t="str">
        <f>IF(INDEX('Afvalgegevens LMA'!$A$1:$BK$1003,RelGegevens!$A56+'Data LMA'!$A$2,RelGegevens!G$2)="","",INDEX('Afvalgegevens LMA'!$A$1:$BK$1003,RelGegevens!$A56+'Data LMA'!$A$2,RelGegevens!G$2))</f>
        <v/>
      </c>
      <c r="H56" s="5" t="str">
        <f>IF(INDEX('Afvalgegevens LMA'!$A$1:$BK$1003,RelGegevens!$A56+'Data LMA'!$A$2,RelGegevens!H$2)="","",INDEX('Afvalgegevens LMA'!$A$1:$BK$1003,RelGegevens!$A56+'Data LMA'!$A$2,RelGegevens!H$2))</f>
        <v/>
      </c>
      <c r="I56" s="5" t="str">
        <f>IF(INDEX('Afvalgegevens LMA'!$A$1:$BK$1003,RelGegevens!$A56+'Data LMA'!$A$2,RelGegevens!I$2)="","",INDEX('Afvalgegevens LMA'!$A$1:$BK$1003,RelGegevens!$A56+'Data LMA'!$A$2,RelGegevens!I$2))</f>
        <v/>
      </c>
      <c r="J56" s="5" t="str">
        <f>IF(INDEX('Afvalgegevens LMA'!$A$1:$BK$1003,RelGegevens!$A56+'Data LMA'!$A$2,RelGegevens!J$2)="","",INDEX('Afvalgegevens LMA'!$A$1:$BK$1003,RelGegevens!$A56+'Data LMA'!$A$2,RelGegevens!J$2))</f>
        <v/>
      </c>
      <c r="K56" s="5" t="str">
        <f>IF(INDEX('Afvalgegevens LMA'!$A$1:$BK$1003,RelGegevens!$A56+'Data LMA'!$A$2,RelGegevens!K$2)="","",INDEX('Afvalgegevens LMA'!$A$1:$BK$1003,RelGegevens!$A56+'Data LMA'!$A$2,RelGegevens!K$2))</f>
        <v/>
      </c>
      <c r="L56" s="5" t="str">
        <f>IF(INDEX('Afvalgegevens LMA'!$A$1:$BK$1003,RelGegevens!$A56+'Data LMA'!$A$2,RelGegevens!L$2)="","",INDEX('Afvalgegevens LMA'!$A$1:$BK$1003,RelGegevens!$A56+'Data LMA'!$A$2,RelGegevens!L$2))</f>
        <v/>
      </c>
      <c r="M56" s="5" t="str">
        <f>IF(INDEX('Afvalgegevens LMA'!$A$1:$BK$1003,RelGegevens!$A56+'Data LMA'!$A$2,RelGegevens!M$2)="","",INDEX('Afvalgegevens LMA'!$A$1:$BK$1003,RelGegevens!$A56+'Data LMA'!$A$2,RelGegevens!M$2))</f>
        <v/>
      </c>
    </row>
    <row r="57" spans="1:13" x14ac:dyDescent="0.25">
      <c r="A57" s="8">
        <f t="shared" si="6"/>
        <v>55</v>
      </c>
      <c r="B57" s="8" t="str">
        <f t="shared" si="7"/>
        <v/>
      </c>
      <c r="C57" s="8" t="str">
        <f t="shared" si="8"/>
        <v/>
      </c>
      <c r="D57" s="5">
        <f t="shared" si="9"/>
        <v>-1</v>
      </c>
      <c r="E57" s="5">
        <f t="shared" si="10"/>
        <v>-1</v>
      </c>
      <c r="F57" s="5" t="str">
        <f t="shared" si="11"/>
        <v/>
      </c>
      <c r="G57" s="5" t="str">
        <f>IF(INDEX('Afvalgegevens LMA'!$A$1:$BK$1003,RelGegevens!$A57+'Data LMA'!$A$2,RelGegevens!G$2)="","",INDEX('Afvalgegevens LMA'!$A$1:$BK$1003,RelGegevens!$A57+'Data LMA'!$A$2,RelGegevens!G$2))</f>
        <v/>
      </c>
      <c r="H57" s="5" t="str">
        <f>IF(INDEX('Afvalgegevens LMA'!$A$1:$BK$1003,RelGegevens!$A57+'Data LMA'!$A$2,RelGegevens!H$2)="","",INDEX('Afvalgegevens LMA'!$A$1:$BK$1003,RelGegevens!$A57+'Data LMA'!$A$2,RelGegevens!H$2))</f>
        <v/>
      </c>
      <c r="I57" s="5" t="str">
        <f>IF(INDEX('Afvalgegevens LMA'!$A$1:$BK$1003,RelGegevens!$A57+'Data LMA'!$A$2,RelGegevens!I$2)="","",INDEX('Afvalgegevens LMA'!$A$1:$BK$1003,RelGegevens!$A57+'Data LMA'!$A$2,RelGegevens!I$2))</f>
        <v/>
      </c>
      <c r="J57" s="5" t="str">
        <f>IF(INDEX('Afvalgegevens LMA'!$A$1:$BK$1003,RelGegevens!$A57+'Data LMA'!$A$2,RelGegevens!J$2)="","",INDEX('Afvalgegevens LMA'!$A$1:$BK$1003,RelGegevens!$A57+'Data LMA'!$A$2,RelGegevens!J$2))</f>
        <v/>
      </c>
      <c r="K57" s="5" t="str">
        <f>IF(INDEX('Afvalgegevens LMA'!$A$1:$BK$1003,RelGegevens!$A57+'Data LMA'!$A$2,RelGegevens!K$2)="","",INDEX('Afvalgegevens LMA'!$A$1:$BK$1003,RelGegevens!$A57+'Data LMA'!$A$2,RelGegevens!K$2))</f>
        <v/>
      </c>
      <c r="L57" s="5" t="str">
        <f>IF(INDEX('Afvalgegevens LMA'!$A$1:$BK$1003,RelGegevens!$A57+'Data LMA'!$A$2,RelGegevens!L$2)="","",INDEX('Afvalgegevens LMA'!$A$1:$BK$1003,RelGegevens!$A57+'Data LMA'!$A$2,RelGegevens!L$2))</f>
        <v/>
      </c>
      <c r="M57" s="5" t="str">
        <f>IF(INDEX('Afvalgegevens LMA'!$A$1:$BK$1003,RelGegevens!$A57+'Data LMA'!$A$2,RelGegevens!M$2)="","",INDEX('Afvalgegevens LMA'!$A$1:$BK$1003,RelGegevens!$A57+'Data LMA'!$A$2,RelGegevens!M$2))</f>
        <v/>
      </c>
    </row>
    <row r="58" spans="1:13" x14ac:dyDescent="0.25">
      <c r="A58" s="8">
        <f t="shared" si="6"/>
        <v>56</v>
      </c>
      <c r="B58" s="8" t="str">
        <f t="shared" si="7"/>
        <v/>
      </c>
      <c r="C58" s="8" t="str">
        <f t="shared" si="8"/>
        <v/>
      </c>
      <c r="D58" s="5">
        <f t="shared" si="9"/>
        <v>-1</v>
      </c>
      <c r="E58" s="5">
        <f t="shared" si="10"/>
        <v>-1</v>
      </c>
      <c r="F58" s="5" t="str">
        <f t="shared" si="11"/>
        <v/>
      </c>
      <c r="G58" s="5" t="str">
        <f>IF(INDEX('Afvalgegevens LMA'!$A$1:$BK$1003,RelGegevens!$A58+'Data LMA'!$A$2,RelGegevens!G$2)="","",INDEX('Afvalgegevens LMA'!$A$1:$BK$1003,RelGegevens!$A58+'Data LMA'!$A$2,RelGegevens!G$2))</f>
        <v/>
      </c>
      <c r="H58" s="5" t="str">
        <f>IF(INDEX('Afvalgegevens LMA'!$A$1:$BK$1003,RelGegevens!$A58+'Data LMA'!$A$2,RelGegevens!H$2)="","",INDEX('Afvalgegevens LMA'!$A$1:$BK$1003,RelGegevens!$A58+'Data LMA'!$A$2,RelGegevens!H$2))</f>
        <v/>
      </c>
      <c r="I58" s="5" t="str">
        <f>IF(INDEX('Afvalgegevens LMA'!$A$1:$BK$1003,RelGegevens!$A58+'Data LMA'!$A$2,RelGegevens!I$2)="","",INDEX('Afvalgegevens LMA'!$A$1:$BK$1003,RelGegevens!$A58+'Data LMA'!$A$2,RelGegevens!I$2))</f>
        <v/>
      </c>
      <c r="J58" s="5" t="str">
        <f>IF(INDEX('Afvalgegevens LMA'!$A$1:$BK$1003,RelGegevens!$A58+'Data LMA'!$A$2,RelGegevens!J$2)="","",INDEX('Afvalgegevens LMA'!$A$1:$BK$1003,RelGegevens!$A58+'Data LMA'!$A$2,RelGegevens!J$2))</f>
        <v/>
      </c>
      <c r="K58" s="5" t="str">
        <f>IF(INDEX('Afvalgegevens LMA'!$A$1:$BK$1003,RelGegevens!$A58+'Data LMA'!$A$2,RelGegevens!K$2)="","",INDEX('Afvalgegevens LMA'!$A$1:$BK$1003,RelGegevens!$A58+'Data LMA'!$A$2,RelGegevens!K$2))</f>
        <v/>
      </c>
      <c r="L58" s="5" t="str">
        <f>IF(INDEX('Afvalgegevens LMA'!$A$1:$BK$1003,RelGegevens!$A58+'Data LMA'!$A$2,RelGegevens!L$2)="","",INDEX('Afvalgegevens LMA'!$A$1:$BK$1003,RelGegevens!$A58+'Data LMA'!$A$2,RelGegevens!L$2))</f>
        <v/>
      </c>
      <c r="M58" s="5" t="str">
        <f>IF(INDEX('Afvalgegevens LMA'!$A$1:$BK$1003,RelGegevens!$A58+'Data LMA'!$A$2,RelGegevens!M$2)="","",INDEX('Afvalgegevens LMA'!$A$1:$BK$1003,RelGegevens!$A58+'Data LMA'!$A$2,RelGegevens!M$2))</f>
        <v/>
      </c>
    </row>
    <row r="59" spans="1:13" x14ac:dyDescent="0.25">
      <c r="A59" s="8">
        <f t="shared" si="6"/>
        <v>57</v>
      </c>
      <c r="B59" s="8" t="str">
        <f t="shared" si="7"/>
        <v/>
      </c>
      <c r="C59" s="8" t="str">
        <f t="shared" si="8"/>
        <v/>
      </c>
      <c r="D59" s="5">
        <f t="shared" si="9"/>
        <v>-1</v>
      </c>
      <c r="E59" s="5">
        <f t="shared" si="10"/>
        <v>-1</v>
      </c>
      <c r="F59" s="5" t="str">
        <f t="shared" si="11"/>
        <v/>
      </c>
      <c r="G59" s="5" t="str">
        <f>IF(INDEX('Afvalgegevens LMA'!$A$1:$BK$1003,RelGegevens!$A59+'Data LMA'!$A$2,RelGegevens!G$2)="","",INDEX('Afvalgegevens LMA'!$A$1:$BK$1003,RelGegevens!$A59+'Data LMA'!$A$2,RelGegevens!G$2))</f>
        <v/>
      </c>
      <c r="H59" s="5" t="str">
        <f>IF(INDEX('Afvalgegevens LMA'!$A$1:$BK$1003,RelGegevens!$A59+'Data LMA'!$A$2,RelGegevens!H$2)="","",INDEX('Afvalgegevens LMA'!$A$1:$BK$1003,RelGegevens!$A59+'Data LMA'!$A$2,RelGegevens!H$2))</f>
        <v/>
      </c>
      <c r="I59" s="5" t="str">
        <f>IF(INDEX('Afvalgegevens LMA'!$A$1:$BK$1003,RelGegevens!$A59+'Data LMA'!$A$2,RelGegevens!I$2)="","",INDEX('Afvalgegevens LMA'!$A$1:$BK$1003,RelGegevens!$A59+'Data LMA'!$A$2,RelGegevens!I$2))</f>
        <v/>
      </c>
      <c r="J59" s="5" t="str">
        <f>IF(INDEX('Afvalgegevens LMA'!$A$1:$BK$1003,RelGegevens!$A59+'Data LMA'!$A$2,RelGegevens!J$2)="","",INDEX('Afvalgegevens LMA'!$A$1:$BK$1003,RelGegevens!$A59+'Data LMA'!$A$2,RelGegevens!J$2))</f>
        <v/>
      </c>
      <c r="K59" s="5" t="str">
        <f>IF(INDEX('Afvalgegevens LMA'!$A$1:$BK$1003,RelGegevens!$A59+'Data LMA'!$A$2,RelGegevens!K$2)="","",INDEX('Afvalgegevens LMA'!$A$1:$BK$1003,RelGegevens!$A59+'Data LMA'!$A$2,RelGegevens!K$2))</f>
        <v/>
      </c>
      <c r="L59" s="5" t="str">
        <f>IF(INDEX('Afvalgegevens LMA'!$A$1:$BK$1003,RelGegevens!$A59+'Data LMA'!$A$2,RelGegevens!L$2)="","",INDEX('Afvalgegevens LMA'!$A$1:$BK$1003,RelGegevens!$A59+'Data LMA'!$A$2,RelGegevens!L$2))</f>
        <v/>
      </c>
      <c r="M59" s="5" t="str">
        <f>IF(INDEX('Afvalgegevens LMA'!$A$1:$BK$1003,RelGegevens!$A59+'Data LMA'!$A$2,RelGegevens!M$2)="","",INDEX('Afvalgegevens LMA'!$A$1:$BK$1003,RelGegevens!$A59+'Data LMA'!$A$2,RelGegevens!M$2))</f>
        <v/>
      </c>
    </row>
    <row r="60" spans="1:13" x14ac:dyDescent="0.25">
      <c r="A60" s="8">
        <f t="shared" si="6"/>
        <v>58</v>
      </c>
      <c r="B60" s="8" t="str">
        <f t="shared" si="7"/>
        <v/>
      </c>
      <c r="C60" s="8" t="str">
        <f t="shared" si="8"/>
        <v/>
      </c>
      <c r="D60" s="5">
        <f t="shared" si="9"/>
        <v>-1</v>
      </c>
      <c r="E60" s="5">
        <f t="shared" si="10"/>
        <v>-1</v>
      </c>
      <c r="F60" s="5" t="str">
        <f t="shared" si="11"/>
        <v/>
      </c>
      <c r="G60" s="5" t="str">
        <f>IF(INDEX('Afvalgegevens LMA'!$A$1:$BK$1003,RelGegevens!$A60+'Data LMA'!$A$2,RelGegevens!G$2)="","",INDEX('Afvalgegevens LMA'!$A$1:$BK$1003,RelGegevens!$A60+'Data LMA'!$A$2,RelGegevens!G$2))</f>
        <v/>
      </c>
      <c r="H60" s="5" t="str">
        <f>IF(INDEX('Afvalgegevens LMA'!$A$1:$BK$1003,RelGegevens!$A60+'Data LMA'!$A$2,RelGegevens!H$2)="","",INDEX('Afvalgegevens LMA'!$A$1:$BK$1003,RelGegevens!$A60+'Data LMA'!$A$2,RelGegevens!H$2))</f>
        <v/>
      </c>
      <c r="I60" s="5" t="str">
        <f>IF(INDEX('Afvalgegevens LMA'!$A$1:$BK$1003,RelGegevens!$A60+'Data LMA'!$A$2,RelGegevens!I$2)="","",INDEX('Afvalgegevens LMA'!$A$1:$BK$1003,RelGegevens!$A60+'Data LMA'!$A$2,RelGegevens!I$2))</f>
        <v/>
      </c>
      <c r="J60" s="5" t="str">
        <f>IF(INDEX('Afvalgegevens LMA'!$A$1:$BK$1003,RelGegevens!$A60+'Data LMA'!$A$2,RelGegevens!J$2)="","",INDEX('Afvalgegevens LMA'!$A$1:$BK$1003,RelGegevens!$A60+'Data LMA'!$A$2,RelGegevens!J$2))</f>
        <v/>
      </c>
      <c r="K60" s="5" t="str">
        <f>IF(INDEX('Afvalgegevens LMA'!$A$1:$BK$1003,RelGegevens!$A60+'Data LMA'!$A$2,RelGegevens!K$2)="","",INDEX('Afvalgegevens LMA'!$A$1:$BK$1003,RelGegevens!$A60+'Data LMA'!$A$2,RelGegevens!K$2))</f>
        <v/>
      </c>
      <c r="L60" s="5" t="str">
        <f>IF(INDEX('Afvalgegevens LMA'!$A$1:$BK$1003,RelGegevens!$A60+'Data LMA'!$A$2,RelGegevens!L$2)="","",INDEX('Afvalgegevens LMA'!$A$1:$BK$1003,RelGegevens!$A60+'Data LMA'!$A$2,RelGegevens!L$2))</f>
        <v/>
      </c>
      <c r="M60" s="5" t="str">
        <f>IF(INDEX('Afvalgegevens LMA'!$A$1:$BK$1003,RelGegevens!$A60+'Data LMA'!$A$2,RelGegevens!M$2)="","",INDEX('Afvalgegevens LMA'!$A$1:$BK$1003,RelGegevens!$A60+'Data LMA'!$A$2,RelGegevens!M$2))</f>
        <v/>
      </c>
    </row>
    <row r="61" spans="1:13" x14ac:dyDescent="0.25">
      <c r="A61" s="8">
        <f t="shared" si="6"/>
        <v>59</v>
      </c>
      <c r="B61" s="8" t="str">
        <f t="shared" si="7"/>
        <v/>
      </c>
      <c r="C61" s="8" t="str">
        <f t="shared" si="8"/>
        <v/>
      </c>
      <c r="D61" s="5">
        <f t="shared" si="9"/>
        <v>-1</v>
      </c>
      <c r="E61" s="5">
        <f t="shared" si="10"/>
        <v>-1</v>
      </c>
      <c r="F61" s="5" t="str">
        <f t="shared" si="11"/>
        <v/>
      </c>
      <c r="G61" s="5" t="str">
        <f>IF(INDEX('Afvalgegevens LMA'!$A$1:$BK$1003,RelGegevens!$A61+'Data LMA'!$A$2,RelGegevens!G$2)="","",INDEX('Afvalgegevens LMA'!$A$1:$BK$1003,RelGegevens!$A61+'Data LMA'!$A$2,RelGegevens!G$2))</f>
        <v/>
      </c>
      <c r="H61" s="5" t="str">
        <f>IF(INDEX('Afvalgegevens LMA'!$A$1:$BK$1003,RelGegevens!$A61+'Data LMA'!$A$2,RelGegevens!H$2)="","",INDEX('Afvalgegevens LMA'!$A$1:$BK$1003,RelGegevens!$A61+'Data LMA'!$A$2,RelGegevens!H$2))</f>
        <v/>
      </c>
      <c r="I61" s="5" t="str">
        <f>IF(INDEX('Afvalgegevens LMA'!$A$1:$BK$1003,RelGegevens!$A61+'Data LMA'!$A$2,RelGegevens!I$2)="","",INDEX('Afvalgegevens LMA'!$A$1:$BK$1003,RelGegevens!$A61+'Data LMA'!$A$2,RelGegevens!I$2))</f>
        <v/>
      </c>
      <c r="J61" s="5" t="str">
        <f>IF(INDEX('Afvalgegevens LMA'!$A$1:$BK$1003,RelGegevens!$A61+'Data LMA'!$A$2,RelGegevens!J$2)="","",INDEX('Afvalgegevens LMA'!$A$1:$BK$1003,RelGegevens!$A61+'Data LMA'!$A$2,RelGegevens!J$2))</f>
        <v/>
      </c>
      <c r="K61" s="5" t="str">
        <f>IF(INDEX('Afvalgegevens LMA'!$A$1:$BK$1003,RelGegevens!$A61+'Data LMA'!$A$2,RelGegevens!K$2)="","",INDEX('Afvalgegevens LMA'!$A$1:$BK$1003,RelGegevens!$A61+'Data LMA'!$A$2,RelGegevens!K$2))</f>
        <v/>
      </c>
      <c r="L61" s="5" t="str">
        <f>IF(INDEX('Afvalgegevens LMA'!$A$1:$BK$1003,RelGegevens!$A61+'Data LMA'!$A$2,RelGegevens!L$2)="","",INDEX('Afvalgegevens LMA'!$A$1:$BK$1003,RelGegevens!$A61+'Data LMA'!$A$2,RelGegevens!L$2))</f>
        <v/>
      </c>
      <c r="M61" s="5" t="str">
        <f>IF(INDEX('Afvalgegevens LMA'!$A$1:$BK$1003,RelGegevens!$A61+'Data LMA'!$A$2,RelGegevens!M$2)="","",INDEX('Afvalgegevens LMA'!$A$1:$BK$1003,RelGegevens!$A61+'Data LMA'!$A$2,RelGegevens!M$2))</f>
        <v/>
      </c>
    </row>
    <row r="62" spans="1:13" x14ac:dyDescent="0.25">
      <c r="A62" s="8">
        <f t="shared" si="6"/>
        <v>60</v>
      </c>
      <c r="B62" s="8" t="str">
        <f t="shared" si="7"/>
        <v/>
      </c>
      <c r="C62" s="8" t="str">
        <f t="shared" si="8"/>
        <v/>
      </c>
      <c r="D62" s="5">
        <f t="shared" si="9"/>
        <v>-1</v>
      </c>
      <c r="E62" s="5">
        <f t="shared" si="10"/>
        <v>-1</v>
      </c>
      <c r="F62" s="5" t="str">
        <f t="shared" si="11"/>
        <v/>
      </c>
      <c r="G62" s="5" t="str">
        <f>IF(INDEX('Afvalgegevens LMA'!$A$1:$BK$1003,RelGegevens!$A62+'Data LMA'!$A$2,RelGegevens!G$2)="","",INDEX('Afvalgegevens LMA'!$A$1:$BK$1003,RelGegevens!$A62+'Data LMA'!$A$2,RelGegevens!G$2))</f>
        <v/>
      </c>
      <c r="H62" s="5" t="str">
        <f>IF(INDEX('Afvalgegevens LMA'!$A$1:$BK$1003,RelGegevens!$A62+'Data LMA'!$A$2,RelGegevens!H$2)="","",INDEX('Afvalgegevens LMA'!$A$1:$BK$1003,RelGegevens!$A62+'Data LMA'!$A$2,RelGegevens!H$2))</f>
        <v/>
      </c>
      <c r="I62" s="5" t="str">
        <f>IF(INDEX('Afvalgegevens LMA'!$A$1:$BK$1003,RelGegevens!$A62+'Data LMA'!$A$2,RelGegevens!I$2)="","",INDEX('Afvalgegevens LMA'!$A$1:$BK$1003,RelGegevens!$A62+'Data LMA'!$A$2,RelGegevens!I$2))</f>
        <v/>
      </c>
      <c r="J62" s="5" t="str">
        <f>IF(INDEX('Afvalgegevens LMA'!$A$1:$BK$1003,RelGegevens!$A62+'Data LMA'!$A$2,RelGegevens!J$2)="","",INDEX('Afvalgegevens LMA'!$A$1:$BK$1003,RelGegevens!$A62+'Data LMA'!$A$2,RelGegevens!J$2))</f>
        <v/>
      </c>
      <c r="K62" s="5" t="str">
        <f>IF(INDEX('Afvalgegevens LMA'!$A$1:$BK$1003,RelGegevens!$A62+'Data LMA'!$A$2,RelGegevens!K$2)="","",INDEX('Afvalgegevens LMA'!$A$1:$BK$1003,RelGegevens!$A62+'Data LMA'!$A$2,RelGegevens!K$2))</f>
        <v/>
      </c>
      <c r="L62" s="5" t="str">
        <f>IF(INDEX('Afvalgegevens LMA'!$A$1:$BK$1003,RelGegevens!$A62+'Data LMA'!$A$2,RelGegevens!L$2)="","",INDEX('Afvalgegevens LMA'!$A$1:$BK$1003,RelGegevens!$A62+'Data LMA'!$A$2,RelGegevens!L$2))</f>
        <v/>
      </c>
      <c r="M62" s="5" t="str">
        <f>IF(INDEX('Afvalgegevens LMA'!$A$1:$BK$1003,RelGegevens!$A62+'Data LMA'!$A$2,RelGegevens!M$2)="","",INDEX('Afvalgegevens LMA'!$A$1:$BK$1003,RelGegevens!$A62+'Data LMA'!$A$2,RelGegevens!M$2))</f>
        <v/>
      </c>
    </row>
    <row r="63" spans="1:13" x14ac:dyDescent="0.25">
      <c r="A63" s="8">
        <f t="shared" si="6"/>
        <v>61</v>
      </c>
      <c r="B63" s="8" t="str">
        <f t="shared" si="7"/>
        <v/>
      </c>
      <c r="C63" s="8" t="str">
        <f t="shared" si="8"/>
        <v/>
      </c>
      <c r="D63" s="5">
        <f t="shared" si="9"/>
        <v>-1</v>
      </c>
      <c r="E63" s="5">
        <f t="shared" si="10"/>
        <v>-1</v>
      </c>
      <c r="F63" s="5" t="str">
        <f t="shared" si="11"/>
        <v/>
      </c>
      <c r="G63" s="5" t="str">
        <f>IF(INDEX('Afvalgegevens LMA'!$A$1:$BK$1003,RelGegevens!$A63+'Data LMA'!$A$2,RelGegevens!G$2)="","",INDEX('Afvalgegevens LMA'!$A$1:$BK$1003,RelGegevens!$A63+'Data LMA'!$A$2,RelGegevens!G$2))</f>
        <v/>
      </c>
      <c r="H63" s="5" t="str">
        <f>IF(INDEX('Afvalgegevens LMA'!$A$1:$BK$1003,RelGegevens!$A63+'Data LMA'!$A$2,RelGegevens!H$2)="","",INDEX('Afvalgegevens LMA'!$A$1:$BK$1003,RelGegevens!$A63+'Data LMA'!$A$2,RelGegevens!H$2))</f>
        <v/>
      </c>
      <c r="I63" s="5" t="str">
        <f>IF(INDEX('Afvalgegevens LMA'!$A$1:$BK$1003,RelGegevens!$A63+'Data LMA'!$A$2,RelGegevens!I$2)="","",INDEX('Afvalgegevens LMA'!$A$1:$BK$1003,RelGegevens!$A63+'Data LMA'!$A$2,RelGegevens!I$2))</f>
        <v/>
      </c>
      <c r="J63" s="5" t="str">
        <f>IF(INDEX('Afvalgegevens LMA'!$A$1:$BK$1003,RelGegevens!$A63+'Data LMA'!$A$2,RelGegevens!J$2)="","",INDEX('Afvalgegevens LMA'!$A$1:$BK$1003,RelGegevens!$A63+'Data LMA'!$A$2,RelGegevens!J$2))</f>
        <v/>
      </c>
      <c r="K63" s="5" t="str">
        <f>IF(INDEX('Afvalgegevens LMA'!$A$1:$BK$1003,RelGegevens!$A63+'Data LMA'!$A$2,RelGegevens!K$2)="","",INDEX('Afvalgegevens LMA'!$A$1:$BK$1003,RelGegevens!$A63+'Data LMA'!$A$2,RelGegevens!K$2))</f>
        <v/>
      </c>
      <c r="L63" s="5" t="str">
        <f>IF(INDEX('Afvalgegevens LMA'!$A$1:$BK$1003,RelGegevens!$A63+'Data LMA'!$A$2,RelGegevens!L$2)="","",INDEX('Afvalgegevens LMA'!$A$1:$BK$1003,RelGegevens!$A63+'Data LMA'!$A$2,RelGegevens!L$2))</f>
        <v/>
      </c>
      <c r="M63" s="5" t="str">
        <f>IF(INDEX('Afvalgegevens LMA'!$A$1:$BK$1003,RelGegevens!$A63+'Data LMA'!$A$2,RelGegevens!M$2)="","",INDEX('Afvalgegevens LMA'!$A$1:$BK$1003,RelGegevens!$A63+'Data LMA'!$A$2,RelGegevens!M$2))</f>
        <v/>
      </c>
    </row>
    <row r="64" spans="1:13" x14ac:dyDescent="0.25">
      <c r="A64" s="8">
        <f t="shared" si="6"/>
        <v>62</v>
      </c>
      <c r="B64" s="8" t="str">
        <f t="shared" si="7"/>
        <v/>
      </c>
      <c r="C64" s="8" t="str">
        <f t="shared" si="8"/>
        <v/>
      </c>
      <c r="D64" s="5">
        <f t="shared" si="9"/>
        <v>-1</v>
      </c>
      <c r="E64" s="5">
        <f t="shared" si="10"/>
        <v>-1</v>
      </c>
      <c r="F64" s="5" t="str">
        <f t="shared" si="11"/>
        <v/>
      </c>
      <c r="G64" s="5" t="str">
        <f>IF(INDEX('Afvalgegevens LMA'!$A$1:$BK$1003,RelGegevens!$A64+'Data LMA'!$A$2,RelGegevens!G$2)="","",INDEX('Afvalgegevens LMA'!$A$1:$BK$1003,RelGegevens!$A64+'Data LMA'!$A$2,RelGegevens!G$2))</f>
        <v/>
      </c>
      <c r="H64" s="5" t="str">
        <f>IF(INDEX('Afvalgegevens LMA'!$A$1:$BK$1003,RelGegevens!$A64+'Data LMA'!$A$2,RelGegevens!H$2)="","",INDEX('Afvalgegevens LMA'!$A$1:$BK$1003,RelGegevens!$A64+'Data LMA'!$A$2,RelGegevens!H$2))</f>
        <v/>
      </c>
      <c r="I64" s="5" t="str">
        <f>IF(INDEX('Afvalgegevens LMA'!$A$1:$BK$1003,RelGegevens!$A64+'Data LMA'!$A$2,RelGegevens!I$2)="","",INDEX('Afvalgegevens LMA'!$A$1:$BK$1003,RelGegevens!$A64+'Data LMA'!$A$2,RelGegevens!I$2))</f>
        <v/>
      </c>
      <c r="J64" s="5" t="str">
        <f>IF(INDEX('Afvalgegevens LMA'!$A$1:$BK$1003,RelGegevens!$A64+'Data LMA'!$A$2,RelGegevens!J$2)="","",INDEX('Afvalgegevens LMA'!$A$1:$BK$1003,RelGegevens!$A64+'Data LMA'!$A$2,RelGegevens!J$2))</f>
        <v/>
      </c>
      <c r="K64" s="5" t="str">
        <f>IF(INDEX('Afvalgegevens LMA'!$A$1:$BK$1003,RelGegevens!$A64+'Data LMA'!$A$2,RelGegevens!K$2)="","",INDEX('Afvalgegevens LMA'!$A$1:$BK$1003,RelGegevens!$A64+'Data LMA'!$A$2,RelGegevens!K$2))</f>
        <v/>
      </c>
      <c r="L64" s="5" t="str">
        <f>IF(INDEX('Afvalgegevens LMA'!$A$1:$BK$1003,RelGegevens!$A64+'Data LMA'!$A$2,RelGegevens!L$2)="","",INDEX('Afvalgegevens LMA'!$A$1:$BK$1003,RelGegevens!$A64+'Data LMA'!$A$2,RelGegevens!L$2))</f>
        <v/>
      </c>
      <c r="M64" s="5" t="str">
        <f>IF(INDEX('Afvalgegevens LMA'!$A$1:$BK$1003,RelGegevens!$A64+'Data LMA'!$A$2,RelGegevens!M$2)="","",INDEX('Afvalgegevens LMA'!$A$1:$BK$1003,RelGegevens!$A64+'Data LMA'!$A$2,RelGegevens!M$2))</f>
        <v/>
      </c>
    </row>
    <row r="65" spans="1:13" x14ac:dyDescent="0.25">
      <c r="A65" s="8">
        <f t="shared" si="6"/>
        <v>63</v>
      </c>
      <c r="B65" s="8" t="str">
        <f t="shared" si="7"/>
        <v/>
      </c>
      <c r="C65" s="8" t="str">
        <f t="shared" si="8"/>
        <v/>
      </c>
      <c r="D65" s="5">
        <f t="shared" si="9"/>
        <v>-1</v>
      </c>
      <c r="E65" s="5">
        <f t="shared" si="10"/>
        <v>-1</v>
      </c>
      <c r="F65" s="5" t="str">
        <f t="shared" si="11"/>
        <v/>
      </c>
      <c r="G65" s="5" t="str">
        <f>IF(INDEX('Afvalgegevens LMA'!$A$1:$BK$1003,RelGegevens!$A65+'Data LMA'!$A$2,RelGegevens!G$2)="","",INDEX('Afvalgegevens LMA'!$A$1:$BK$1003,RelGegevens!$A65+'Data LMA'!$A$2,RelGegevens!G$2))</f>
        <v/>
      </c>
      <c r="H65" s="5" t="str">
        <f>IF(INDEX('Afvalgegevens LMA'!$A$1:$BK$1003,RelGegevens!$A65+'Data LMA'!$A$2,RelGegevens!H$2)="","",INDEX('Afvalgegevens LMA'!$A$1:$BK$1003,RelGegevens!$A65+'Data LMA'!$A$2,RelGegevens!H$2))</f>
        <v/>
      </c>
      <c r="I65" s="5" t="str">
        <f>IF(INDEX('Afvalgegevens LMA'!$A$1:$BK$1003,RelGegevens!$A65+'Data LMA'!$A$2,RelGegevens!I$2)="","",INDEX('Afvalgegevens LMA'!$A$1:$BK$1003,RelGegevens!$A65+'Data LMA'!$A$2,RelGegevens!I$2))</f>
        <v/>
      </c>
      <c r="J65" s="5" t="str">
        <f>IF(INDEX('Afvalgegevens LMA'!$A$1:$BK$1003,RelGegevens!$A65+'Data LMA'!$A$2,RelGegevens!J$2)="","",INDEX('Afvalgegevens LMA'!$A$1:$BK$1003,RelGegevens!$A65+'Data LMA'!$A$2,RelGegevens!J$2))</f>
        <v/>
      </c>
      <c r="K65" s="5" t="str">
        <f>IF(INDEX('Afvalgegevens LMA'!$A$1:$BK$1003,RelGegevens!$A65+'Data LMA'!$A$2,RelGegevens!K$2)="","",INDEX('Afvalgegevens LMA'!$A$1:$BK$1003,RelGegevens!$A65+'Data LMA'!$A$2,RelGegevens!K$2))</f>
        <v/>
      </c>
      <c r="L65" s="5" t="str">
        <f>IF(INDEX('Afvalgegevens LMA'!$A$1:$BK$1003,RelGegevens!$A65+'Data LMA'!$A$2,RelGegevens!L$2)="","",INDEX('Afvalgegevens LMA'!$A$1:$BK$1003,RelGegevens!$A65+'Data LMA'!$A$2,RelGegevens!L$2))</f>
        <v/>
      </c>
      <c r="M65" s="5" t="str">
        <f>IF(INDEX('Afvalgegevens LMA'!$A$1:$BK$1003,RelGegevens!$A65+'Data LMA'!$A$2,RelGegevens!M$2)="","",INDEX('Afvalgegevens LMA'!$A$1:$BK$1003,RelGegevens!$A65+'Data LMA'!$A$2,RelGegevens!M$2))</f>
        <v/>
      </c>
    </row>
    <row r="66" spans="1:13" x14ac:dyDescent="0.25">
      <c r="A66" s="8">
        <f t="shared" si="6"/>
        <v>64</v>
      </c>
      <c r="B66" s="8" t="str">
        <f t="shared" si="7"/>
        <v/>
      </c>
      <c r="C66" s="8" t="str">
        <f t="shared" si="8"/>
        <v/>
      </c>
      <c r="D66" s="5">
        <f t="shared" si="9"/>
        <v>-1</v>
      </c>
      <c r="E66" s="5">
        <f t="shared" si="10"/>
        <v>-1</v>
      </c>
      <c r="F66" s="5" t="str">
        <f t="shared" si="11"/>
        <v/>
      </c>
      <c r="G66" s="5" t="str">
        <f>IF(INDEX('Afvalgegevens LMA'!$A$1:$BK$1003,RelGegevens!$A66+'Data LMA'!$A$2,RelGegevens!G$2)="","",INDEX('Afvalgegevens LMA'!$A$1:$BK$1003,RelGegevens!$A66+'Data LMA'!$A$2,RelGegevens!G$2))</f>
        <v/>
      </c>
      <c r="H66" s="5" t="str">
        <f>IF(INDEX('Afvalgegevens LMA'!$A$1:$BK$1003,RelGegevens!$A66+'Data LMA'!$A$2,RelGegevens!H$2)="","",INDEX('Afvalgegevens LMA'!$A$1:$BK$1003,RelGegevens!$A66+'Data LMA'!$A$2,RelGegevens!H$2))</f>
        <v/>
      </c>
      <c r="I66" s="5" t="str">
        <f>IF(INDEX('Afvalgegevens LMA'!$A$1:$BK$1003,RelGegevens!$A66+'Data LMA'!$A$2,RelGegevens!I$2)="","",INDEX('Afvalgegevens LMA'!$A$1:$BK$1003,RelGegevens!$A66+'Data LMA'!$A$2,RelGegevens!I$2))</f>
        <v/>
      </c>
      <c r="J66" s="5" t="str">
        <f>IF(INDEX('Afvalgegevens LMA'!$A$1:$BK$1003,RelGegevens!$A66+'Data LMA'!$A$2,RelGegevens!J$2)="","",INDEX('Afvalgegevens LMA'!$A$1:$BK$1003,RelGegevens!$A66+'Data LMA'!$A$2,RelGegevens!J$2))</f>
        <v/>
      </c>
      <c r="K66" s="5" t="str">
        <f>IF(INDEX('Afvalgegevens LMA'!$A$1:$BK$1003,RelGegevens!$A66+'Data LMA'!$A$2,RelGegevens!K$2)="","",INDEX('Afvalgegevens LMA'!$A$1:$BK$1003,RelGegevens!$A66+'Data LMA'!$A$2,RelGegevens!K$2))</f>
        <v/>
      </c>
      <c r="L66" s="5" t="str">
        <f>IF(INDEX('Afvalgegevens LMA'!$A$1:$BK$1003,RelGegevens!$A66+'Data LMA'!$A$2,RelGegevens!L$2)="","",INDEX('Afvalgegevens LMA'!$A$1:$BK$1003,RelGegevens!$A66+'Data LMA'!$A$2,RelGegevens!L$2))</f>
        <v/>
      </c>
      <c r="M66" s="5" t="str">
        <f>IF(INDEX('Afvalgegevens LMA'!$A$1:$BK$1003,RelGegevens!$A66+'Data LMA'!$A$2,RelGegevens!M$2)="","",INDEX('Afvalgegevens LMA'!$A$1:$BK$1003,RelGegevens!$A66+'Data LMA'!$A$2,RelGegevens!M$2))</f>
        <v/>
      </c>
    </row>
    <row r="67" spans="1:13" x14ac:dyDescent="0.25">
      <c r="A67" s="8">
        <f t="shared" si="6"/>
        <v>65</v>
      </c>
      <c r="B67" s="8" t="str">
        <f t="shared" si="7"/>
        <v/>
      </c>
      <c r="C67" s="8" t="str">
        <f t="shared" si="8"/>
        <v/>
      </c>
      <c r="D67" s="5">
        <f t="shared" si="9"/>
        <v>-1</v>
      </c>
      <c r="E67" s="5">
        <f t="shared" si="10"/>
        <v>-1</v>
      </c>
      <c r="F67" s="5" t="str">
        <f t="shared" si="11"/>
        <v/>
      </c>
      <c r="G67" s="5" t="str">
        <f>IF(INDEX('Afvalgegevens LMA'!$A$1:$BK$1003,RelGegevens!$A67+'Data LMA'!$A$2,RelGegevens!G$2)="","",INDEX('Afvalgegevens LMA'!$A$1:$BK$1003,RelGegevens!$A67+'Data LMA'!$A$2,RelGegevens!G$2))</f>
        <v/>
      </c>
      <c r="H67" s="5" t="str">
        <f>IF(INDEX('Afvalgegevens LMA'!$A$1:$BK$1003,RelGegevens!$A67+'Data LMA'!$A$2,RelGegevens!H$2)="","",INDEX('Afvalgegevens LMA'!$A$1:$BK$1003,RelGegevens!$A67+'Data LMA'!$A$2,RelGegevens!H$2))</f>
        <v/>
      </c>
      <c r="I67" s="5" t="str">
        <f>IF(INDEX('Afvalgegevens LMA'!$A$1:$BK$1003,RelGegevens!$A67+'Data LMA'!$A$2,RelGegevens!I$2)="","",INDEX('Afvalgegevens LMA'!$A$1:$BK$1003,RelGegevens!$A67+'Data LMA'!$A$2,RelGegevens!I$2))</f>
        <v/>
      </c>
      <c r="J67" s="5" t="str">
        <f>IF(INDEX('Afvalgegevens LMA'!$A$1:$BK$1003,RelGegevens!$A67+'Data LMA'!$A$2,RelGegevens!J$2)="","",INDEX('Afvalgegevens LMA'!$A$1:$BK$1003,RelGegevens!$A67+'Data LMA'!$A$2,RelGegevens!J$2))</f>
        <v/>
      </c>
      <c r="K67" s="5" t="str">
        <f>IF(INDEX('Afvalgegevens LMA'!$A$1:$BK$1003,RelGegevens!$A67+'Data LMA'!$A$2,RelGegevens!K$2)="","",INDEX('Afvalgegevens LMA'!$A$1:$BK$1003,RelGegevens!$A67+'Data LMA'!$A$2,RelGegevens!K$2))</f>
        <v/>
      </c>
      <c r="L67" s="5" t="str">
        <f>IF(INDEX('Afvalgegevens LMA'!$A$1:$BK$1003,RelGegevens!$A67+'Data LMA'!$A$2,RelGegevens!L$2)="","",INDEX('Afvalgegevens LMA'!$A$1:$BK$1003,RelGegevens!$A67+'Data LMA'!$A$2,RelGegevens!L$2))</f>
        <v/>
      </c>
      <c r="M67" s="5" t="str">
        <f>IF(INDEX('Afvalgegevens LMA'!$A$1:$BK$1003,RelGegevens!$A67+'Data LMA'!$A$2,RelGegevens!M$2)="","",INDEX('Afvalgegevens LMA'!$A$1:$BK$1003,RelGegevens!$A67+'Data LMA'!$A$2,RelGegevens!M$2))</f>
        <v/>
      </c>
    </row>
    <row r="68" spans="1:13" x14ac:dyDescent="0.25">
      <c r="A68" s="8">
        <f t="shared" si="6"/>
        <v>66</v>
      </c>
      <c r="B68" s="8" t="str">
        <f t="shared" si="7"/>
        <v/>
      </c>
      <c r="C68" s="8" t="str">
        <f t="shared" si="8"/>
        <v/>
      </c>
      <c r="D68" s="5">
        <f t="shared" si="9"/>
        <v>-1</v>
      </c>
      <c r="E68" s="5">
        <f t="shared" si="10"/>
        <v>-1</v>
      </c>
      <c r="F68" s="5" t="str">
        <f t="shared" si="11"/>
        <v/>
      </c>
      <c r="G68" s="5" t="str">
        <f>IF(INDEX('Afvalgegevens LMA'!$A$1:$BK$1003,RelGegevens!$A68+'Data LMA'!$A$2,RelGegevens!G$2)="","",INDEX('Afvalgegevens LMA'!$A$1:$BK$1003,RelGegevens!$A68+'Data LMA'!$A$2,RelGegevens!G$2))</f>
        <v/>
      </c>
      <c r="H68" s="5" t="str">
        <f>IF(INDEX('Afvalgegevens LMA'!$A$1:$BK$1003,RelGegevens!$A68+'Data LMA'!$A$2,RelGegevens!H$2)="","",INDEX('Afvalgegevens LMA'!$A$1:$BK$1003,RelGegevens!$A68+'Data LMA'!$A$2,RelGegevens!H$2))</f>
        <v/>
      </c>
      <c r="I68" s="5" t="str">
        <f>IF(INDEX('Afvalgegevens LMA'!$A$1:$BK$1003,RelGegevens!$A68+'Data LMA'!$A$2,RelGegevens!I$2)="","",INDEX('Afvalgegevens LMA'!$A$1:$BK$1003,RelGegevens!$A68+'Data LMA'!$A$2,RelGegevens!I$2))</f>
        <v/>
      </c>
      <c r="J68" s="5" t="str">
        <f>IF(INDEX('Afvalgegevens LMA'!$A$1:$BK$1003,RelGegevens!$A68+'Data LMA'!$A$2,RelGegevens!J$2)="","",INDEX('Afvalgegevens LMA'!$A$1:$BK$1003,RelGegevens!$A68+'Data LMA'!$A$2,RelGegevens!J$2))</f>
        <v/>
      </c>
      <c r="K68" s="5" t="str">
        <f>IF(INDEX('Afvalgegevens LMA'!$A$1:$BK$1003,RelGegevens!$A68+'Data LMA'!$A$2,RelGegevens!K$2)="","",INDEX('Afvalgegevens LMA'!$A$1:$BK$1003,RelGegevens!$A68+'Data LMA'!$A$2,RelGegevens!K$2))</f>
        <v/>
      </c>
      <c r="L68" s="5" t="str">
        <f>IF(INDEX('Afvalgegevens LMA'!$A$1:$BK$1003,RelGegevens!$A68+'Data LMA'!$A$2,RelGegevens!L$2)="","",INDEX('Afvalgegevens LMA'!$A$1:$BK$1003,RelGegevens!$A68+'Data LMA'!$A$2,RelGegevens!L$2))</f>
        <v/>
      </c>
      <c r="M68" s="5" t="str">
        <f>IF(INDEX('Afvalgegevens LMA'!$A$1:$BK$1003,RelGegevens!$A68+'Data LMA'!$A$2,RelGegevens!M$2)="","",INDEX('Afvalgegevens LMA'!$A$1:$BK$1003,RelGegevens!$A68+'Data LMA'!$A$2,RelGegevens!M$2))</f>
        <v/>
      </c>
    </row>
    <row r="69" spans="1:13" x14ac:dyDescent="0.25">
      <c r="A69" s="8">
        <f t="shared" si="6"/>
        <v>67</v>
      </c>
      <c r="B69" s="8" t="str">
        <f t="shared" si="7"/>
        <v/>
      </c>
      <c r="C69" s="8" t="str">
        <f t="shared" si="8"/>
        <v/>
      </c>
      <c r="D69" s="5">
        <f t="shared" si="9"/>
        <v>-1</v>
      </c>
      <c r="E69" s="5">
        <f t="shared" si="10"/>
        <v>-1</v>
      </c>
      <c r="F69" s="5" t="str">
        <f t="shared" si="11"/>
        <v/>
      </c>
      <c r="G69" s="5" t="str">
        <f>IF(INDEX('Afvalgegevens LMA'!$A$1:$BK$1003,RelGegevens!$A69+'Data LMA'!$A$2,RelGegevens!G$2)="","",INDEX('Afvalgegevens LMA'!$A$1:$BK$1003,RelGegevens!$A69+'Data LMA'!$A$2,RelGegevens!G$2))</f>
        <v/>
      </c>
      <c r="H69" s="5" t="str">
        <f>IF(INDEX('Afvalgegevens LMA'!$A$1:$BK$1003,RelGegevens!$A69+'Data LMA'!$A$2,RelGegevens!H$2)="","",INDEX('Afvalgegevens LMA'!$A$1:$BK$1003,RelGegevens!$A69+'Data LMA'!$A$2,RelGegevens!H$2))</f>
        <v/>
      </c>
      <c r="I69" s="5" t="str">
        <f>IF(INDEX('Afvalgegevens LMA'!$A$1:$BK$1003,RelGegevens!$A69+'Data LMA'!$A$2,RelGegevens!I$2)="","",INDEX('Afvalgegevens LMA'!$A$1:$BK$1003,RelGegevens!$A69+'Data LMA'!$A$2,RelGegevens!I$2))</f>
        <v/>
      </c>
      <c r="J69" s="5" t="str">
        <f>IF(INDEX('Afvalgegevens LMA'!$A$1:$BK$1003,RelGegevens!$A69+'Data LMA'!$A$2,RelGegevens!J$2)="","",INDEX('Afvalgegevens LMA'!$A$1:$BK$1003,RelGegevens!$A69+'Data LMA'!$A$2,RelGegevens!J$2))</f>
        <v/>
      </c>
      <c r="K69" s="5" t="str">
        <f>IF(INDEX('Afvalgegevens LMA'!$A$1:$BK$1003,RelGegevens!$A69+'Data LMA'!$A$2,RelGegevens!K$2)="","",INDEX('Afvalgegevens LMA'!$A$1:$BK$1003,RelGegevens!$A69+'Data LMA'!$A$2,RelGegevens!K$2))</f>
        <v/>
      </c>
      <c r="L69" s="5" t="str">
        <f>IF(INDEX('Afvalgegevens LMA'!$A$1:$BK$1003,RelGegevens!$A69+'Data LMA'!$A$2,RelGegevens!L$2)="","",INDEX('Afvalgegevens LMA'!$A$1:$BK$1003,RelGegevens!$A69+'Data LMA'!$A$2,RelGegevens!L$2))</f>
        <v/>
      </c>
      <c r="M69" s="5" t="str">
        <f>IF(INDEX('Afvalgegevens LMA'!$A$1:$BK$1003,RelGegevens!$A69+'Data LMA'!$A$2,RelGegevens!M$2)="","",INDEX('Afvalgegevens LMA'!$A$1:$BK$1003,RelGegevens!$A69+'Data LMA'!$A$2,RelGegevens!M$2))</f>
        <v/>
      </c>
    </row>
    <row r="70" spans="1:13" x14ac:dyDescent="0.25">
      <c r="A70" s="8">
        <f t="shared" si="6"/>
        <v>68</v>
      </c>
      <c r="B70" s="8" t="str">
        <f t="shared" si="7"/>
        <v/>
      </c>
      <c r="C70" s="8" t="str">
        <f t="shared" si="8"/>
        <v/>
      </c>
      <c r="D70" s="5">
        <f t="shared" si="9"/>
        <v>-1</v>
      </c>
      <c r="E70" s="5">
        <f t="shared" si="10"/>
        <v>-1</v>
      </c>
      <c r="F70" s="5" t="str">
        <f t="shared" si="11"/>
        <v/>
      </c>
      <c r="G70" s="5" t="str">
        <f>IF(INDEX('Afvalgegevens LMA'!$A$1:$BK$1003,RelGegevens!$A70+'Data LMA'!$A$2,RelGegevens!G$2)="","",INDEX('Afvalgegevens LMA'!$A$1:$BK$1003,RelGegevens!$A70+'Data LMA'!$A$2,RelGegevens!G$2))</f>
        <v/>
      </c>
      <c r="H70" s="5" t="str">
        <f>IF(INDEX('Afvalgegevens LMA'!$A$1:$BK$1003,RelGegevens!$A70+'Data LMA'!$A$2,RelGegevens!H$2)="","",INDEX('Afvalgegevens LMA'!$A$1:$BK$1003,RelGegevens!$A70+'Data LMA'!$A$2,RelGegevens!H$2))</f>
        <v/>
      </c>
      <c r="I70" s="5" t="str">
        <f>IF(INDEX('Afvalgegevens LMA'!$A$1:$BK$1003,RelGegevens!$A70+'Data LMA'!$A$2,RelGegevens!I$2)="","",INDEX('Afvalgegevens LMA'!$A$1:$BK$1003,RelGegevens!$A70+'Data LMA'!$A$2,RelGegevens!I$2))</f>
        <v/>
      </c>
      <c r="J70" s="5" t="str">
        <f>IF(INDEX('Afvalgegevens LMA'!$A$1:$BK$1003,RelGegevens!$A70+'Data LMA'!$A$2,RelGegevens!J$2)="","",INDEX('Afvalgegevens LMA'!$A$1:$BK$1003,RelGegevens!$A70+'Data LMA'!$A$2,RelGegevens!J$2))</f>
        <v/>
      </c>
      <c r="K70" s="5" t="str">
        <f>IF(INDEX('Afvalgegevens LMA'!$A$1:$BK$1003,RelGegevens!$A70+'Data LMA'!$A$2,RelGegevens!K$2)="","",INDEX('Afvalgegevens LMA'!$A$1:$BK$1003,RelGegevens!$A70+'Data LMA'!$A$2,RelGegevens!K$2))</f>
        <v/>
      </c>
      <c r="L70" s="5" t="str">
        <f>IF(INDEX('Afvalgegevens LMA'!$A$1:$BK$1003,RelGegevens!$A70+'Data LMA'!$A$2,RelGegevens!L$2)="","",INDEX('Afvalgegevens LMA'!$A$1:$BK$1003,RelGegevens!$A70+'Data LMA'!$A$2,RelGegevens!L$2))</f>
        <v/>
      </c>
      <c r="M70" s="5" t="str">
        <f>IF(INDEX('Afvalgegevens LMA'!$A$1:$BK$1003,RelGegevens!$A70+'Data LMA'!$A$2,RelGegevens!M$2)="","",INDEX('Afvalgegevens LMA'!$A$1:$BK$1003,RelGegevens!$A70+'Data LMA'!$A$2,RelGegevens!M$2))</f>
        <v/>
      </c>
    </row>
    <row r="71" spans="1:13" x14ac:dyDescent="0.25">
      <c r="A71" s="8">
        <f t="shared" si="6"/>
        <v>69</v>
      </c>
      <c r="B71" s="8" t="str">
        <f t="shared" si="7"/>
        <v/>
      </c>
      <c r="C71" s="8" t="str">
        <f t="shared" si="8"/>
        <v/>
      </c>
      <c r="D71" s="5">
        <f t="shared" si="9"/>
        <v>-1</v>
      </c>
      <c r="E71" s="5">
        <f t="shared" si="10"/>
        <v>-1</v>
      </c>
      <c r="F71" s="5" t="str">
        <f t="shared" si="11"/>
        <v/>
      </c>
      <c r="G71" s="5" t="str">
        <f>IF(INDEX('Afvalgegevens LMA'!$A$1:$BK$1003,RelGegevens!$A71+'Data LMA'!$A$2,RelGegevens!G$2)="","",INDEX('Afvalgegevens LMA'!$A$1:$BK$1003,RelGegevens!$A71+'Data LMA'!$A$2,RelGegevens!G$2))</f>
        <v/>
      </c>
      <c r="H71" s="5" t="str">
        <f>IF(INDEX('Afvalgegevens LMA'!$A$1:$BK$1003,RelGegevens!$A71+'Data LMA'!$A$2,RelGegevens!H$2)="","",INDEX('Afvalgegevens LMA'!$A$1:$BK$1003,RelGegevens!$A71+'Data LMA'!$A$2,RelGegevens!H$2))</f>
        <v/>
      </c>
      <c r="I71" s="5" t="str">
        <f>IF(INDEX('Afvalgegevens LMA'!$A$1:$BK$1003,RelGegevens!$A71+'Data LMA'!$A$2,RelGegevens!I$2)="","",INDEX('Afvalgegevens LMA'!$A$1:$BK$1003,RelGegevens!$A71+'Data LMA'!$A$2,RelGegevens!I$2))</f>
        <v/>
      </c>
      <c r="J71" s="5" t="str">
        <f>IF(INDEX('Afvalgegevens LMA'!$A$1:$BK$1003,RelGegevens!$A71+'Data LMA'!$A$2,RelGegevens!J$2)="","",INDEX('Afvalgegevens LMA'!$A$1:$BK$1003,RelGegevens!$A71+'Data LMA'!$A$2,RelGegevens!J$2))</f>
        <v/>
      </c>
      <c r="K71" s="5" t="str">
        <f>IF(INDEX('Afvalgegevens LMA'!$A$1:$BK$1003,RelGegevens!$A71+'Data LMA'!$A$2,RelGegevens!K$2)="","",INDEX('Afvalgegevens LMA'!$A$1:$BK$1003,RelGegevens!$A71+'Data LMA'!$A$2,RelGegevens!K$2))</f>
        <v/>
      </c>
      <c r="L71" s="5" t="str">
        <f>IF(INDEX('Afvalgegevens LMA'!$A$1:$BK$1003,RelGegevens!$A71+'Data LMA'!$A$2,RelGegevens!L$2)="","",INDEX('Afvalgegevens LMA'!$A$1:$BK$1003,RelGegevens!$A71+'Data LMA'!$A$2,RelGegevens!L$2))</f>
        <v/>
      </c>
      <c r="M71" s="5" t="str">
        <f>IF(INDEX('Afvalgegevens LMA'!$A$1:$BK$1003,RelGegevens!$A71+'Data LMA'!$A$2,RelGegevens!M$2)="","",INDEX('Afvalgegevens LMA'!$A$1:$BK$1003,RelGegevens!$A71+'Data LMA'!$A$2,RelGegevens!M$2))</f>
        <v/>
      </c>
    </row>
    <row r="72" spans="1:13" x14ac:dyDescent="0.25">
      <c r="A72" s="8">
        <f t="shared" si="6"/>
        <v>70</v>
      </c>
      <c r="B72" s="8" t="str">
        <f t="shared" si="7"/>
        <v/>
      </c>
      <c r="C72" s="8" t="str">
        <f t="shared" si="8"/>
        <v/>
      </c>
      <c r="D72" s="5">
        <f t="shared" si="9"/>
        <v>-1</v>
      </c>
      <c r="E72" s="5">
        <f t="shared" si="10"/>
        <v>-1</v>
      </c>
      <c r="F72" s="5" t="str">
        <f t="shared" si="11"/>
        <v/>
      </c>
      <c r="G72" s="5" t="str">
        <f>IF(INDEX('Afvalgegevens LMA'!$A$1:$BK$1003,RelGegevens!$A72+'Data LMA'!$A$2,RelGegevens!G$2)="","",INDEX('Afvalgegevens LMA'!$A$1:$BK$1003,RelGegevens!$A72+'Data LMA'!$A$2,RelGegevens!G$2))</f>
        <v/>
      </c>
      <c r="H72" s="5" t="str">
        <f>IF(INDEX('Afvalgegevens LMA'!$A$1:$BK$1003,RelGegevens!$A72+'Data LMA'!$A$2,RelGegevens!H$2)="","",INDEX('Afvalgegevens LMA'!$A$1:$BK$1003,RelGegevens!$A72+'Data LMA'!$A$2,RelGegevens!H$2))</f>
        <v/>
      </c>
      <c r="I72" s="5" t="str">
        <f>IF(INDEX('Afvalgegevens LMA'!$A$1:$BK$1003,RelGegevens!$A72+'Data LMA'!$A$2,RelGegevens!I$2)="","",INDEX('Afvalgegevens LMA'!$A$1:$BK$1003,RelGegevens!$A72+'Data LMA'!$A$2,RelGegevens!I$2))</f>
        <v/>
      </c>
      <c r="J72" s="5" t="str">
        <f>IF(INDEX('Afvalgegevens LMA'!$A$1:$BK$1003,RelGegevens!$A72+'Data LMA'!$A$2,RelGegevens!J$2)="","",INDEX('Afvalgegevens LMA'!$A$1:$BK$1003,RelGegevens!$A72+'Data LMA'!$A$2,RelGegevens!J$2))</f>
        <v/>
      </c>
      <c r="K72" s="5" t="str">
        <f>IF(INDEX('Afvalgegevens LMA'!$A$1:$BK$1003,RelGegevens!$A72+'Data LMA'!$A$2,RelGegevens!K$2)="","",INDEX('Afvalgegevens LMA'!$A$1:$BK$1003,RelGegevens!$A72+'Data LMA'!$A$2,RelGegevens!K$2))</f>
        <v/>
      </c>
      <c r="L72" s="5" t="str">
        <f>IF(INDEX('Afvalgegevens LMA'!$A$1:$BK$1003,RelGegevens!$A72+'Data LMA'!$A$2,RelGegevens!L$2)="","",INDEX('Afvalgegevens LMA'!$A$1:$BK$1003,RelGegevens!$A72+'Data LMA'!$A$2,RelGegevens!L$2))</f>
        <v/>
      </c>
      <c r="M72" s="5" t="str">
        <f>IF(INDEX('Afvalgegevens LMA'!$A$1:$BK$1003,RelGegevens!$A72+'Data LMA'!$A$2,RelGegevens!M$2)="","",INDEX('Afvalgegevens LMA'!$A$1:$BK$1003,RelGegevens!$A72+'Data LMA'!$A$2,RelGegevens!M$2))</f>
        <v/>
      </c>
    </row>
    <row r="73" spans="1:13" x14ac:dyDescent="0.25">
      <c r="A73" s="8">
        <f t="shared" si="6"/>
        <v>71</v>
      </c>
      <c r="B73" s="8" t="str">
        <f t="shared" si="7"/>
        <v/>
      </c>
      <c r="C73" s="8" t="str">
        <f t="shared" si="8"/>
        <v/>
      </c>
      <c r="D73" s="5">
        <f t="shared" si="9"/>
        <v>-1</v>
      </c>
      <c r="E73" s="5">
        <f t="shared" si="10"/>
        <v>-1</v>
      </c>
      <c r="F73" s="5" t="str">
        <f t="shared" si="11"/>
        <v/>
      </c>
      <c r="G73" s="5" t="str">
        <f>IF(INDEX('Afvalgegevens LMA'!$A$1:$BK$1003,RelGegevens!$A73+'Data LMA'!$A$2,RelGegevens!G$2)="","",INDEX('Afvalgegevens LMA'!$A$1:$BK$1003,RelGegevens!$A73+'Data LMA'!$A$2,RelGegevens!G$2))</f>
        <v/>
      </c>
      <c r="H73" s="5" t="str">
        <f>IF(INDEX('Afvalgegevens LMA'!$A$1:$BK$1003,RelGegevens!$A73+'Data LMA'!$A$2,RelGegevens!H$2)="","",INDEX('Afvalgegevens LMA'!$A$1:$BK$1003,RelGegevens!$A73+'Data LMA'!$A$2,RelGegevens!H$2))</f>
        <v/>
      </c>
      <c r="I73" s="5" t="str">
        <f>IF(INDEX('Afvalgegevens LMA'!$A$1:$BK$1003,RelGegevens!$A73+'Data LMA'!$A$2,RelGegevens!I$2)="","",INDEX('Afvalgegevens LMA'!$A$1:$BK$1003,RelGegevens!$A73+'Data LMA'!$A$2,RelGegevens!I$2))</f>
        <v/>
      </c>
      <c r="J73" s="5" t="str">
        <f>IF(INDEX('Afvalgegevens LMA'!$A$1:$BK$1003,RelGegevens!$A73+'Data LMA'!$A$2,RelGegevens!J$2)="","",INDEX('Afvalgegevens LMA'!$A$1:$BK$1003,RelGegevens!$A73+'Data LMA'!$A$2,RelGegevens!J$2))</f>
        <v/>
      </c>
      <c r="K73" s="5" t="str">
        <f>IF(INDEX('Afvalgegevens LMA'!$A$1:$BK$1003,RelGegevens!$A73+'Data LMA'!$A$2,RelGegevens!K$2)="","",INDEX('Afvalgegevens LMA'!$A$1:$BK$1003,RelGegevens!$A73+'Data LMA'!$A$2,RelGegevens!K$2))</f>
        <v/>
      </c>
      <c r="L73" s="5" t="str">
        <f>IF(INDEX('Afvalgegevens LMA'!$A$1:$BK$1003,RelGegevens!$A73+'Data LMA'!$A$2,RelGegevens!L$2)="","",INDEX('Afvalgegevens LMA'!$A$1:$BK$1003,RelGegevens!$A73+'Data LMA'!$A$2,RelGegevens!L$2))</f>
        <v/>
      </c>
      <c r="M73" s="5" t="str">
        <f>IF(INDEX('Afvalgegevens LMA'!$A$1:$BK$1003,RelGegevens!$A73+'Data LMA'!$A$2,RelGegevens!M$2)="","",INDEX('Afvalgegevens LMA'!$A$1:$BK$1003,RelGegevens!$A73+'Data LMA'!$A$2,RelGegevens!M$2))</f>
        <v/>
      </c>
    </row>
    <row r="74" spans="1:13" x14ac:dyDescent="0.25">
      <c r="A74" s="8">
        <f t="shared" si="6"/>
        <v>72</v>
      </c>
      <c r="B74" s="8" t="str">
        <f t="shared" si="7"/>
        <v/>
      </c>
      <c r="C74" s="8" t="str">
        <f t="shared" si="8"/>
        <v/>
      </c>
      <c r="D74" s="5">
        <f t="shared" si="9"/>
        <v>-1</v>
      </c>
      <c r="E74" s="5">
        <f t="shared" si="10"/>
        <v>-1</v>
      </c>
      <c r="F74" s="5" t="str">
        <f t="shared" si="11"/>
        <v/>
      </c>
      <c r="G74" s="5" t="str">
        <f>IF(INDEX('Afvalgegevens LMA'!$A$1:$BK$1003,RelGegevens!$A74+'Data LMA'!$A$2,RelGegevens!G$2)="","",INDEX('Afvalgegevens LMA'!$A$1:$BK$1003,RelGegevens!$A74+'Data LMA'!$A$2,RelGegevens!G$2))</f>
        <v/>
      </c>
      <c r="H74" s="5" t="str">
        <f>IF(INDEX('Afvalgegevens LMA'!$A$1:$BK$1003,RelGegevens!$A74+'Data LMA'!$A$2,RelGegevens!H$2)="","",INDEX('Afvalgegevens LMA'!$A$1:$BK$1003,RelGegevens!$A74+'Data LMA'!$A$2,RelGegevens!H$2))</f>
        <v/>
      </c>
      <c r="I74" s="5" t="str">
        <f>IF(INDEX('Afvalgegevens LMA'!$A$1:$BK$1003,RelGegevens!$A74+'Data LMA'!$A$2,RelGegevens!I$2)="","",INDEX('Afvalgegevens LMA'!$A$1:$BK$1003,RelGegevens!$A74+'Data LMA'!$A$2,RelGegevens!I$2))</f>
        <v/>
      </c>
      <c r="J74" s="5" t="str">
        <f>IF(INDEX('Afvalgegevens LMA'!$A$1:$BK$1003,RelGegevens!$A74+'Data LMA'!$A$2,RelGegevens!J$2)="","",INDEX('Afvalgegevens LMA'!$A$1:$BK$1003,RelGegevens!$A74+'Data LMA'!$A$2,RelGegevens!J$2))</f>
        <v/>
      </c>
      <c r="K74" s="5" t="str">
        <f>IF(INDEX('Afvalgegevens LMA'!$A$1:$BK$1003,RelGegevens!$A74+'Data LMA'!$A$2,RelGegevens!K$2)="","",INDEX('Afvalgegevens LMA'!$A$1:$BK$1003,RelGegevens!$A74+'Data LMA'!$A$2,RelGegevens!K$2))</f>
        <v/>
      </c>
      <c r="L74" s="5" t="str">
        <f>IF(INDEX('Afvalgegevens LMA'!$A$1:$BK$1003,RelGegevens!$A74+'Data LMA'!$A$2,RelGegevens!L$2)="","",INDEX('Afvalgegevens LMA'!$A$1:$BK$1003,RelGegevens!$A74+'Data LMA'!$A$2,RelGegevens!L$2))</f>
        <v/>
      </c>
      <c r="M74" s="5" t="str">
        <f>IF(INDEX('Afvalgegevens LMA'!$A$1:$BK$1003,RelGegevens!$A74+'Data LMA'!$A$2,RelGegevens!M$2)="","",INDEX('Afvalgegevens LMA'!$A$1:$BK$1003,RelGegevens!$A74+'Data LMA'!$A$2,RelGegevens!M$2))</f>
        <v/>
      </c>
    </row>
    <row r="75" spans="1:13" x14ac:dyDescent="0.25">
      <c r="A75" s="8">
        <f t="shared" si="6"/>
        <v>73</v>
      </c>
      <c r="B75" s="8" t="str">
        <f t="shared" si="7"/>
        <v/>
      </c>
      <c r="C75" s="8" t="str">
        <f t="shared" si="8"/>
        <v/>
      </c>
      <c r="D75" s="5">
        <f t="shared" si="9"/>
        <v>-1</v>
      </c>
      <c r="E75" s="5">
        <f t="shared" si="10"/>
        <v>-1</v>
      </c>
      <c r="F75" s="5" t="str">
        <f t="shared" si="11"/>
        <v/>
      </c>
      <c r="G75" s="5" t="str">
        <f>IF(INDEX('Afvalgegevens LMA'!$A$1:$BK$1003,RelGegevens!$A75+'Data LMA'!$A$2,RelGegevens!G$2)="","",INDEX('Afvalgegevens LMA'!$A$1:$BK$1003,RelGegevens!$A75+'Data LMA'!$A$2,RelGegevens!G$2))</f>
        <v/>
      </c>
      <c r="H75" s="5" t="str">
        <f>IF(INDEX('Afvalgegevens LMA'!$A$1:$BK$1003,RelGegevens!$A75+'Data LMA'!$A$2,RelGegevens!H$2)="","",INDEX('Afvalgegevens LMA'!$A$1:$BK$1003,RelGegevens!$A75+'Data LMA'!$A$2,RelGegevens!H$2))</f>
        <v/>
      </c>
      <c r="I75" s="5" t="str">
        <f>IF(INDEX('Afvalgegevens LMA'!$A$1:$BK$1003,RelGegevens!$A75+'Data LMA'!$A$2,RelGegevens!I$2)="","",INDEX('Afvalgegevens LMA'!$A$1:$BK$1003,RelGegevens!$A75+'Data LMA'!$A$2,RelGegevens!I$2))</f>
        <v/>
      </c>
      <c r="J75" s="5" t="str">
        <f>IF(INDEX('Afvalgegevens LMA'!$A$1:$BK$1003,RelGegevens!$A75+'Data LMA'!$A$2,RelGegevens!J$2)="","",INDEX('Afvalgegevens LMA'!$A$1:$BK$1003,RelGegevens!$A75+'Data LMA'!$A$2,RelGegevens!J$2))</f>
        <v/>
      </c>
      <c r="K75" s="5" t="str">
        <f>IF(INDEX('Afvalgegevens LMA'!$A$1:$BK$1003,RelGegevens!$A75+'Data LMA'!$A$2,RelGegevens!K$2)="","",INDEX('Afvalgegevens LMA'!$A$1:$BK$1003,RelGegevens!$A75+'Data LMA'!$A$2,RelGegevens!K$2))</f>
        <v/>
      </c>
      <c r="L75" s="5" t="str">
        <f>IF(INDEX('Afvalgegevens LMA'!$A$1:$BK$1003,RelGegevens!$A75+'Data LMA'!$A$2,RelGegevens!L$2)="","",INDEX('Afvalgegevens LMA'!$A$1:$BK$1003,RelGegevens!$A75+'Data LMA'!$A$2,RelGegevens!L$2))</f>
        <v/>
      </c>
      <c r="M75" s="5" t="str">
        <f>IF(INDEX('Afvalgegevens LMA'!$A$1:$BK$1003,RelGegevens!$A75+'Data LMA'!$A$2,RelGegevens!M$2)="","",INDEX('Afvalgegevens LMA'!$A$1:$BK$1003,RelGegevens!$A75+'Data LMA'!$A$2,RelGegevens!M$2))</f>
        <v/>
      </c>
    </row>
    <row r="76" spans="1:13" x14ac:dyDescent="0.25">
      <c r="A76" s="8">
        <f t="shared" si="6"/>
        <v>74</v>
      </c>
      <c r="B76" s="8" t="str">
        <f t="shared" si="7"/>
        <v/>
      </c>
      <c r="C76" s="8" t="str">
        <f t="shared" si="8"/>
        <v/>
      </c>
      <c r="D76" s="5">
        <f t="shared" si="9"/>
        <v>-1</v>
      </c>
      <c r="E76" s="5">
        <f t="shared" si="10"/>
        <v>-1</v>
      </c>
      <c r="F76" s="5" t="str">
        <f t="shared" si="11"/>
        <v/>
      </c>
      <c r="G76" s="5" t="str">
        <f>IF(INDEX('Afvalgegevens LMA'!$A$1:$BK$1003,RelGegevens!$A76+'Data LMA'!$A$2,RelGegevens!G$2)="","",INDEX('Afvalgegevens LMA'!$A$1:$BK$1003,RelGegevens!$A76+'Data LMA'!$A$2,RelGegevens!G$2))</f>
        <v/>
      </c>
      <c r="H76" s="5" t="str">
        <f>IF(INDEX('Afvalgegevens LMA'!$A$1:$BK$1003,RelGegevens!$A76+'Data LMA'!$A$2,RelGegevens!H$2)="","",INDEX('Afvalgegevens LMA'!$A$1:$BK$1003,RelGegevens!$A76+'Data LMA'!$A$2,RelGegevens!H$2))</f>
        <v/>
      </c>
      <c r="I76" s="5" t="str">
        <f>IF(INDEX('Afvalgegevens LMA'!$A$1:$BK$1003,RelGegevens!$A76+'Data LMA'!$A$2,RelGegevens!I$2)="","",INDEX('Afvalgegevens LMA'!$A$1:$BK$1003,RelGegevens!$A76+'Data LMA'!$A$2,RelGegevens!I$2))</f>
        <v/>
      </c>
      <c r="J76" s="5" t="str">
        <f>IF(INDEX('Afvalgegevens LMA'!$A$1:$BK$1003,RelGegevens!$A76+'Data LMA'!$A$2,RelGegevens!J$2)="","",INDEX('Afvalgegevens LMA'!$A$1:$BK$1003,RelGegevens!$A76+'Data LMA'!$A$2,RelGegevens!J$2))</f>
        <v/>
      </c>
      <c r="K76" s="5" t="str">
        <f>IF(INDEX('Afvalgegevens LMA'!$A$1:$BK$1003,RelGegevens!$A76+'Data LMA'!$A$2,RelGegevens!K$2)="","",INDEX('Afvalgegevens LMA'!$A$1:$BK$1003,RelGegevens!$A76+'Data LMA'!$A$2,RelGegevens!K$2))</f>
        <v/>
      </c>
      <c r="L76" s="5" t="str">
        <f>IF(INDEX('Afvalgegevens LMA'!$A$1:$BK$1003,RelGegevens!$A76+'Data LMA'!$A$2,RelGegevens!L$2)="","",INDEX('Afvalgegevens LMA'!$A$1:$BK$1003,RelGegevens!$A76+'Data LMA'!$A$2,RelGegevens!L$2))</f>
        <v/>
      </c>
      <c r="M76" s="5" t="str">
        <f>IF(INDEX('Afvalgegevens LMA'!$A$1:$BK$1003,RelGegevens!$A76+'Data LMA'!$A$2,RelGegevens!M$2)="","",INDEX('Afvalgegevens LMA'!$A$1:$BK$1003,RelGegevens!$A76+'Data LMA'!$A$2,RelGegevens!M$2))</f>
        <v/>
      </c>
    </row>
    <row r="77" spans="1:13" x14ac:dyDescent="0.25">
      <c r="A77" s="8">
        <f t="shared" si="6"/>
        <v>75</v>
      </c>
      <c r="B77" s="8" t="str">
        <f t="shared" si="7"/>
        <v/>
      </c>
      <c r="C77" s="8" t="str">
        <f t="shared" si="8"/>
        <v/>
      </c>
      <c r="D77" s="5">
        <f t="shared" si="9"/>
        <v>-1</v>
      </c>
      <c r="E77" s="5">
        <f t="shared" si="10"/>
        <v>-1</v>
      </c>
      <c r="F77" s="5" t="str">
        <f t="shared" si="11"/>
        <v/>
      </c>
      <c r="G77" s="5" t="str">
        <f>IF(INDEX('Afvalgegevens LMA'!$A$1:$BK$1003,RelGegevens!$A77+'Data LMA'!$A$2,RelGegevens!G$2)="","",INDEX('Afvalgegevens LMA'!$A$1:$BK$1003,RelGegevens!$A77+'Data LMA'!$A$2,RelGegevens!G$2))</f>
        <v/>
      </c>
      <c r="H77" s="5" t="str">
        <f>IF(INDEX('Afvalgegevens LMA'!$A$1:$BK$1003,RelGegevens!$A77+'Data LMA'!$A$2,RelGegevens!H$2)="","",INDEX('Afvalgegevens LMA'!$A$1:$BK$1003,RelGegevens!$A77+'Data LMA'!$A$2,RelGegevens!H$2))</f>
        <v/>
      </c>
      <c r="I77" s="5" t="str">
        <f>IF(INDEX('Afvalgegevens LMA'!$A$1:$BK$1003,RelGegevens!$A77+'Data LMA'!$A$2,RelGegevens!I$2)="","",INDEX('Afvalgegevens LMA'!$A$1:$BK$1003,RelGegevens!$A77+'Data LMA'!$A$2,RelGegevens!I$2))</f>
        <v/>
      </c>
      <c r="J77" s="5" t="str">
        <f>IF(INDEX('Afvalgegevens LMA'!$A$1:$BK$1003,RelGegevens!$A77+'Data LMA'!$A$2,RelGegevens!J$2)="","",INDEX('Afvalgegevens LMA'!$A$1:$BK$1003,RelGegevens!$A77+'Data LMA'!$A$2,RelGegevens!J$2))</f>
        <v/>
      </c>
      <c r="K77" s="5" t="str">
        <f>IF(INDEX('Afvalgegevens LMA'!$A$1:$BK$1003,RelGegevens!$A77+'Data LMA'!$A$2,RelGegevens!K$2)="","",INDEX('Afvalgegevens LMA'!$A$1:$BK$1003,RelGegevens!$A77+'Data LMA'!$A$2,RelGegevens!K$2))</f>
        <v/>
      </c>
      <c r="L77" s="5" t="str">
        <f>IF(INDEX('Afvalgegevens LMA'!$A$1:$BK$1003,RelGegevens!$A77+'Data LMA'!$A$2,RelGegevens!L$2)="","",INDEX('Afvalgegevens LMA'!$A$1:$BK$1003,RelGegevens!$A77+'Data LMA'!$A$2,RelGegevens!L$2))</f>
        <v/>
      </c>
      <c r="M77" s="5" t="str">
        <f>IF(INDEX('Afvalgegevens LMA'!$A$1:$BK$1003,RelGegevens!$A77+'Data LMA'!$A$2,RelGegevens!M$2)="","",INDEX('Afvalgegevens LMA'!$A$1:$BK$1003,RelGegevens!$A77+'Data LMA'!$A$2,RelGegevens!M$2))</f>
        <v/>
      </c>
    </row>
    <row r="78" spans="1:13" x14ac:dyDescent="0.25">
      <c r="A78" s="8">
        <f t="shared" ref="A78:A141" si="12">A77+1</f>
        <v>76</v>
      </c>
      <c r="B78" s="8" t="str">
        <f t="shared" ref="B78:B141" si="13">IF(ISNUMBER(FIND(G78,B77)),B77,CONCATENATE(B77,"/",G78))</f>
        <v/>
      </c>
      <c r="C78" s="8" t="str">
        <f t="shared" ref="C78:C141" si="14">IF(ISNUMBER(FIND(I78,C77)),C77,CONCATENATE(C77,"/",I78))</f>
        <v/>
      </c>
      <c r="D78" s="5">
        <f t="shared" ref="D78:D141" si="15">IF(ISNUMBER(FIND(G78,B77)),-ABS(D77),ABS(D77)+1)</f>
        <v>-1</v>
      </c>
      <c r="E78" s="5">
        <f t="shared" ref="E78:E141" si="16">IF(ISNUMBER(FIND(I78,C77)),-ABS(E77),ABS(E77)+1)</f>
        <v>-1</v>
      </c>
      <c r="F78" s="5" t="str">
        <f t="shared" ref="F78:F141" si="17">IF(AND(G78&lt;&gt;"",I78&lt;&gt;""),CONCATENATE(G78,"-",I78),"")</f>
        <v/>
      </c>
      <c r="G78" s="5" t="str">
        <f>IF(INDEX('Afvalgegevens LMA'!$A$1:$BK$1003,RelGegevens!$A78+'Data LMA'!$A$2,RelGegevens!G$2)="","",INDEX('Afvalgegevens LMA'!$A$1:$BK$1003,RelGegevens!$A78+'Data LMA'!$A$2,RelGegevens!G$2))</f>
        <v/>
      </c>
      <c r="H78" s="5" t="str">
        <f>IF(INDEX('Afvalgegevens LMA'!$A$1:$BK$1003,RelGegevens!$A78+'Data LMA'!$A$2,RelGegevens!H$2)="","",INDEX('Afvalgegevens LMA'!$A$1:$BK$1003,RelGegevens!$A78+'Data LMA'!$A$2,RelGegevens!H$2))</f>
        <v/>
      </c>
      <c r="I78" s="5" t="str">
        <f>IF(INDEX('Afvalgegevens LMA'!$A$1:$BK$1003,RelGegevens!$A78+'Data LMA'!$A$2,RelGegevens!I$2)="","",INDEX('Afvalgegevens LMA'!$A$1:$BK$1003,RelGegevens!$A78+'Data LMA'!$A$2,RelGegevens!I$2))</f>
        <v/>
      </c>
      <c r="J78" s="5" t="str">
        <f>IF(INDEX('Afvalgegevens LMA'!$A$1:$BK$1003,RelGegevens!$A78+'Data LMA'!$A$2,RelGegevens!J$2)="","",INDEX('Afvalgegevens LMA'!$A$1:$BK$1003,RelGegevens!$A78+'Data LMA'!$A$2,RelGegevens!J$2))</f>
        <v/>
      </c>
      <c r="K78" s="5" t="str">
        <f>IF(INDEX('Afvalgegevens LMA'!$A$1:$BK$1003,RelGegevens!$A78+'Data LMA'!$A$2,RelGegevens!K$2)="","",INDEX('Afvalgegevens LMA'!$A$1:$BK$1003,RelGegevens!$A78+'Data LMA'!$A$2,RelGegevens!K$2))</f>
        <v/>
      </c>
      <c r="L78" s="5" t="str">
        <f>IF(INDEX('Afvalgegevens LMA'!$A$1:$BK$1003,RelGegevens!$A78+'Data LMA'!$A$2,RelGegevens!L$2)="","",INDEX('Afvalgegevens LMA'!$A$1:$BK$1003,RelGegevens!$A78+'Data LMA'!$A$2,RelGegevens!L$2))</f>
        <v/>
      </c>
      <c r="M78" s="5" t="str">
        <f>IF(INDEX('Afvalgegevens LMA'!$A$1:$BK$1003,RelGegevens!$A78+'Data LMA'!$A$2,RelGegevens!M$2)="","",INDEX('Afvalgegevens LMA'!$A$1:$BK$1003,RelGegevens!$A78+'Data LMA'!$A$2,RelGegevens!M$2))</f>
        <v/>
      </c>
    </row>
    <row r="79" spans="1:13" x14ac:dyDescent="0.25">
      <c r="A79" s="8">
        <f t="shared" si="12"/>
        <v>77</v>
      </c>
      <c r="B79" s="8" t="str">
        <f t="shared" si="13"/>
        <v/>
      </c>
      <c r="C79" s="8" t="str">
        <f t="shared" si="14"/>
        <v/>
      </c>
      <c r="D79" s="5">
        <f t="shared" si="15"/>
        <v>-1</v>
      </c>
      <c r="E79" s="5">
        <f t="shared" si="16"/>
        <v>-1</v>
      </c>
      <c r="F79" s="5" t="str">
        <f t="shared" si="17"/>
        <v/>
      </c>
      <c r="G79" s="5" t="str">
        <f>IF(INDEX('Afvalgegevens LMA'!$A$1:$BK$1003,RelGegevens!$A79+'Data LMA'!$A$2,RelGegevens!G$2)="","",INDEX('Afvalgegevens LMA'!$A$1:$BK$1003,RelGegevens!$A79+'Data LMA'!$A$2,RelGegevens!G$2))</f>
        <v/>
      </c>
      <c r="H79" s="5" t="str">
        <f>IF(INDEX('Afvalgegevens LMA'!$A$1:$BK$1003,RelGegevens!$A79+'Data LMA'!$A$2,RelGegevens!H$2)="","",INDEX('Afvalgegevens LMA'!$A$1:$BK$1003,RelGegevens!$A79+'Data LMA'!$A$2,RelGegevens!H$2))</f>
        <v/>
      </c>
      <c r="I79" s="5" t="str">
        <f>IF(INDEX('Afvalgegevens LMA'!$A$1:$BK$1003,RelGegevens!$A79+'Data LMA'!$A$2,RelGegevens!I$2)="","",INDEX('Afvalgegevens LMA'!$A$1:$BK$1003,RelGegevens!$A79+'Data LMA'!$A$2,RelGegevens!I$2))</f>
        <v/>
      </c>
      <c r="J79" s="5" t="str">
        <f>IF(INDEX('Afvalgegevens LMA'!$A$1:$BK$1003,RelGegevens!$A79+'Data LMA'!$A$2,RelGegevens!J$2)="","",INDEX('Afvalgegevens LMA'!$A$1:$BK$1003,RelGegevens!$A79+'Data LMA'!$A$2,RelGegevens!J$2))</f>
        <v/>
      </c>
      <c r="K79" s="5" t="str">
        <f>IF(INDEX('Afvalgegevens LMA'!$A$1:$BK$1003,RelGegevens!$A79+'Data LMA'!$A$2,RelGegevens!K$2)="","",INDEX('Afvalgegevens LMA'!$A$1:$BK$1003,RelGegevens!$A79+'Data LMA'!$A$2,RelGegevens!K$2))</f>
        <v/>
      </c>
      <c r="L79" s="5" t="str">
        <f>IF(INDEX('Afvalgegevens LMA'!$A$1:$BK$1003,RelGegevens!$A79+'Data LMA'!$A$2,RelGegevens!L$2)="","",INDEX('Afvalgegevens LMA'!$A$1:$BK$1003,RelGegevens!$A79+'Data LMA'!$A$2,RelGegevens!L$2))</f>
        <v/>
      </c>
      <c r="M79" s="5" t="str">
        <f>IF(INDEX('Afvalgegevens LMA'!$A$1:$BK$1003,RelGegevens!$A79+'Data LMA'!$A$2,RelGegevens!M$2)="","",INDEX('Afvalgegevens LMA'!$A$1:$BK$1003,RelGegevens!$A79+'Data LMA'!$A$2,RelGegevens!M$2))</f>
        <v/>
      </c>
    </row>
    <row r="80" spans="1:13" x14ac:dyDescent="0.25">
      <c r="A80" s="8">
        <f t="shared" si="12"/>
        <v>78</v>
      </c>
      <c r="B80" s="8" t="str">
        <f t="shared" si="13"/>
        <v/>
      </c>
      <c r="C80" s="8" t="str">
        <f t="shared" si="14"/>
        <v/>
      </c>
      <c r="D80" s="5">
        <f t="shared" si="15"/>
        <v>-1</v>
      </c>
      <c r="E80" s="5">
        <f t="shared" si="16"/>
        <v>-1</v>
      </c>
      <c r="F80" s="5" t="str">
        <f t="shared" si="17"/>
        <v/>
      </c>
      <c r="G80" s="5" t="str">
        <f>IF(INDEX('Afvalgegevens LMA'!$A$1:$BK$1003,RelGegevens!$A80+'Data LMA'!$A$2,RelGegevens!G$2)="","",INDEX('Afvalgegevens LMA'!$A$1:$BK$1003,RelGegevens!$A80+'Data LMA'!$A$2,RelGegevens!G$2))</f>
        <v/>
      </c>
      <c r="H80" s="5" t="str">
        <f>IF(INDEX('Afvalgegevens LMA'!$A$1:$BK$1003,RelGegevens!$A80+'Data LMA'!$A$2,RelGegevens!H$2)="","",INDEX('Afvalgegevens LMA'!$A$1:$BK$1003,RelGegevens!$A80+'Data LMA'!$A$2,RelGegevens!H$2))</f>
        <v/>
      </c>
      <c r="I80" s="5" t="str">
        <f>IF(INDEX('Afvalgegevens LMA'!$A$1:$BK$1003,RelGegevens!$A80+'Data LMA'!$A$2,RelGegevens!I$2)="","",INDEX('Afvalgegevens LMA'!$A$1:$BK$1003,RelGegevens!$A80+'Data LMA'!$A$2,RelGegevens!I$2))</f>
        <v/>
      </c>
      <c r="J80" s="5" t="str">
        <f>IF(INDEX('Afvalgegevens LMA'!$A$1:$BK$1003,RelGegevens!$A80+'Data LMA'!$A$2,RelGegevens!J$2)="","",INDEX('Afvalgegevens LMA'!$A$1:$BK$1003,RelGegevens!$A80+'Data LMA'!$A$2,RelGegevens!J$2))</f>
        <v/>
      </c>
      <c r="K80" s="5" t="str">
        <f>IF(INDEX('Afvalgegevens LMA'!$A$1:$BK$1003,RelGegevens!$A80+'Data LMA'!$A$2,RelGegevens!K$2)="","",INDEX('Afvalgegevens LMA'!$A$1:$BK$1003,RelGegevens!$A80+'Data LMA'!$A$2,RelGegevens!K$2))</f>
        <v/>
      </c>
      <c r="L80" s="5" t="str">
        <f>IF(INDEX('Afvalgegevens LMA'!$A$1:$BK$1003,RelGegevens!$A80+'Data LMA'!$A$2,RelGegevens!L$2)="","",INDEX('Afvalgegevens LMA'!$A$1:$BK$1003,RelGegevens!$A80+'Data LMA'!$A$2,RelGegevens!L$2))</f>
        <v/>
      </c>
      <c r="M80" s="5" t="str">
        <f>IF(INDEX('Afvalgegevens LMA'!$A$1:$BK$1003,RelGegevens!$A80+'Data LMA'!$A$2,RelGegevens!M$2)="","",INDEX('Afvalgegevens LMA'!$A$1:$BK$1003,RelGegevens!$A80+'Data LMA'!$A$2,RelGegevens!M$2))</f>
        <v/>
      </c>
    </row>
    <row r="81" spans="1:13" x14ac:dyDescent="0.25">
      <c r="A81" s="8">
        <f t="shared" si="12"/>
        <v>79</v>
      </c>
      <c r="B81" s="8" t="str">
        <f t="shared" si="13"/>
        <v/>
      </c>
      <c r="C81" s="8" t="str">
        <f t="shared" si="14"/>
        <v/>
      </c>
      <c r="D81" s="5">
        <f t="shared" si="15"/>
        <v>-1</v>
      </c>
      <c r="E81" s="5">
        <f t="shared" si="16"/>
        <v>-1</v>
      </c>
      <c r="F81" s="5" t="str">
        <f t="shared" si="17"/>
        <v/>
      </c>
      <c r="G81" s="5" t="str">
        <f>IF(INDEX('Afvalgegevens LMA'!$A$1:$BK$1003,RelGegevens!$A81+'Data LMA'!$A$2,RelGegevens!G$2)="","",INDEX('Afvalgegevens LMA'!$A$1:$BK$1003,RelGegevens!$A81+'Data LMA'!$A$2,RelGegevens!G$2))</f>
        <v/>
      </c>
      <c r="H81" s="5" t="str">
        <f>IF(INDEX('Afvalgegevens LMA'!$A$1:$BK$1003,RelGegevens!$A81+'Data LMA'!$A$2,RelGegevens!H$2)="","",INDEX('Afvalgegevens LMA'!$A$1:$BK$1003,RelGegevens!$A81+'Data LMA'!$A$2,RelGegevens!H$2))</f>
        <v/>
      </c>
      <c r="I81" s="5" t="str">
        <f>IF(INDEX('Afvalgegevens LMA'!$A$1:$BK$1003,RelGegevens!$A81+'Data LMA'!$A$2,RelGegevens!I$2)="","",INDEX('Afvalgegevens LMA'!$A$1:$BK$1003,RelGegevens!$A81+'Data LMA'!$A$2,RelGegevens!I$2))</f>
        <v/>
      </c>
      <c r="J81" s="5" t="str">
        <f>IF(INDEX('Afvalgegevens LMA'!$A$1:$BK$1003,RelGegevens!$A81+'Data LMA'!$A$2,RelGegevens!J$2)="","",INDEX('Afvalgegevens LMA'!$A$1:$BK$1003,RelGegevens!$A81+'Data LMA'!$A$2,RelGegevens!J$2))</f>
        <v/>
      </c>
      <c r="K81" s="5" t="str">
        <f>IF(INDEX('Afvalgegevens LMA'!$A$1:$BK$1003,RelGegevens!$A81+'Data LMA'!$A$2,RelGegevens!K$2)="","",INDEX('Afvalgegevens LMA'!$A$1:$BK$1003,RelGegevens!$A81+'Data LMA'!$A$2,RelGegevens!K$2))</f>
        <v/>
      </c>
      <c r="L81" s="5" t="str">
        <f>IF(INDEX('Afvalgegevens LMA'!$A$1:$BK$1003,RelGegevens!$A81+'Data LMA'!$A$2,RelGegevens!L$2)="","",INDEX('Afvalgegevens LMA'!$A$1:$BK$1003,RelGegevens!$A81+'Data LMA'!$A$2,RelGegevens!L$2))</f>
        <v/>
      </c>
      <c r="M81" s="5" t="str">
        <f>IF(INDEX('Afvalgegevens LMA'!$A$1:$BK$1003,RelGegevens!$A81+'Data LMA'!$A$2,RelGegevens!M$2)="","",INDEX('Afvalgegevens LMA'!$A$1:$BK$1003,RelGegevens!$A81+'Data LMA'!$A$2,RelGegevens!M$2))</f>
        <v/>
      </c>
    </row>
    <row r="82" spans="1:13" x14ac:dyDescent="0.25">
      <c r="A82" s="8">
        <f t="shared" si="12"/>
        <v>80</v>
      </c>
      <c r="B82" s="8" t="str">
        <f t="shared" si="13"/>
        <v/>
      </c>
      <c r="C82" s="8" t="str">
        <f t="shared" si="14"/>
        <v/>
      </c>
      <c r="D82" s="5">
        <f t="shared" si="15"/>
        <v>-1</v>
      </c>
      <c r="E82" s="5">
        <f t="shared" si="16"/>
        <v>-1</v>
      </c>
      <c r="F82" s="5" t="str">
        <f t="shared" si="17"/>
        <v/>
      </c>
      <c r="G82" s="5" t="str">
        <f>IF(INDEX('Afvalgegevens LMA'!$A$1:$BK$1003,RelGegevens!$A82+'Data LMA'!$A$2,RelGegevens!G$2)="","",INDEX('Afvalgegevens LMA'!$A$1:$BK$1003,RelGegevens!$A82+'Data LMA'!$A$2,RelGegevens!G$2))</f>
        <v/>
      </c>
      <c r="H82" s="5" t="str">
        <f>IF(INDEX('Afvalgegevens LMA'!$A$1:$BK$1003,RelGegevens!$A82+'Data LMA'!$A$2,RelGegevens!H$2)="","",INDEX('Afvalgegevens LMA'!$A$1:$BK$1003,RelGegevens!$A82+'Data LMA'!$A$2,RelGegevens!H$2))</f>
        <v/>
      </c>
      <c r="I82" s="5" t="str">
        <f>IF(INDEX('Afvalgegevens LMA'!$A$1:$BK$1003,RelGegevens!$A82+'Data LMA'!$A$2,RelGegevens!I$2)="","",INDEX('Afvalgegevens LMA'!$A$1:$BK$1003,RelGegevens!$A82+'Data LMA'!$A$2,RelGegevens!I$2))</f>
        <v/>
      </c>
      <c r="J82" s="5" t="str">
        <f>IF(INDEX('Afvalgegevens LMA'!$A$1:$BK$1003,RelGegevens!$A82+'Data LMA'!$A$2,RelGegevens!J$2)="","",INDEX('Afvalgegevens LMA'!$A$1:$BK$1003,RelGegevens!$A82+'Data LMA'!$A$2,RelGegevens!J$2))</f>
        <v/>
      </c>
      <c r="K82" s="5" t="str">
        <f>IF(INDEX('Afvalgegevens LMA'!$A$1:$BK$1003,RelGegevens!$A82+'Data LMA'!$A$2,RelGegevens!K$2)="","",INDEX('Afvalgegevens LMA'!$A$1:$BK$1003,RelGegevens!$A82+'Data LMA'!$A$2,RelGegevens!K$2))</f>
        <v/>
      </c>
      <c r="L82" s="5" t="str">
        <f>IF(INDEX('Afvalgegevens LMA'!$A$1:$BK$1003,RelGegevens!$A82+'Data LMA'!$A$2,RelGegevens!L$2)="","",INDEX('Afvalgegevens LMA'!$A$1:$BK$1003,RelGegevens!$A82+'Data LMA'!$A$2,RelGegevens!L$2))</f>
        <v/>
      </c>
      <c r="M82" s="5" t="str">
        <f>IF(INDEX('Afvalgegevens LMA'!$A$1:$BK$1003,RelGegevens!$A82+'Data LMA'!$A$2,RelGegevens!M$2)="","",INDEX('Afvalgegevens LMA'!$A$1:$BK$1003,RelGegevens!$A82+'Data LMA'!$A$2,RelGegevens!M$2))</f>
        <v/>
      </c>
    </row>
    <row r="83" spans="1:13" x14ac:dyDescent="0.25">
      <c r="A83" s="8">
        <f t="shared" si="12"/>
        <v>81</v>
      </c>
      <c r="B83" s="8" t="str">
        <f t="shared" si="13"/>
        <v/>
      </c>
      <c r="C83" s="8" t="str">
        <f t="shared" si="14"/>
        <v/>
      </c>
      <c r="D83" s="5">
        <f t="shared" si="15"/>
        <v>-1</v>
      </c>
      <c r="E83" s="5">
        <f t="shared" si="16"/>
        <v>-1</v>
      </c>
      <c r="F83" s="5" t="str">
        <f t="shared" si="17"/>
        <v/>
      </c>
      <c r="G83" s="5" t="str">
        <f>IF(INDEX('Afvalgegevens LMA'!$A$1:$BK$1003,RelGegevens!$A83+'Data LMA'!$A$2,RelGegevens!G$2)="","",INDEX('Afvalgegevens LMA'!$A$1:$BK$1003,RelGegevens!$A83+'Data LMA'!$A$2,RelGegevens!G$2))</f>
        <v/>
      </c>
      <c r="H83" s="5" t="str">
        <f>IF(INDEX('Afvalgegevens LMA'!$A$1:$BK$1003,RelGegevens!$A83+'Data LMA'!$A$2,RelGegevens!H$2)="","",INDEX('Afvalgegevens LMA'!$A$1:$BK$1003,RelGegevens!$A83+'Data LMA'!$A$2,RelGegevens!H$2))</f>
        <v/>
      </c>
      <c r="I83" s="5" t="str">
        <f>IF(INDEX('Afvalgegevens LMA'!$A$1:$BK$1003,RelGegevens!$A83+'Data LMA'!$A$2,RelGegevens!I$2)="","",INDEX('Afvalgegevens LMA'!$A$1:$BK$1003,RelGegevens!$A83+'Data LMA'!$A$2,RelGegevens!I$2))</f>
        <v/>
      </c>
      <c r="J83" s="5" t="str">
        <f>IF(INDEX('Afvalgegevens LMA'!$A$1:$BK$1003,RelGegevens!$A83+'Data LMA'!$A$2,RelGegevens!J$2)="","",INDEX('Afvalgegevens LMA'!$A$1:$BK$1003,RelGegevens!$A83+'Data LMA'!$A$2,RelGegevens!J$2))</f>
        <v/>
      </c>
      <c r="K83" s="5" t="str">
        <f>IF(INDEX('Afvalgegevens LMA'!$A$1:$BK$1003,RelGegevens!$A83+'Data LMA'!$A$2,RelGegevens!K$2)="","",INDEX('Afvalgegevens LMA'!$A$1:$BK$1003,RelGegevens!$A83+'Data LMA'!$A$2,RelGegevens!K$2))</f>
        <v/>
      </c>
      <c r="L83" s="5" t="str">
        <f>IF(INDEX('Afvalgegevens LMA'!$A$1:$BK$1003,RelGegevens!$A83+'Data LMA'!$A$2,RelGegevens!L$2)="","",INDEX('Afvalgegevens LMA'!$A$1:$BK$1003,RelGegevens!$A83+'Data LMA'!$A$2,RelGegevens!L$2))</f>
        <v/>
      </c>
      <c r="M83" s="5" t="str">
        <f>IF(INDEX('Afvalgegevens LMA'!$A$1:$BK$1003,RelGegevens!$A83+'Data LMA'!$A$2,RelGegevens!M$2)="","",INDEX('Afvalgegevens LMA'!$A$1:$BK$1003,RelGegevens!$A83+'Data LMA'!$A$2,RelGegevens!M$2))</f>
        <v/>
      </c>
    </row>
    <row r="84" spans="1:13" x14ac:dyDescent="0.25">
      <c r="A84" s="8">
        <f t="shared" si="12"/>
        <v>82</v>
      </c>
      <c r="B84" s="8" t="str">
        <f t="shared" si="13"/>
        <v/>
      </c>
      <c r="C84" s="8" t="str">
        <f t="shared" si="14"/>
        <v/>
      </c>
      <c r="D84" s="5">
        <f t="shared" si="15"/>
        <v>-1</v>
      </c>
      <c r="E84" s="5">
        <f t="shared" si="16"/>
        <v>-1</v>
      </c>
      <c r="F84" s="5" t="str">
        <f t="shared" si="17"/>
        <v/>
      </c>
      <c r="G84" s="5" t="str">
        <f>IF(INDEX('Afvalgegevens LMA'!$A$1:$BK$1003,RelGegevens!$A84+'Data LMA'!$A$2,RelGegevens!G$2)="","",INDEX('Afvalgegevens LMA'!$A$1:$BK$1003,RelGegevens!$A84+'Data LMA'!$A$2,RelGegevens!G$2))</f>
        <v/>
      </c>
      <c r="H84" s="5" t="str">
        <f>IF(INDEX('Afvalgegevens LMA'!$A$1:$BK$1003,RelGegevens!$A84+'Data LMA'!$A$2,RelGegevens!H$2)="","",INDEX('Afvalgegevens LMA'!$A$1:$BK$1003,RelGegevens!$A84+'Data LMA'!$A$2,RelGegevens!H$2))</f>
        <v/>
      </c>
      <c r="I84" s="5" t="str">
        <f>IF(INDEX('Afvalgegevens LMA'!$A$1:$BK$1003,RelGegevens!$A84+'Data LMA'!$A$2,RelGegevens!I$2)="","",INDEX('Afvalgegevens LMA'!$A$1:$BK$1003,RelGegevens!$A84+'Data LMA'!$A$2,RelGegevens!I$2))</f>
        <v/>
      </c>
      <c r="J84" s="5" t="str">
        <f>IF(INDEX('Afvalgegevens LMA'!$A$1:$BK$1003,RelGegevens!$A84+'Data LMA'!$A$2,RelGegevens!J$2)="","",INDEX('Afvalgegevens LMA'!$A$1:$BK$1003,RelGegevens!$A84+'Data LMA'!$A$2,RelGegevens!J$2))</f>
        <v/>
      </c>
      <c r="K84" s="5" t="str">
        <f>IF(INDEX('Afvalgegevens LMA'!$A$1:$BK$1003,RelGegevens!$A84+'Data LMA'!$A$2,RelGegevens!K$2)="","",INDEX('Afvalgegevens LMA'!$A$1:$BK$1003,RelGegevens!$A84+'Data LMA'!$A$2,RelGegevens!K$2))</f>
        <v/>
      </c>
      <c r="L84" s="5" t="str">
        <f>IF(INDEX('Afvalgegevens LMA'!$A$1:$BK$1003,RelGegevens!$A84+'Data LMA'!$A$2,RelGegevens!L$2)="","",INDEX('Afvalgegevens LMA'!$A$1:$BK$1003,RelGegevens!$A84+'Data LMA'!$A$2,RelGegevens!L$2))</f>
        <v/>
      </c>
      <c r="M84" s="5" t="str">
        <f>IF(INDEX('Afvalgegevens LMA'!$A$1:$BK$1003,RelGegevens!$A84+'Data LMA'!$A$2,RelGegevens!M$2)="","",INDEX('Afvalgegevens LMA'!$A$1:$BK$1003,RelGegevens!$A84+'Data LMA'!$A$2,RelGegevens!M$2))</f>
        <v/>
      </c>
    </row>
    <row r="85" spans="1:13" x14ac:dyDescent="0.25">
      <c r="A85" s="8">
        <f t="shared" si="12"/>
        <v>83</v>
      </c>
      <c r="B85" s="8" t="str">
        <f t="shared" si="13"/>
        <v/>
      </c>
      <c r="C85" s="8" t="str">
        <f t="shared" si="14"/>
        <v/>
      </c>
      <c r="D85" s="5">
        <f t="shared" si="15"/>
        <v>-1</v>
      </c>
      <c r="E85" s="5">
        <f t="shared" si="16"/>
        <v>-1</v>
      </c>
      <c r="F85" s="5" t="str">
        <f t="shared" si="17"/>
        <v/>
      </c>
      <c r="G85" s="5" t="str">
        <f>IF(INDEX('Afvalgegevens LMA'!$A$1:$BK$1003,RelGegevens!$A85+'Data LMA'!$A$2,RelGegevens!G$2)="","",INDEX('Afvalgegevens LMA'!$A$1:$BK$1003,RelGegevens!$A85+'Data LMA'!$A$2,RelGegevens!G$2))</f>
        <v/>
      </c>
      <c r="H85" s="5" t="str">
        <f>IF(INDEX('Afvalgegevens LMA'!$A$1:$BK$1003,RelGegevens!$A85+'Data LMA'!$A$2,RelGegevens!H$2)="","",INDEX('Afvalgegevens LMA'!$A$1:$BK$1003,RelGegevens!$A85+'Data LMA'!$A$2,RelGegevens!H$2))</f>
        <v/>
      </c>
      <c r="I85" s="5" t="str">
        <f>IF(INDEX('Afvalgegevens LMA'!$A$1:$BK$1003,RelGegevens!$A85+'Data LMA'!$A$2,RelGegevens!I$2)="","",INDEX('Afvalgegevens LMA'!$A$1:$BK$1003,RelGegevens!$A85+'Data LMA'!$A$2,RelGegevens!I$2))</f>
        <v/>
      </c>
      <c r="J85" s="5" t="str">
        <f>IF(INDEX('Afvalgegevens LMA'!$A$1:$BK$1003,RelGegevens!$A85+'Data LMA'!$A$2,RelGegevens!J$2)="","",INDEX('Afvalgegevens LMA'!$A$1:$BK$1003,RelGegevens!$A85+'Data LMA'!$A$2,RelGegevens!J$2))</f>
        <v/>
      </c>
      <c r="K85" s="5" t="str">
        <f>IF(INDEX('Afvalgegevens LMA'!$A$1:$BK$1003,RelGegevens!$A85+'Data LMA'!$A$2,RelGegevens!K$2)="","",INDEX('Afvalgegevens LMA'!$A$1:$BK$1003,RelGegevens!$A85+'Data LMA'!$A$2,RelGegevens!K$2))</f>
        <v/>
      </c>
      <c r="L85" s="5" t="str">
        <f>IF(INDEX('Afvalgegevens LMA'!$A$1:$BK$1003,RelGegevens!$A85+'Data LMA'!$A$2,RelGegevens!L$2)="","",INDEX('Afvalgegevens LMA'!$A$1:$BK$1003,RelGegevens!$A85+'Data LMA'!$A$2,RelGegevens!L$2))</f>
        <v/>
      </c>
      <c r="M85" s="5" t="str">
        <f>IF(INDEX('Afvalgegevens LMA'!$A$1:$BK$1003,RelGegevens!$A85+'Data LMA'!$A$2,RelGegevens!M$2)="","",INDEX('Afvalgegevens LMA'!$A$1:$BK$1003,RelGegevens!$A85+'Data LMA'!$A$2,RelGegevens!M$2))</f>
        <v/>
      </c>
    </row>
    <row r="86" spans="1:13" x14ac:dyDescent="0.25">
      <c r="A86" s="8">
        <f t="shared" si="12"/>
        <v>84</v>
      </c>
      <c r="B86" s="8" t="str">
        <f t="shared" si="13"/>
        <v/>
      </c>
      <c r="C86" s="8" t="str">
        <f t="shared" si="14"/>
        <v/>
      </c>
      <c r="D86" s="5">
        <f t="shared" si="15"/>
        <v>-1</v>
      </c>
      <c r="E86" s="5">
        <f t="shared" si="16"/>
        <v>-1</v>
      </c>
      <c r="F86" s="5" t="str">
        <f t="shared" si="17"/>
        <v/>
      </c>
      <c r="G86" s="5" t="str">
        <f>IF(INDEX('Afvalgegevens LMA'!$A$1:$BK$1003,RelGegevens!$A86+'Data LMA'!$A$2,RelGegevens!G$2)="","",INDEX('Afvalgegevens LMA'!$A$1:$BK$1003,RelGegevens!$A86+'Data LMA'!$A$2,RelGegevens!G$2))</f>
        <v/>
      </c>
      <c r="H86" s="5" t="str">
        <f>IF(INDEX('Afvalgegevens LMA'!$A$1:$BK$1003,RelGegevens!$A86+'Data LMA'!$A$2,RelGegevens!H$2)="","",INDEX('Afvalgegevens LMA'!$A$1:$BK$1003,RelGegevens!$A86+'Data LMA'!$A$2,RelGegevens!H$2))</f>
        <v/>
      </c>
      <c r="I86" s="5" t="str">
        <f>IF(INDEX('Afvalgegevens LMA'!$A$1:$BK$1003,RelGegevens!$A86+'Data LMA'!$A$2,RelGegevens!I$2)="","",INDEX('Afvalgegevens LMA'!$A$1:$BK$1003,RelGegevens!$A86+'Data LMA'!$A$2,RelGegevens!I$2))</f>
        <v/>
      </c>
      <c r="J86" s="5" t="str">
        <f>IF(INDEX('Afvalgegevens LMA'!$A$1:$BK$1003,RelGegevens!$A86+'Data LMA'!$A$2,RelGegevens!J$2)="","",INDEX('Afvalgegevens LMA'!$A$1:$BK$1003,RelGegevens!$A86+'Data LMA'!$A$2,RelGegevens!J$2))</f>
        <v/>
      </c>
      <c r="K86" s="5" t="str">
        <f>IF(INDEX('Afvalgegevens LMA'!$A$1:$BK$1003,RelGegevens!$A86+'Data LMA'!$A$2,RelGegevens!K$2)="","",INDEX('Afvalgegevens LMA'!$A$1:$BK$1003,RelGegevens!$A86+'Data LMA'!$A$2,RelGegevens!K$2))</f>
        <v/>
      </c>
      <c r="L86" s="5" t="str">
        <f>IF(INDEX('Afvalgegevens LMA'!$A$1:$BK$1003,RelGegevens!$A86+'Data LMA'!$A$2,RelGegevens!L$2)="","",INDEX('Afvalgegevens LMA'!$A$1:$BK$1003,RelGegevens!$A86+'Data LMA'!$A$2,RelGegevens!L$2))</f>
        <v/>
      </c>
      <c r="M86" s="5" t="str">
        <f>IF(INDEX('Afvalgegevens LMA'!$A$1:$BK$1003,RelGegevens!$A86+'Data LMA'!$A$2,RelGegevens!M$2)="","",INDEX('Afvalgegevens LMA'!$A$1:$BK$1003,RelGegevens!$A86+'Data LMA'!$A$2,RelGegevens!M$2))</f>
        <v/>
      </c>
    </row>
    <row r="87" spans="1:13" x14ac:dyDescent="0.25">
      <c r="A87" s="8">
        <f t="shared" si="12"/>
        <v>85</v>
      </c>
      <c r="B87" s="8" t="str">
        <f t="shared" si="13"/>
        <v/>
      </c>
      <c r="C87" s="8" t="str">
        <f t="shared" si="14"/>
        <v/>
      </c>
      <c r="D87" s="5">
        <f t="shared" si="15"/>
        <v>-1</v>
      </c>
      <c r="E87" s="5">
        <f t="shared" si="16"/>
        <v>-1</v>
      </c>
      <c r="F87" s="5" t="str">
        <f t="shared" si="17"/>
        <v/>
      </c>
      <c r="G87" s="5" t="str">
        <f>IF(INDEX('Afvalgegevens LMA'!$A$1:$BK$1003,RelGegevens!$A87+'Data LMA'!$A$2,RelGegevens!G$2)="","",INDEX('Afvalgegevens LMA'!$A$1:$BK$1003,RelGegevens!$A87+'Data LMA'!$A$2,RelGegevens!G$2))</f>
        <v/>
      </c>
      <c r="H87" s="5" t="str">
        <f>IF(INDEX('Afvalgegevens LMA'!$A$1:$BK$1003,RelGegevens!$A87+'Data LMA'!$A$2,RelGegevens!H$2)="","",INDEX('Afvalgegevens LMA'!$A$1:$BK$1003,RelGegevens!$A87+'Data LMA'!$A$2,RelGegevens!H$2))</f>
        <v/>
      </c>
      <c r="I87" s="5" t="str">
        <f>IF(INDEX('Afvalgegevens LMA'!$A$1:$BK$1003,RelGegevens!$A87+'Data LMA'!$A$2,RelGegevens!I$2)="","",INDEX('Afvalgegevens LMA'!$A$1:$BK$1003,RelGegevens!$A87+'Data LMA'!$A$2,RelGegevens!I$2))</f>
        <v/>
      </c>
      <c r="J87" s="5" t="str">
        <f>IF(INDEX('Afvalgegevens LMA'!$A$1:$BK$1003,RelGegevens!$A87+'Data LMA'!$A$2,RelGegevens!J$2)="","",INDEX('Afvalgegevens LMA'!$A$1:$BK$1003,RelGegevens!$A87+'Data LMA'!$A$2,RelGegevens!J$2))</f>
        <v/>
      </c>
      <c r="K87" s="5" t="str">
        <f>IF(INDEX('Afvalgegevens LMA'!$A$1:$BK$1003,RelGegevens!$A87+'Data LMA'!$A$2,RelGegevens!K$2)="","",INDEX('Afvalgegevens LMA'!$A$1:$BK$1003,RelGegevens!$A87+'Data LMA'!$A$2,RelGegevens!K$2))</f>
        <v/>
      </c>
      <c r="L87" s="5" t="str">
        <f>IF(INDEX('Afvalgegevens LMA'!$A$1:$BK$1003,RelGegevens!$A87+'Data LMA'!$A$2,RelGegevens!L$2)="","",INDEX('Afvalgegevens LMA'!$A$1:$BK$1003,RelGegevens!$A87+'Data LMA'!$A$2,RelGegevens!L$2))</f>
        <v/>
      </c>
      <c r="M87" s="5" t="str">
        <f>IF(INDEX('Afvalgegevens LMA'!$A$1:$BK$1003,RelGegevens!$A87+'Data LMA'!$A$2,RelGegevens!M$2)="","",INDEX('Afvalgegevens LMA'!$A$1:$BK$1003,RelGegevens!$A87+'Data LMA'!$A$2,RelGegevens!M$2))</f>
        <v/>
      </c>
    </row>
    <row r="88" spans="1:13" x14ac:dyDescent="0.25">
      <c r="A88" s="8">
        <f t="shared" si="12"/>
        <v>86</v>
      </c>
      <c r="B88" s="8" t="str">
        <f t="shared" si="13"/>
        <v/>
      </c>
      <c r="C88" s="8" t="str">
        <f t="shared" si="14"/>
        <v/>
      </c>
      <c r="D88" s="5">
        <f t="shared" si="15"/>
        <v>-1</v>
      </c>
      <c r="E88" s="5">
        <f t="shared" si="16"/>
        <v>-1</v>
      </c>
      <c r="F88" s="5" t="str">
        <f t="shared" si="17"/>
        <v/>
      </c>
      <c r="G88" s="5" t="str">
        <f>IF(INDEX('Afvalgegevens LMA'!$A$1:$BK$1003,RelGegevens!$A88+'Data LMA'!$A$2,RelGegevens!G$2)="","",INDEX('Afvalgegevens LMA'!$A$1:$BK$1003,RelGegevens!$A88+'Data LMA'!$A$2,RelGegevens!G$2))</f>
        <v/>
      </c>
      <c r="H88" s="5" t="str">
        <f>IF(INDEX('Afvalgegevens LMA'!$A$1:$BK$1003,RelGegevens!$A88+'Data LMA'!$A$2,RelGegevens!H$2)="","",INDEX('Afvalgegevens LMA'!$A$1:$BK$1003,RelGegevens!$A88+'Data LMA'!$A$2,RelGegevens!H$2))</f>
        <v/>
      </c>
      <c r="I88" s="5" t="str">
        <f>IF(INDEX('Afvalgegevens LMA'!$A$1:$BK$1003,RelGegevens!$A88+'Data LMA'!$A$2,RelGegevens!I$2)="","",INDEX('Afvalgegevens LMA'!$A$1:$BK$1003,RelGegevens!$A88+'Data LMA'!$A$2,RelGegevens!I$2))</f>
        <v/>
      </c>
      <c r="J88" s="5" t="str">
        <f>IF(INDEX('Afvalgegevens LMA'!$A$1:$BK$1003,RelGegevens!$A88+'Data LMA'!$A$2,RelGegevens!J$2)="","",INDEX('Afvalgegevens LMA'!$A$1:$BK$1003,RelGegevens!$A88+'Data LMA'!$A$2,RelGegevens!J$2))</f>
        <v/>
      </c>
      <c r="K88" s="5" t="str">
        <f>IF(INDEX('Afvalgegevens LMA'!$A$1:$BK$1003,RelGegevens!$A88+'Data LMA'!$A$2,RelGegevens!K$2)="","",INDEX('Afvalgegevens LMA'!$A$1:$BK$1003,RelGegevens!$A88+'Data LMA'!$A$2,RelGegevens!K$2))</f>
        <v/>
      </c>
      <c r="L88" s="5" t="str">
        <f>IF(INDEX('Afvalgegevens LMA'!$A$1:$BK$1003,RelGegevens!$A88+'Data LMA'!$A$2,RelGegevens!L$2)="","",INDEX('Afvalgegevens LMA'!$A$1:$BK$1003,RelGegevens!$A88+'Data LMA'!$A$2,RelGegevens!L$2))</f>
        <v/>
      </c>
      <c r="M88" s="5" t="str">
        <f>IF(INDEX('Afvalgegevens LMA'!$A$1:$BK$1003,RelGegevens!$A88+'Data LMA'!$A$2,RelGegevens!M$2)="","",INDEX('Afvalgegevens LMA'!$A$1:$BK$1003,RelGegevens!$A88+'Data LMA'!$A$2,RelGegevens!M$2))</f>
        <v/>
      </c>
    </row>
    <row r="89" spans="1:13" x14ac:dyDescent="0.25">
      <c r="A89" s="8">
        <f t="shared" si="12"/>
        <v>87</v>
      </c>
      <c r="B89" s="8" t="str">
        <f t="shared" si="13"/>
        <v/>
      </c>
      <c r="C89" s="8" t="str">
        <f t="shared" si="14"/>
        <v/>
      </c>
      <c r="D89" s="5">
        <f t="shared" si="15"/>
        <v>-1</v>
      </c>
      <c r="E89" s="5">
        <f t="shared" si="16"/>
        <v>-1</v>
      </c>
      <c r="F89" s="5" t="str">
        <f t="shared" si="17"/>
        <v/>
      </c>
      <c r="G89" s="5" t="str">
        <f>IF(INDEX('Afvalgegevens LMA'!$A$1:$BK$1003,RelGegevens!$A89+'Data LMA'!$A$2,RelGegevens!G$2)="","",INDEX('Afvalgegevens LMA'!$A$1:$BK$1003,RelGegevens!$A89+'Data LMA'!$A$2,RelGegevens!G$2))</f>
        <v/>
      </c>
      <c r="H89" s="5" t="str">
        <f>IF(INDEX('Afvalgegevens LMA'!$A$1:$BK$1003,RelGegevens!$A89+'Data LMA'!$A$2,RelGegevens!H$2)="","",INDEX('Afvalgegevens LMA'!$A$1:$BK$1003,RelGegevens!$A89+'Data LMA'!$A$2,RelGegevens!H$2))</f>
        <v/>
      </c>
      <c r="I89" s="5" t="str">
        <f>IF(INDEX('Afvalgegevens LMA'!$A$1:$BK$1003,RelGegevens!$A89+'Data LMA'!$A$2,RelGegevens!I$2)="","",INDEX('Afvalgegevens LMA'!$A$1:$BK$1003,RelGegevens!$A89+'Data LMA'!$A$2,RelGegevens!I$2))</f>
        <v/>
      </c>
      <c r="J89" s="5" t="str">
        <f>IF(INDEX('Afvalgegevens LMA'!$A$1:$BK$1003,RelGegevens!$A89+'Data LMA'!$A$2,RelGegevens!J$2)="","",INDEX('Afvalgegevens LMA'!$A$1:$BK$1003,RelGegevens!$A89+'Data LMA'!$A$2,RelGegevens!J$2))</f>
        <v/>
      </c>
      <c r="K89" s="5" t="str">
        <f>IF(INDEX('Afvalgegevens LMA'!$A$1:$BK$1003,RelGegevens!$A89+'Data LMA'!$A$2,RelGegevens!K$2)="","",INDEX('Afvalgegevens LMA'!$A$1:$BK$1003,RelGegevens!$A89+'Data LMA'!$A$2,RelGegevens!K$2))</f>
        <v/>
      </c>
      <c r="L89" s="5" t="str">
        <f>IF(INDEX('Afvalgegevens LMA'!$A$1:$BK$1003,RelGegevens!$A89+'Data LMA'!$A$2,RelGegevens!L$2)="","",INDEX('Afvalgegevens LMA'!$A$1:$BK$1003,RelGegevens!$A89+'Data LMA'!$A$2,RelGegevens!L$2))</f>
        <v/>
      </c>
      <c r="M89" s="5" t="str">
        <f>IF(INDEX('Afvalgegevens LMA'!$A$1:$BK$1003,RelGegevens!$A89+'Data LMA'!$A$2,RelGegevens!M$2)="","",INDEX('Afvalgegevens LMA'!$A$1:$BK$1003,RelGegevens!$A89+'Data LMA'!$A$2,RelGegevens!M$2))</f>
        <v/>
      </c>
    </row>
    <row r="90" spans="1:13" x14ac:dyDescent="0.25">
      <c r="A90" s="8">
        <f t="shared" si="12"/>
        <v>88</v>
      </c>
      <c r="B90" s="8" t="str">
        <f t="shared" si="13"/>
        <v/>
      </c>
      <c r="C90" s="8" t="str">
        <f t="shared" si="14"/>
        <v/>
      </c>
      <c r="D90" s="5">
        <f t="shared" si="15"/>
        <v>-1</v>
      </c>
      <c r="E90" s="5">
        <f t="shared" si="16"/>
        <v>-1</v>
      </c>
      <c r="F90" s="5" t="str">
        <f t="shared" si="17"/>
        <v/>
      </c>
      <c r="G90" s="5" t="str">
        <f>IF(INDEX('Afvalgegevens LMA'!$A$1:$BK$1003,RelGegevens!$A90+'Data LMA'!$A$2,RelGegevens!G$2)="","",INDEX('Afvalgegevens LMA'!$A$1:$BK$1003,RelGegevens!$A90+'Data LMA'!$A$2,RelGegevens!G$2))</f>
        <v/>
      </c>
      <c r="H90" s="5" t="str">
        <f>IF(INDEX('Afvalgegevens LMA'!$A$1:$BK$1003,RelGegevens!$A90+'Data LMA'!$A$2,RelGegevens!H$2)="","",INDEX('Afvalgegevens LMA'!$A$1:$BK$1003,RelGegevens!$A90+'Data LMA'!$A$2,RelGegevens!H$2))</f>
        <v/>
      </c>
      <c r="I90" s="5" t="str">
        <f>IF(INDEX('Afvalgegevens LMA'!$A$1:$BK$1003,RelGegevens!$A90+'Data LMA'!$A$2,RelGegevens!I$2)="","",INDEX('Afvalgegevens LMA'!$A$1:$BK$1003,RelGegevens!$A90+'Data LMA'!$A$2,RelGegevens!I$2))</f>
        <v/>
      </c>
      <c r="J90" s="5" t="str">
        <f>IF(INDEX('Afvalgegevens LMA'!$A$1:$BK$1003,RelGegevens!$A90+'Data LMA'!$A$2,RelGegevens!J$2)="","",INDEX('Afvalgegevens LMA'!$A$1:$BK$1003,RelGegevens!$A90+'Data LMA'!$A$2,RelGegevens!J$2))</f>
        <v/>
      </c>
      <c r="K90" s="5" t="str">
        <f>IF(INDEX('Afvalgegevens LMA'!$A$1:$BK$1003,RelGegevens!$A90+'Data LMA'!$A$2,RelGegevens!K$2)="","",INDEX('Afvalgegevens LMA'!$A$1:$BK$1003,RelGegevens!$A90+'Data LMA'!$A$2,RelGegevens!K$2))</f>
        <v/>
      </c>
      <c r="L90" s="5" t="str">
        <f>IF(INDEX('Afvalgegevens LMA'!$A$1:$BK$1003,RelGegevens!$A90+'Data LMA'!$A$2,RelGegevens!L$2)="","",INDEX('Afvalgegevens LMA'!$A$1:$BK$1003,RelGegevens!$A90+'Data LMA'!$A$2,RelGegevens!L$2))</f>
        <v/>
      </c>
      <c r="M90" s="5" t="str">
        <f>IF(INDEX('Afvalgegevens LMA'!$A$1:$BK$1003,RelGegevens!$A90+'Data LMA'!$A$2,RelGegevens!M$2)="","",INDEX('Afvalgegevens LMA'!$A$1:$BK$1003,RelGegevens!$A90+'Data LMA'!$A$2,RelGegevens!M$2))</f>
        <v/>
      </c>
    </row>
    <row r="91" spans="1:13" x14ac:dyDescent="0.25">
      <c r="A91" s="8">
        <f t="shared" si="12"/>
        <v>89</v>
      </c>
      <c r="B91" s="8" t="str">
        <f t="shared" si="13"/>
        <v/>
      </c>
      <c r="C91" s="8" t="str">
        <f t="shared" si="14"/>
        <v/>
      </c>
      <c r="D91" s="5">
        <f t="shared" si="15"/>
        <v>-1</v>
      </c>
      <c r="E91" s="5">
        <f t="shared" si="16"/>
        <v>-1</v>
      </c>
      <c r="F91" s="5" t="str">
        <f t="shared" si="17"/>
        <v/>
      </c>
      <c r="G91" s="5" t="str">
        <f>IF(INDEX('Afvalgegevens LMA'!$A$1:$BK$1003,RelGegevens!$A91+'Data LMA'!$A$2,RelGegevens!G$2)="","",INDEX('Afvalgegevens LMA'!$A$1:$BK$1003,RelGegevens!$A91+'Data LMA'!$A$2,RelGegevens!G$2))</f>
        <v/>
      </c>
      <c r="H91" s="5" t="str">
        <f>IF(INDEX('Afvalgegevens LMA'!$A$1:$BK$1003,RelGegevens!$A91+'Data LMA'!$A$2,RelGegevens!H$2)="","",INDEX('Afvalgegevens LMA'!$A$1:$BK$1003,RelGegevens!$A91+'Data LMA'!$A$2,RelGegevens!H$2))</f>
        <v/>
      </c>
      <c r="I91" s="5" t="str">
        <f>IF(INDEX('Afvalgegevens LMA'!$A$1:$BK$1003,RelGegevens!$A91+'Data LMA'!$A$2,RelGegevens!I$2)="","",INDEX('Afvalgegevens LMA'!$A$1:$BK$1003,RelGegevens!$A91+'Data LMA'!$A$2,RelGegevens!I$2))</f>
        <v/>
      </c>
      <c r="J91" s="5" t="str">
        <f>IF(INDEX('Afvalgegevens LMA'!$A$1:$BK$1003,RelGegevens!$A91+'Data LMA'!$A$2,RelGegevens!J$2)="","",INDEX('Afvalgegevens LMA'!$A$1:$BK$1003,RelGegevens!$A91+'Data LMA'!$A$2,RelGegevens!J$2))</f>
        <v/>
      </c>
      <c r="K91" s="5" t="str">
        <f>IF(INDEX('Afvalgegevens LMA'!$A$1:$BK$1003,RelGegevens!$A91+'Data LMA'!$A$2,RelGegevens!K$2)="","",INDEX('Afvalgegevens LMA'!$A$1:$BK$1003,RelGegevens!$A91+'Data LMA'!$A$2,RelGegevens!K$2))</f>
        <v/>
      </c>
      <c r="L91" s="5" t="str">
        <f>IF(INDEX('Afvalgegevens LMA'!$A$1:$BK$1003,RelGegevens!$A91+'Data LMA'!$A$2,RelGegevens!L$2)="","",INDEX('Afvalgegevens LMA'!$A$1:$BK$1003,RelGegevens!$A91+'Data LMA'!$A$2,RelGegevens!L$2))</f>
        <v/>
      </c>
      <c r="M91" s="5" t="str">
        <f>IF(INDEX('Afvalgegevens LMA'!$A$1:$BK$1003,RelGegevens!$A91+'Data LMA'!$A$2,RelGegevens!M$2)="","",INDEX('Afvalgegevens LMA'!$A$1:$BK$1003,RelGegevens!$A91+'Data LMA'!$A$2,RelGegevens!M$2))</f>
        <v/>
      </c>
    </row>
    <row r="92" spans="1:13" x14ac:dyDescent="0.25">
      <c r="A92" s="8">
        <f t="shared" si="12"/>
        <v>90</v>
      </c>
      <c r="B92" s="8" t="str">
        <f t="shared" si="13"/>
        <v/>
      </c>
      <c r="C92" s="8" t="str">
        <f t="shared" si="14"/>
        <v/>
      </c>
      <c r="D92" s="5">
        <f t="shared" si="15"/>
        <v>-1</v>
      </c>
      <c r="E92" s="5">
        <f t="shared" si="16"/>
        <v>-1</v>
      </c>
      <c r="F92" s="5" t="str">
        <f t="shared" si="17"/>
        <v/>
      </c>
      <c r="G92" s="5" t="str">
        <f>IF(INDEX('Afvalgegevens LMA'!$A$1:$BK$1003,RelGegevens!$A92+'Data LMA'!$A$2,RelGegevens!G$2)="","",INDEX('Afvalgegevens LMA'!$A$1:$BK$1003,RelGegevens!$A92+'Data LMA'!$A$2,RelGegevens!G$2))</f>
        <v/>
      </c>
      <c r="H92" s="5" t="str">
        <f>IF(INDEX('Afvalgegevens LMA'!$A$1:$BK$1003,RelGegevens!$A92+'Data LMA'!$A$2,RelGegevens!H$2)="","",INDEX('Afvalgegevens LMA'!$A$1:$BK$1003,RelGegevens!$A92+'Data LMA'!$A$2,RelGegevens!H$2))</f>
        <v/>
      </c>
      <c r="I92" s="5" t="str">
        <f>IF(INDEX('Afvalgegevens LMA'!$A$1:$BK$1003,RelGegevens!$A92+'Data LMA'!$A$2,RelGegevens!I$2)="","",INDEX('Afvalgegevens LMA'!$A$1:$BK$1003,RelGegevens!$A92+'Data LMA'!$A$2,RelGegevens!I$2))</f>
        <v/>
      </c>
      <c r="J92" s="5" t="str">
        <f>IF(INDEX('Afvalgegevens LMA'!$A$1:$BK$1003,RelGegevens!$A92+'Data LMA'!$A$2,RelGegevens!J$2)="","",INDEX('Afvalgegevens LMA'!$A$1:$BK$1003,RelGegevens!$A92+'Data LMA'!$A$2,RelGegevens!J$2))</f>
        <v/>
      </c>
      <c r="K92" s="5" t="str">
        <f>IF(INDEX('Afvalgegevens LMA'!$A$1:$BK$1003,RelGegevens!$A92+'Data LMA'!$A$2,RelGegevens!K$2)="","",INDEX('Afvalgegevens LMA'!$A$1:$BK$1003,RelGegevens!$A92+'Data LMA'!$A$2,RelGegevens!K$2))</f>
        <v/>
      </c>
      <c r="L92" s="5" t="str">
        <f>IF(INDEX('Afvalgegevens LMA'!$A$1:$BK$1003,RelGegevens!$A92+'Data LMA'!$A$2,RelGegevens!L$2)="","",INDEX('Afvalgegevens LMA'!$A$1:$BK$1003,RelGegevens!$A92+'Data LMA'!$A$2,RelGegevens!L$2))</f>
        <v/>
      </c>
      <c r="M92" s="5" t="str">
        <f>IF(INDEX('Afvalgegevens LMA'!$A$1:$BK$1003,RelGegevens!$A92+'Data LMA'!$A$2,RelGegevens!M$2)="","",INDEX('Afvalgegevens LMA'!$A$1:$BK$1003,RelGegevens!$A92+'Data LMA'!$A$2,RelGegevens!M$2))</f>
        <v/>
      </c>
    </row>
    <row r="93" spans="1:13" x14ac:dyDescent="0.25">
      <c r="A93" s="8">
        <f t="shared" si="12"/>
        <v>91</v>
      </c>
      <c r="B93" s="8" t="str">
        <f t="shared" si="13"/>
        <v/>
      </c>
      <c r="C93" s="8" t="str">
        <f t="shared" si="14"/>
        <v/>
      </c>
      <c r="D93" s="5">
        <f t="shared" si="15"/>
        <v>-1</v>
      </c>
      <c r="E93" s="5">
        <f t="shared" si="16"/>
        <v>-1</v>
      </c>
      <c r="F93" s="5" t="str">
        <f t="shared" si="17"/>
        <v/>
      </c>
      <c r="G93" s="5" t="str">
        <f>IF(INDEX('Afvalgegevens LMA'!$A$1:$BK$1003,RelGegevens!$A93+'Data LMA'!$A$2,RelGegevens!G$2)="","",INDEX('Afvalgegevens LMA'!$A$1:$BK$1003,RelGegevens!$A93+'Data LMA'!$A$2,RelGegevens!G$2))</f>
        <v/>
      </c>
      <c r="H93" s="5" t="str">
        <f>IF(INDEX('Afvalgegevens LMA'!$A$1:$BK$1003,RelGegevens!$A93+'Data LMA'!$A$2,RelGegevens!H$2)="","",INDEX('Afvalgegevens LMA'!$A$1:$BK$1003,RelGegevens!$A93+'Data LMA'!$A$2,RelGegevens!H$2))</f>
        <v/>
      </c>
      <c r="I93" s="5" t="str">
        <f>IF(INDEX('Afvalgegevens LMA'!$A$1:$BK$1003,RelGegevens!$A93+'Data LMA'!$A$2,RelGegevens!I$2)="","",INDEX('Afvalgegevens LMA'!$A$1:$BK$1003,RelGegevens!$A93+'Data LMA'!$A$2,RelGegevens!I$2))</f>
        <v/>
      </c>
      <c r="J93" s="5" t="str">
        <f>IF(INDEX('Afvalgegevens LMA'!$A$1:$BK$1003,RelGegevens!$A93+'Data LMA'!$A$2,RelGegevens!J$2)="","",INDEX('Afvalgegevens LMA'!$A$1:$BK$1003,RelGegevens!$A93+'Data LMA'!$A$2,RelGegevens!J$2))</f>
        <v/>
      </c>
      <c r="K93" s="5" t="str">
        <f>IF(INDEX('Afvalgegevens LMA'!$A$1:$BK$1003,RelGegevens!$A93+'Data LMA'!$A$2,RelGegevens!K$2)="","",INDEX('Afvalgegevens LMA'!$A$1:$BK$1003,RelGegevens!$A93+'Data LMA'!$A$2,RelGegevens!K$2))</f>
        <v/>
      </c>
      <c r="L93" s="5" t="str">
        <f>IF(INDEX('Afvalgegevens LMA'!$A$1:$BK$1003,RelGegevens!$A93+'Data LMA'!$A$2,RelGegevens!L$2)="","",INDEX('Afvalgegevens LMA'!$A$1:$BK$1003,RelGegevens!$A93+'Data LMA'!$A$2,RelGegevens!L$2))</f>
        <v/>
      </c>
      <c r="M93" s="5" t="str">
        <f>IF(INDEX('Afvalgegevens LMA'!$A$1:$BK$1003,RelGegevens!$A93+'Data LMA'!$A$2,RelGegevens!M$2)="","",INDEX('Afvalgegevens LMA'!$A$1:$BK$1003,RelGegevens!$A93+'Data LMA'!$A$2,RelGegevens!M$2))</f>
        <v/>
      </c>
    </row>
    <row r="94" spans="1:13" x14ac:dyDescent="0.25">
      <c r="A94" s="8">
        <f t="shared" si="12"/>
        <v>92</v>
      </c>
      <c r="B94" s="8" t="str">
        <f t="shared" si="13"/>
        <v/>
      </c>
      <c r="C94" s="8" t="str">
        <f t="shared" si="14"/>
        <v/>
      </c>
      <c r="D94" s="5">
        <f t="shared" si="15"/>
        <v>-1</v>
      </c>
      <c r="E94" s="5">
        <f t="shared" si="16"/>
        <v>-1</v>
      </c>
      <c r="F94" s="5" t="str">
        <f t="shared" si="17"/>
        <v/>
      </c>
      <c r="G94" s="5" t="str">
        <f>IF(INDEX('Afvalgegevens LMA'!$A$1:$BK$1003,RelGegevens!$A94+'Data LMA'!$A$2,RelGegevens!G$2)="","",INDEX('Afvalgegevens LMA'!$A$1:$BK$1003,RelGegevens!$A94+'Data LMA'!$A$2,RelGegevens!G$2))</f>
        <v/>
      </c>
      <c r="H94" s="5" t="str">
        <f>IF(INDEX('Afvalgegevens LMA'!$A$1:$BK$1003,RelGegevens!$A94+'Data LMA'!$A$2,RelGegevens!H$2)="","",INDEX('Afvalgegevens LMA'!$A$1:$BK$1003,RelGegevens!$A94+'Data LMA'!$A$2,RelGegevens!H$2))</f>
        <v/>
      </c>
      <c r="I94" s="5" t="str">
        <f>IF(INDEX('Afvalgegevens LMA'!$A$1:$BK$1003,RelGegevens!$A94+'Data LMA'!$A$2,RelGegevens!I$2)="","",INDEX('Afvalgegevens LMA'!$A$1:$BK$1003,RelGegevens!$A94+'Data LMA'!$A$2,RelGegevens!I$2))</f>
        <v/>
      </c>
      <c r="J94" s="5" t="str">
        <f>IF(INDEX('Afvalgegevens LMA'!$A$1:$BK$1003,RelGegevens!$A94+'Data LMA'!$A$2,RelGegevens!J$2)="","",INDEX('Afvalgegevens LMA'!$A$1:$BK$1003,RelGegevens!$A94+'Data LMA'!$A$2,RelGegevens!J$2))</f>
        <v/>
      </c>
      <c r="K94" s="5" t="str">
        <f>IF(INDEX('Afvalgegevens LMA'!$A$1:$BK$1003,RelGegevens!$A94+'Data LMA'!$A$2,RelGegevens!K$2)="","",INDEX('Afvalgegevens LMA'!$A$1:$BK$1003,RelGegevens!$A94+'Data LMA'!$A$2,RelGegevens!K$2))</f>
        <v/>
      </c>
      <c r="L94" s="5" t="str">
        <f>IF(INDEX('Afvalgegevens LMA'!$A$1:$BK$1003,RelGegevens!$A94+'Data LMA'!$A$2,RelGegevens!L$2)="","",INDEX('Afvalgegevens LMA'!$A$1:$BK$1003,RelGegevens!$A94+'Data LMA'!$A$2,RelGegevens!L$2))</f>
        <v/>
      </c>
      <c r="M94" s="5" t="str">
        <f>IF(INDEX('Afvalgegevens LMA'!$A$1:$BK$1003,RelGegevens!$A94+'Data LMA'!$A$2,RelGegevens!M$2)="","",INDEX('Afvalgegevens LMA'!$A$1:$BK$1003,RelGegevens!$A94+'Data LMA'!$A$2,RelGegevens!M$2))</f>
        <v/>
      </c>
    </row>
    <row r="95" spans="1:13" x14ac:dyDescent="0.25">
      <c r="A95" s="8">
        <f t="shared" si="12"/>
        <v>93</v>
      </c>
      <c r="B95" s="8" t="str">
        <f t="shared" si="13"/>
        <v/>
      </c>
      <c r="C95" s="8" t="str">
        <f t="shared" si="14"/>
        <v/>
      </c>
      <c r="D95" s="5">
        <f t="shared" si="15"/>
        <v>-1</v>
      </c>
      <c r="E95" s="5">
        <f t="shared" si="16"/>
        <v>-1</v>
      </c>
      <c r="F95" s="5" t="str">
        <f t="shared" si="17"/>
        <v/>
      </c>
      <c r="G95" s="5" t="str">
        <f>IF(INDEX('Afvalgegevens LMA'!$A$1:$BK$1003,RelGegevens!$A95+'Data LMA'!$A$2,RelGegevens!G$2)="","",INDEX('Afvalgegevens LMA'!$A$1:$BK$1003,RelGegevens!$A95+'Data LMA'!$A$2,RelGegevens!G$2))</f>
        <v/>
      </c>
      <c r="H95" s="5" t="str">
        <f>IF(INDEX('Afvalgegevens LMA'!$A$1:$BK$1003,RelGegevens!$A95+'Data LMA'!$A$2,RelGegevens!H$2)="","",INDEX('Afvalgegevens LMA'!$A$1:$BK$1003,RelGegevens!$A95+'Data LMA'!$A$2,RelGegevens!H$2))</f>
        <v/>
      </c>
      <c r="I95" s="5" t="str">
        <f>IF(INDEX('Afvalgegevens LMA'!$A$1:$BK$1003,RelGegevens!$A95+'Data LMA'!$A$2,RelGegevens!I$2)="","",INDEX('Afvalgegevens LMA'!$A$1:$BK$1003,RelGegevens!$A95+'Data LMA'!$A$2,RelGegevens!I$2))</f>
        <v/>
      </c>
      <c r="J95" s="5" t="str">
        <f>IF(INDEX('Afvalgegevens LMA'!$A$1:$BK$1003,RelGegevens!$A95+'Data LMA'!$A$2,RelGegevens!J$2)="","",INDEX('Afvalgegevens LMA'!$A$1:$BK$1003,RelGegevens!$A95+'Data LMA'!$A$2,RelGegevens!J$2))</f>
        <v/>
      </c>
      <c r="K95" s="5" t="str">
        <f>IF(INDEX('Afvalgegevens LMA'!$A$1:$BK$1003,RelGegevens!$A95+'Data LMA'!$A$2,RelGegevens!K$2)="","",INDEX('Afvalgegevens LMA'!$A$1:$BK$1003,RelGegevens!$A95+'Data LMA'!$A$2,RelGegevens!K$2))</f>
        <v/>
      </c>
      <c r="L95" s="5" t="str">
        <f>IF(INDEX('Afvalgegevens LMA'!$A$1:$BK$1003,RelGegevens!$A95+'Data LMA'!$A$2,RelGegevens!L$2)="","",INDEX('Afvalgegevens LMA'!$A$1:$BK$1003,RelGegevens!$A95+'Data LMA'!$A$2,RelGegevens!L$2))</f>
        <v/>
      </c>
      <c r="M95" s="5" t="str">
        <f>IF(INDEX('Afvalgegevens LMA'!$A$1:$BK$1003,RelGegevens!$A95+'Data LMA'!$A$2,RelGegevens!M$2)="","",INDEX('Afvalgegevens LMA'!$A$1:$BK$1003,RelGegevens!$A95+'Data LMA'!$A$2,RelGegevens!M$2))</f>
        <v/>
      </c>
    </row>
    <row r="96" spans="1:13" x14ac:dyDescent="0.25">
      <c r="A96" s="8">
        <f t="shared" si="12"/>
        <v>94</v>
      </c>
      <c r="B96" s="8" t="str">
        <f t="shared" si="13"/>
        <v/>
      </c>
      <c r="C96" s="8" t="str">
        <f t="shared" si="14"/>
        <v/>
      </c>
      <c r="D96" s="5">
        <f t="shared" si="15"/>
        <v>-1</v>
      </c>
      <c r="E96" s="5">
        <f t="shared" si="16"/>
        <v>-1</v>
      </c>
      <c r="F96" s="5" t="str">
        <f t="shared" si="17"/>
        <v/>
      </c>
      <c r="G96" s="5" t="str">
        <f>IF(INDEX('Afvalgegevens LMA'!$A$1:$BK$1003,RelGegevens!$A96+'Data LMA'!$A$2,RelGegevens!G$2)="","",INDEX('Afvalgegevens LMA'!$A$1:$BK$1003,RelGegevens!$A96+'Data LMA'!$A$2,RelGegevens!G$2))</f>
        <v/>
      </c>
      <c r="H96" s="5" t="str">
        <f>IF(INDEX('Afvalgegevens LMA'!$A$1:$BK$1003,RelGegevens!$A96+'Data LMA'!$A$2,RelGegevens!H$2)="","",INDEX('Afvalgegevens LMA'!$A$1:$BK$1003,RelGegevens!$A96+'Data LMA'!$A$2,RelGegevens!H$2))</f>
        <v/>
      </c>
      <c r="I96" s="5" t="str">
        <f>IF(INDEX('Afvalgegevens LMA'!$A$1:$BK$1003,RelGegevens!$A96+'Data LMA'!$A$2,RelGegevens!I$2)="","",INDEX('Afvalgegevens LMA'!$A$1:$BK$1003,RelGegevens!$A96+'Data LMA'!$A$2,RelGegevens!I$2))</f>
        <v/>
      </c>
      <c r="J96" s="5" t="str">
        <f>IF(INDEX('Afvalgegevens LMA'!$A$1:$BK$1003,RelGegevens!$A96+'Data LMA'!$A$2,RelGegevens!J$2)="","",INDEX('Afvalgegevens LMA'!$A$1:$BK$1003,RelGegevens!$A96+'Data LMA'!$A$2,RelGegevens!J$2))</f>
        <v/>
      </c>
      <c r="K96" s="5" t="str">
        <f>IF(INDEX('Afvalgegevens LMA'!$A$1:$BK$1003,RelGegevens!$A96+'Data LMA'!$A$2,RelGegevens!K$2)="","",INDEX('Afvalgegevens LMA'!$A$1:$BK$1003,RelGegevens!$A96+'Data LMA'!$A$2,RelGegevens!K$2))</f>
        <v/>
      </c>
      <c r="L96" s="5" t="str">
        <f>IF(INDEX('Afvalgegevens LMA'!$A$1:$BK$1003,RelGegevens!$A96+'Data LMA'!$A$2,RelGegevens!L$2)="","",INDEX('Afvalgegevens LMA'!$A$1:$BK$1003,RelGegevens!$A96+'Data LMA'!$A$2,RelGegevens!L$2))</f>
        <v/>
      </c>
      <c r="M96" s="5" t="str">
        <f>IF(INDEX('Afvalgegevens LMA'!$A$1:$BK$1003,RelGegevens!$A96+'Data LMA'!$A$2,RelGegevens!M$2)="","",INDEX('Afvalgegevens LMA'!$A$1:$BK$1003,RelGegevens!$A96+'Data LMA'!$A$2,RelGegevens!M$2))</f>
        <v/>
      </c>
    </row>
    <row r="97" spans="1:13" x14ac:dyDescent="0.25">
      <c r="A97" s="8">
        <f t="shared" si="12"/>
        <v>95</v>
      </c>
      <c r="B97" s="8" t="str">
        <f t="shared" si="13"/>
        <v/>
      </c>
      <c r="C97" s="8" t="str">
        <f t="shared" si="14"/>
        <v/>
      </c>
      <c r="D97" s="5">
        <f t="shared" si="15"/>
        <v>-1</v>
      </c>
      <c r="E97" s="5">
        <f t="shared" si="16"/>
        <v>-1</v>
      </c>
      <c r="F97" s="5" t="str">
        <f t="shared" si="17"/>
        <v/>
      </c>
      <c r="G97" s="5" t="str">
        <f>IF(INDEX('Afvalgegevens LMA'!$A$1:$BK$1003,RelGegevens!$A97+'Data LMA'!$A$2,RelGegevens!G$2)="","",INDEX('Afvalgegevens LMA'!$A$1:$BK$1003,RelGegevens!$A97+'Data LMA'!$A$2,RelGegevens!G$2))</f>
        <v/>
      </c>
      <c r="H97" s="5" t="str">
        <f>IF(INDEX('Afvalgegevens LMA'!$A$1:$BK$1003,RelGegevens!$A97+'Data LMA'!$A$2,RelGegevens!H$2)="","",INDEX('Afvalgegevens LMA'!$A$1:$BK$1003,RelGegevens!$A97+'Data LMA'!$A$2,RelGegevens!H$2))</f>
        <v/>
      </c>
      <c r="I97" s="5" t="str">
        <f>IF(INDEX('Afvalgegevens LMA'!$A$1:$BK$1003,RelGegevens!$A97+'Data LMA'!$A$2,RelGegevens!I$2)="","",INDEX('Afvalgegevens LMA'!$A$1:$BK$1003,RelGegevens!$A97+'Data LMA'!$A$2,RelGegevens!I$2))</f>
        <v/>
      </c>
      <c r="J97" s="5" t="str">
        <f>IF(INDEX('Afvalgegevens LMA'!$A$1:$BK$1003,RelGegevens!$A97+'Data LMA'!$A$2,RelGegevens!J$2)="","",INDEX('Afvalgegevens LMA'!$A$1:$BK$1003,RelGegevens!$A97+'Data LMA'!$A$2,RelGegevens!J$2))</f>
        <v/>
      </c>
      <c r="K97" s="5" t="str">
        <f>IF(INDEX('Afvalgegevens LMA'!$A$1:$BK$1003,RelGegevens!$A97+'Data LMA'!$A$2,RelGegevens!K$2)="","",INDEX('Afvalgegevens LMA'!$A$1:$BK$1003,RelGegevens!$A97+'Data LMA'!$A$2,RelGegevens!K$2))</f>
        <v/>
      </c>
      <c r="L97" s="5" t="str">
        <f>IF(INDEX('Afvalgegevens LMA'!$A$1:$BK$1003,RelGegevens!$A97+'Data LMA'!$A$2,RelGegevens!L$2)="","",INDEX('Afvalgegevens LMA'!$A$1:$BK$1003,RelGegevens!$A97+'Data LMA'!$A$2,RelGegevens!L$2))</f>
        <v/>
      </c>
      <c r="M97" s="5" t="str">
        <f>IF(INDEX('Afvalgegevens LMA'!$A$1:$BK$1003,RelGegevens!$A97+'Data LMA'!$A$2,RelGegevens!M$2)="","",INDEX('Afvalgegevens LMA'!$A$1:$BK$1003,RelGegevens!$A97+'Data LMA'!$A$2,RelGegevens!M$2))</f>
        <v/>
      </c>
    </row>
    <row r="98" spans="1:13" x14ac:dyDescent="0.25">
      <c r="A98" s="8">
        <f t="shared" si="12"/>
        <v>96</v>
      </c>
      <c r="B98" s="8" t="str">
        <f t="shared" si="13"/>
        <v/>
      </c>
      <c r="C98" s="8" t="str">
        <f t="shared" si="14"/>
        <v/>
      </c>
      <c r="D98" s="5">
        <f t="shared" si="15"/>
        <v>-1</v>
      </c>
      <c r="E98" s="5">
        <f t="shared" si="16"/>
        <v>-1</v>
      </c>
      <c r="F98" s="5" t="str">
        <f t="shared" si="17"/>
        <v/>
      </c>
      <c r="G98" s="5" t="str">
        <f>IF(INDEX('Afvalgegevens LMA'!$A$1:$BK$1003,RelGegevens!$A98+'Data LMA'!$A$2,RelGegevens!G$2)="","",INDEX('Afvalgegevens LMA'!$A$1:$BK$1003,RelGegevens!$A98+'Data LMA'!$A$2,RelGegevens!G$2))</f>
        <v/>
      </c>
      <c r="H98" s="5" t="str">
        <f>IF(INDEX('Afvalgegevens LMA'!$A$1:$BK$1003,RelGegevens!$A98+'Data LMA'!$A$2,RelGegevens!H$2)="","",INDEX('Afvalgegevens LMA'!$A$1:$BK$1003,RelGegevens!$A98+'Data LMA'!$A$2,RelGegevens!H$2))</f>
        <v/>
      </c>
      <c r="I98" s="5" t="str">
        <f>IF(INDEX('Afvalgegevens LMA'!$A$1:$BK$1003,RelGegevens!$A98+'Data LMA'!$A$2,RelGegevens!I$2)="","",INDEX('Afvalgegevens LMA'!$A$1:$BK$1003,RelGegevens!$A98+'Data LMA'!$A$2,RelGegevens!I$2))</f>
        <v/>
      </c>
      <c r="J98" s="5" t="str">
        <f>IF(INDEX('Afvalgegevens LMA'!$A$1:$BK$1003,RelGegevens!$A98+'Data LMA'!$A$2,RelGegevens!J$2)="","",INDEX('Afvalgegevens LMA'!$A$1:$BK$1003,RelGegevens!$A98+'Data LMA'!$A$2,RelGegevens!J$2))</f>
        <v/>
      </c>
      <c r="K98" s="5" t="str">
        <f>IF(INDEX('Afvalgegevens LMA'!$A$1:$BK$1003,RelGegevens!$A98+'Data LMA'!$A$2,RelGegevens!K$2)="","",INDEX('Afvalgegevens LMA'!$A$1:$BK$1003,RelGegevens!$A98+'Data LMA'!$A$2,RelGegevens!K$2))</f>
        <v/>
      </c>
      <c r="L98" s="5" t="str">
        <f>IF(INDEX('Afvalgegevens LMA'!$A$1:$BK$1003,RelGegevens!$A98+'Data LMA'!$A$2,RelGegevens!L$2)="","",INDEX('Afvalgegevens LMA'!$A$1:$BK$1003,RelGegevens!$A98+'Data LMA'!$A$2,RelGegevens!L$2))</f>
        <v/>
      </c>
      <c r="M98" s="5" t="str">
        <f>IF(INDEX('Afvalgegevens LMA'!$A$1:$BK$1003,RelGegevens!$A98+'Data LMA'!$A$2,RelGegevens!M$2)="","",INDEX('Afvalgegevens LMA'!$A$1:$BK$1003,RelGegevens!$A98+'Data LMA'!$A$2,RelGegevens!M$2))</f>
        <v/>
      </c>
    </row>
    <row r="99" spans="1:13" x14ac:dyDescent="0.25">
      <c r="A99" s="8">
        <f t="shared" si="12"/>
        <v>97</v>
      </c>
      <c r="B99" s="8" t="str">
        <f t="shared" si="13"/>
        <v/>
      </c>
      <c r="C99" s="8" t="str">
        <f t="shared" si="14"/>
        <v/>
      </c>
      <c r="D99" s="5">
        <f t="shared" si="15"/>
        <v>-1</v>
      </c>
      <c r="E99" s="5">
        <f t="shared" si="16"/>
        <v>-1</v>
      </c>
      <c r="F99" s="5" t="str">
        <f t="shared" si="17"/>
        <v/>
      </c>
      <c r="G99" s="5" t="str">
        <f>IF(INDEX('Afvalgegevens LMA'!$A$1:$BK$1003,RelGegevens!$A99+'Data LMA'!$A$2,RelGegevens!G$2)="","",INDEX('Afvalgegevens LMA'!$A$1:$BK$1003,RelGegevens!$A99+'Data LMA'!$A$2,RelGegevens!G$2))</f>
        <v/>
      </c>
      <c r="H99" s="5" t="str">
        <f>IF(INDEX('Afvalgegevens LMA'!$A$1:$BK$1003,RelGegevens!$A99+'Data LMA'!$A$2,RelGegevens!H$2)="","",INDEX('Afvalgegevens LMA'!$A$1:$BK$1003,RelGegevens!$A99+'Data LMA'!$A$2,RelGegevens!H$2))</f>
        <v/>
      </c>
      <c r="I99" s="5" t="str">
        <f>IF(INDEX('Afvalgegevens LMA'!$A$1:$BK$1003,RelGegevens!$A99+'Data LMA'!$A$2,RelGegevens!I$2)="","",INDEX('Afvalgegevens LMA'!$A$1:$BK$1003,RelGegevens!$A99+'Data LMA'!$A$2,RelGegevens!I$2))</f>
        <v/>
      </c>
      <c r="J99" s="5" t="str">
        <f>IF(INDEX('Afvalgegevens LMA'!$A$1:$BK$1003,RelGegevens!$A99+'Data LMA'!$A$2,RelGegevens!J$2)="","",INDEX('Afvalgegevens LMA'!$A$1:$BK$1003,RelGegevens!$A99+'Data LMA'!$A$2,RelGegevens!J$2))</f>
        <v/>
      </c>
      <c r="K99" s="5" t="str">
        <f>IF(INDEX('Afvalgegevens LMA'!$A$1:$BK$1003,RelGegevens!$A99+'Data LMA'!$A$2,RelGegevens!K$2)="","",INDEX('Afvalgegevens LMA'!$A$1:$BK$1003,RelGegevens!$A99+'Data LMA'!$A$2,RelGegevens!K$2))</f>
        <v/>
      </c>
      <c r="L99" s="5" t="str">
        <f>IF(INDEX('Afvalgegevens LMA'!$A$1:$BK$1003,RelGegevens!$A99+'Data LMA'!$A$2,RelGegevens!L$2)="","",INDEX('Afvalgegevens LMA'!$A$1:$BK$1003,RelGegevens!$A99+'Data LMA'!$A$2,RelGegevens!L$2))</f>
        <v/>
      </c>
      <c r="M99" s="5" t="str">
        <f>IF(INDEX('Afvalgegevens LMA'!$A$1:$BK$1003,RelGegevens!$A99+'Data LMA'!$A$2,RelGegevens!M$2)="","",INDEX('Afvalgegevens LMA'!$A$1:$BK$1003,RelGegevens!$A99+'Data LMA'!$A$2,RelGegevens!M$2))</f>
        <v/>
      </c>
    </row>
    <row r="100" spans="1:13" x14ac:dyDescent="0.25">
      <c r="A100" s="8">
        <f t="shared" si="12"/>
        <v>98</v>
      </c>
      <c r="B100" s="8" t="str">
        <f t="shared" si="13"/>
        <v/>
      </c>
      <c r="C100" s="8" t="str">
        <f t="shared" si="14"/>
        <v/>
      </c>
      <c r="D100" s="5">
        <f t="shared" si="15"/>
        <v>-1</v>
      </c>
      <c r="E100" s="5">
        <f t="shared" si="16"/>
        <v>-1</v>
      </c>
      <c r="F100" s="5" t="str">
        <f t="shared" si="17"/>
        <v/>
      </c>
      <c r="G100" s="5" t="str">
        <f>IF(INDEX('Afvalgegevens LMA'!$A$1:$BK$1003,RelGegevens!$A100+'Data LMA'!$A$2,RelGegevens!G$2)="","",INDEX('Afvalgegevens LMA'!$A$1:$BK$1003,RelGegevens!$A100+'Data LMA'!$A$2,RelGegevens!G$2))</f>
        <v/>
      </c>
      <c r="H100" s="5" t="str">
        <f>IF(INDEX('Afvalgegevens LMA'!$A$1:$BK$1003,RelGegevens!$A100+'Data LMA'!$A$2,RelGegevens!H$2)="","",INDEX('Afvalgegevens LMA'!$A$1:$BK$1003,RelGegevens!$A100+'Data LMA'!$A$2,RelGegevens!H$2))</f>
        <v/>
      </c>
      <c r="I100" s="5" t="str">
        <f>IF(INDEX('Afvalgegevens LMA'!$A$1:$BK$1003,RelGegevens!$A100+'Data LMA'!$A$2,RelGegevens!I$2)="","",INDEX('Afvalgegevens LMA'!$A$1:$BK$1003,RelGegevens!$A100+'Data LMA'!$A$2,RelGegevens!I$2))</f>
        <v/>
      </c>
      <c r="J100" s="5" t="str">
        <f>IF(INDEX('Afvalgegevens LMA'!$A$1:$BK$1003,RelGegevens!$A100+'Data LMA'!$A$2,RelGegevens!J$2)="","",INDEX('Afvalgegevens LMA'!$A$1:$BK$1003,RelGegevens!$A100+'Data LMA'!$A$2,RelGegevens!J$2))</f>
        <v/>
      </c>
      <c r="K100" s="5" t="str">
        <f>IF(INDEX('Afvalgegevens LMA'!$A$1:$BK$1003,RelGegevens!$A100+'Data LMA'!$A$2,RelGegevens!K$2)="","",INDEX('Afvalgegevens LMA'!$A$1:$BK$1003,RelGegevens!$A100+'Data LMA'!$A$2,RelGegevens!K$2))</f>
        <v/>
      </c>
      <c r="L100" s="5" t="str">
        <f>IF(INDEX('Afvalgegevens LMA'!$A$1:$BK$1003,RelGegevens!$A100+'Data LMA'!$A$2,RelGegevens!L$2)="","",INDEX('Afvalgegevens LMA'!$A$1:$BK$1003,RelGegevens!$A100+'Data LMA'!$A$2,RelGegevens!L$2))</f>
        <v/>
      </c>
      <c r="M100" s="5" t="str">
        <f>IF(INDEX('Afvalgegevens LMA'!$A$1:$BK$1003,RelGegevens!$A100+'Data LMA'!$A$2,RelGegevens!M$2)="","",INDEX('Afvalgegevens LMA'!$A$1:$BK$1003,RelGegevens!$A100+'Data LMA'!$A$2,RelGegevens!M$2))</f>
        <v/>
      </c>
    </row>
    <row r="101" spans="1:13" x14ac:dyDescent="0.25">
      <c r="A101" s="8">
        <f t="shared" si="12"/>
        <v>99</v>
      </c>
      <c r="B101" s="8" t="str">
        <f t="shared" si="13"/>
        <v/>
      </c>
      <c r="C101" s="8" t="str">
        <f t="shared" si="14"/>
        <v/>
      </c>
      <c r="D101" s="5">
        <f t="shared" si="15"/>
        <v>-1</v>
      </c>
      <c r="E101" s="5">
        <f t="shared" si="16"/>
        <v>-1</v>
      </c>
      <c r="F101" s="5" t="str">
        <f t="shared" si="17"/>
        <v/>
      </c>
      <c r="G101" s="5" t="str">
        <f>IF(INDEX('Afvalgegevens LMA'!$A$1:$BK$1003,RelGegevens!$A101+'Data LMA'!$A$2,RelGegevens!G$2)="","",INDEX('Afvalgegevens LMA'!$A$1:$BK$1003,RelGegevens!$A101+'Data LMA'!$A$2,RelGegevens!G$2))</f>
        <v/>
      </c>
      <c r="H101" s="5" t="str">
        <f>IF(INDEX('Afvalgegevens LMA'!$A$1:$BK$1003,RelGegevens!$A101+'Data LMA'!$A$2,RelGegevens!H$2)="","",INDEX('Afvalgegevens LMA'!$A$1:$BK$1003,RelGegevens!$A101+'Data LMA'!$A$2,RelGegevens!H$2))</f>
        <v/>
      </c>
      <c r="I101" s="5" t="str">
        <f>IF(INDEX('Afvalgegevens LMA'!$A$1:$BK$1003,RelGegevens!$A101+'Data LMA'!$A$2,RelGegevens!I$2)="","",INDEX('Afvalgegevens LMA'!$A$1:$BK$1003,RelGegevens!$A101+'Data LMA'!$A$2,RelGegevens!I$2))</f>
        <v/>
      </c>
      <c r="J101" s="5" t="str">
        <f>IF(INDEX('Afvalgegevens LMA'!$A$1:$BK$1003,RelGegevens!$A101+'Data LMA'!$A$2,RelGegevens!J$2)="","",INDEX('Afvalgegevens LMA'!$A$1:$BK$1003,RelGegevens!$A101+'Data LMA'!$A$2,RelGegevens!J$2))</f>
        <v/>
      </c>
      <c r="K101" s="5" t="str">
        <f>IF(INDEX('Afvalgegevens LMA'!$A$1:$BK$1003,RelGegevens!$A101+'Data LMA'!$A$2,RelGegevens!K$2)="","",INDEX('Afvalgegevens LMA'!$A$1:$BK$1003,RelGegevens!$A101+'Data LMA'!$A$2,RelGegevens!K$2))</f>
        <v/>
      </c>
      <c r="L101" s="5" t="str">
        <f>IF(INDEX('Afvalgegevens LMA'!$A$1:$BK$1003,RelGegevens!$A101+'Data LMA'!$A$2,RelGegevens!L$2)="","",INDEX('Afvalgegevens LMA'!$A$1:$BK$1003,RelGegevens!$A101+'Data LMA'!$A$2,RelGegevens!L$2))</f>
        <v/>
      </c>
      <c r="M101" s="5" t="str">
        <f>IF(INDEX('Afvalgegevens LMA'!$A$1:$BK$1003,RelGegevens!$A101+'Data LMA'!$A$2,RelGegevens!M$2)="","",INDEX('Afvalgegevens LMA'!$A$1:$BK$1003,RelGegevens!$A101+'Data LMA'!$A$2,RelGegevens!M$2))</f>
        <v/>
      </c>
    </row>
    <row r="102" spans="1:13" x14ac:dyDescent="0.25">
      <c r="A102" s="8">
        <f t="shared" si="12"/>
        <v>100</v>
      </c>
      <c r="B102" s="8" t="str">
        <f t="shared" si="13"/>
        <v/>
      </c>
      <c r="C102" s="8" t="str">
        <f t="shared" si="14"/>
        <v/>
      </c>
      <c r="D102" s="5">
        <f t="shared" si="15"/>
        <v>-1</v>
      </c>
      <c r="E102" s="5">
        <f t="shared" si="16"/>
        <v>-1</v>
      </c>
      <c r="F102" s="5" t="str">
        <f t="shared" si="17"/>
        <v/>
      </c>
      <c r="G102" s="5" t="str">
        <f>IF(INDEX('Afvalgegevens LMA'!$A$1:$BK$1003,RelGegevens!$A102+'Data LMA'!$A$2,RelGegevens!G$2)="","",INDEX('Afvalgegevens LMA'!$A$1:$BK$1003,RelGegevens!$A102+'Data LMA'!$A$2,RelGegevens!G$2))</f>
        <v/>
      </c>
      <c r="H102" s="5" t="str">
        <f>IF(INDEX('Afvalgegevens LMA'!$A$1:$BK$1003,RelGegevens!$A102+'Data LMA'!$A$2,RelGegevens!H$2)="","",INDEX('Afvalgegevens LMA'!$A$1:$BK$1003,RelGegevens!$A102+'Data LMA'!$A$2,RelGegevens!H$2))</f>
        <v/>
      </c>
      <c r="I102" s="5" t="str">
        <f>IF(INDEX('Afvalgegevens LMA'!$A$1:$BK$1003,RelGegevens!$A102+'Data LMA'!$A$2,RelGegevens!I$2)="","",INDEX('Afvalgegevens LMA'!$A$1:$BK$1003,RelGegevens!$A102+'Data LMA'!$A$2,RelGegevens!I$2))</f>
        <v/>
      </c>
      <c r="J102" s="5" t="str">
        <f>IF(INDEX('Afvalgegevens LMA'!$A$1:$BK$1003,RelGegevens!$A102+'Data LMA'!$A$2,RelGegevens!J$2)="","",INDEX('Afvalgegevens LMA'!$A$1:$BK$1003,RelGegevens!$A102+'Data LMA'!$A$2,RelGegevens!J$2))</f>
        <v/>
      </c>
      <c r="K102" s="5" t="str">
        <f>IF(INDEX('Afvalgegevens LMA'!$A$1:$BK$1003,RelGegevens!$A102+'Data LMA'!$A$2,RelGegevens!K$2)="","",INDEX('Afvalgegevens LMA'!$A$1:$BK$1003,RelGegevens!$A102+'Data LMA'!$A$2,RelGegevens!K$2))</f>
        <v/>
      </c>
      <c r="L102" s="5" t="str">
        <f>IF(INDEX('Afvalgegevens LMA'!$A$1:$BK$1003,RelGegevens!$A102+'Data LMA'!$A$2,RelGegevens!L$2)="","",INDEX('Afvalgegevens LMA'!$A$1:$BK$1003,RelGegevens!$A102+'Data LMA'!$A$2,RelGegevens!L$2))</f>
        <v/>
      </c>
      <c r="M102" s="5" t="str">
        <f>IF(INDEX('Afvalgegevens LMA'!$A$1:$BK$1003,RelGegevens!$A102+'Data LMA'!$A$2,RelGegevens!M$2)="","",INDEX('Afvalgegevens LMA'!$A$1:$BK$1003,RelGegevens!$A102+'Data LMA'!$A$2,RelGegevens!M$2))</f>
        <v/>
      </c>
    </row>
    <row r="103" spans="1:13" x14ac:dyDescent="0.25">
      <c r="A103" s="8">
        <f t="shared" si="12"/>
        <v>101</v>
      </c>
      <c r="B103" s="8" t="str">
        <f t="shared" si="13"/>
        <v/>
      </c>
      <c r="C103" s="8" t="str">
        <f t="shared" si="14"/>
        <v/>
      </c>
      <c r="D103" s="5">
        <f t="shared" si="15"/>
        <v>-1</v>
      </c>
      <c r="E103" s="5">
        <f t="shared" si="16"/>
        <v>-1</v>
      </c>
      <c r="F103" s="5" t="str">
        <f t="shared" si="17"/>
        <v/>
      </c>
      <c r="G103" s="5" t="str">
        <f>IF(INDEX('Afvalgegevens LMA'!$A$1:$BK$1003,RelGegevens!$A103+'Data LMA'!$A$2,RelGegevens!G$2)="","",INDEX('Afvalgegevens LMA'!$A$1:$BK$1003,RelGegevens!$A103+'Data LMA'!$A$2,RelGegevens!G$2))</f>
        <v/>
      </c>
      <c r="H103" s="5" t="str">
        <f>IF(INDEX('Afvalgegevens LMA'!$A$1:$BK$1003,RelGegevens!$A103+'Data LMA'!$A$2,RelGegevens!H$2)="","",INDEX('Afvalgegevens LMA'!$A$1:$BK$1003,RelGegevens!$A103+'Data LMA'!$A$2,RelGegevens!H$2))</f>
        <v/>
      </c>
      <c r="I103" s="5" t="str">
        <f>IF(INDEX('Afvalgegevens LMA'!$A$1:$BK$1003,RelGegevens!$A103+'Data LMA'!$A$2,RelGegevens!I$2)="","",INDEX('Afvalgegevens LMA'!$A$1:$BK$1003,RelGegevens!$A103+'Data LMA'!$A$2,RelGegevens!I$2))</f>
        <v/>
      </c>
      <c r="J103" s="5" t="str">
        <f>IF(INDEX('Afvalgegevens LMA'!$A$1:$BK$1003,RelGegevens!$A103+'Data LMA'!$A$2,RelGegevens!J$2)="","",INDEX('Afvalgegevens LMA'!$A$1:$BK$1003,RelGegevens!$A103+'Data LMA'!$A$2,RelGegevens!J$2))</f>
        <v/>
      </c>
      <c r="K103" s="5" t="str">
        <f>IF(INDEX('Afvalgegevens LMA'!$A$1:$BK$1003,RelGegevens!$A103+'Data LMA'!$A$2,RelGegevens!K$2)="","",INDEX('Afvalgegevens LMA'!$A$1:$BK$1003,RelGegevens!$A103+'Data LMA'!$A$2,RelGegevens!K$2))</f>
        <v/>
      </c>
      <c r="L103" s="5" t="str">
        <f>IF(INDEX('Afvalgegevens LMA'!$A$1:$BK$1003,RelGegevens!$A103+'Data LMA'!$A$2,RelGegevens!L$2)="","",INDEX('Afvalgegevens LMA'!$A$1:$BK$1003,RelGegevens!$A103+'Data LMA'!$A$2,RelGegevens!L$2))</f>
        <v/>
      </c>
      <c r="M103" s="5" t="str">
        <f>IF(INDEX('Afvalgegevens LMA'!$A$1:$BK$1003,RelGegevens!$A103+'Data LMA'!$A$2,RelGegevens!M$2)="","",INDEX('Afvalgegevens LMA'!$A$1:$BK$1003,RelGegevens!$A103+'Data LMA'!$A$2,RelGegevens!M$2))</f>
        <v/>
      </c>
    </row>
    <row r="104" spans="1:13" x14ac:dyDescent="0.25">
      <c r="A104" s="8">
        <f t="shared" si="12"/>
        <v>102</v>
      </c>
      <c r="B104" s="8" t="str">
        <f t="shared" si="13"/>
        <v/>
      </c>
      <c r="C104" s="8" t="str">
        <f t="shared" si="14"/>
        <v/>
      </c>
      <c r="D104" s="5">
        <f t="shared" si="15"/>
        <v>-1</v>
      </c>
      <c r="E104" s="5">
        <f t="shared" si="16"/>
        <v>-1</v>
      </c>
      <c r="F104" s="5" t="str">
        <f t="shared" si="17"/>
        <v/>
      </c>
      <c r="G104" s="5" t="str">
        <f>IF(INDEX('Afvalgegevens LMA'!$A$1:$BK$1003,RelGegevens!$A104+'Data LMA'!$A$2,RelGegevens!G$2)="","",INDEX('Afvalgegevens LMA'!$A$1:$BK$1003,RelGegevens!$A104+'Data LMA'!$A$2,RelGegevens!G$2))</f>
        <v/>
      </c>
      <c r="H104" s="5" t="str">
        <f>IF(INDEX('Afvalgegevens LMA'!$A$1:$BK$1003,RelGegevens!$A104+'Data LMA'!$A$2,RelGegevens!H$2)="","",INDEX('Afvalgegevens LMA'!$A$1:$BK$1003,RelGegevens!$A104+'Data LMA'!$A$2,RelGegevens!H$2))</f>
        <v/>
      </c>
      <c r="I104" s="5" t="str">
        <f>IF(INDEX('Afvalgegevens LMA'!$A$1:$BK$1003,RelGegevens!$A104+'Data LMA'!$A$2,RelGegevens!I$2)="","",INDEX('Afvalgegevens LMA'!$A$1:$BK$1003,RelGegevens!$A104+'Data LMA'!$A$2,RelGegevens!I$2))</f>
        <v/>
      </c>
      <c r="J104" s="5" t="str">
        <f>IF(INDEX('Afvalgegevens LMA'!$A$1:$BK$1003,RelGegevens!$A104+'Data LMA'!$A$2,RelGegevens!J$2)="","",INDEX('Afvalgegevens LMA'!$A$1:$BK$1003,RelGegevens!$A104+'Data LMA'!$A$2,RelGegevens!J$2))</f>
        <v/>
      </c>
      <c r="K104" s="5" t="str">
        <f>IF(INDEX('Afvalgegevens LMA'!$A$1:$BK$1003,RelGegevens!$A104+'Data LMA'!$A$2,RelGegevens!K$2)="","",INDEX('Afvalgegevens LMA'!$A$1:$BK$1003,RelGegevens!$A104+'Data LMA'!$A$2,RelGegevens!K$2))</f>
        <v/>
      </c>
      <c r="L104" s="5" t="str">
        <f>IF(INDEX('Afvalgegevens LMA'!$A$1:$BK$1003,RelGegevens!$A104+'Data LMA'!$A$2,RelGegevens!L$2)="","",INDEX('Afvalgegevens LMA'!$A$1:$BK$1003,RelGegevens!$A104+'Data LMA'!$A$2,RelGegevens!L$2))</f>
        <v/>
      </c>
      <c r="M104" s="5" t="str">
        <f>IF(INDEX('Afvalgegevens LMA'!$A$1:$BK$1003,RelGegevens!$A104+'Data LMA'!$A$2,RelGegevens!M$2)="","",INDEX('Afvalgegevens LMA'!$A$1:$BK$1003,RelGegevens!$A104+'Data LMA'!$A$2,RelGegevens!M$2))</f>
        <v/>
      </c>
    </row>
    <row r="105" spans="1:13" x14ac:dyDescent="0.25">
      <c r="A105" s="8">
        <f t="shared" si="12"/>
        <v>103</v>
      </c>
      <c r="B105" s="8" t="str">
        <f t="shared" si="13"/>
        <v/>
      </c>
      <c r="C105" s="8" t="str">
        <f t="shared" si="14"/>
        <v/>
      </c>
      <c r="D105" s="5">
        <f t="shared" si="15"/>
        <v>-1</v>
      </c>
      <c r="E105" s="5">
        <f t="shared" si="16"/>
        <v>-1</v>
      </c>
      <c r="F105" s="5" t="str">
        <f t="shared" si="17"/>
        <v/>
      </c>
      <c r="G105" s="5" t="str">
        <f>IF(INDEX('Afvalgegevens LMA'!$A$1:$BK$1003,RelGegevens!$A105+'Data LMA'!$A$2,RelGegevens!G$2)="","",INDEX('Afvalgegevens LMA'!$A$1:$BK$1003,RelGegevens!$A105+'Data LMA'!$A$2,RelGegevens!G$2))</f>
        <v/>
      </c>
      <c r="H105" s="5" t="str">
        <f>IF(INDEX('Afvalgegevens LMA'!$A$1:$BK$1003,RelGegevens!$A105+'Data LMA'!$A$2,RelGegevens!H$2)="","",INDEX('Afvalgegevens LMA'!$A$1:$BK$1003,RelGegevens!$A105+'Data LMA'!$A$2,RelGegevens!H$2))</f>
        <v/>
      </c>
      <c r="I105" s="5" t="str">
        <f>IF(INDEX('Afvalgegevens LMA'!$A$1:$BK$1003,RelGegevens!$A105+'Data LMA'!$A$2,RelGegevens!I$2)="","",INDEX('Afvalgegevens LMA'!$A$1:$BK$1003,RelGegevens!$A105+'Data LMA'!$A$2,RelGegevens!I$2))</f>
        <v/>
      </c>
      <c r="J105" s="5" t="str">
        <f>IF(INDEX('Afvalgegevens LMA'!$A$1:$BK$1003,RelGegevens!$A105+'Data LMA'!$A$2,RelGegevens!J$2)="","",INDEX('Afvalgegevens LMA'!$A$1:$BK$1003,RelGegevens!$A105+'Data LMA'!$A$2,RelGegevens!J$2))</f>
        <v/>
      </c>
      <c r="K105" s="5" t="str">
        <f>IF(INDEX('Afvalgegevens LMA'!$A$1:$BK$1003,RelGegevens!$A105+'Data LMA'!$A$2,RelGegevens!K$2)="","",INDEX('Afvalgegevens LMA'!$A$1:$BK$1003,RelGegevens!$A105+'Data LMA'!$A$2,RelGegevens!K$2))</f>
        <v/>
      </c>
      <c r="L105" s="5" t="str">
        <f>IF(INDEX('Afvalgegevens LMA'!$A$1:$BK$1003,RelGegevens!$A105+'Data LMA'!$A$2,RelGegevens!L$2)="","",INDEX('Afvalgegevens LMA'!$A$1:$BK$1003,RelGegevens!$A105+'Data LMA'!$A$2,RelGegevens!L$2))</f>
        <v/>
      </c>
      <c r="M105" s="5" t="str">
        <f>IF(INDEX('Afvalgegevens LMA'!$A$1:$BK$1003,RelGegevens!$A105+'Data LMA'!$A$2,RelGegevens!M$2)="","",INDEX('Afvalgegevens LMA'!$A$1:$BK$1003,RelGegevens!$A105+'Data LMA'!$A$2,RelGegevens!M$2))</f>
        <v/>
      </c>
    </row>
    <row r="106" spans="1:13" x14ac:dyDescent="0.25">
      <c r="A106" s="8">
        <f t="shared" si="12"/>
        <v>104</v>
      </c>
      <c r="B106" s="8" t="str">
        <f t="shared" si="13"/>
        <v/>
      </c>
      <c r="C106" s="8" t="str">
        <f t="shared" si="14"/>
        <v/>
      </c>
      <c r="D106" s="5">
        <f t="shared" si="15"/>
        <v>-1</v>
      </c>
      <c r="E106" s="5">
        <f t="shared" si="16"/>
        <v>-1</v>
      </c>
      <c r="F106" s="5" t="str">
        <f t="shared" si="17"/>
        <v/>
      </c>
      <c r="G106" s="5" t="str">
        <f>IF(INDEX('Afvalgegevens LMA'!$A$1:$BK$1003,RelGegevens!$A106+'Data LMA'!$A$2,RelGegevens!G$2)="","",INDEX('Afvalgegevens LMA'!$A$1:$BK$1003,RelGegevens!$A106+'Data LMA'!$A$2,RelGegevens!G$2))</f>
        <v/>
      </c>
      <c r="H106" s="5" t="str">
        <f>IF(INDEX('Afvalgegevens LMA'!$A$1:$BK$1003,RelGegevens!$A106+'Data LMA'!$A$2,RelGegevens!H$2)="","",INDEX('Afvalgegevens LMA'!$A$1:$BK$1003,RelGegevens!$A106+'Data LMA'!$A$2,RelGegevens!H$2))</f>
        <v/>
      </c>
      <c r="I106" s="5" t="str">
        <f>IF(INDEX('Afvalgegevens LMA'!$A$1:$BK$1003,RelGegevens!$A106+'Data LMA'!$A$2,RelGegevens!I$2)="","",INDEX('Afvalgegevens LMA'!$A$1:$BK$1003,RelGegevens!$A106+'Data LMA'!$A$2,RelGegevens!I$2))</f>
        <v/>
      </c>
      <c r="J106" s="5" t="str">
        <f>IF(INDEX('Afvalgegevens LMA'!$A$1:$BK$1003,RelGegevens!$A106+'Data LMA'!$A$2,RelGegevens!J$2)="","",INDEX('Afvalgegevens LMA'!$A$1:$BK$1003,RelGegevens!$A106+'Data LMA'!$A$2,RelGegevens!J$2))</f>
        <v/>
      </c>
      <c r="K106" s="5" t="str">
        <f>IF(INDEX('Afvalgegevens LMA'!$A$1:$BK$1003,RelGegevens!$A106+'Data LMA'!$A$2,RelGegevens!K$2)="","",INDEX('Afvalgegevens LMA'!$A$1:$BK$1003,RelGegevens!$A106+'Data LMA'!$A$2,RelGegevens!K$2))</f>
        <v/>
      </c>
      <c r="L106" s="5" t="str">
        <f>IF(INDEX('Afvalgegevens LMA'!$A$1:$BK$1003,RelGegevens!$A106+'Data LMA'!$A$2,RelGegevens!L$2)="","",INDEX('Afvalgegevens LMA'!$A$1:$BK$1003,RelGegevens!$A106+'Data LMA'!$A$2,RelGegevens!L$2))</f>
        <v/>
      </c>
      <c r="M106" s="5" t="str">
        <f>IF(INDEX('Afvalgegevens LMA'!$A$1:$BK$1003,RelGegevens!$A106+'Data LMA'!$A$2,RelGegevens!M$2)="","",INDEX('Afvalgegevens LMA'!$A$1:$BK$1003,RelGegevens!$A106+'Data LMA'!$A$2,RelGegevens!M$2))</f>
        <v/>
      </c>
    </row>
    <row r="107" spans="1:13" x14ac:dyDescent="0.25">
      <c r="A107" s="8">
        <f t="shared" si="12"/>
        <v>105</v>
      </c>
      <c r="B107" s="8" t="str">
        <f t="shared" si="13"/>
        <v/>
      </c>
      <c r="C107" s="8" t="str">
        <f t="shared" si="14"/>
        <v/>
      </c>
      <c r="D107" s="5">
        <f t="shared" si="15"/>
        <v>-1</v>
      </c>
      <c r="E107" s="5">
        <f t="shared" si="16"/>
        <v>-1</v>
      </c>
      <c r="F107" s="5" t="str">
        <f t="shared" si="17"/>
        <v/>
      </c>
      <c r="G107" s="5" t="str">
        <f>IF(INDEX('Afvalgegevens LMA'!$A$1:$BK$1003,RelGegevens!$A107+'Data LMA'!$A$2,RelGegevens!G$2)="","",INDEX('Afvalgegevens LMA'!$A$1:$BK$1003,RelGegevens!$A107+'Data LMA'!$A$2,RelGegevens!G$2))</f>
        <v/>
      </c>
      <c r="H107" s="5" t="str">
        <f>IF(INDEX('Afvalgegevens LMA'!$A$1:$BK$1003,RelGegevens!$A107+'Data LMA'!$A$2,RelGegevens!H$2)="","",INDEX('Afvalgegevens LMA'!$A$1:$BK$1003,RelGegevens!$A107+'Data LMA'!$A$2,RelGegevens!H$2))</f>
        <v/>
      </c>
      <c r="I107" s="5" t="str">
        <f>IF(INDEX('Afvalgegevens LMA'!$A$1:$BK$1003,RelGegevens!$A107+'Data LMA'!$A$2,RelGegevens!I$2)="","",INDEX('Afvalgegevens LMA'!$A$1:$BK$1003,RelGegevens!$A107+'Data LMA'!$A$2,RelGegevens!I$2))</f>
        <v/>
      </c>
      <c r="J107" s="5" t="str">
        <f>IF(INDEX('Afvalgegevens LMA'!$A$1:$BK$1003,RelGegevens!$A107+'Data LMA'!$A$2,RelGegevens!J$2)="","",INDEX('Afvalgegevens LMA'!$A$1:$BK$1003,RelGegevens!$A107+'Data LMA'!$A$2,RelGegevens!J$2))</f>
        <v/>
      </c>
      <c r="K107" s="5" t="str">
        <f>IF(INDEX('Afvalgegevens LMA'!$A$1:$BK$1003,RelGegevens!$A107+'Data LMA'!$A$2,RelGegevens!K$2)="","",INDEX('Afvalgegevens LMA'!$A$1:$BK$1003,RelGegevens!$A107+'Data LMA'!$A$2,RelGegevens!K$2))</f>
        <v/>
      </c>
      <c r="L107" s="5" t="str">
        <f>IF(INDEX('Afvalgegevens LMA'!$A$1:$BK$1003,RelGegevens!$A107+'Data LMA'!$A$2,RelGegevens!L$2)="","",INDEX('Afvalgegevens LMA'!$A$1:$BK$1003,RelGegevens!$A107+'Data LMA'!$A$2,RelGegevens!L$2))</f>
        <v/>
      </c>
      <c r="M107" s="5" t="str">
        <f>IF(INDEX('Afvalgegevens LMA'!$A$1:$BK$1003,RelGegevens!$A107+'Data LMA'!$A$2,RelGegevens!M$2)="","",INDEX('Afvalgegevens LMA'!$A$1:$BK$1003,RelGegevens!$A107+'Data LMA'!$A$2,RelGegevens!M$2))</f>
        <v/>
      </c>
    </row>
    <row r="108" spans="1:13" x14ac:dyDescent="0.25">
      <c r="A108" s="8">
        <f t="shared" si="12"/>
        <v>106</v>
      </c>
      <c r="B108" s="8" t="str">
        <f t="shared" si="13"/>
        <v/>
      </c>
      <c r="C108" s="8" t="str">
        <f t="shared" si="14"/>
        <v/>
      </c>
      <c r="D108" s="5">
        <f t="shared" si="15"/>
        <v>-1</v>
      </c>
      <c r="E108" s="5">
        <f t="shared" si="16"/>
        <v>-1</v>
      </c>
      <c r="F108" s="5" t="str">
        <f t="shared" si="17"/>
        <v/>
      </c>
      <c r="G108" s="5" t="str">
        <f>IF(INDEX('Afvalgegevens LMA'!$A$1:$BK$1003,RelGegevens!$A108+'Data LMA'!$A$2,RelGegevens!G$2)="","",INDEX('Afvalgegevens LMA'!$A$1:$BK$1003,RelGegevens!$A108+'Data LMA'!$A$2,RelGegevens!G$2))</f>
        <v/>
      </c>
      <c r="H108" s="5" t="str">
        <f>IF(INDEX('Afvalgegevens LMA'!$A$1:$BK$1003,RelGegevens!$A108+'Data LMA'!$A$2,RelGegevens!H$2)="","",INDEX('Afvalgegevens LMA'!$A$1:$BK$1003,RelGegevens!$A108+'Data LMA'!$A$2,RelGegevens!H$2))</f>
        <v/>
      </c>
      <c r="I108" s="5" t="str">
        <f>IF(INDEX('Afvalgegevens LMA'!$A$1:$BK$1003,RelGegevens!$A108+'Data LMA'!$A$2,RelGegevens!I$2)="","",INDEX('Afvalgegevens LMA'!$A$1:$BK$1003,RelGegevens!$A108+'Data LMA'!$A$2,RelGegevens!I$2))</f>
        <v/>
      </c>
      <c r="J108" s="5" t="str">
        <f>IF(INDEX('Afvalgegevens LMA'!$A$1:$BK$1003,RelGegevens!$A108+'Data LMA'!$A$2,RelGegevens!J$2)="","",INDEX('Afvalgegevens LMA'!$A$1:$BK$1003,RelGegevens!$A108+'Data LMA'!$A$2,RelGegevens!J$2))</f>
        <v/>
      </c>
      <c r="K108" s="5" t="str">
        <f>IF(INDEX('Afvalgegevens LMA'!$A$1:$BK$1003,RelGegevens!$A108+'Data LMA'!$A$2,RelGegevens!K$2)="","",INDEX('Afvalgegevens LMA'!$A$1:$BK$1003,RelGegevens!$A108+'Data LMA'!$A$2,RelGegevens!K$2))</f>
        <v/>
      </c>
      <c r="L108" s="5" t="str">
        <f>IF(INDEX('Afvalgegevens LMA'!$A$1:$BK$1003,RelGegevens!$A108+'Data LMA'!$A$2,RelGegevens!L$2)="","",INDEX('Afvalgegevens LMA'!$A$1:$BK$1003,RelGegevens!$A108+'Data LMA'!$A$2,RelGegevens!L$2))</f>
        <v/>
      </c>
      <c r="M108" s="5" t="str">
        <f>IF(INDEX('Afvalgegevens LMA'!$A$1:$BK$1003,RelGegevens!$A108+'Data LMA'!$A$2,RelGegevens!M$2)="","",INDEX('Afvalgegevens LMA'!$A$1:$BK$1003,RelGegevens!$A108+'Data LMA'!$A$2,RelGegevens!M$2))</f>
        <v/>
      </c>
    </row>
    <row r="109" spans="1:13" x14ac:dyDescent="0.25">
      <c r="A109" s="8">
        <f t="shared" si="12"/>
        <v>107</v>
      </c>
      <c r="B109" s="8" t="str">
        <f t="shared" si="13"/>
        <v/>
      </c>
      <c r="C109" s="8" t="str">
        <f t="shared" si="14"/>
        <v/>
      </c>
      <c r="D109" s="5">
        <f t="shared" si="15"/>
        <v>-1</v>
      </c>
      <c r="E109" s="5">
        <f t="shared" si="16"/>
        <v>-1</v>
      </c>
      <c r="F109" s="5" t="str">
        <f t="shared" si="17"/>
        <v/>
      </c>
      <c r="G109" s="5" t="str">
        <f>IF(INDEX('Afvalgegevens LMA'!$A$1:$BK$1003,RelGegevens!$A109+'Data LMA'!$A$2,RelGegevens!G$2)="","",INDEX('Afvalgegevens LMA'!$A$1:$BK$1003,RelGegevens!$A109+'Data LMA'!$A$2,RelGegevens!G$2))</f>
        <v/>
      </c>
      <c r="H109" s="5" t="str">
        <f>IF(INDEX('Afvalgegevens LMA'!$A$1:$BK$1003,RelGegevens!$A109+'Data LMA'!$A$2,RelGegevens!H$2)="","",INDEX('Afvalgegevens LMA'!$A$1:$BK$1003,RelGegevens!$A109+'Data LMA'!$A$2,RelGegevens!H$2))</f>
        <v/>
      </c>
      <c r="I109" s="5" t="str">
        <f>IF(INDEX('Afvalgegevens LMA'!$A$1:$BK$1003,RelGegevens!$A109+'Data LMA'!$A$2,RelGegevens!I$2)="","",INDEX('Afvalgegevens LMA'!$A$1:$BK$1003,RelGegevens!$A109+'Data LMA'!$A$2,RelGegevens!I$2))</f>
        <v/>
      </c>
      <c r="J109" s="5" t="str">
        <f>IF(INDEX('Afvalgegevens LMA'!$A$1:$BK$1003,RelGegevens!$A109+'Data LMA'!$A$2,RelGegevens!J$2)="","",INDEX('Afvalgegevens LMA'!$A$1:$BK$1003,RelGegevens!$A109+'Data LMA'!$A$2,RelGegevens!J$2))</f>
        <v/>
      </c>
      <c r="K109" s="5" t="str">
        <f>IF(INDEX('Afvalgegevens LMA'!$A$1:$BK$1003,RelGegevens!$A109+'Data LMA'!$A$2,RelGegevens!K$2)="","",INDEX('Afvalgegevens LMA'!$A$1:$BK$1003,RelGegevens!$A109+'Data LMA'!$A$2,RelGegevens!K$2))</f>
        <v/>
      </c>
      <c r="L109" s="5" t="str">
        <f>IF(INDEX('Afvalgegevens LMA'!$A$1:$BK$1003,RelGegevens!$A109+'Data LMA'!$A$2,RelGegevens!L$2)="","",INDEX('Afvalgegevens LMA'!$A$1:$BK$1003,RelGegevens!$A109+'Data LMA'!$A$2,RelGegevens!L$2))</f>
        <v/>
      </c>
      <c r="M109" s="5" t="str">
        <f>IF(INDEX('Afvalgegevens LMA'!$A$1:$BK$1003,RelGegevens!$A109+'Data LMA'!$A$2,RelGegevens!M$2)="","",INDEX('Afvalgegevens LMA'!$A$1:$BK$1003,RelGegevens!$A109+'Data LMA'!$A$2,RelGegevens!M$2))</f>
        <v/>
      </c>
    </row>
    <row r="110" spans="1:13" x14ac:dyDescent="0.25">
      <c r="A110" s="8">
        <f t="shared" si="12"/>
        <v>108</v>
      </c>
      <c r="B110" s="8" t="str">
        <f t="shared" si="13"/>
        <v/>
      </c>
      <c r="C110" s="8" t="str">
        <f t="shared" si="14"/>
        <v/>
      </c>
      <c r="D110" s="5">
        <f t="shared" si="15"/>
        <v>-1</v>
      </c>
      <c r="E110" s="5">
        <f t="shared" si="16"/>
        <v>-1</v>
      </c>
      <c r="F110" s="5" t="str">
        <f t="shared" si="17"/>
        <v/>
      </c>
      <c r="G110" s="5" t="str">
        <f>IF(INDEX('Afvalgegevens LMA'!$A$1:$BK$1003,RelGegevens!$A110+'Data LMA'!$A$2,RelGegevens!G$2)="","",INDEX('Afvalgegevens LMA'!$A$1:$BK$1003,RelGegevens!$A110+'Data LMA'!$A$2,RelGegevens!G$2))</f>
        <v/>
      </c>
      <c r="H110" s="5" t="str">
        <f>IF(INDEX('Afvalgegevens LMA'!$A$1:$BK$1003,RelGegevens!$A110+'Data LMA'!$A$2,RelGegevens!H$2)="","",INDEX('Afvalgegevens LMA'!$A$1:$BK$1003,RelGegevens!$A110+'Data LMA'!$A$2,RelGegevens!H$2))</f>
        <v/>
      </c>
      <c r="I110" s="5" t="str">
        <f>IF(INDEX('Afvalgegevens LMA'!$A$1:$BK$1003,RelGegevens!$A110+'Data LMA'!$A$2,RelGegevens!I$2)="","",INDEX('Afvalgegevens LMA'!$A$1:$BK$1003,RelGegevens!$A110+'Data LMA'!$A$2,RelGegevens!I$2))</f>
        <v/>
      </c>
      <c r="J110" s="5" t="str">
        <f>IF(INDEX('Afvalgegevens LMA'!$A$1:$BK$1003,RelGegevens!$A110+'Data LMA'!$A$2,RelGegevens!J$2)="","",INDEX('Afvalgegevens LMA'!$A$1:$BK$1003,RelGegevens!$A110+'Data LMA'!$A$2,RelGegevens!J$2))</f>
        <v/>
      </c>
      <c r="K110" s="5" t="str">
        <f>IF(INDEX('Afvalgegevens LMA'!$A$1:$BK$1003,RelGegevens!$A110+'Data LMA'!$A$2,RelGegevens!K$2)="","",INDEX('Afvalgegevens LMA'!$A$1:$BK$1003,RelGegevens!$A110+'Data LMA'!$A$2,RelGegevens!K$2))</f>
        <v/>
      </c>
      <c r="L110" s="5" t="str">
        <f>IF(INDEX('Afvalgegevens LMA'!$A$1:$BK$1003,RelGegevens!$A110+'Data LMA'!$A$2,RelGegevens!L$2)="","",INDEX('Afvalgegevens LMA'!$A$1:$BK$1003,RelGegevens!$A110+'Data LMA'!$A$2,RelGegevens!L$2))</f>
        <v/>
      </c>
      <c r="M110" s="5" t="str">
        <f>IF(INDEX('Afvalgegevens LMA'!$A$1:$BK$1003,RelGegevens!$A110+'Data LMA'!$A$2,RelGegevens!M$2)="","",INDEX('Afvalgegevens LMA'!$A$1:$BK$1003,RelGegevens!$A110+'Data LMA'!$A$2,RelGegevens!M$2))</f>
        <v/>
      </c>
    </row>
    <row r="111" spans="1:13" x14ac:dyDescent="0.25">
      <c r="A111" s="8">
        <f t="shared" si="12"/>
        <v>109</v>
      </c>
      <c r="B111" s="8" t="str">
        <f t="shared" si="13"/>
        <v/>
      </c>
      <c r="C111" s="8" t="str">
        <f t="shared" si="14"/>
        <v/>
      </c>
      <c r="D111" s="5">
        <f t="shared" si="15"/>
        <v>-1</v>
      </c>
      <c r="E111" s="5">
        <f t="shared" si="16"/>
        <v>-1</v>
      </c>
      <c r="F111" s="5" t="str">
        <f t="shared" si="17"/>
        <v/>
      </c>
      <c r="G111" s="5" t="str">
        <f>IF(INDEX('Afvalgegevens LMA'!$A$1:$BK$1003,RelGegevens!$A111+'Data LMA'!$A$2,RelGegevens!G$2)="","",INDEX('Afvalgegevens LMA'!$A$1:$BK$1003,RelGegevens!$A111+'Data LMA'!$A$2,RelGegevens!G$2))</f>
        <v/>
      </c>
      <c r="H111" s="5" t="str">
        <f>IF(INDEX('Afvalgegevens LMA'!$A$1:$BK$1003,RelGegevens!$A111+'Data LMA'!$A$2,RelGegevens!H$2)="","",INDEX('Afvalgegevens LMA'!$A$1:$BK$1003,RelGegevens!$A111+'Data LMA'!$A$2,RelGegevens!H$2))</f>
        <v/>
      </c>
      <c r="I111" s="5" t="str">
        <f>IF(INDEX('Afvalgegevens LMA'!$A$1:$BK$1003,RelGegevens!$A111+'Data LMA'!$A$2,RelGegevens!I$2)="","",INDEX('Afvalgegevens LMA'!$A$1:$BK$1003,RelGegevens!$A111+'Data LMA'!$A$2,RelGegevens!I$2))</f>
        <v/>
      </c>
      <c r="J111" s="5" t="str">
        <f>IF(INDEX('Afvalgegevens LMA'!$A$1:$BK$1003,RelGegevens!$A111+'Data LMA'!$A$2,RelGegevens!J$2)="","",INDEX('Afvalgegevens LMA'!$A$1:$BK$1003,RelGegevens!$A111+'Data LMA'!$A$2,RelGegevens!J$2))</f>
        <v/>
      </c>
      <c r="K111" s="5" t="str">
        <f>IF(INDEX('Afvalgegevens LMA'!$A$1:$BK$1003,RelGegevens!$A111+'Data LMA'!$A$2,RelGegevens!K$2)="","",INDEX('Afvalgegevens LMA'!$A$1:$BK$1003,RelGegevens!$A111+'Data LMA'!$A$2,RelGegevens!K$2))</f>
        <v/>
      </c>
      <c r="L111" s="5" t="str">
        <f>IF(INDEX('Afvalgegevens LMA'!$A$1:$BK$1003,RelGegevens!$A111+'Data LMA'!$A$2,RelGegevens!L$2)="","",INDEX('Afvalgegevens LMA'!$A$1:$BK$1003,RelGegevens!$A111+'Data LMA'!$A$2,RelGegevens!L$2))</f>
        <v/>
      </c>
      <c r="M111" s="5" t="str">
        <f>IF(INDEX('Afvalgegevens LMA'!$A$1:$BK$1003,RelGegevens!$A111+'Data LMA'!$A$2,RelGegevens!M$2)="","",INDEX('Afvalgegevens LMA'!$A$1:$BK$1003,RelGegevens!$A111+'Data LMA'!$A$2,RelGegevens!M$2))</f>
        <v/>
      </c>
    </row>
    <row r="112" spans="1:13" x14ac:dyDescent="0.25">
      <c r="A112" s="8">
        <f t="shared" si="12"/>
        <v>110</v>
      </c>
      <c r="B112" s="8" t="str">
        <f t="shared" si="13"/>
        <v/>
      </c>
      <c r="C112" s="8" t="str">
        <f t="shared" si="14"/>
        <v/>
      </c>
      <c r="D112" s="5">
        <f t="shared" si="15"/>
        <v>-1</v>
      </c>
      <c r="E112" s="5">
        <f t="shared" si="16"/>
        <v>-1</v>
      </c>
      <c r="F112" s="5" t="str">
        <f t="shared" si="17"/>
        <v/>
      </c>
      <c r="G112" s="5" t="str">
        <f>IF(INDEX('Afvalgegevens LMA'!$A$1:$BK$1003,RelGegevens!$A112+'Data LMA'!$A$2,RelGegevens!G$2)="","",INDEX('Afvalgegevens LMA'!$A$1:$BK$1003,RelGegevens!$A112+'Data LMA'!$A$2,RelGegevens!G$2))</f>
        <v/>
      </c>
      <c r="H112" s="5" t="str">
        <f>IF(INDEX('Afvalgegevens LMA'!$A$1:$BK$1003,RelGegevens!$A112+'Data LMA'!$A$2,RelGegevens!H$2)="","",INDEX('Afvalgegevens LMA'!$A$1:$BK$1003,RelGegevens!$A112+'Data LMA'!$A$2,RelGegevens!H$2))</f>
        <v/>
      </c>
      <c r="I112" s="5" t="str">
        <f>IF(INDEX('Afvalgegevens LMA'!$A$1:$BK$1003,RelGegevens!$A112+'Data LMA'!$A$2,RelGegevens!I$2)="","",INDEX('Afvalgegevens LMA'!$A$1:$BK$1003,RelGegevens!$A112+'Data LMA'!$A$2,RelGegevens!I$2))</f>
        <v/>
      </c>
      <c r="J112" s="5" t="str">
        <f>IF(INDEX('Afvalgegevens LMA'!$A$1:$BK$1003,RelGegevens!$A112+'Data LMA'!$A$2,RelGegevens!J$2)="","",INDEX('Afvalgegevens LMA'!$A$1:$BK$1003,RelGegevens!$A112+'Data LMA'!$A$2,RelGegevens!J$2))</f>
        <v/>
      </c>
      <c r="K112" s="5" t="str">
        <f>IF(INDEX('Afvalgegevens LMA'!$A$1:$BK$1003,RelGegevens!$A112+'Data LMA'!$A$2,RelGegevens!K$2)="","",INDEX('Afvalgegevens LMA'!$A$1:$BK$1003,RelGegevens!$A112+'Data LMA'!$A$2,RelGegevens!K$2))</f>
        <v/>
      </c>
      <c r="L112" s="5" t="str">
        <f>IF(INDEX('Afvalgegevens LMA'!$A$1:$BK$1003,RelGegevens!$A112+'Data LMA'!$A$2,RelGegevens!L$2)="","",INDEX('Afvalgegevens LMA'!$A$1:$BK$1003,RelGegevens!$A112+'Data LMA'!$A$2,RelGegevens!L$2))</f>
        <v/>
      </c>
      <c r="M112" s="5" t="str">
        <f>IF(INDEX('Afvalgegevens LMA'!$A$1:$BK$1003,RelGegevens!$A112+'Data LMA'!$A$2,RelGegevens!M$2)="","",INDEX('Afvalgegevens LMA'!$A$1:$BK$1003,RelGegevens!$A112+'Data LMA'!$A$2,RelGegevens!M$2))</f>
        <v/>
      </c>
    </row>
    <row r="113" spans="1:13" x14ac:dyDescent="0.25">
      <c r="A113" s="8">
        <f t="shared" si="12"/>
        <v>111</v>
      </c>
      <c r="B113" s="8" t="str">
        <f t="shared" si="13"/>
        <v/>
      </c>
      <c r="C113" s="8" t="str">
        <f t="shared" si="14"/>
        <v/>
      </c>
      <c r="D113" s="5">
        <f t="shared" si="15"/>
        <v>-1</v>
      </c>
      <c r="E113" s="5">
        <f t="shared" si="16"/>
        <v>-1</v>
      </c>
      <c r="F113" s="5" t="str">
        <f t="shared" si="17"/>
        <v/>
      </c>
      <c r="G113" s="5" t="str">
        <f>IF(INDEX('Afvalgegevens LMA'!$A$1:$BK$1003,RelGegevens!$A113+'Data LMA'!$A$2,RelGegevens!G$2)="","",INDEX('Afvalgegevens LMA'!$A$1:$BK$1003,RelGegevens!$A113+'Data LMA'!$A$2,RelGegevens!G$2))</f>
        <v/>
      </c>
      <c r="H113" s="5" t="str">
        <f>IF(INDEX('Afvalgegevens LMA'!$A$1:$BK$1003,RelGegevens!$A113+'Data LMA'!$A$2,RelGegevens!H$2)="","",INDEX('Afvalgegevens LMA'!$A$1:$BK$1003,RelGegevens!$A113+'Data LMA'!$A$2,RelGegevens!H$2))</f>
        <v/>
      </c>
      <c r="I113" s="5" t="str">
        <f>IF(INDEX('Afvalgegevens LMA'!$A$1:$BK$1003,RelGegevens!$A113+'Data LMA'!$A$2,RelGegevens!I$2)="","",INDEX('Afvalgegevens LMA'!$A$1:$BK$1003,RelGegevens!$A113+'Data LMA'!$A$2,RelGegevens!I$2))</f>
        <v/>
      </c>
      <c r="J113" s="5" t="str">
        <f>IF(INDEX('Afvalgegevens LMA'!$A$1:$BK$1003,RelGegevens!$A113+'Data LMA'!$A$2,RelGegevens!J$2)="","",INDEX('Afvalgegevens LMA'!$A$1:$BK$1003,RelGegevens!$A113+'Data LMA'!$A$2,RelGegevens!J$2))</f>
        <v/>
      </c>
      <c r="K113" s="5" t="str">
        <f>IF(INDEX('Afvalgegevens LMA'!$A$1:$BK$1003,RelGegevens!$A113+'Data LMA'!$A$2,RelGegevens!K$2)="","",INDEX('Afvalgegevens LMA'!$A$1:$BK$1003,RelGegevens!$A113+'Data LMA'!$A$2,RelGegevens!K$2))</f>
        <v/>
      </c>
      <c r="L113" s="5" t="str">
        <f>IF(INDEX('Afvalgegevens LMA'!$A$1:$BK$1003,RelGegevens!$A113+'Data LMA'!$A$2,RelGegevens!L$2)="","",INDEX('Afvalgegevens LMA'!$A$1:$BK$1003,RelGegevens!$A113+'Data LMA'!$A$2,RelGegevens!L$2))</f>
        <v/>
      </c>
      <c r="M113" s="5" t="str">
        <f>IF(INDEX('Afvalgegevens LMA'!$A$1:$BK$1003,RelGegevens!$A113+'Data LMA'!$A$2,RelGegevens!M$2)="","",INDEX('Afvalgegevens LMA'!$A$1:$BK$1003,RelGegevens!$A113+'Data LMA'!$A$2,RelGegevens!M$2))</f>
        <v/>
      </c>
    </row>
    <row r="114" spans="1:13" x14ac:dyDescent="0.25">
      <c r="A114" s="8">
        <f t="shared" si="12"/>
        <v>112</v>
      </c>
      <c r="B114" s="8" t="str">
        <f t="shared" si="13"/>
        <v/>
      </c>
      <c r="C114" s="8" t="str">
        <f t="shared" si="14"/>
        <v/>
      </c>
      <c r="D114" s="5">
        <f t="shared" si="15"/>
        <v>-1</v>
      </c>
      <c r="E114" s="5">
        <f t="shared" si="16"/>
        <v>-1</v>
      </c>
      <c r="F114" s="5" t="str">
        <f t="shared" si="17"/>
        <v/>
      </c>
      <c r="G114" s="5" t="str">
        <f>IF(INDEX('Afvalgegevens LMA'!$A$1:$BK$1003,RelGegevens!$A114+'Data LMA'!$A$2,RelGegevens!G$2)="","",INDEX('Afvalgegevens LMA'!$A$1:$BK$1003,RelGegevens!$A114+'Data LMA'!$A$2,RelGegevens!G$2))</f>
        <v/>
      </c>
      <c r="H114" s="5" t="str">
        <f>IF(INDEX('Afvalgegevens LMA'!$A$1:$BK$1003,RelGegevens!$A114+'Data LMA'!$A$2,RelGegevens!H$2)="","",INDEX('Afvalgegevens LMA'!$A$1:$BK$1003,RelGegevens!$A114+'Data LMA'!$A$2,RelGegevens!H$2))</f>
        <v/>
      </c>
      <c r="I114" s="5" t="str">
        <f>IF(INDEX('Afvalgegevens LMA'!$A$1:$BK$1003,RelGegevens!$A114+'Data LMA'!$A$2,RelGegevens!I$2)="","",INDEX('Afvalgegevens LMA'!$A$1:$BK$1003,RelGegevens!$A114+'Data LMA'!$A$2,RelGegevens!I$2))</f>
        <v/>
      </c>
      <c r="J114" s="5" t="str">
        <f>IF(INDEX('Afvalgegevens LMA'!$A$1:$BK$1003,RelGegevens!$A114+'Data LMA'!$A$2,RelGegevens!J$2)="","",INDEX('Afvalgegevens LMA'!$A$1:$BK$1003,RelGegevens!$A114+'Data LMA'!$A$2,RelGegevens!J$2))</f>
        <v/>
      </c>
      <c r="K114" s="5" t="str">
        <f>IF(INDEX('Afvalgegevens LMA'!$A$1:$BK$1003,RelGegevens!$A114+'Data LMA'!$A$2,RelGegevens!K$2)="","",INDEX('Afvalgegevens LMA'!$A$1:$BK$1003,RelGegevens!$A114+'Data LMA'!$A$2,RelGegevens!K$2))</f>
        <v/>
      </c>
      <c r="L114" s="5" t="str">
        <f>IF(INDEX('Afvalgegevens LMA'!$A$1:$BK$1003,RelGegevens!$A114+'Data LMA'!$A$2,RelGegevens!L$2)="","",INDEX('Afvalgegevens LMA'!$A$1:$BK$1003,RelGegevens!$A114+'Data LMA'!$A$2,RelGegevens!L$2))</f>
        <v/>
      </c>
      <c r="M114" s="5" t="str">
        <f>IF(INDEX('Afvalgegevens LMA'!$A$1:$BK$1003,RelGegevens!$A114+'Data LMA'!$A$2,RelGegevens!M$2)="","",INDEX('Afvalgegevens LMA'!$A$1:$BK$1003,RelGegevens!$A114+'Data LMA'!$A$2,RelGegevens!M$2))</f>
        <v/>
      </c>
    </row>
    <row r="115" spans="1:13" x14ac:dyDescent="0.25">
      <c r="A115" s="8">
        <f t="shared" si="12"/>
        <v>113</v>
      </c>
      <c r="B115" s="8" t="str">
        <f t="shared" si="13"/>
        <v/>
      </c>
      <c r="C115" s="8" t="str">
        <f t="shared" si="14"/>
        <v/>
      </c>
      <c r="D115" s="5">
        <f t="shared" si="15"/>
        <v>-1</v>
      </c>
      <c r="E115" s="5">
        <f t="shared" si="16"/>
        <v>-1</v>
      </c>
      <c r="F115" s="5" t="str">
        <f t="shared" si="17"/>
        <v/>
      </c>
      <c r="G115" s="5" t="str">
        <f>IF(INDEX('Afvalgegevens LMA'!$A$1:$BK$1003,RelGegevens!$A115+'Data LMA'!$A$2,RelGegevens!G$2)="","",INDEX('Afvalgegevens LMA'!$A$1:$BK$1003,RelGegevens!$A115+'Data LMA'!$A$2,RelGegevens!G$2))</f>
        <v/>
      </c>
      <c r="H115" s="5" t="str">
        <f>IF(INDEX('Afvalgegevens LMA'!$A$1:$BK$1003,RelGegevens!$A115+'Data LMA'!$A$2,RelGegevens!H$2)="","",INDEX('Afvalgegevens LMA'!$A$1:$BK$1003,RelGegevens!$A115+'Data LMA'!$A$2,RelGegevens!H$2))</f>
        <v/>
      </c>
      <c r="I115" s="5" t="str">
        <f>IF(INDEX('Afvalgegevens LMA'!$A$1:$BK$1003,RelGegevens!$A115+'Data LMA'!$A$2,RelGegevens!I$2)="","",INDEX('Afvalgegevens LMA'!$A$1:$BK$1003,RelGegevens!$A115+'Data LMA'!$A$2,RelGegevens!I$2))</f>
        <v/>
      </c>
      <c r="J115" s="5" t="str">
        <f>IF(INDEX('Afvalgegevens LMA'!$A$1:$BK$1003,RelGegevens!$A115+'Data LMA'!$A$2,RelGegevens!J$2)="","",INDEX('Afvalgegevens LMA'!$A$1:$BK$1003,RelGegevens!$A115+'Data LMA'!$A$2,RelGegevens!J$2))</f>
        <v/>
      </c>
      <c r="K115" s="5" t="str">
        <f>IF(INDEX('Afvalgegevens LMA'!$A$1:$BK$1003,RelGegevens!$A115+'Data LMA'!$A$2,RelGegevens!K$2)="","",INDEX('Afvalgegevens LMA'!$A$1:$BK$1003,RelGegevens!$A115+'Data LMA'!$A$2,RelGegevens!K$2))</f>
        <v/>
      </c>
      <c r="L115" s="5" t="str">
        <f>IF(INDEX('Afvalgegevens LMA'!$A$1:$BK$1003,RelGegevens!$A115+'Data LMA'!$A$2,RelGegevens!L$2)="","",INDEX('Afvalgegevens LMA'!$A$1:$BK$1003,RelGegevens!$A115+'Data LMA'!$A$2,RelGegevens!L$2))</f>
        <v/>
      </c>
      <c r="M115" s="5" t="str">
        <f>IF(INDEX('Afvalgegevens LMA'!$A$1:$BK$1003,RelGegevens!$A115+'Data LMA'!$A$2,RelGegevens!M$2)="","",INDEX('Afvalgegevens LMA'!$A$1:$BK$1003,RelGegevens!$A115+'Data LMA'!$A$2,RelGegevens!M$2))</f>
        <v/>
      </c>
    </row>
    <row r="116" spans="1:13" x14ac:dyDescent="0.25">
      <c r="A116" s="8">
        <f t="shared" si="12"/>
        <v>114</v>
      </c>
      <c r="B116" s="8" t="str">
        <f t="shared" si="13"/>
        <v/>
      </c>
      <c r="C116" s="8" t="str">
        <f t="shared" si="14"/>
        <v/>
      </c>
      <c r="D116" s="5">
        <f t="shared" si="15"/>
        <v>-1</v>
      </c>
      <c r="E116" s="5">
        <f t="shared" si="16"/>
        <v>-1</v>
      </c>
      <c r="F116" s="5" t="str">
        <f t="shared" si="17"/>
        <v/>
      </c>
      <c r="G116" s="5" t="str">
        <f>IF(INDEX('Afvalgegevens LMA'!$A$1:$BK$1003,RelGegevens!$A116+'Data LMA'!$A$2,RelGegevens!G$2)="","",INDEX('Afvalgegevens LMA'!$A$1:$BK$1003,RelGegevens!$A116+'Data LMA'!$A$2,RelGegevens!G$2))</f>
        <v/>
      </c>
      <c r="H116" s="5" t="str">
        <f>IF(INDEX('Afvalgegevens LMA'!$A$1:$BK$1003,RelGegevens!$A116+'Data LMA'!$A$2,RelGegevens!H$2)="","",INDEX('Afvalgegevens LMA'!$A$1:$BK$1003,RelGegevens!$A116+'Data LMA'!$A$2,RelGegevens!H$2))</f>
        <v/>
      </c>
      <c r="I116" s="5" t="str">
        <f>IF(INDEX('Afvalgegevens LMA'!$A$1:$BK$1003,RelGegevens!$A116+'Data LMA'!$A$2,RelGegevens!I$2)="","",INDEX('Afvalgegevens LMA'!$A$1:$BK$1003,RelGegevens!$A116+'Data LMA'!$A$2,RelGegevens!I$2))</f>
        <v/>
      </c>
      <c r="J116" s="5" t="str">
        <f>IF(INDEX('Afvalgegevens LMA'!$A$1:$BK$1003,RelGegevens!$A116+'Data LMA'!$A$2,RelGegevens!J$2)="","",INDEX('Afvalgegevens LMA'!$A$1:$BK$1003,RelGegevens!$A116+'Data LMA'!$A$2,RelGegevens!J$2))</f>
        <v/>
      </c>
      <c r="K116" s="5" t="str">
        <f>IF(INDEX('Afvalgegevens LMA'!$A$1:$BK$1003,RelGegevens!$A116+'Data LMA'!$A$2,RelGegevens!K$2)="","",INDEX('Afvalgegevens LMA'!$A$1:$BK$1003,RelGegevens!$A116+'Data LMA'!$A$2,RelGegevens!K$2))</f>
        <v/>
      </c>
      <c r="L116" s="5" t="str">
        <f>IF(INDEX('Afvalgegevens LMA'!$A$1:$BK$1003,RelGegevens!$A116+'Data LMA'!$A$2,RelGegevens!L$2)="","",INDEX('Afvalgegevens LMA'!$A$1:$BK$1003,RelGegevens!$A116+'Data LMA'!$A$2,RelGegevens!L$2))</f>
        <v/>
      </c>
      <c r="M116" s="5" t="str">
        <f>IF(INDEX('Afvalgegevens LMA'!$A$1:$BK$1003,RelGegevens!$A116+'Data LMA'!$A$2,RelGegevens!M$2)="","",INDEX('Afvalgegevens LMA'!$A$1:$BK$1003,RelGegevens!$A116+'Data LMA'!$A$2,RelGegevens!M$2))</f>
        <v/>
      </c>
    </row>
    <row r="117" spans="1:13" x14ac:dyDescent="0.25">
      <c r="A117" s="8">
        <f t="shared" si="12"/>
        <v>115</v>
      </c>
      <c r="B117" s="8" t="str">
        <f t="shared" si="13"/>
        <v/>
      </c>
      <c r="C117" s="8" t="str">
        <f t="shared" si="14"/>
        <v/>
      </c>
      <c r="D117" s="5">
        <f t="shared" si="15"/>
        <v>-1</v>
      </c>
      <c r="E117" s="5">
        <f t="shared" si="16"/>
        <v>-1</v>
      </c>
      <c r="F117" s="5" t="str">
        <f t="shared" si="17"/>
        <v/>
      </c>
      <c r="G117" s="5" t="str">
        <f>IF(INDEX('Afvalgegevens LMA'!$A$1:$BK$1003,RelGegevens!$A117+'Data LMA'!$A$2,RelGegevens!G$2)="","",INDEX('Afvalgegevens LMA'!$A$1:$BK$1003,RelGegevens!$A117+'Data LMA'!$A$2,RelGegevens!G$2))</f>
        <v/>
      </c>
      <c r="H117" s="5" t="str">
        <f>IF(INDEX('Afvalgegevens LMA'!$A$1:$BK$1003,RelGegevens!$A117+'Data LMA'!$A$2,RelGegevens!H$2)="","",INDEX('Afvalgegevens LMA'!$A$1:$BK$1003,RelGegevens!$A117+'Data LMA'!$A$2,RelGegevens!H$2))</f>
        <v/>
      </c>
      <c r="I117" s="5" t="str">
        <f>IF(INDEX('Afvalgegevens LMA'!$A$1:$BK$1003,RelGegevens!$A117+'Data LMA'!$A$2,RelGegevens!I$2)="","",INDEX('Afvalgegevens LMA'!$A$1:$BK$1003,RelGegevens!$A117+'Data LMA'!$A$2,RelGegevens!I$2))</f>
        <v/>
      </c>
      <c r="J117" s="5" t="str">
        <f>IF(INDEX('Afvalgegevens LMA'!$A$1:$BK$1003,RelGegevens!$A117+'Data LMA'!$A$2,RelGegevens!J$2)="","",INDEX('Afvalgegevens LMA'!$A$1:$BK$1003,RelGegevens!$A117+'Data LMA'!$A$2,RelGegevens!J$2))</f>
        <v/>
      </c>
      <c r="K117" s="5" t="str">
        <f>IF(INDEX('Afvalgegevens LMA'!$A$1:$BK$1003,RelGegevens!$A117+'Data LMA'!$A$2,RelGegevens!K$2)="","",INDEX('Afvalgegevens LMA'!$A$1:$BK$1003,RelGegevens!$A117+'Data LMA'!$A$2,RelGegevens!K$2))</f>
        <v/>
      </c>
      <c r="L117" s="5" t="str">
        <f>IF(INDEX('Afvalgegevens LMA'!$A$1:$BK$1003,RelGegevens!$A117+'Data LMA'!$A$2,RelGegevens!L$2)="","",INDEX('Afvalgegevens LMA'!$A$1:$BK$1003,RelGegevens!$A117+'Data LMA'!$A$2,RelGegevens!L$2))</f>
        <v/>
      </c>
      <c r="M117" s="5" t="str">
        <f>IF(INDEX('Afvalgegevens LMA'!$A$1:$BK$1003,RelGegevens!$A117+'Data LMA'!$A$2,RelGegevens!M$2)="","",INDEX('Afvalgegevens LMA'!$A$1:$BK$1003,RelGegevens!$A117+'Data LMA'!$A$2,RelGegevens!M$2))</f>
        <v/>
      </c>
    </row>
    <row r="118" spans="1:13" x14ac:dyDescent="0.25">
      <c r="A118" s="8">
        <f t="shared" si="12"/>
        <v>116</v>
      </c>
      <c r="B118" s="8" t="str">
        <f t="shared" si="13"/>
        <v/>
      </c>
      <c r="C118" s="8" t="str">
        <f t="shared" si="14"/>
        <v/>
      </c>
      <c r="D118" s="5">
        <f t="shared" si="15"/>
        <v>-1</v>
      </c>
      <c r="E118" s="5">
        <f t="shared" si="16"/>
        <v>-1</v>
      </c>
      <c r="F118" s="5" t="str">
        <f t="shared" si="17"/>
        <v/>
      </c>
      <c r="G118" s="5" t="str">
        <f>IF(INDEX('Afvalgegevens LMA'!$A$1:$BK$1003,RelGegevens!$A118+'Data LMA'!$A$2,RelGegevens!G$2)="","",INDEX('Afvalgegevens LMA'!$A$1:$BK$1003,RelGegevens!$A118+'Data LMA'!$A$2,RelGegevens!G$2))</f>
        <v/>
      </c>
      <c r="H118" s="5" t="str">
        <f>IF(INDEX('Afvalgegevens LMA'!$A$1:$BK$1003,RelGegevens!$A118+'Data LMA'!$A$2,RelGegevens!H$2)="","",INDEX('Afvalgegevens LMA'!$A$1:$BK$1003,RelGegevens!$A118+'Data LMA'!$A$2,RelGegevens!H$2))</f>
        <v/>
      </c>
      <c r="I118" s="5" t="str">
        <f>IF(INDEX('Afvalgegevens LMA'!$A$1:$BK$1003,RelGegevens!$A118+'Data LMA'!$A$2,RelGegevens!I$2)="","",INDEX('Afvalgegevens LMA'!$A$1:$BK$1003,RelGegevens!$A118+'Data LMA'!$A$2,RelGegevens!I$2))</f>
        <v/>
      </c>
      <c r="J118" s="5" t="str">
        <f>IF(INDEX('Afvalgegevens LMA'!$A$1:$BK$1003,RelGegevens!$A118+'Data LMA'!$A$2,RelGegevens!J$2)="","",INDEX('Afvalgegevens LMA'!$A$1:$BK$1003,RelGegevens!$A118+'Data LMA'!$A$2,RelGegevens!J$2))</f>
        <v/>
      </c>
      <c r="K118" s="5" t="str">
        <f>IF(INDEX('Afvalgegevens LMA'!$A$1:$BK$1003,RelGegevens!$A118+'Data LMA'!$A$2,RelGegevens!K$2)="","",INDEX('Afvalgegevens LMA'!$A$1:$BK$1003,RelGegevens!$A118+'Data LMA'!$A$2,RelGegevens!K$2))</f>
        <v/>
      </c>
      <c r="L118" s="5" t="str">
        <f>IF(INDEX('Afvalgegevens LMA'!$A$1:$BK$1003,RelGegevens!$A118+'Data LMA'!$A$2,RelGegevens!L$2)="","",INDEX('Afvalgegevens LMA'!$A$1:$BK$1003,RelGegevens!$A118+'Data LMA'!$A$2,RelGegevens!L$2))</f>
        <v/>
      </c>
      <c r="M118" s="5" t="str">
        <f>IF(INDEX('Afvalgegevens LMA'!$A$1:$BK$1003,RelGegevens!$A118+'Data LMA'!$A$2,RelGegevens!M$2)="","",INDEX('Afvalgegevens LMA'!$A$1:$BK$1003,RelGegevens!$A118+'Data LMA'!$A$2,RelGegevens!M$2))</f>
        <v/>
      </c>
    </row>
    <row r="119" spans="1:13" x14ac:dyDescent="0.25">
      <c r="A119" s="8">
        <f t="shared" si="12"/>
        <v>117</v>
      </c>
      <c r="B119" s="8" t="str">
        <f t="shared" si="13"/>
        <v/>
      </c>
      <c r="C119" s="8" t="str">
        <f t="shared" si="14"/>
        <v/>
      </c>
      <c r="D119" s="5">
        <f t="shared" si="15"/>
        <v>-1</v>
      </c>
      <c r="E119" s="5">
        <f t="shared" si="16"/>
        <v>-1</v>
      </c>
      <c r="F119" s="5" t="str">
        <f t="shared" si="17"/>
        <v/>
      </c>
      <c r="G119" s="5" t="str">
        <f>IF(INDEX('Afvalgegevens LMA'!$A$1:$BK$1003,RelGegevens!$A119+'Data LMA'!$A$2,RelGegevens!G$2)="","",INDEX('Afvalgegevens LMA'!$A$1:$BK$1003,RelGegevens!$A119+'Data LMA'!$A$2,RelGegevens!G$2))</f>
        <v/>
      </c>
      <c r="H119" s="5" t="str">
        <f>IF(INDEX('Afvalgegevens LMA'!$A$1:$BK$1003,RelGegevens!$A119+'Data LMA'!$A$2,RelGegevens!H$2)="","",INDEX('Afvalgegevens LMA'!$A$1:$BK$1003,RelGegevens!$A119+'Data LMA'!$A$2,RelGegevens!H$2))</f>
        <v/>
      </c>
      <c r="I119" s="5" t="str">
        <f>IF(INDEX('Afvalgegevens LMA'!$A$1:$BK$1003,RelGegevens!$A119+'Data LMA'!$A$2,RelGegevens!I$2)="","",INDEX('Afvalgegevens LMA'!$A$1:$BK$1003,RelGegevens!$A119+'Data LMA'!$A$2,RelGegevens!I$2))</f>
        <v/>
      </c>
      <c r="J119" s="5" t="str">
        <f>IF(INDEX('Afvalgegevens LMA'!$A$1:$BK$1003,RelGegevens!$A119+'Data LMA'!$A$2,RelGegevens!J$2)="","",INDEX('Afvalgegevens LMA'!$A$1:$BK$1003,RelGegevens!$A119+'Data LMA'!$A$2,RelGegevens!J$2))</f>
        <v/>
      </c>
      <c r="K119" s="5" t="str">
        <f>IF(INDEX('Afvalgegevens LMA'!$A$1:$BK$1003,RelGegevens!$A119+'Data LMA'!$A$2,RelGegevens!K$2)="","",INDEX('Afvalgegevens LMA'!$A$1:$BK$1003,RelGegevens!$A119+'Data LMA'!$A$2,RelGegevens!K$2))</f>
        <v/>
      </c>
      <c r="L119" s="5" t="str">
        <f>IF(INDEX('Afvalgegevens LMA'!$A$1:$BK$1003,RelGegevens!$A119+'Data LMA'!$A$2,RelGegevens!L$2)="","",INDEX('Afvalgegevens LMA'!$A$1:$BK$1003,RelGegevens!$A119+'Data LMA'!$A$2,RelGegevens!L$2))</f>
        <v/>
      </c>
      <c r="M119" s="5" t="str">
        <f>IF(INDEX('Afvalgegevens LMA'!$A$1:$BK$1003,RelGegevens!$A119+'Data LMA'!$A$2,RelGegevens!M$2)="","",INDEX('Afvalgegevens LMA'!$A$1:$BK$1003,RelGegevens!$A119+'Data LMA'!$A$2,RelGegevens!M$2))</f>
        <v/>
      </c>
    </row>
    <row r="120" spans="1:13" x14ac:dyDescent="0.25">
      <c r="A120" s="8">
        <f t="shared" si="12"/>
        <v>118</v>
      </c>
      <c r="B120" s="8" t="str">
        <f t="shared" si="13"/>
        <v/>
      </c>
      <c r="C120" s="8" t="str">
        <f t="shared" si="14"/>
        <v/>
      </c>
      <c r="D120" s="5">
        <f t="shared" si="15"/>
        <v>-1</v>
      </c>
      <c r="E120" s="5">
        <f t="shared" si="16"/>
        <v>-1</v>
      </c>
      <c r="F120" s="5" t="str">
        <f t="shared" si="17"/>
        <v/>
      </c>
      <c r="G120" s="5" t="str">
        <f>IF(INDEX('Afvalgegevens LMA'!$A$1:$BK$1003,RelGegevens!$A120+'Data LMA'!$A$2,RelGegevens!G$2)="","",INDEX('Afvalgegevens LMA'!$A$1:$BK$1003,RelGegevens!$A120+'Data LMA'!$A$2,RelGegevens!G$2))</f>
        <v/>
      </c>
      <c r="H120" s="5" t="str">
        <f>IF(INDEX('Afvalgegevens LMA'!$A$1:$BK$1003,RelGegevens!$A120+'Data LMA'!$A$2,RelGegevens!H$2)="","",INDEX('Afvalgegevens LMA'!$A$1:$BK$1003,RelGegevens!$A120+'Data LMA'!$A$2,RelGegevens!H$2))</f>
        <v/>
      </c>
      <c r="I120" s="5" t="str">
        <f>IF(INDEX('Afvalgegevens LMA'!$A$1:$BK$1003,RelGegevens!$A120+'Data LMA'!$A$2,RelGegevens!I$2)="","",INDEX('Afvalgegevens LMA'!$A$1:$BK$1003,RelGegevens!$A120+'Data LMA'!$A$2,RelGegevens!I$2))</f>
        <v/>
      </c>
      <c r="J120" s="5" t="str">
        <f>IF(INDEX('Afvalgegevens LMA'!$A$1:$BK$1003,RelGegevens!$A120+'Data LMA'!$A$2,RelGegevens!J$2)="","",INDEX('Afvalgegevens LMA'!$A$1:$BK$1003,RelGegevens!$A120+'Data LMA'!$A$2,RelGegevens!J$2))</f>
        <v/>
      </c>
      <c r="K120" s="5" t="str">
        <f>IF(INDEX('Afvalgegevens LMA'!$A$1:$BK$1003,RelGegevens!$A120+'Data LMA'!$A$2,RelGegevens!K$2)="","",INDEX('Afvalgegevens LMA'!$A$1:$BK$1003,RelGegevens!$A120+'Data LMA'!$A$2,RelGegevens!K$2))</f>
        <v/>
      </c>
      <c r="L120" s="5" t="str">
        <f>IF(INDEX('Afvalgegevens LMA'!$A$1:$BK$1003,RelGegevens!$A120+'Data LMA'!$A$2,RelGegevens!L$2)="","",INDEX('Afvalgegevens LMA'!$A$1:$BK$1003,RelGegevens!$A120+'Data LMA'!$A$2,RelGegevens!L$2))</f>
        <v/>
      </c>
      <c r="M120" s="5" t="str">
        <f>IF(INDEX('Afvalgegevens LMA'!$A$1:$BK$1003,RelGegevens!$A120+'Data LMA'!$A$2,RelGegevens!M$2)="","",INDEX('Afvalgegevens LMA'!$A$1:$BK$1003,RelGegevens!$A120+'Data LMA'!$A$2,RelGegevens!M$2))</f>
        <v/>
      </c>
    </row>
    <row r="121" spans="1:13" x14ac:dyDescent="0.25">
      <c r="A121" s="8">
        <f t="shared" si="12"/>
        <v>119</v>
      </c>
      <c r="B121" s="8" t="str">
        <f t="shared" si="13"/>
        <v/>
      </c>
      <c r="C121" s="8" t="str">
        <f t="shared" si="14"/>
        <v/>
      </c>
      <c r="D121" s="5">
        <f t="shared" si="15"/>
        <v>-1</v>
      </c>
      <c r="E121" s="5">
        <f t="shared" si="16"/>
        <v>-1</v>
      </c>
      <c r="F121" s="5" t="str">
        <f t="shared" si="17"/>
        <v/>
      </c>
      <c r="G121" s="5" t="str">
        <f>IF(INDEX('Afvalgegevens LMA'!$A$1:$BK$1003,RelGegevens!$A121+'Data LMA'!$A$2,RelGegevens!G$2)="","",INDEX('Afvalgegevens LMA'!$A$1:$BK$1003,RelGegevens!$A121+'Data LMA'!$A$2,RelGegevens!G$2))</f>
        <v/>
      </c>
      <c r="H121" s="5" t="str">
        <f>IF(INDEX('Afvalgegevens LMA'!$A$1:$BK$1003,RelGegevens!$A121+'Data LMA'!$A$2,RelGegevens!H$2)="","",INDEX('Afvalgegevens LMA'!$A$1:$BK$1003,RelGegevens!$A121+'Data LMA'!$A$2,RelGegevens!H$2))</f>
        <v/>
      </c>
      <c r="I121" s="5" t="str">
        <f>IF(INDEX('Afvalgegevens LMA'!$A$1:$BK$1003,RelGegevens!$A121+'Data LMA'!$A$2,RelGegevens!I$2)="","",INDEX('Afvalgegevens LMA'!$A$1:$BK$1003,RelGegevens!$A121+'Data LMA'!$A$2,RelGegevens!I$2))</f>
        <v/>
      </c>
      <c r="J121" s="5" t="str">
        <f>IF(INDEX('Afvalgegevens LMA'!$A$1:$BK$1003,RelGegevens!$A121+'Data LMA'!$A$2,RelGegevens!J$2)="","",INDEX('Afvalgegevens LMA'!$A$1:$BK$1003,RelGegevens!$A121+'Data LMA'!$A$2,RelGegevens!J$2))</f>
        <v/>
      </c>
      <c r="K121" s="5" t="str">
        <f>IF(INDEX('Afvalgegevens LMA'!$A$1:$BK$1003,RelGegevens!$A121+'Data LMA'!$A$2,RelGegevens!K$2)="","",INDEX('Afvalgegevens LMA'!$A$1:$BK$1003,RelGegevens!$A121+'Data LMA'!$A$2,RelGegevens!K$2))</f>
        <v/>
      </c>
      <c r="L121" s="5" t="str">
        <f>IF(INDEX('Afvalgegevens LMA'!$A$1:$BK$1003,RelGegevens!$A121+'Data LMA'!$A$2,RelGegevens!L$2)="","",INDEX('Afvalgegevens LMA'!$A$1:$BK$1003,RelGegevens!$A121+'Data LMA'!$A$2,RelGegevens!L$2))</f>
        <v/>
      </c>
      <c r="M121" s="5" t="str">
        <f>IF(INDEX('Afvalgegevens LMA'!$A$1:$BK$1003,RelGegevens!$A121+'Data LMA'!$A$2,RelGegevens!M$2)="","",INDEX('Afvalgegevens LMA'!$A$1:$BK$1003,RelGegevens!$A121+'Data LMA'!$A$2,RelGegevens!M$2))</f>
        <v/>
      </c>
    </row>
    <row r="122" spans="1:13" x14ac:dyDescent="0.25">
      <c r="A122" s="8">
        <f t="shared" si="12"/>
        <v>120</v>
      </c>
      <c r="B122" s="8" t="str">
        <f t="shared" si="13"/>
        <v/>
      </c>
      <c r="C122" s="8" t="str">
        <f t="shared" si="14"/>
        <v/>
      </c>
      <c r="D122" s="5">
        <f t="shared" si="15"/>
        <v>-1</v>
      </c>
      <c r="E122" s="5">
        <f t="shared" si="16"/>
        <v>-1</v>
      </c>
      <c r="F122" s="5" t="str">
        <f t="shared" si="17"/>
        <v/>
      </c>
      <c r="G122" s="5" t="str">
        <f>IF(INDEX('Afvalgegevens LMA'!$A$1:$BK$1003,RelGegevens!$A122+'Data LMA'!$A$2,RelGegevens!G$2)="","",INDEX('Afvalgegevens LMA'!$A$1:$BK$1003,RelGegevens!$A122+'Data LMA'!$A$2,RelGegevens!G$2))</f>
        <v/>
      </c>
      <c r="H122" s="5" t="str">
        <f>IF(INDEX('Afvalgegevens LMA'!$A$1:$BK$1003,RelGegevens!$A122+'Data LMA'!$A$2,RelGegevens!H$2)="","",INDEX('Afvalgegevens LMA'!$A$1:$BK$1003,RelGegevens!$A122+'Data LMA'!$A$2,RelGegevens!H$2))</f>
        <v/>
      </c>
      <c r="I122" s="5" t="str">
        <f>IF(INDEX('Afvalgegevens LMA'!$A$1:$BK$1003,RelGegevens!$A122+'Data LMA'!$A$2,RelGegevens!I$2)="","",INDEX('Afvalgegevens LMA'!$A$1:$BK$1003,RelGegevens!$A122+'Data LMA'!$A$2,RelGegevens!I$2))</f>
        <v/>
      </c>
      <c r="J122" s="5" t="str">
        <f>IF(INDEX('Afvalgegevens LMA'!$A$1:$BK$1003,RelGegevens!$A122+'Data LMA'!$A$2,RelGegevens!J$2)="","",INDEX('Afvalgegevens LMA'!$A$1:$BK$1003,RelGegevens!$A122+'Data LMA'!$A$2,RelGegevens!J$2))</f>
        <v/>
      </c>
      <c r="K122" s="5" t="str">
        <f>IF(INDEX('Afvalgegevens LMA'!$A$1:$BK$1003,RelGegevens!$A122+'Data LMA'!$A$2,RelGegevens!K$2)="","",INDEX('Afvalgegevens LMA'!$A$1:$BK$1003,RelGegevens!$A122+'Data LMA'!$A$2,RelGegevens!K$2))</f>
        <v/>
      </c>
      <c r="L122" s="5" t="str">
        <f>IF(INDEX('Afvalgegevens LMA'!$A$1:$BK$1003,RelGegevens!$A122+'Data LMA'!$A$2,RelGegevens!L$2)="","",INDEX('Afvalgegevens LMA'!$A$1:$BK$1003,RelGegevens!$A122+'Data LMA'!$A$2,RelGegevens!L$2))</f>
        <v/>
      </c>
      <c r="M122" s="5" t="str">
        <f>IF(INDEX('Afvalgegevens LMA'!$A$1:$BK$1003,RelGegevens!$A122+'Data LMA'!$A$2,RelGegevens!M$2)="","",INDEX('Afvalgegevens LMA'!$A$1:$BK$1003,RelGegevens!$A122+'Data LMA'!$A$2,RelGegevens!M$2))</f>
        <v/>
      </c>
    </row>
    <row r="123" spans="1:13" x14ac:dyDescent="0.25">
      <c r="A123" s="8">
        <f t="shared" si="12"/>
        <v>121</v>
      </c>
      <c r="B123" s="8" t="str">
        <f t="shared" si="13"/>
        <v/>
      </c>
      <c r="C123" s="8" t="str">
        <f t="shared" si="14"/>
        <v/>
      </c>
      <c r="D123" s="5">
        <f t="shared" si="15"/>
        <v>-1</v>
      </c>
      <c r="E123" s="5">
        <f t="shared" si="16"/>
        <v>-1</v>
      </c>
      <c r="F123" s="5" t="str">
        <f t="shared" si="17"/>
        <v/>
      </c>
      <c r="G123" s="5" t="str">
        <f>IF(INDEX('Afvalgegevens LMA'!$A$1:$BK$1003,RelGegevens!$A123+'Data LMA'!$A$2,RelGegevens!G$2)="","",INDEX('Afvalgegevens LMA'!$A$1:$BK$1003,RelGegevens!$A123+'Data LMA'!$A$2,RelGegevens!G$2))</f>
        <v/>
      </c>
      <c r="H123" s="5" t="str">
        <f>IF(INDEX('Afvalgegevens LMA'!$A$1:$BK$1003,RelGegevens!$A123+'Data LMA'!$A$2,RelGegevens!H$2)="","",INDEX('Afvalgegevens LMA'!$A$1:$BK$1003,RelGegevens!$A123+'Data LMA'!$A$2,RelGegevens!H$2))</f>
        <v/>
      </c>
      <c r="I123" s="5" t="str">
        <f>IF(INDEX('Afvalgegevens LMA'!$A$1:$BK$1003,RelGegevens!$A123+'Data LMA'!$A$2,RelGegevens!I$2)="","",INDEX('Afvalgegevens LMA'!$A$1:$BK$1003,RelGegevens!$A123+'Data LMA'!$A$2,RelGegevens!I$2))</f>
        <v/>
      </c>
      <c r="J123" s="5" t="str">
        <f>IF(INDEX('Afvalgegevens LMA'!$A$1:$BK$1003,RelGegevens!$A123+'Data LMA'!$A$2,RelGegevens!J$2)="","",INDEX('Afvalgegevens LMA'!$A$1:$BK$1003,RelGegevens!$A123+'Data LMA'!$A$2,RelGegevens!J$2))</f>
        <v/>
      </c>
      <c r="K123" s="5" t="str">
        <f>IF(INDEX('Afvalgegevens LMA'!$A$1:$BK$1003,RelGegevens!$A123+'Data LMA'!$A$2,RelGegevens!K$2)="","",INDEX('Afvalgegevens LMA'!$A$1:$BK$1003,RelGegevens!$A123+'Data LMA'!$A$2,RelGegevens!K$2))</f>
        <v/>
      </c>
      <c r="L123" s="5" t="str">
        <f>IF(INDEX('Afvalgegevens LMA'!$A$1:$BK$1003,RelGegevens!$A123+'Data LMA'!$A$2,RelGegevens!L$2)="","",INDEX('Afvalgegevens LMA'!$A$1:$BK$1003,RelGegevens!$A123+'Data LMA'!$A$2,RelGegevens!L$2))</f>
        <v/>
      </c>
      <c r="M123" s="5" t="str">
        <f>IF(INDEX('Afvalgegevens LMA'!$A$1:$BK$1003,RelGegevens!$A123+'Data LMA'!$A$2,RelGegevens!M$2)="","",INDEX('Afvalgegevens LMA'!$A$1:$BK$1003,RelGegevens!$A123+'Data LMA'!$A$2,RelGegevens!M$2))</f>
        <v/>
      </c>
    </row>
    <row r="124" spans="1:13" x14ac:dyDescent="0.25">
      <c r="A124" s="8">
        <f t="shared" si="12"/>
        <v>122</v>
      </c>
      <c r="B124" s="8" t="str">
        <f t="shared" si="13"/>
        <v/>
      </c>
      <c r="C124" s="8" t="str">
        <f t="shared" si="14"/>
        <v/>
      </c>
      <c r="D124" s="5">
        <f t="shared" si="15"/>
        <v>-1</v>
      </c>
      <c r="E124" s="5">
        <f t="shared" si="16"/>
        <v>-1</v>
      </c>
      <c r="F124" s="5" t="str">
        <f t="shared" si="17"/>
        <v/>
      </c>
      <c r="G124" s="5" t="str">
        <f>IF(INDEX('Afvalgegevens LMA'!$A$1:$BK$1003,RelGegevens!$A124+'Data LMA'!$A$2,RelGegevens!G$2)="","",INDEX('Afvalgegevens LMA'!$A$1:$BK$1003,RelGegevens!$A124+'Data LMA'!$A$2,RelGegevens!G$2))</f>
        <v/>
      </c>
      <c r="H124" s="5" t="str">
        <f>IF(INDEX('Afvalgegevens LMA'!$A$1:$BK$1003,RelGegevens!$A124+'Data LMA'!$A$2,RelGegevens!H$2)="","",INDEX('Afvalgegevens LMA'!$A$1:$BK$1003,RelGegevens!$A124+'Data LMA'!$A$2,RelGegevens!H$2))</f>
        <v/>
      </c>
      <c r="I124" s="5" t="str">
        <f>IF(INDEX('Afvalgegevens LMA'!$A$1:$BK$1003,RelGegevens!$A124+'Data LMA'!$A$2,RelGegevens!I$2)="","",INDEX('Afvalgegevens LMA'!$A$1:$BK$1003,RelGegevens!$A124+'Data LMA'!$A$2,RelGegevens!I$2))</f>
        <v/>
      </c>
      <c r="J124" s="5" t="str">
        <f>IF(INDEX('Afvalgegevens LMA'!$A$1:$BK$1003,RelGegevens!$A124+'Data LMA'!$A$2,RelGegevens!J$2)="","",INDEX('Afvalgegevens LMA'!$A$1:$BK$1003,RelGegevens!$A124+'Data LMA'!$A$2,RelGegevens!J$2))</f>
        <v/>
      </c>
      <c r="K124" s="5" t="str">
        <f>IF(INDEX('Afvalgegevens LMA'!$A$1:$BK$1003,RelGegevens!$A124+'Data LMA'!$A$2,RelGegevens!K$2)="","",INDEX('Afvalgegevens LMA'!$A$1:$BK$1003,RelGegevens!$A124+'Data LMA'!$A$2,RelGegevens!K$2))</f>
        <v/>
      </c>
      <c r="L124" s="5" t="str">
        <f>IF(INDEX('Afvalgegevens LMA'!$A$1:$BK$1003,RelGegevens!$A124+'Data LMA'!$A$2,RelGegevens!L$2)="","",INDEX('Afvalgegevens LMA'!$A$1:$BK$1003,RelGegevens!$A124+'Data LMA'!$A$2,RelGegevens!L$2))</f>
        <v/>
      </c>
      <c r="M124" s="5" t="str">
        <f>IF(INDEX('Afvalgegevens LMA'!$A$1:$BK$1003,RelGegevens!$A124+'Data LMA'!$A$2,RelGegevens!M$2)="","",INDEX('Afvalgegevens LMA'!$A$1:$BK$1003,RelGegevens!$A124+'Data LMA'!$A$2,RelGegevens!M$2))</f>
        <v/>
      </c>
    </row>
    <row r="125" spans="1:13" x14ac:dyDescent="0.25">
      <c r="A125" s="8">
        <f t="shared" si="12"/>
        <v>123</v>
      </c>
      <c r="B125" s="8" t="str">
        <f t="shared" si="13"/>
        <v/>
      </c>
      <c r="C125" s="8" t="str">
        <f t="shared" si="14"/>
        <v/>
      </c>
      <c r="D125" s="5">
        <f t="shared" si="15"/>
        <v>-1</v>
      </c>
      <c r="E125" s="5">
        <f t="shared" si="16"/>
        <v>-1</v>
      </c>
      <c r="F125" s="5" t="str">
        <f t="shared" si="17"/>
        <v/>
      </c>
      <c r="G125" s="5" t="str">
        <f>IF(INDEX('Afvalgegevens LMA'!$A$1:$BK$1003,RelGegevens!$A125+'Data LMA'!$A$2,RelGegevens!G$2)="","",INDEX('Afvalgegevens LMA'!$A$1:$BK$1003,RelGegevens!$A125+'Data LMA'!$A$2,RelGegevens!G$2))</f>
        <v/>
      </c>
      <c r="H125" s="5" t="str">
        <f>IF(INDEX('Afvalgegevens LMA'!$A$1:$BK$1003,RelGegevens!$A125+'Data LMA'!$A$2,RelGegevens!H$2)="","",INDEX('Afvalgegevens LMA'!$A$1:$BK$1003,RelGegevens!$A125+'Data LMA'!$A$2,RelGegevens!H$2))</f>
        <v/>
      </c>
      <c r="I125" s="5" t="str">
        <f>IF(INDEX('Afvalgegevens LMA'!$A$1:$BK$1003,RelGegevens!$A125+'Data LMA'!$A$2,RelGegevens!I$2)="","",INDEX('Afvalgegevens LMA'!$A$1:$BK$1003,RelGegevens!$A125+'Data LMA'!$A$2,RelGegevens!I$2))</f>
        <v/>
      </c>
      <c r="J125" s="5" t="str">
        <f>IF(INDEX('Afvalgegevens LMA'!$A$1:$BK$1003,RelGegevens!$A125+'Data LMA'!$A$2,RelGegevens!J$2)="","",INDEX('Afvalgegevens LMA'!$A$1:$BK$1003,RelGegevens!$A125+'Data LMA'!$A$2,RelGegevens!J$2))</f>
        <v/>
      </c>
      <c r="K125" s="5" t="str">
        <f>IF(INDEX('Afvalgegevens LMA'!$A$1:$BK$1003,RelGegevens!$A125+'Data LMA'!$A$2,RelGegevens!K$2)="","",INDEX('Afvalgegevens LMA'!$A$1:$BK$1003,RelGegevens!$A125+'Data LMA'!$A$2,RelGegevens!K$2))</f>
        <v/>
      </c>
      <c r="L125" s="5" t="str">
        <f>IF(INDEX('Afvalgegevens LMA'!$A$1:$BK$1003,RelGegevens!$A125+'Data LMA'!$A$2,RelGegevens!L$2)="","",INDEX('Afvalgegevens LMA'!$A$1:$BK$1003,RelGegevens!$A125+'Data LMA'!$A$2,RelGegevens!L$2))</f>
        <v/>
      </c>
      <c r="M125" s="5" t="str">
        <f>IF(INDEX('Afvalgegevens LMA'!$A$1:$BK$1003,RelGegevens!$A125+'Data LMA'!$A$2,RelGegevens!M$2)="","",INDEX('Afvalgegevens LMA'!$A$1:$BK$1003,RelGegevens!$A125+'Data LMA'!$A$2,RelGegevens!M$2))</f>
        <v/>
      </c>
    </row>
    <row r="126" spans="1:13" x14ac:dyDescent="0.25">
      <c r="A126" s="8">
        <f t="shared" si="12"/>
        <v>124</v>
      </c>
      <c r="B126" s="8" t="str">
        <f t="shared" si="13"/>
        <v/>
      </c>
      <c r="C126" s="8" t="str">
        <f t="shared" si="14"/>
        <v/>
      </c>
      <c r="D126" s="5">
        <f t="shared" si="15"/>
        <v>-1</v>
      </c>
      <c r="E126" s="5">
        <f t="shared" si="16"/>
        <v>-1</v>
      </c>
      <c r="F126" s="5" t="str">
        <f t="shared" si="17"/>
        <v/>
      </c>
      <c r="G126" s="5" t="str">
        <f>IF(INDEX('Afvalgegevens LMA'!$A$1:$BK$1003,RelGegevens!$A126+'Data LMA'!$A$2,RelGegevens!G$2)="","",INDEX('Afvalgegevens LMA'!$A$1:$BK$1003,RelGegevens!$A126+'Data LMA'!$A$2,RelGegevens!G$2))</f>
        <v/>
      </c>
      <c r="H126" s="5" t="str">
        <f>IF(INDEX('Afvalgegevens LMA'!$A$1:$BK$1003,RelGegevens!$A126+'Data LMA'!$A$2,RelGegevens!H$2)="","",INDEX('Afvalgegevens LMA'!$A$1:$BK$1003,RelGegevens!$A126+'Data LMA'!$A$2,RelGegevens!H$2))</f>
        <v/>
      </c>
      <c r="I126" s="5" t="str">
        <f>IF(INDEX('Afvalgegevens LMA'!$A$1:$BK$1003,RelGegevens!$A126+'Data LMA'!$A$2,RelGegevens!I$2)="","",INDEX('Afvalgegevens LMA'!$A$1:$BK$1003,RelGegevens!$A126+'Data LMA'!$A$2,RelGegevens!I$2))</f>
        <v/>
      </c>
      <c r="J126" s="5" t="str">
        <f>IF(INDEX('Afvalgegevens LMA'!$A$1:$BK$1003,RelGegevens!$A126+'Data LMA'!$A$2,RelGegevens!J$2)="","",INDEX('Afvalgegevens LMA'!$A$1:$BK$1003,RelGegevens!$A126+'Data LMA'!$A$2,RelGegevens!J$2))</f>
        <v/>
      </c>
      <c r="K126" s="5" t="str">
        <f>IF(INDEX('Afvalgegevens LMA'!$A$1:$BK$1003,RelGegevens!$A126+'Data LMA'!$A$2,RelGegevens!K$2)="","",INDEX('Afvalgegevens LMA'!$A$1:$BK$1003,RelGegevens!$A126+'Data LMA'!$A$2,RelGegevens!K$2))</f>
        <v/>
      </c>
      <c r="L126" s="5" t="str">
        <f>IF(INDEX('Afvalgegevens LMA'!$A$1:$BK$1003,RelGegevens!$A126+'Data LMA'!$A$2,RelGegevens!L$2)="","",INDEX('Afvalgegevens LMA'!$A$1:$BK$1003,RelGegevens!$A126+'Data LMA'!$A$2,RelGegevens!L$2))</f>
        <v/>
      </c>
      <c r="M126" s="5" t="str">
        <f>IF(INDEX('Afvalgegevens LMA'!$A$1:$BK$1003,RelGegevens!$A126+'Data LMA'!$A$2,RelGegevens!M$2)="","",INDEX('Afvalgegevens LMA'!$A$1:$BK$1003,RelGegevens!$A126+'Data LMA'!$A$2,RelGegevens!M$2))</f>
        <v/>
      </c>
    </row>
    <row r="127" spans="1:13" x14ac:dyDescent="0.25">
      <c r="A127" s="8">
        <f t="shared" si="12"/>
        <v>125</v>
      </c>
      <c r="B127" s="8" t="str">
        <f t="shared" si="13"/>
        <v/>
      </c>
      <c r="C127" s="8" t="str">
        <f t="shared" si="14"/>
        <v/>
      </c>
      <c r="D127" s="5">
        <f t="shared" si="15"/>
        <v>-1</v>
      </c>
      <c r="E127" s="5">
        <f t="shared" si="16"/>
        <v>-1</v>
      </c>
      <c r="F127" s="5" t="str">
        <f t="shared" si="17"/>
        <v/>
      </c>
      <c r="G127" s="5" t="str">
        <f>IF(INDEX('Afvalgegevens LMA'!$A$1:$BK$1003,RelGegevens!$A127+'Data LMA'!$A$2,RelGegevens!G$2)="","",INDEX('Afvalgegevens LMA'!$A$1:$BK$1003,RelGegevens!$A127+'Data LMA'!$A$2,RelGegevens!G$2))</f>
        <v/>
      </c>
      <c r="H127" s="5" t="str">
        <f>IF(INDEX('Afvalgegevens LMA'!$A$1:$BK$1003,RelGegevens!$A127+'Data LMA'!$A$2,RelGegevens!H$2)="","",INDEX('Afvalgegevens LMA'!$A$1:$BK$1003,RelGegevens!$A127+'Data LMA'!$A$2,RelGegevens!H$2))</f>
        <v/>
      </c>
      <c r="I127" s="5" t="str">
        <f>IF(INDEX('Afvalgegevens LMA'!$A$1:$BK$1003,RelGegevens!$A127+'Data LMA'!$A$2,RelGegevens!I$2)="","",INDEX('Afvalgegevens LMA'!$A$1:$BK$1003,RelGegevens!$A127+'Data LMA'!$A$2,RelGegevens!I$2))</f>
        <v/>
      </c>
      <c r="J127" s="5" t="str">
        <f>IF(INDEX('Afvalgegevens LMA'!$A$1:$BK$1003,RelGegevens!$A127+'Data LMA'!$A$2,RelGegevens!J$2)="","",INDEX('Afvalgegevens LMA'!$A$1:$BK$1003,RelGegevens!$A127+'Data LMA'!$A$2,RelGegevens!J$2))</f>
        <v/>
      </c>
      <c r="K127" s="5" t="str">
        <f>IF(INDEX('Afvalgegevens LMA'!$A$1:$BK$1003,RelGegevens!$A127+'Data LMA'!$A$2,RelGegevens!K$2)="","",INDEX('Afvalgegevens LMA'!$A$1:$BK$1003,RelGegevens!$A127+'Data LMA'!$A$2,RelGegevens!K$2))</f>
        <v/>
      </c>
      <c r="L127" s="5" t="str">
        <f>IF(INDEX('Afvalgegevens LMA'!$A$1:$BK$1003,RelGegevens!$A127+'Data LMA'!$A$2,RelGegevens!L$2)="","",INDEX('Afvalgegevens LMA'!$A$1:$BK$1003,RelGegevens!$A127+'Data LMA'!$A$2,RelGegevens!L$2))</f>
        <v/>
      </c>
      <c r="M127" s="5" t="str">
        <f>IF(INDEX('Afvalgegevens LMA'!$A$1:$BK$1003,RelGegevens!$A127+'Data LMA'!$A$2,RelGegevens!M$2)="","",INDEX('Afvalgegevens LMA'!$A$1:$BK$1003,RelGegevens!$A127+'Data LMA'!$A$2,RelGegevens!M$2))</f>
        <v/>
      </c>
    </row>
    <row r="128" spans="1:13" x14ac:dyDescent="0.25">
      <c r="A128" s="8">
        <f t="shared" si="12"/>
        <v>126</v>
      </c>
      <c r="B128" s="8" t="str">
        <f t="shared" si="13"/>
        <v/>
      </c>
      <c r="C128" s="8" t="str">
        <f t="shared" si="14"/>
        <v/>
      </c>
      <c r="D128" s="5">
        <f t="shared" si="15"/>
        <v>-1</v>
      </c>
      <c r="E128" s="5">
        <f t="shared" si="16"/>
        <v>-1</v>
      </c>
      <c r="F128" s="5" t="str">
        <f t="shared" si="17"/>
        <v/>
      </c>
      <c r="G128" s="5" t="str">
        <f>IF(INDEX('Afvalgegevens LMA'!$A$1:$BK$1003,RelGegevens!$A128+'Data LMA'!$A$2,RelGegevens!G$2)="","",INDEX('Afvalgegevens LMA'!$A$1:$BK$1003,RelGegevens!$A128+'Data LMA'!$A$2,RelGegevens!G$2))</f>
        <v/>
      </c>
      <c r="H128" s="5" t="str">
        <f>IF(INDEX('Afvalgegevens LMA'!$A$1:$BK$1003,RelGegevens!$A128+'Data LMA'!$A$2,RelGegevens!H$2)="","",INDEX('Afvalgegevens LMA'!$A$1:$BK$1003,RelGegevens!$A128+'Data LMA'!$A$2,RelGegevens!H$2))</f>
        <v/>
      </c>
      <c r="I128" s="5" t="str">
        <f>IF(INDEX('Afvalgegevens LMA'!$A$1:$BK$1003,RelGegevens!$A128+'Data LMA'!$A$2,RelGegevens!I$2)="","",INDEX('Afvalgegevens LMA'!$A$1:$BK$1003,RelGegevens!$A128+'Data LMA'!$A$2,RelGegevens!I$2))</f>
        <v/>
      </c>
      <c r="J128" s="5" t="str">
        <f>IF(INDEX('Afvalgegevens LMA'!$A$1:$BK$1003,RelGegevens!$A128+'Data LMA'!$A$2,RelGegevens!J$2)="","",INDEX('Afvalgegevens LMA'!$A$1:$BK$1003,RelGegevens!$A128+'Data LMA'!$A$2,RelGegevens!J$2))</f>
        <v/>
      </c>
      <c r="K128" s="5" t="str">
        <f>IF(INDEX('Afvalgegevens LMA'!$A$1:$BK$1003,RelGegevens!$A128+'Data LMA'!$A$2,RelGegevens!K$2)="","",INDEX('Afvalgegevens LMA'!$A$1:$BK$1003,RelGegevens!$A128+'Data LMA'!$A$2,RelGegevens!K$2))</f>
        <v/>
      </c>
      <c r="L128" s="5" t="str">
        <f>IF(INDEX('Afvalgegevens LMA'!$A$1:$BK$1003,RelGegevens!$A128+'Data LMA'!$A$2,RelGegevens!L$2)="","",INDEX('Afvalgegevens LMA'!$A$1:$BK$1003,RelGegevens!$A128+'Data LMA'!$A$2,RelGegevens!L$2))</f>
        <v/>
      </c>
      <c r="M128" s="5" t="str">
        <f>IF(INDEX('Afvalgegevens LMA'!$A$1:$BK$1003,RelGegevens!$A128+'Data LMA'!$A$2,RelGegevens!M$2)="","",INDEX('Afvalgegevens LMA'!$A$1:$BK$1003,RelGegevens!$A128+'Data LMA'!$A$2,RelGegevens!M$2))</f>
        <v/>
      </c>
    </row>
    <row r="129" spans="1:13" x14ac:dyDescent="0.25">
      <c r="A129" s="8">
        <f t="shared" si="12"/>
        <v>127</v>
      </c>
      <c r="B129" s="8" t="str">
        <f t="shared" si="13"/>
        <v/>
      </c>
      <c r="C129" s="8" t="str">
        <f t="shared" si="14"/>
        <v/>
      </c>
      <c r="D129" s="5">
        <f t="shared" si="15"/>
        <v>-1</v>
      </c>
      <c r="E129" s="5">
        <f t="shared" si="16"/>
        <v>-1</v>
      </c>
      <c r="F129" s="5" t="str">
        <f t="shared" si="17"/>
        <v/>
      </c>
      <c r="G129" s="5" t="str">
        <f>IF(INDEX('Afvalgegevens LMA'!$A$1:$BK$1003,RelGegevens!$A129+'Data LMA'!$A$2,RelGegevens!G$2)="","",INDEX('Afvalgegevens LMA'!$A$1:$BK$1003,RelGegevens!$A129+'Data LMA'!$A$2,RelGegevens!G$2))</f>
        <v/>
      </c>
      <c r="H129" s="5" t="str">
        <f>IF(INDEX('Afvalgegevens LMA'!$A$1:$BK$1003,RelGegevens!$A129+'Data LMA'!$A$2,RelGegevens!H$2)="","",INDEX('Afvalgegevens LMA'!$A$1:$BK$1003,RelGegevens!$A129+'Data LMA'!$A$2,RelGegevens!H$2))</f>
        <v/>
      </c>
      <c r="I129" s="5" t="str">
        <f>IF(INDEX('Afvalgegevens LMA'!$A$1:$BK$1003,RelGegevens!$A129+'Data LMA'!$A$2,RelGegevens!I$2)="","",INDEX('Afvalgegevens LMA'!$A$1:$BK$1003,RelGegevens!$A129+'Data LMA'!$A$2,RelGegevens!I$2))</f>
        <v/>
      </c>
      <c r="J129" s="5" t="str">
        <f>IF(INDEX('Afvalgegevens LMA'!$A$1:$BK$1003,RelGegevens!$A129+'Data LMA'!$A$2,RelGegevens!J$2)="","",INDEX('Afvalgegevens LMA'!$A$1:$BK$1003,RelGegevens!$A129+'Data LMA'!$A$2,RelGegevens!J$2))</f>
        <v/>
      </c>
      <c r="K129" s="5" t="str">
        <f>IF(INDEX('Afvalgegevens LMA'!$A$1:$BK$1003,RelGegevens!$A129+'Data LMA'!$A$2,RelGegevens!K$2)="","",INDEX('Afvalgegevens LMA'!$A$1:$BK$1003,RelGegevens!$A129+'Data LMA'!$A$2,RelGegevens!K$2))</f>
        <v/>
      </c>
      <c r="L129" s="5" t="str">
        <f>IF(INDEX('Afvalgegevens LMA'!$A$1:$BK$1003,RelGegevens!$A129+'Data LMA'!$A$2,RelGegevens!L$2)="","",INDEX('Afvalgegevens LMA'!$A$1:$BK$1003,RelGegevens!$A129+'Data LMA'!$A$2,RelGegevens!L$2))</f>
        <v/>
      </c>
      <c r="M129" s="5" t="str">
        <f>IF(INDEX('Afvalgegevens LMA'!$A$1:$BK$1003,RelGegevens!$A129+'Data LMA'!$A$2,RelGegevens!M$2)="","",INDEX('Afvalgegevens LMA'!$A$1:$BK$1003,RelGegevens!$A129+'Data LMA'!$A$2,RelGegevens!M$2))</f>
        <v/>
      </c>
    </row>
    <row r="130" spans="1:13" x14ac:dyDescent="0.25">
      <c r="A130" s="8">
        <f t="shared" si="12"/>
        <v>128</v>
      </c>
      <c r="B130" s="8" t="str">
        <f t="shared" si="13"/>
        <v/>
      </c>
      <c r="C130" s="8" t="str">
        <f t="shared" si="14"/>
        <v/>
      </c>
      <c r="D130" s="5">
        <f t="shared" si="15"/>
        <v>-1</v>
      </c>
      <c r="E130" s="5">
        <f t="shared" si="16"/>
        <v>-1</v>
      </c>
      <c r="F130" s="5" t="str">
        <f t="shared" si="17"/>
        <v/>
      </c>
      <c r="G130" s="5" t="str">
        <f>IF(INDEX('Afvalgegevens LMA'!$A$1:$BK$1003,RelGegevens!$A130+'Data LMA'!$A$2,RelGegevens!G$2)="","",INDEX('Afvalgegevens LMA'!$A$1:$BK$1003,RelGegevens!$A130+'Data LMA'!$A$2,RelGegevens!G$2))</f>
        <v/>
      </c>
      <c r="H130" s="5" t="str">
        <f>IF(INDEX('Afvalgegevens LMA'!$A$1:$BK$1003,RelGegevens!$A130+'Data LMA'!$A$2,RelGegevens!H$2)="","",INDEX('Afvalgegevens LMA'!$A$1:$BK$1003,RelGegevens!$A130+'Data LMA'!$A$2,RelGegevens!H$2))</f>
        <v/>
      </c>
      <c r="I130" s="5" t="str">
        <f>IF(INDEX('Afvalgegevens LMA'!$A$1:$BK$1003,RelGegevens!$A130+'Data LMA'!$A$2,RelGegevens!I$2)="","",INDEX('Afvalgegevens LMA'!$A$1:$BK$1003,RelGegevens!$A130+'Data LMA'!$A$2,RelGegevens!I$2))</f>
        <v/>
      </c>
      <c r="J130" s="5" t="str">
        <f>IF(INDEX('Afvalgegevens LMA'!$A$1:$BK$1003,RelGegevens!$A130+'Data LMA'!$A$2,RelGegevens!J$2)="","",INDEX('Afvalgegevens LMA'!$A$1:$BK$1003,RelGegevens!$A130+'Data LMA'!$A$2,RelGegevens!J$2))</f>
        <v/>
      </c>
      <c r="K130" s="5" t="str">
        <f>IF(INDEX('Afvalgegevens LMA'!$A$1:$BK$1003,RelGegevens!$A130+'Data LMA'!$A$2,RelGegevens!K$2)="","",INDEX('Afvalgegevens LMA'!$A$1:$BK$1003,RelGegevens!$A130+'Data LMA'!$A$2,RelGegevens!K$2))</f>
        <v/>
      </c>
      <c r="L130" s="5" t="str">
        <f>IF(INDEX('Afvalgegevens LMA'!$A$1:$BK$1003,RelGegevens!$A130+'Data LMA'!$A$2,RelGegevens!L$2)="","",INDEX('Afvalgegevens LMA'!$A$1:$BK$1003,RelGegevens!$A130+'Data LMA'!$A$2,RelGegevens!L$2))</f>
        <v/>
      </c>
      <c r="M130" s="5" t="str">
        <f>IF(INDEX('Afvalgegevens LMA'!$A$1:$BK$1003,RelGegevens!$A130+'Data LMA'!$A$2,RelGegevens!M$2)="","",INDEX('Afvalgegevens LMA'!$A$1:$BK$1003,RelGegevens!$A130+'Data LMA'!$A$2,RelGegevens!M$2))</f>
        <v/>
      </c>
    </row>
    <row r="131" spans="1:13" x14ac:dyDescent="0.25">
      <c r="A131" s="8">
        <f t="shared" si="12"/>
        <v>129</v>
      </c>
      <c r="B131" s="8" t="str">
        <f t="shared" si="13"/>
        <v/>
      </c>
      <c r="C131" s="8" t="str">
        <f t="shared" si="14"/>
        <v/>
      </c>
      <c r="D131" s="5">
        <f t="shared" si="15"/>
        <v>-1</v>
      </c>
      <c r="E131" s="5">
        <f t="shared" si="16"/>
        <v>-1</v>
      </c>
      <c r="F131" s="5" t="str">
        <f t="shared" si="17"/>
        <v/>
      </c>
      <c r="G131" s="5" t="str">
        <f>IF(INDEX('Afvalgegevens LMA'!$A$1:$BK$1003,RelGegevens!$A131+'Data LMA'!$A$2,RelGegevens!G$2)="","",INDEX('Afvalgegevens LMA'!$A$1:$BK$1003,RelGegevens!$A131+'Data LMA'!$A$2,RelGegevens!G$2))</f>
        <v/>
      </c>
      <c r="H131" s="5" t="str">
        <f>IF(INDEX('Afvalgegevens LMA'!$A$1:$BK$1003,RelGegevens!$A131+'Data LMA'!$A$2,RelGegevens!H$2)="","",INDEX('Afvalgegevens LMA'!$A$1:$BK$1003,RelGegevens!$A131+'Data LMA'!$A$2,RelGegevens!H$2))</f>
        <v/>
      </c>
      <c r="I131" s="5" t="str">
        <f>IF(INDEX('Afvalgegevens LMA'!$A$1:$BK$1003,RelGegevens!$A131+'Data LMA'!$A$2,RelGegevens!I$2)="","",INDEX('Afvalgegevens LMA'!$A$1:$BK$1003,RelGegevens!$A131+'Data LMA'!$A$2,RelGegevens!I$2))</f>
        <v/>
      </c>
      <c r="J131" s="5" t="str">
        <f>IF(INDEX('Afvalgegevens LMA'!$A$1:$BK$1003,RelGegevens!$A131+'Data LMA'!$A$2,RelGegevens!J$2)="","",INDEX('Afvalgegevens LMA'!$A$1:$BK$1003,RelGegevens!$A131+'Data LMA'!$A$2,RelGegevens!J$2))</f>
        <v/>
      </c>
      <c r="K131" s="5" t="str">
        <f>IF(INDEX('Afvalgegevens LMA'!$A$1:$BK$1003,RelGegevens!$A131+'Data LMA'!$A$2,RelGegevens!K$2)="","",INDEX('Afvalgegevens LMA'!$A$1:$BK$1003,RelGegevens!$A131+'Data LMA'!$A$2,RelGegevens!K$2))</f>
        <v/>
      </c>
      <c r="L131" s="5" t="str">
        <f>IF(INDEX('Afvalgegevens LMA'!$A$1:$BK$1003,RelGegevens!$A131+'Data LMA'!$A$2,RelGegevens!L$2)="","",INDEX('Afvalgegevens LMA'!$A$1:$BK$1003,RelGegevens!$A131+'Data LMA'!$A$2,RelGegevens!L$2))</f>
        <v/>
      </c>
      <c r="M131" s="5" t="str">
        <f>IF(INDEX('Afvalgegevens LMA'!$A$1:$BK$1003,RelGegevens!$A131+'Data LMA'!$A$2,RelGegevens!M$2)="","",INDEX('Afvalgegevens LMA'!$A$1:$BK$1003,RelGegevens!$A131+'Data LMA'!$A$2,RelGegevens!M$2))</f>
        <v/>
      </c>
    </row>
    <row r="132" spans="1:13" x14ac:dyDescent="0.25">
      <c r="A132" s="8">
        <f t="shared" si="12"/>
        <v>130</v>
      </c>
      <c r="B132" s="8" t="str">
        <f t="shared" si="13"/>
        <v/>
      </c>
      <c r="C132" s="8" t="str">
        <f t="shared" si="14"/>
        <v/>
      </c>
      <c r="D132" s="5">
        <f t="shared" si="15"/>
        <v>-1</v>
      </c>
      <c r="E132" s="5">
        <f t="shared" si="16"/>
        <v>-1</v>
      </c>
      <c r="F132" s="5" t="str">
        <f t="shared" si="17"/>
        <v/>
      </c>
      <c r="G132" s="5" t="str">
        <f>IF(INDEX('Afvalgegevens LMA'!$A$1:$BK$1003,RelGegevens!$A132+'Data LMA'!$A$2,RelGegevens!G$2)="","",INDEX('Afvalgegevens LMA'!$A$1:$BK$1003,RelGegevens!$A132+'Data LMA'!$A$2,RelGegevens!G$2))</f>
        <v/>
      </c>
      <c r="H132" s="5" t="str">
        <f>IF(INDEX('Afvalgegevens LMA'!$A$1:$BK$1003,RelGegevens!$A132+'Data LMA'!$A$2,RelGegevens!H$2)="","",INDEX('Afvalgegevens LMA'!$A$1:$BK$1003,RelGegevens!$A132+'Data LMA'!$A$2,RelGegevens!H$2))</f>
        <v/>
      </c>
      <c r="I132" s="5" t="str">
        <f>IF(INDEX('Afvalgegevens LMA'!$A$1:$BK$1003,RelGegevens!$A132+'Data LMA'!$A$2,RelGegevens!I$2)="","",INDEX('Afvalgegevens LMA'!$A$1:$BK$1003,RelGegevens!$A132+'Data LMA'!$A$2,RelGegevens!I$2))</f>
        <v/>
      </c>
      <c r="J132" s="5" t="str">
        <f>IF(INDEX('Afvalgegevens LMA'!$A$1:$BK$1003,RelGegevens!$A132+'Data LMA'!$A$2,RelGegevens!J$2)="","",INDEX('Afvalgegevens LMA'!$A$1:$BK$1003,RelGegevens!$A132+'Data LMA'!$A$2,RelGegevens!J$2))</f>
        <v/>
      </c>
      <c r="K132" s="5" t="str">
        <f>IF(INDEX('Afvalgegevens LMA'!$A$1:$BK$1003,RelGegevens!$A132+'Data LMA'!$A$2,RelGegevens!K$2)="","",INDEX('Afvalgegevens LMA'!$A$1:$BK$1003,RelGegevens!$A132+'Data LMA'!$A$2,RelGegevens!K$2))</f>
        <v/>
      </c>
      <c r="L132" s="5" t="str">
        <f>IF(INDEX('Afvalgegevens LMA'!$A$1:$BK$1003,RelGegevens!$A132+'Data LMA'!$A$2,RelGegevens!L$2)="","",INDEX('Afvalgegevens LMA'!$A$1:$BK$1003,RelGegevens!$A132+'Data LMA'!$A$2,RelGegevens!L$2))</f>
        <v/>
      </c>
      <c r="M132" s="5" t="str">
        <f>IF(INDEX('Afvalgegevens LMA'!$A$1:$BK$1003,RelGegevens!$A132+'Data LMA'!$A$2,RelGegevens!M$2)="","",INDEX('Afvalgegevens LMA'!$A$1:$BK$1003,RelGegevens!$A132+'Data LMA'!$A$2,RelGegevens!M$2))</f>
        <v/>
      </c>
    </row>
    <row r="133" spans="1:13" x14ac:dyDescent="0.25">
      <c r="A133" s="8">
        <f t="shared" si="12"/>
        <v>131</v>
      </c>
      <c r="B133" s="8" t="str">
        <f t="shared" si="13"/>
        <v/>
      </c>
      <c r="C133" s="8" t="str">
        <f t="shared" si="14"/>
        <v/>
      </c>
      <c r="D133" s="5">
        <f t="shared" si="15"/>
        <v>-1</v>
      </c>
      <c r="E133" s="5">
        <f t="shared" si="16"/>
        <v>-1</v>
      </c>
      <c r="F133" s="5" t="str">
        <f t="shared" si="17"/>
        <v/>
      </c>
      <c r="G133" s="5" t="str">
        <f>IF(INDEX('Afvalgegevens LMA'!$A$1:$BK$1003,RelGegevens!$A133+'Data LMA'!$A$2,RelGegevens!G$2)="","",INDEX('Afvalgegevens LMA'!$A$1:$BK$1003,RelGegevens!$A133+'Data LMA'!$A$2,RelGegevens!G$2))</f>
        <v/>
      </c>
      <c r="H133" s="5" t="str">
        <f>IF(INDEX('Afvalgegevens LMA'!$A$1:$BK$1003,RelGegevens!$A133+'Data LMA'!$A$2,RelGegevens!H$2)="","",INDEX('Afvalgegevens LMA'!$A$1:$BK$1003,RelGegevens!$A133+'Data LMA'!$A$2,RelGegevens!H$2))</f>
        <v/>
      </c>
      <c r="I133" s="5" t="str">
        <f>IF(INDEX('Afvalgegevens LMA'!$A$1:$BK$1003,RelGegevens!$A133+'Data LMA'!$A$2,RelGegevens!I$2)="","",INDEX('Afvalgegevens LMA'!$A$1:$BK$1003,RelGegevens!$A133+'Data LMA'!$A$2,RelGegevens!I$2))</f>
        <v/>
      </c>
      <c r="J133" s="5" t="str">
        <f>IF(INDEX('Afvalgegevens LMA'!$A$1:$BK$1003,RelGegevens!$A133+'Data LMA'!$A$2,RelGegevens!J$2)="","",INDEX('Afvalgegevens LMA'!$A$1:$BK$1003,RelGegevens!$A133+'Data LMA'!$A$2,RelGegevens!J$2))</f>
        <v/>
      </c>
      <c r="K133" s="5" t="str">
        <f>IF(INDEX('Afvalgegevens LMA'!$A$1:$BK$1003,RelGegevens!$A133+'Data LMA'!$A$2,RelGegevens!K$2)="","",INDEX('Afvalgegevens LMA'!$A$1:$BK$1003,RelGegevens!$A133+'Data LMA'!$A$2,RelGegevens!K$2))</f>
        <v/>
      </c>
      <c r="L133" s="5" t="str">
        <f>IF(INDEX('Afvalgegevens LMA'!$A$1:$BK$1003,RelGegevens!$A133+'Data LMA'!$A$2,RelGegevens!L$2)="","",INDEX('Afvalgegevens LMA'!$A$1:$BK$1003,RelGegevens!$A133+'Data LMA'!$A$2,RelGegevens!L$2))</f>
        <v/>
      </c>
      <c r="M133" s="5" t="str">
        <f>IF(INDEX('Afvalgegevens LMA'!$A$1:$BK$1003,RelGegevens!$A133+'Data LMA'!$A$2,RelGegevens!M$2)="","",INDEX('Afvalgegevens LMA'!$A$1:$BK$1003,RelGegevens!$A133+'Data LMA'!$A$2,RelGegevens!M$2))</f>
        <v/>
      </c>
    </row>
    <row r="134" spans="1:13" x14ac:dyDescent="0.25">
      <c r="A134" s="8">
        <f t="shared" si="12"/>
        <v>132</v>
      </c>
      <c r="B134" s="8" t="str">
        <f t="shared" si="13"/>
        <v/>
      </c>
      <c r="C134" s="8" t="str">
        <f t="shared" si="14"/>
        <v/>
      </c>
      <c r="D134" s="5">
        <f t="shared" si="15"/>
        <v>-1</v>
      </c>
      <c r="E134" s="5">
        <f t="shared" si="16"/>
        <v>-1</v>
      </c>
      <c r="F134" s="5" t="str">
        <f t="shared" si="17"/>
        <v/>
      </c>
      <c r="G134" s="5" t="str">
        <f>IF(INDEX('Afvalgegevens LMA'!$A$1:$BK$1003,RelGegevens!$A134+'Data LMA'!$A$2,RelGegevens!G$2)="","",INDEX('Afvalgegevens LMA'!$A$1:$BK$1003,RelGegevens!$A134+'Data LMA'!$A$2,RelGegevens!G$2))</f>
        <v/>
      </c>
      <c r="H134" s="5" t="str">
        <f>IF(INDEX('Afvalgegevens LMA'!$A$1:$BK$1003,RelGegevens!$A134+'Data LMA'!$A$2,RelGegevens!H$2)="","",INDEX('Afvalgegevens LMA'!$A$1:$BK$1003,RelGegevens!$A134+'Data LMA'!$A$2,RelGegevens!H$2))</f>
        <v/>
      </c>
      <c r="I134" s="5" t="str">
        <f>IF(INDEX('Afvalgegevens LMA'!$A$1:$BK$1003,RelGegevens!$A134+'Data LMA'!$A$2,RelGegevens!I$2)="","",INDEX('Afvalgegevens LMA'!$A$1:$BK$1003,RelGegevens!$A134+'Data LMA'!$A$2,RelGegevens!I$2))</f>
        <v/>
      </c>
      <c r="J134" s="5" t="str">
        <f>IF(INDEX('Afvalgegevens LMA'!$A$1:$BK$1003,RelGegevens!$A134+'Data LMA'!$A$2,RelGegevens!J$2)="","",INDEX('Afvalgegevens LMA'!$A$1:$BK$1003,RelGegevens!$A134+'Data LMA'!$A$2,RelGegevens!J$2))</f>
        <v/>
      </c>
      <c r="K134" s="5" t="str">
        <f>IF(INDEX('Afvalgegevens LMA'!$A$1:$BK$1003,RelGegevens!$A134+'Data LMA'!$A$2,RelGegevens!K$2)="","",INDEX('Afvalgegevens LMA'!$A$1:$BK$1003,RelGegevens!$A134+'Data LMA'!$A$2,RelGegevens!K$2))</f>
        <v/>
      </c>
      <c r="L134" s="5" t="str">
        <f>IF(INDEX('Afvalgegevens LMA'!$A$1:$BK$1003,RelGegevens!$A134+'Data LMA'!$A$2,RelGegevens!L$2)="","",INDEX('Afvalgegevens LMA'!$A$1:$BK$1003,RelGegevens!$A134+'Data LMA'!$A$2,RelGegevens!L$2))</f>
        <v/>
      </c>
      <c r="M134" s="5" t="str">
        <f>IF(INDEX('Afvalgegevens LMA'!$A$1:$BK$1003,RelGegevens!$A134+'Data LMA'!$A$2,RelGegevens!M$2)="","",INDEX('Afvalgegevens LMA'!$A$1:$BK$1003,RelGegevens!$A134+'Data LMA'!$A$2,RelGegevens!M$2))</f>
        <v/>
      </c>
    </row>
    <row r="135" spans="1:13" x14ac:dyDescent="0.25">
      <c r="A135" s="8">
        <f t="shared" si="12"/>
        <v>133</v>
      </c>
      <c r="B135" s="8" t="str">
        <f t="shared" si="13"/>
        <v/>
      </c>
      <c r="C135" s="8" t="str">
        <f t="shared" si="14"/>
        <v/>
      </c>
      <c r="D135" s="5">
        <f t="shared" si="15"/>
        <v>-1</v>
      </c>
      <c r="E135" s="5">
        <f t="shared" si="16"/>
        <v>-1</v>
      </c>
      <c r="F135" s="5" t="str">
        <f t="shared" si="17"/>
        <v/>
      </c>
      <c r="G135" s="5" t="str">
        <f>IF(INDEX('Afvalgegevens LMA'!$A$1:$BK$1003,RelGegevens!$A135+'Data LMA'!$A$2,RelGegevens!G$2)="","",INDEX('Afvalgegevens LMA'!$A$1:$BK$1003,RelGegevens!$A135+'Data LMA'!$A$2,RelGegevens!G$2))</f>
        <v/>
      </c>
      <c r="H135" s="5" t="str">
        <f>IF(INDEX('Afvalgegevens LMA'!$A$1:$BK$1003,RelGegevens!$A135+'Data LMA'!$A$2,RelGegevens!H$2)="","",INDEX('Afvalgegevens LMA'!$A$1:$BK$1003,RelGegevens!$A135+'Data LMA'!$A$2,RelGegevens!H$2))</f>
        <v/>
      </c>
      <c r="I135" s="5" t="str">
        <f>IF(INDEX('Afvalgegevens LMA'!$A$1:$BK$1003,RelGegevens!$A135+'Data LMA'!$A$2,RelGegevens!I$2)="","",INDEX('Afvalgegevens LMA'!$A$1:$BK$1003,RelGegevens!$A135+'Data LMA'!$A$2,RelGegevens!I$2))</f>
        <v/>
      </c>
      <c r="J135" s="5" t="str">
        <f>IF(INDEX('Afvalgegevens LMA'!$A$1:$BK$1003,RelGegevens!$A135+'Data LMA'!$A$2,RelGegevens!J$2)="","",INDEX('Afvalgegevens LMA'!$A$1:$BK$1003,RelGegevens!$A135+'Data LMA'!$A$2,RelGegevens!J$2))</f>
        <v/>
      </c>
      <c r="K135" s="5" t="str">
        <f>IF(INDEX('Afvalgegevens LMA'!$A$1:$BK$1003,RelGegevens!$A135+'Data LMA'!$A$2,RelGegevens!K$2)="","",INDEX('Afvalgegevens LMA'!$A$1:$BK$1003,RelGegevens!$A135+'Data LMA'!$A$2,RelGegevens!K$2))</f>
        <v/>
      </c>
      <c r="L135" s="5" t="str">
        <f>IF(INDEX('Afvalgegevens LMA'!$A$1:$BK$1003,RelGegevens!$A135+'Data LMA'!$A$2,RelGegevens!L$2)="","",INDEX('Afvalgegevens LMA'!$A$1:$BK$1003,RelGegevens!$A135+'Data LMA'!$A$2,RelGegevens!L$2))</f>
        <v/>
      </c>
      <c r="M135" s="5" t="str">
        <f>IF(INDEX('Afvalgegevens LMA'!$A$1:$BK$1003,RelGegevens!$A135+'Data LMA'!$A$2,RelGegevens!M$2)="","",INDEX('Afvalgegevens LMA'!$A$1:$BK$1003,RelGegevens!$A135+'Data LMA'!$A$2,RelGegevens!M$2))</f>
        <v/>
      </c>
    </row>
    <row r="136" spans="1:13" x14ac:dyDescent="0.25">
      <c r="A136" s="8">
        <f t="shared" si="12"/>
        <v>134</v>
      </c>
      <c r="B136" s="8" t="str">
        <f t="shared" si="13"/>
        <v/>
      </c>
      <c r="C136" s="8" t="str">
        <f t="shared" si="14"/>
        <v/>
      </c>
      <c r="D136" s="5">
        <f t="shared" si="15"/>
        <v>-1</v>
      </c>
      <c r="E136" s="5">
        <f t="shared" si="16"/>
        <v>-1</v>
      </c>
      <c r="F136" s="5" t="str">
        <f t="shared" si="17"/>
        <v/>
      </c>
      <c r="G136" s="5" t="str">
        <f>IF(INDEX('Afvalgegevens LMA'!$A$1:$BK$1003,RelGegevens!$A136+'Data LMA'!$A$2,RelGegevens!G$2)="","",INDEX('Afvalgegevens LMA'!$A$1:$BK$1003,RelGegevens!$A136+'Data LMA'!$A$2,RelGegevens!G$2))</f>
        <v/>
      </c>
      <c r="H136" s="5" t="str">
        <f>IF(INDEX('Afvalgegevens LMA'!$A$1:$BK$1003,RelGegevens!$A136+'Data LMA'!$A$2,RelGegevens!H$2)="","",INDEX('Afvalgegevens LMA'!$A$1:$BK$1003,RelGegevens!$A136+'Data LMA'!$A$2,RelGegevens!H$2))</f>
        <v/>
      </c>
      <c r="I136" s="5" t="str">
        <f>IF(INDEX('Afvalgegevens LMA'!$A$1:$BK$1003,RelGegevens!$A136+'Data LMA'!$A$2,RelGegevens!I$2)="","",INDEX('Afvalgegevens LMA'!$A$1:$BK$1003,RelGegevens!$A136+'Data LMA'!$A$2,RelGegevens!I$2))</f>
        <v/>
      </c>
      <c r="J136" s="5" t="str">
        <f>IF(INDEX('Afvalgegevens LMA'!$A$1:$BK$1003,RelGegevens!$A136+'Data LMA'!$A$2,RelGegevens!J$2)="","",INDEX('Afvalgegevens LMA'!$A$1:$BK$1003,RelGegevens!$A136+'Data LMA'!$A$2,RelGegevens!J$2))</f>
        <v/>
      </c>
      <c r="K136" s="5" t="str">
        <f>IF(INDEX('Afvalgegevens LMA'!$A$1:$BK$1003,RelGegevens!$A136+'Data LMA'!$A$2,RelGegevens!K$2)="","",INDEX('Afvalgegevens LMA'!$A$1:$BK$1003,RelGegevens!$A136+'Data LMA'!$A$2,RelGegevens!K$2))</f>
        <v/>
      </c>
      <c r="L136" s="5" t="str">
        <f>IF(INDEX('Afvalgegevens LMA'!$A$1:$BK$1003,RelGegevens!$A136+'Data LMA'!$A$2,RelGegevens!L$2)="","",INDEX('Afvalgegevens LMA'!$A$1:$BK$1003,RelGegevens!$A136+'Data LMA'!$A$2,RelGegevens!L$2))</f>
        <v/>
      </c>
      <c r="M136" s="5" t="str">
        <f>IF(INDEX('Afvalgegevens LMA'!$A$1:$BK$1003,RelGegevens!$A136+'Data LMA'!$A$2,RelGegevens!M$2)="","",INDEX('Afvalgegevens LMA'!$A$1:$BK$1003,RelGegevens!$A136+'Data LMA'!$A$2,RelGegevens!M$2))</f>
        <v/>
      </c>
    </row>
    <row r="137" spans="1:13" x14ac:dyDescent="0.25">
      <c r="A137" s="8">
        <f t="shared" si="12"/>
        <v>135</v>
      </c>
      <c r="B137" s="8" t="str">
        <f t="shared" si="13"/>
        <v/>
      </c>
      <c r="C137" s="8" t="str">
        <f t="shared" si="14"/>
        <v/>
      </c>
      <c r="D137" s="5">
        <f t="shared" si="15"/>
        <v>-1</v>
      </c>
      <c r="E137" s="5">
        <f t="shared" si="16"/>
        <v>-1</v>
      </c>
      <c r="F137" s="5" t="str">
        <f t="shared" si="17"/>
        <v/>
      </c>
      <c r="G137" s="5" t="str">
        <f>IF(INDEX('Afvalgegevens LMA'!$A$1:$BK$1003,RelGegevens!$A137+'Data LMA'!$A$2,RelGegevens!G$2)="","",INDEX('Afvalgegevens LMA'!$A$1:$BK$1003,RelGegevens!$A137+'Data LMA'!$A$2,RelGegevens!G$2))</f>
        <v/>
      </c>
      <c r="H137" s="5" t="str">
        <f>IF(INDEX('Afvalgegevens LMA'!$A$1:$BK$1003,RelGegevens!$A137+'Data LMA'!$A$2,RelGegevens!H$2)="","",INDEX('Afvalgegevens LMA'!$A$1:$BK$1003,RelGegevens!$A137+'Data LMA'!$A$2,RelGegevens!H$2))</f>
        <v/>
      </c>
      <c r="I137" s="5" t="str">
        <f>IF(INDEX('Afvalgegevens LMA'!$A$1:$BK$1003,RelGegevens!$A137+'Data LMA'!$A$2,RelGegevens!I$2)="","",INDEX('Afvalgegevens LMA'!$A$1:$BK$1003,RelGegevens!$A137+'Data LMA'!$A$2,RelGegevens!I$2))</f>
        <v/>
      </c>
      <c r="J137" s="5" t="str">
        <f>IF(INDEX('Afvalgegevens LMA'!$A$1:$BK$1003,RelGegevens!$A137+'Data LMA'!$A$2,RelGegevens!J$2)="","",INDEX('Afvalgegevens LMA'!$A$1:$BK$1003,RelGegevens!$A137+'Data LMA'!$A$2,RelGegevens!J$2))</f>
        <v/>
      </c>
      <c r="K137" s="5" t="str">
        <f>IF(INDEX('Afvalgegevens LMA'!$A$1:$BK$1003,RelGegevens!$A137+'Data LMA'!$A$2,RelGegevens!K$2)="","",INDEX('Afvalgegevens LMA'!$A$1:$BK$1003,RelGegevens!$A137+'Data LMA'!$A$2,RelGegevens!K$2))</f>
        <v/>
      </c>
      <c r="L137" s="5" t="str">
        <f>IF(INDEX('Afvalgegevens LMA'!$A$1:$BK$1003,RelGegevens!$A137+'Data LMA'!$A$2,RelGegevens!L$2)="","",INDEX('Afvalgegevens LMA'!$A$1:$BK$1003,RelGegevens!$A137+'Data LMA'!$A$2,RelGegevens!L$2))</f>
        <v/>
      </c>
      <c r="M137" s="5" t="str">
        <f>IF(INDEX('Afvalgegevens LMA'!$A$1:$BK$1003,RelGegevens!$A137+'Data LMA'!$A$2,RelGegevens!M$2)="","",INDEX('Afvalgegevens LMA'!$A$1:$BK$1003,RelGegevens!$A137+'Data LMA'!$A$2,RelGegevens!M$2))</f>
        <v/>
      </c>
    </row>
    <row r="138" spans="1:13" x14ac:dyDescent="0.25">
      <c r="A138" s="8">
        <f t="shared" si="12"/>
        <v>136</v>
      </c>
      <c r="B138" s="8" t="str">
        <f t="shared" si="13"/>
        <v/>
      </c>
      <c r="C138" s="8" t="str">
        <f t="shared" si="14"/>
        <v/>
      </c>
      <c r="D138" s="5">
        <f t="shared" si="15"/>
        <v>-1</v>
      </c>
      <c r="E138" s="5">
        <f t="shared" si="16"/>
        <v>-1</v>
      </c>
      <c r="F138" s="5" t="str">
        <f t="shared" si="17"/>
        <v/>
      </c>
      <c r="G138" s="5" t="str">
        <f>IF(INDEX('Afvalgegevens LMA'!$A$1:$BK$1003,RelGegevens!$A138+'Data LMA'!$A$2,RelGegevens!G$2)="","",INDEX('Afvalgegevens LMA'!$A$1:$BK$1003,RelGegevens!$A138+'Data LMA'!$A$2,RelGegevens!G$2))</f>
        <v/>
      </c>
      <c r="H138" s="5" t="str">
        <f>IF(INDEX('Afvalgegevens LMA'!$A$1:$BK$1003,RelGegevens!$A138+'Data LMA'!$A$2,RelGegevens!H$2)="","",INDEX('Afvalgegevens LMA'!$A$1:$BK$1003,RelGegevens!$A138+'Data LMA'!$A$2,RelGegevens!H$2))</f>
        <v/>
      </c>
      <c r="I138" s="5" t="str">
        <f>IF(INDEX('Afvalgegevens LMA'!$A$1:$BK$1003,RelGegevens!$A138+'Data LMA'!$A$2,RelGegevens!I$2)="","",INDEX('Afvalgegevens LMA'!$A$1:$BK$1003,RelGegevens!$A138+'Data LMA'!$A$2,RelGegevens!I$2))</f>
        <v/>
      </c>
      <c r="J138" s="5" t="str">
        <f>IF(INDEX('Afvalgegevens LMA'!$A$1:$BK$1003,RelGegevens!$A138+'Data LMA'!$A$2,RelGegevens!J$2)="","",INDEX('Afvalgegevens LMA'!$A$1:$BK$1003,RelGegevens!$A138+'Data LMA'!$A$2,RelGegevens!J$2))</f>
        <v/>
      </c>
      <c r="K138" s="5" t="str">
        <f>IF(INDEX('Afvalgegevens LMA'!$A$1:$BK$1003,RelGegevens!$A138+'Data LMA'!$A$2,RelGegevens!K$2)="","",INDEX('Afvalgegevens LMA'!$A$1:$BK$1003,RelGegevens!$A138+'Data LMA'!$A$2,RelGegevens!K$2))</f>
        <v/>
      </c>
      <c r="L138" s="5" t="str">
        <f>IF(INDEX('Afvalgegevens LMA'!$A$1:$BK$1003,RelGegevens!$A138+'Data LMA'!$A$2,RelGegevens!L$2)="","",INDEX('Afvalgegevens LMA'!$A$1:$BK$1003,RelGegevens!$A138+'Data LMA'!$A$2,RelGegevens!L$2))</f>
        <v/>
      </c>
      <c r="M138" s="5" t="str">
        <f>IF(INDEX('Afvalgegevens LMA'!$A$1:$BK$1003,RelGegevens!$A138+'Data LMA'!$A$2,RelGegevens!M$2)="","",INDEX('Afvalgegevens LMA'!$A$1:$BK$1003,RelGegevens!$A138+'Data LMA'!$A$2,RelGegevens!M$2))</f>
        <v/>
      </c>
    </row>
    <row r="139" spans="1:13" x14ac:dyDescent="0.25">
      <c r="A139" s="8">
        <f t="shared" si="12"/>
        <v>137</v>
      </c>
      <c r="B139" s="8" t="str">
        <f t="shared" si="13"/>
        <v/>
      </c>
      <c r="C139" s="8" t="str">
        <f t="shared" si="14"/>
        <v/>
      </c>
      <c r="D139" s="5">
        <f t="shared" si="15"/>
        <v>-1</v>
      </c>
      <c r="E139" s="5">
        <f t="shared" si="16"/>
        <v>-1</v>
      </c>
      <c r="F139" s="5" t="str">
        <f t="shared" si="17"/>
        <v/>
      </c>
      <c r="G139" s="5" t="str">
        <f>IF(INDEX('Afvalgegevens LMA'!$A$1:$BK$1003,RelGegevens!$A139+'Data LMA'!$A$2,RelGegevens!G$2)="","",INDEX('Afvalgegevens LMA'!$A$1:$BK$1003,RelGegevens!$A139+'Data LMA'!$A$2,RelGegevens!G$2))</f>
        <v/>
      </c>
      <c r="H139" s="5" t="str">
        <f>IF(INDEX('Afvalgegevens LMA'!$A$1:$BK$1003,RelGegevens!$A139+'Data LMA'!$A$2,RelGegevens!H$2)="","",INDEX('Afvalgegevens LMA'!$A$1:$BK$1003,RelGegevens!$A139+'Data LMA'!$A$2,RelGegevens!H$2))</f>
        <v/>
      </c>
      <c r="I139" s="5" t="str">
        <f>IF(INDEX('Afvalgegevens LMA'!$A$1:$BK$1003,RelGegevens!$A139+'Data LMA'!$A$2,RelGegevens!I$2)="","",INDEX('Afvalgegevens LMA'!$A$1:$BK$1003,RelGegevens!$A139+'Data LMA'!$A$2,RelGegevens!I$2))</f>
        <v/>
      </c>
      <c r="J139" s="5" t="str">
        <f>IF(INDEX('Afvalgegevens LMA'!$A$1:$BK$1003,RelGegevens!$A139+'Data LMA'!$A$2,RelGegevens!J$2)="","",INDEX('Afvalgegevens LMA'!$A$1:$BK$1003,RelGegevens!$A139+'Data LMA'!$A$2,RelGegevens!J$2))</f>
        <v/>
      </c>
      <c r="K139" s="5" t="str">
        <f>IF(INDEX('Afvalgegevens LMA'!$A$1:$BK$1003,RelGegevens!$A139+'Data LMA'!$A$2,RelGegevens!K$2)="","",INDEX('Afvalgegevens LMA'!$A$1:$BK$1003,RelGegevens!$A139+'Data LMA'!$A$2,RelGegevens!K$2))</f>
        <v/>
      </c>
      <c r="L139" s="5" t="str">
        <f>IF(INDEX('Afvalgegevens LMA'!$A$1:$BK$1003,RelGegevens!$A139+'Data LMA'!$A$2,RelGegevens!L$2)="","",INDEX('Afvalgegevens LMA'!$A$1:$BK$1003,RelGegevens!$A139+'Data LMA'!$A$2,RelGegevens!L$2))</f>
        <v/>
      </c>
      <c r="M139" s="5" t="str">
        <f>IF(INDEX('Afvalgegevens LMA'!$A$1:$BK$1003,RelGegevens!$A139+'Data LMA'!$A$2,RelGegevens!M$2)="","",INDEX('Afvalgegevens LMA'!$A$1:$BK$1003,RelGegevens!$A139+'Data LMA'!$A$2,RelGegevens!M$2))</f>
        <v/>
      </c>
    </row>
    <row r="140" spans="1:13" x14ac:dyDescent="0.25">
      <c r="A140" s="8">
        <f t="shared" si="12"/>
        <v>138</v>
      </c>
      <c r="B140" s="8" t="str">
        <f t="shared" si="13"/>
        <v/>
      </c>
      <c r="C140" s="8" t="str">
        <f t="shared" si="14"/>
        <v/>
      </c>
      <c r="D140" s="5">
        <f t="shared" si="15"/>
        <v>-1</v>
      </c>
      <c r="E140" s="5">
        <f t="shared" si="16"/>
        <v>-1</v>
      </c>
      <c r="F140" s="5" t="str">
        <f t="shared" si="17"/>
        <v/>
      </c>
      <c r="G140" s="5" t="str">
        <f>IF(INDEX('Afvalgegevens LMA'!$A$1:$BK$1003,RelGegevens!$A140+'Data LMA'!$A$2,RelGegevens!G$2)="","",INDEX('Afvalgegevens LMA'!$A$1:$BK$1003,RelGegevens!$A140+'Data LMA'!$A$2,RelGegevens!G$2))</f>
        <v/>
      </c>
      <c r="H140" s="5" t="str">
        <f>IF(INDEX('Afvalgegevens LMA'!$A$1:$BK$1003,RelGegevens!$A140+'Data LMA'!$A$2,RelGegevens!H$2)="","",INDEX('Afvalgegevens LMA'!$A$1:$BK$1003,RelGegevens!$A140+'Data LMA'!$A$2,RelGegevens!H$2))</f>
        <v/>
      </c>
      <c r="I140" s="5" t="str">
        <f>IF(INDEX('Afvalgegevens LMA'!$A$1:$BK$1003,RelGegevens!$A140+'Data LMA'!$A$2,RelGegevens!I$2)="","",INDEX('Afvalgegevens LMA'!$A$1:$BK$1003,RelGegevens!$A140+'Data LMA'!$A$2,RelGegevens!I$2))</f>
        <v/>
      </c>
      <c r="J140" s="5" t="str">
        <f>IF(INDEX('Afvalgegevens LMA'!$A$1:$BK$1003,RelGegevens!$A140+'Data LMA'!$A$2,RelGegevens!J$2)="","",INDEX('Afvalgegevens LMA'!$A$1:$BK$1003,RelGegevens!$A140+'Data LMA'!$A$2,RelGegevens!J$2))</f>
        <v/>
      </c>
      <c r="K140" s="5" t="str">
        <f>IF(INDEX('Afvalgegevens LMA'!$A$1:$BK$1003,RelGegevens!$A140+'Data LMA'!$A$2,RelGegevens!K$2)="","",INDEX('Afvalgegevens LMA'!$A$1:$BK$1003,RelGegevens!$A140+'Data LMA'!$A$2,RelGegevens!K$2))</f>
        <v/>
      </c>
      <c r="L140" s="5" t="str">
        <f>IF(INDEX('Afvalgegevens LMA'!$A$1:$BK$1003,RelGegevens!$A140+'Data LMA'!$A$2,RelGegevens!L$2)="","",INDEX('Afvalgegevens LMA'!$A$1:$BK$1003,RelGegevens!$A140+'Data LMA'!$A$2,RelGegevens!L$2))</f>
        <v/>
      </c>
      <c r="M140" s="5" t="str">
        <f>IF(INDEX('Afvalgegevens LMA'!$A$1:$BK$1003,RelGegevens!$A140+'Data LMA'!$A$2,RelGegevens!M$2)="","",INDEX('Afvalgegevens LMA'!$A$1:$BK$1003,RelGegevens!$A140+'Data LMA'!$A$2,RelGegevens!M$2))</f>
        <v/>
      </c>
    </row>
    <row r="141" spans="1:13" x14ac:dyDescent="0.25">
      <c r="A141" s="8">
        <f t="shared" si="12"/>
        <v>139</v>
      </c>
      <c r="B141" s="8" t="str">
        <f t="shared" si="13"/>
        <v/>
      </c>
      <c r="C141" s="8" t="str">
        <f t="shared" si="14"/>
        <v/>
      </c>
      <c r="D141" s="5">
        <f t="shared" si="15"/>
        <v>-1</v>
      </c>
      <c r="E141" s="5">
        <f t="shared" si="16"/>
        <v>-1</v>
      </c>
      <c r="F141" s="5" t="str">
        <f t="shared" si="17"/>
        <v/>
      </c>
      <c r="G141" s="5" t="str">
        <f>IF(INDEX('Afvalgegevens LMA'!$A$1:$BK$1003,RelGegevens!$A141+'Data LMA'!$A$2,RelGegevens!G$2)="","",INDEX('Afvalgegevens LMA'!$A$1:$BK$1003,RelGegevens!$A141+'Data LMA'!$A$2,RelGegevens!G$2))</f>
        <v/>
      </c>
      <c r="H141" s="5" t="str">
        <f>IF(INDEX('Afvalgegevens LMA'!$A$1:$BK$1003,RelGegevens!$A141+'Data LMA'!$A$2,RelGegevens!H$2)="","",INDEX('Afvalgegevens LMA'!$A$1:$BK$1003,RelGegevens!$A141+'Data LMA'!$A$2,RelGegevens!H$2))</f>
        <v/>
      </c>
      <c r="I141" s="5" t="str">
        <f>IF(INDEX('Afvalgegevens LMA'!$A$1:$BK$1003,RelGegevens!$A141+'Data LMA'!$A$2,RelGegevens!I$2)="","",INDEX('Afvalgegevens LMA'!$A$1:$BK$1003,RelGegevens!$A141+'Data LMA'!$A$2,RelGegevens!I$2))</f>
        <v/>
      </c>
      <c r="J141" s="5" t="str">
        <f>IF(INDEX('Afvalgegevens LMA'!$A$1:$BK$1003,RelGegevens!$A141+'Data LMA'!$A$2,RelGegevens!J$2)="","",INDEX('Afvalgegevens LMA'!$A$1:$BK$1003,RelGegevens!$A141+'Data LMA'!$A$2,RelGegevens!J$2))</f>
        <v/>
      </c>
      <c r="K141" s="5" t="str">
        <f>IF(INDEX('Afvalgegevens LMA'!$A$1:$BK$1003,RelGegevens!$A141+'Data LMA'!$A$2,RelGegevens!K$2)="","",INDEX('Afvalgegevens LMA'!$A$1:$BK$1003,RelGegevens!$A141+'Data LMA'!$A$2,RelGegevens!K$2))</f>
        <v/>
      </c>
      <c r="L141" s="5" t="str">
        <f>IF(INDEX('Afvalgegevens LMA'!$A$1:$BK$1003,RelGegevens!$A141+'Data LMA'!$A$2,RelGegevens!L$2)="","",INDEX('Afvalgegevens LMA'!$A$1:$BK$1003,RelGegevens!$A141+'Data LMA'!$A$2,RelGegevens!L$2))</f>
        <v/>
      </c>
      <c r="M141" s="5" t="str">
        <f>IF(INDEX('Afvalgegevens LMA'!$A$1:$BK$1003,RelGegevens!$A141+'Data LMA'!$A$2,RelGegevens!M$2)="","",INDEX('Afvalgegevens LMA'!$A$1:$BK$1003,RelGegevens!$A141+'Data LMA'!$A$2,RelGegevens!M$2))</f>
        <v/>
      </c>
    </row>
    <row r="142" spans="1:13" x14ac:dyDescent="0.25">
      <c r="A142" s="8">
        <f t="shared" ref="A142:A205" si="18">A141+1</f>
        <v>140</v>
      </c>
      <c r="B142" s="8" t="str">
        <f t="shared" ref="B142:B205" si="19">IF(ISNUMBER(FIND(G142,B141)),B141,CONCATENATE(B141,"/",G142))</f>
        <v/>
      </c>
      <c r="C142" s="8" t="str">
        <f t="shared" ref="C142:C205" si="20">IF(ISNUMBER(FIND(I142,C141)),C141,CONCATENATE(C141,"/",I142))</f>
        <v/>
      </c>
      <c r="D142" s="5">
        <f t="shared" ref="D142:D205" si="21">IF(ISNUMBER(FIND(G142,B141)),-ABS(D141),ABS(D141)+1)</f>
        <v>-1</v>
      </c>
      <c r="E142" s="5">
        <f t="shared" ref="E142:E205" si="22">IF(ISNUMBER(FIND(I142,C141)),-ABS(E141),ABS(E141)+1)</f>
        <v>-1</v>
      </c>
      <c r="F142" s="5" t="str">
        <f t="shared" ref="F142:F205" si="23">IF(AND(G142&lt;&gt;"",I142&lt;&gt;""),CONCATENATE(G142,"-",I142),"")</f>
        <v/>
      </c>
      <c r="G142" s="5" t="str">
        <f>IF(INDEX('Afvalgegevens LMA'!$A$1:$BK$1003,RelGegevens!$A142+'Data LMA'!$A$2,RelGegevens!G$2)="","",INDEX('Afvalgegevens LMA'!$A$1:$BK$1003,RelGegevens!$A142+'Data LMA'!$A$2,RelGegevens!G$2))</f>
        <v/>
      </c>
      <c r="H142" s="5" t="str">
        <f>IF(INDEX('Afvalgegevens LMA'!$A$1:$BK$1003,RelGegevens!$A142+'Data LMA'!$A$2,RelGegevens!H$2)="","",INDEX('Afvalgegevens LMA'!$A$1:$BK$1003,RelGegevens!$A142+'Data LMA'!$A$2,RelGegevens!H$2))</f>
        <v/>
      </c>
      <c r="I142" s="5" t="str">
        <f>IF(INDEX('Afvalgegevens LMA'!$A$1:$BK$1003,RelGegevens!$A142+'Data LMA'!$A$2,RelGegevens!I$2)="","",INDEX('Afvalgegevens LMA'!$A$1:$BK$1003,RelGegevens!$A142+'Data LMA'!$A$2,RelGegevens!I$2))</f>
        <v/>
      </c>
      <c r="J142" s="5" t="str">
        <f>IF(INDEX('Afvalgegevens LMA'!$A$1:$BK$1003,RelGegevens!$A142+'Data LMA'!$A$2,RelGegevens!J$2)="","",INDEX('Afvalgegevens LMA'!$A$1:$BK$1003,RelGegevens!$A142+'Data LMA'!$A$2,RelGegevens!J$2))</f>
        <v/>
      </c>
      <c r="K142" s="5" t="str">
        <f>IF(INDEX('Afvalgegevens LMA'!$A$1:$BK$1003,RelGegevens!$A142+'Data LMA'!$A$2,RelGegevens!K$2)="","",INDEX('Afvalgegevens LMA'!$A$1:$BK$1003,RelGegevens!$A142+'Data LMA'!$A$2,RelGegevens!K$2))</f>
        <v/>
      </c>
      <c r="L142" s="5" t="str">
        <f>IF(INDEX('Afvalgegevens LMA'!$A$1:$BK$1003,RelGegevens!$A142+'Data LMA'!$A$2,RelGegevens!L$2)="","",INDEX('Afvalgegevens LMA'!$A$1:$BK$1003,RelGegevens!$A142+'Data LMA'!$A$2,RelGegevens!L$2))</f>
        <v/>
      </c>
      <c r="M142" s="5" t="str">
        <f>IF(INDEX('Afvalgegevens LMA'!$A$1:$BK$1003,RelGegevens!$A142+'Data LMA'!$A$2,RelGegevens!M$2)="","",INDEX('Afvalgegevens LMA'!$A$1:$BK$1003,RelGegevens!$A142+'Data LMA'!$A$2,RelGegevens!M$2))</f>
        <v/>
      </c>
    </row>
    <row r="143" spans="1:13" x14ac:dyDescent="0.25">
      <c r="A143" s="8">
        <f t="shared" si="18"/>
        <v>141</v>
      </c>
      <c r="B143" s="8" t="str">
        <f t="shared" si="19"/>
        <v/>
      </c>
      <c r="C143" s="8" t="str">
        <f t="shared" si="20"/>
        <v/>
      </c>
      <c r="D143" s="5">
        <f t="shared" si="21"/>
        <v>-1</v>
      </c>
      <c r="E143" s="5">
        <f t="shared" si="22"/>
        <v>-1</v>
      </c>
      <c r="F143" s="5" t="str">
        <f t="shared" si="23"/>
        <v/>
      </c>
      <c r="G143" s="5" t="str">
        <f>IF(INDEX('Afvalgegevens LMA'!$A$1:$BK$1003,RelGegevens!$A143+'Data LMA'!$A$2,RelGegevens!G$2)="","",INDEX('Afvalgegevens LMA'!$A$1:$BK$1003,RelGegevens!$A143+'Data LMA'!$A$2,RelGegevens!G$2))</f>
        <v/>
      </c>
      <c r="H143" s="5" t="str">
        <f>IF(INDEX('Afvalgegevens LMA'!$A$1:$BK$1003,RelGegevens!$A143+'Data LMA'!$A$2,RelGegevens!H$2)="","",INDEX('Afvalgegevens LMA'!$A$1:$BK$1003,RelGegevens!$A143+'Data LMA'!$A$2,RelGegevens!H$2))</f>
        <v/>
      </c>
      <c r="I143" s="5" t="str">
        <f>IF(INDEX('Afvalgegevens LMA'!$A$1:$BK$1003,RelGegevens!$A143+'Data LMA'!$A$2,RelGegevens!I$2)="","",INDEX('Afvalgegevens LMA'!$A$1:$BK$1003,RelGegevens!$A143+'Data LMA'!$A$2,RelGegevens!I$2))</f>
        <v/>
      </c>
      <c r="J143" s="5" t="str">
        <f>IF(INDEX('Afvalgegevens LMA'!$A$1:$BK$1003,RelGegevens!$A143+'Data LMA'!$A$2,RelGegevens!J$2)="","",INDEX('Afvalgegevens LMA'!$A$1:$BK$1003,RelGegevens!$A143+'Data LMA'!$A$2,RelGegevens!J$2))</f>
        <v/>
      </c>
      <c r="K143" s="5" t="str">
        <f>IF(INDEX('Afvalgegevens LMA'!$A$1:$BK$1003,RelGegevens!$A143+'Data LMA'!$A$2,RelGegevens!K$2)="","",INDEX('Afvalgegevens LMA'!$A$1:$BK$1003,RelGegevens!$A143+'Data LMA'!$A$2,RelGegevens!K$2))</f>
        <v/>
      </c>
      <c r="L143" s="5" t="str">
        <f>IF(INDEX('Afvalgegevens LMA'!$A$1:$BK$1003,RelGegevens!$A143+'Data LMA'!$A$2,RelGegevens!L$2)="","",INDEX('Afvalgegevens LMA'!$A$1:$BK$1003,RelGegevens!$A143+'Data LMA'!$A$2,RelGegevens!L$2))</f>
        <v/>
      </c>
      <c r="M143" s="5" t="str">
        <f>IF(INDEX('Afvalgegevens LMA'!$A$1:$BK$1003,RelGegevens!$A143+'Data LMA'!$A$2,RelGegevens!M$2)="","",INDEX('Afvalgegevens LMA'!$A$1:$BK$1003,RelGegevens!$A143+'Data LMA'!$A$2,RelGegevens!M$2))</f>
        <v/>
      </c>
    </row>
    <row r="144" spans="1:13" x14ac:dyDescent="0.25">
      <c r="A144" s="8">
        <f t="shared" si="18"/>
        <v>142</v>
      </c>
      <c r="B144" s="8" t="str">
        <f t="shared" si="19"/>
        <v/>
      </c>
      <c r="C144" s="8" t="str">
        <f t="shared" si="20"/>
        <v/>
      </c>
      <c r="D144" s="5">
        <f t="shared" si="21"/>
        <v>-1</v>
      </c>
      <c r="E144" s="5">
        <f t="shared" si="22"/>
        <v>-1</v>
      </c>
      <c r="F144" s="5" t="str">
        <f t="shared" si="23"/>
        <v/>
      </c>
      <c r="G144" s="5" t="str">
        <f>IF(INDEX('Afvalgegevens LMA'!$A$1:$BK$1003,RelGegevens!$A144+'Data LMA'!$A$2,RelGegevens!G$2)="","",INDEX('Afvalgegevens LMA'!$A$1:$BK$1003,RelGegevens!$A144+'Data LMA'!$A$2,RelGegevens!G$2))</f>
        <v/>
      </c>
      <c r="H144" s="5" t="str">
        <f>IF(INDEX('Afvalgegevens LMA'!$A$1:$BK$1003,RelGegevens!$A144+'Data LMA'!$A$2,RelGegevens!H$2)="","",INDEX('Afvalgegevens LMA'!$A$1:$BK$1003,RelGegevens!$A144+'Data LMA'!$A$2,RelGegevens!H$2))</f>
        <v/>
      </c>
      <c r="I144" s="5" t="str">
        <f>IF(INDEX('Afvalgegevens LMA'!$A$1:$BK$1003,RelGegevens!$A144+'Data LMA'!$A$2,RelGegevens!I$2)="","",INDEX('Afvalgegevens LMA'!$A$1:$BK$1003,RelGegevens!$A144+'Data LMA'!$A$2,RelGegevens!I$2))</f>
        <v/>
      </c>
      <c r="J144" s="5" t="str">
        <f>IF(INDEX('Afvalgegevens LMA'!$A$1:$BK$1003,RelGegevens!$A144+'Data LMA'!$A$2,RelGegevens!J$2)="","",INDEX('Afvalgegevens LMA'!$A$1:$BK$1003,RelGegevens!$A144+'Data LMA'!$A$2,RelGegevens!J$2))</f>
        <v/>
      </c>
      <c r="K144" s="5" t="str">
        <f>IF(INDEX('Afvalgegevens LMA'!$A$1:$BK$1003,RelGegevens!$A144+'Data LMA'!$A$2,RelGegevens!K$2)="","",INDEX('Afvalgegevens LMA'!$A$1:$BK$1003,RelGegevens!$A144+'Data LMA'!$A$2,RelGegevens!K$2))</f>
        <v/>
      </c>
      <c r="L144" s="5" t="str">
        <f>IF(INDEX('Afvalgegevens LMA'!$A$1:$BK$1003,RelGegevens!$A144+'Data LMA'!$A$2,RelGegevens!L$2)="","",INDEX('Afvalgegevens LMA'!$A$1:$BK$1003,RelGegevens!$A144+'Data LMA'!$A$2,RelGegevens!L$2))</f>
        <v/>
      </c>
      <c r="M144" s="5" t="str">
        <f>IF(INDEX('Afvalgegevens LMA'!$A$1:$BK$1003,RelGegevens!$A144+'Data LMA'!$A$2,RelGegevens!M$2)="","",INDEX('Afvalgegevens LMA'!$A$1:$BK$1003,RelGegevens!$A144+'Data LMA'!$A$2,RelGegevens!M$2))</f>
        <v/>
      </c>
    </row>
    <row r="145" spans="1:13" x14ac:dyDescent="0.25">
      <c r="A145" s="8">
        <f t="shared" si="18"/>
        <v>143</v>
      </c>
      <c r="B145" s="8" t="str">
        <f t="shared" si="19"/>
        <v/>
      </c>
      <c r="C145" s="8" t="str">
        <f t="shared" si="20"/>
        <v/>
      </c>
      <c r="D145" s="5">
        <f t="shared" si="21"/>
        <v>-1</v>
      </c>
      <c r="E145" s="5">
        <f t="shared" si="22"/>
        <v>-1</v>
      </c>
      <c r="F145" s="5" t="str">
        <f t="shared" si="23"/>
        <v/>
      </c>
      <c r="G145" s="5" t="str">
        <f>IF(INDEX('Afvalgegevens LMA'!$A$1:$BK$1003,RelGegevens!$A145+'Data LMA'!$A$2,RelGegevens!G$2)="","",INDEX('Afvalgegevens LMA'!$A$1:$BK$1003,RelGegevens!$A145+'Data LMA'!$A$2,RelGegevens!G$2))</f>
        <v/>
      </c>
      <c r="H145" s="5" t="str">
        <f>IF(INDEX('Afvalgegevens LMA'!$A$1:$BK$1003,RelGegevens!$A145+'Data LMA'!$A$2,RelGegevens!H$2)="","",INDEX('Afvalgegevens LMA'!$A$1:$BK$1003,RelGegevens!$A145+'Data LMA'!$A$2,RelGegevens!H$2))</f>
        <v/>
      </c>
      <c r="I145" s="5" t="str">
        <f>IF(INDEX('Afvalgegevens LMA'!$A$1:$BK$1003,RelGegevens!$A145+'Data LMA'!$A$2,RelGegevens!I$2)="","",INDEX('Afvalgegevens LMA'!$A$1:$BK$1003,RelGegevens!$A145+'Data LMA'!$A$2,RelGegevens!I$2))</f>
        <v/>
      </c>
      <c r="J145" s="5" t="str">
        <f>IF(INDEX('Afvalgegevens LMA'!$A$1:$BK$1003,RelGegevens!$A145+'Data LMA'!$A$2,RelGegevens!J$2)="","",INDEX('Afvalgegevens LMA'!$A$1:$BK$1003,RelGegevens!$A145+'Data LMA'!$A$2,RelGegevens!J$2))</f>
        <v/>
      </c>
      <c r="K145" s="5" t="str">
        <f>IF(INDEX('Afvalgegevens LMA'!$A$1:$BK$1003,RelGegevens!$A145+'Data LMA'!$A$2,RelGegevens!K$2)="","",INDEX('Afvalgegevens LMA'!$A$1:$BK$1003,RelGegevens!$A145+'Data LMA'!$A$2,RelGegevens!K$2))</f>
        <v/>
      </c>
      <c r="L145" s="5" t="str">
        <f>IF(INDEX('Afvalgegevens LMA'!$A$1:$BK$1003,RelGegevens!$A145+'Data LMA'!$A$2,RelGegevens!L$2)="","",INDEX('Afvalgegevens LMA'!$A$1:$BK$1003,RelGegevens!$A145+'Data LMA'!$A$2,RelGegevens!L$2))</f>
        <v/>
      </c>
      <c r="M145" s="5" t="str">
        <f>IF(INDEX('Afvalgegevens LMA'!$A$1:$BK$1003,RelGegevens!$A145+'Data LMA'!$A$2,RelGegevens!M$2)="","",INDEX('Afvalgegevens LMA'!$A$1:$BK$1003,RelGegevens!$A145+'Data LMA'!$A$2,RelGegevens!M$2))</f>
        <v/>
      </c>
    </row>
    <row r="146" spans="1:13" x14ac:dyDescent="0.25">
      <c r="A146" s="8">
        <f t="shared" si="18"/>
        <v>144</v>
      </c>
      <c r="B146" s="8" t="str">
        <f t="shared" si="19"/>
        <v/>
      </c>
      <c r="C146" s="8" t="str">
        <f t="shared" si="20"/>
        <v/>
      </c>
      <c r="D146" s="5">
        <f t="shared" si="21"/>
        <v>-1</v>
      </c>
      <c r="E146" s="5">
        <f t="shared" si="22"/>
        <v>-1</v>
      </c>
      <c r="F146" s="5" t="str">
        <f t="shared" si="23"/>
        <v/>
      </c>
      <c r="G146" s="5" t="str">
        <f>IF(INDEX('Afvalgegevens LMA'!$A$1:$BK$1003,RelGegevens!$A146+'Data LMA'!$A$2,RelGegevens!G$2)="","",INDEX('Afvalgegevens LMA'!$A$1:$BK$1003,RelGegevens!$A146+'Data LMA'!$A$2,RelGegevens!G$2))</f>
        <v/>
      </c>
      <c r="H146" s="5" t="str">
        <f>IF(INDEX('Afvalgegevens LMA'!$A$1:$BK$1003,RelGegevens!$A146+'Data LMA'!$A$2,RelGegevens!H$2)="","",INDEX('Afvalgegevens LMA'!$A$1:$BK$1003,RelGegevens!$A146+'Data LMA'!$A$2,RelGegevens!H$2))</f>
        <v/>
      </c>
      <c r="I146" s="5" t="str">
        <f>IF(INDEX('Afvalgegevens LMA'!$A$1:$BK$1003,RelGegevens!$A146+'Data LMA'!$A$2,RelGegevens!I$2)="","",INDEX('Afvalgegevens LMA'!$A$1:$BK$1003,RelGegevens!$A146+'Data LMA'!$A$2,RelGegevens!I$2))</f>
        <v/>
      </c>
      <c r="J146" s="5" t="str">
        <f>IF(INDEX('Afvalgegevens LMA'!$A$1:$BK$1003,RelGegevens!$A146+'Data LMA'!$A$2,RelGegevens!J$2)="","",INDEX('Afvalgegevens LMA'!$A$1:$BK$1003,RelGegevens!$A146+'Data LMA'!$A$2,RelGegevens!J$2))</f>
        <v/>
      </c>
      <c r="K146" s="5" t="str">
        <f>IF(INDEX('Afvalgegevens LMA'!$A$1:$BK$1003,RelGegevens!$A146+'Data LMA'!$A$2,RelGegevens!K$2)="","",INDEX('Afvalgegevens LMA'!$A$1:$BK$1003,RelGegevens!$A146+'Data LMA'!$A$2,RelGegevens!K$2))</f>
        <v/>
      </c>
      <c r="L146" s="5" t="str">
        <f>IF(INDEX('Afvalgegevens LMA'!$A$1:$BK$1003,RelGegevens!$A146+'Data LMA'!$A$2,RelGegevens!L$2)="","",INDEX('Afvalgegevens LMA'!$A$1:$BK$1003,RelGegevens!$A146+'Data LMA'!$A$2,RelGegevens!L$2))</f>
        <v/>
      </c>
      <c r="M146" s="5" t="str">
        <f>IF(INDEX('Afvalgegevens LMA'!$A$1:$BK$1003,RelGegevens!$A146+'Data LMA'!$A$2,RelGegevens!M$2)="","",INDEX('Afvalgegevens LMA'!$A$1:$BK$1003,RelGegevens!$A146+'Data LMA'!$A$2,RelGegevens!M$2))</f>
        <v/>
      </c>
    </row>
    <row r="147" spans="1:13" x14ac:dyDescent="0.25">
      <c r="A147" s="8">
        <f t="shared" si="18"/>
        <v>145</v>
      </c>
      <c r="B147" s="8" t="str">
        <f t="shared" si="19"/>
        <v/>
      </c>
      <c r="C147" s="8" t="str">
        <f t="shared" si="20"/>
        <v/>
      </c>
      <c r="D147" s="5">
        <f t="shared" si="21"/>
        <v>-1</v>
      </c>
      <c r="E147" s="5">
        <f t="shared" si="22"/>
        <v>-1</v>
      </c>
      <c r="F147" s="5" t="str">
        <f t="shared" si="23"/>
        <v/>
      </c>
      <c r="G147" s="5" t="str">
        <f>IF(INDEX('Afvalgegevens LMA'!$A$1:$BK$1003,RelGegevens!$A147+'Data LMA'!$A$2,RelGegevens!G$2)="","",INDEX('Afvalgegevens LMA'!$A$1:$BK$1003,RelGegevens!$A147+'Data LMA'!$A$2,RelGegevens!G$2))</f>
        <v/>
      </c>
      <c r="H147" s="5" t="str">
        <f>IF(INDEX('Afvalgegevens LMA'!$A$1:$BK$1003,RelGegevens!$A147+'Data LMA'!$A$2,RelGegevens!H$2)="","",INDEX('Afvalgegevens LMA'!$A$1:$BK$1003,RelGegevens!$A147+'Data LMA'!$A$2,RelGegevens!H$2))</f>
        <v/>
      </c>
      <c r="I147" s="5" t="str">
        <f>IF(INDEX('Afvalgegevens LMA'!$A$1:$BK$1003,RelGegevens!$A147+'Data LMA'!$A$2,RelGegevens!I$2)="","",INDEX('Afvalgegevens LMA'!$A$1:$BK$1003,RelGegevens!$A147+'Data LMA'!$A$2,RelGegevens!I$2))</f>
        <v/>
      </c>
      <c r="J147" s="5" t="str">
        <f>IF(INDEX('Afvalgegevens LMA'!$A$1:$BK$1003,RelGegevens!$A147+'Data LMA'!$A$2,RelGegevens!J$2)="","",INDEX('Afvalgegevens LMA'!$A$1:$BK$1003,RelGegevens!$A147+'Data LMA'!$A$2,RelGegevens!J$2))</f>
        <v/>
      </c>
      <c r="K147" s="5" t="str">
        <f>IF(INDEX('Afvalgegevens LMA'!$A$1:$BK$1003,RelGegevens!$A147+'Data LMA'!$A$2,RelGegevens!K$2)="","",INDEX('Afvalgegevens LMA'!$A$1:$BK$1003,RelGegevens!$A147+'Data LMA'!$A$2,RelGegevens!K$2))</f>
        <v/>
      </c>
      <c r="L147" s="5" t="str">
        <f>IF(INDEX('Afvalgegevens LMA'!$A$1:$BK$1003,RelGegevens!$A147+'Data LMA'!$A$2,RelGegevens!L$2)="","",INDEX('Afvalgegevens LMA'!$A$1:$BK$1003,RelGegevens!$A147+'Data LMA'!$A$2,RelGegevens!L$2))</f>
        <v/>
      </c>
      <c r="M147" s="5" t="str">
        <f>IF(INDEX('Afvalgegevens LMA'!$A$1:$BK$1003,RelGegevens!$A147+'Data LMA'!$A$2,RelGegevens!M$2)="","",INDEX('Afvalgegevens LMA'!$A$1:$BK$1003,RelGegevens!$A147+'Data LMA'!$A$2,RelGegevens!M$2))</f>
        <v/>
      </c>
    </row>
    <row r="148" spans="1:13" x14ac:dyDescent="0.25">
      <c r="A148" s="8">
        <f t="shared" si="18"/>
        <v>146</v>
      </c>
      <c r="B148" s="8" t="str">
        <f t="shared" si="19"/>
        <v/>
      </c>
      <c r="C148" s="8" t="str">
        <f t="shared" si="20"/>
        <v/>
      </c>
      <c r="D148" s="5">
        <f t="shared" si="21"/>
        <v>-1</v>
      </c>
      <c r="E148" s="5">
        <f t="shared" si="22"/>
        <v>-1</v>
      </c>
      <c r="F148" s="5" t="str">
        <f t="shared" si="23"/>
        <v/>
      </c>
      <c r="G148" s="5" t="str">
        <f>IF(INDEX('Afvalgegevens LMA'!$A$1:$BK$1003,RelGegevens!$A148+'Data LMA'!$A$2,RelGegevens!G$2)="","",INDEX('Afvalgegevens LMA'!$A$1:$BK$1003,RelGegevens!$A148+'Data LMA'!$A$2,RelGegevens!G$2))</f>
        <v/>
      </c>
      <c r="H148" s="5" t="str">
        <f>IF(INDEX('Afvalgegevens LMA'!$A$1:$BK$1003,RelGegevens!$A148+'Data LMA'!$A$2,RelGegevens!H$2)="","",INDEX('Afvalgegevens LMA'!$A$1:$BK$1003,RelGegevens!$A148+'Data LMA'!$A$2,RelGegevens!H$2))</f>
        <v/>
      </c>
      <c r="I148" s="5" t="str">
        <f>IF(INDEX('Afvalgegevens LMA'!$A$1:$BK$1003,RelGegevens!$A148+'Data LMA'!$A$2,RelGegevens!I$2)="","",INDEX('Afvalgegevens LMA'!$A$1:$BK$1003,RelGegevens!$A148+'Data LMA'!$A$2,RelGegevens!I$2))</f>
        <v/>
      </c>
      <c r="J148" s="5" t="str">
        <f>IF(INDEX('Afvalgegevens LMA'!$A$1:$BK$1003,RelGegevens!$A148+'Data LMA'!$A$2,RelGegevens!J$2)="","",INDEX('Afvalgegevens LMA'!$A$1:$BK$1003,RelGegevens!$A148+'Data LMA'!$A$2,RelGegevens!J$2))</f>
        <v/>
      </c>
      <c r="K148" s="5" t="str">
        <f>IF(INDEX('Afvalgegevens LMA'!$A$1:$BK$1003,RelGegevens!$A148+'Data LMA'!$A$2,RelGegevens!K$2)="","",INDEX('Afvalgegevens LMA'!$A$1:$BK$1003,RelGegevens!$A148+'Data LMA'!$A$2,RelGegevens!K$2))</f>
        <v/>
      </c>
      <c r="L148" s="5" t="str">
        <f>IF(INDEX('Afvalgegevens LMA'!$A$1:$BK$1003,RelGegevens!$A148+'Data LMA'!$A$2,RelGegevens!L$2)="","",INDEX('Afvalgegevens LMA'!$A$1:$BK$1003,RelGegevens!$A148+'Data LMA'!$A$2,RelGegevens!L$2))</f>
        <v/>
      </c>
      <c r="M148" s="5" t="str">
        <f>IF(INDEX('Afvalgegevens LMA'!$A$1:$BK$1003,RelGegevens!$A148+'Data LMA'!$A$2,RelGegevens!M$2)="","",INDEX('Afvalgegevens LMA'!$A$1:$BK$1003,RelGegevens!$A148+'Data LMA'!$A$2,RelGegevens!M$2))</f>
        <v/>
      </c>
    </row>
    <row r="149" spans="1:13" x14ac:dyDescent="0.25">
      <c r="A149" s="8">
        <f t="shared" si="18"/>
        <v>147</v>
      </c>
      <c r="B149" s="8" t="str">
        <f t="shared" si="19"/>
        <v/>
      </c>
      <c r="C149" s="8" t="str">
        <f t="shared" si="20"/>
        <v/>
      </c>
      <c r="D149" s="5">
        <f t="shared" si="21"/>
        <v>-1</v>
      </c>
      <c r="E149" s="5">
        <f t="shared" si="22"/>
        <v>-1</v>
      </c>
      <c r="F149" s="5" t="str">
        <f t="shared" si="23"/>
        <v/>
      </c>
      <c r="G149" s="5" t="str">
        <f>IF(INDEX('Afvalgegevens LMA'!$A$1:$BK$1003,RelGegevens!$A149+'Data LMA'!$A$2,RelGegevens!G$2)="","",INDEX('Afvalgegevens LMA'!$A$1:$BK$1003,RelGegevens!$A149+'Data LMA'!$A$2,RelGegevens!G$2))</f>
        <v/>
      </c>
      <c r="H149" s="5" t="str">
        <f>IF(INDEX('Afvalgegevens LMA'!$A$1:$BK$1003,RelGegevens!$A149+'Data LMA'!$A$2,RelGegevens!H$2)="","",INDEX('Afvalgegevens LMA'!$A$1:$BK$1003,RelGegevens!$A149+'Data LMA'!$A$2,RelGegevens!H$2))</f>
        <v/>
      </c>
      <c r="I149" s="5" t="str">
        <f>IF(INDEX('Afvalgegevens LMA'!$A$1:$BK$1003,RelGegevens!$A149+'Data LMA'!$A$2,RelGegevens!I$2)="","",INDEX('Afvalgegevens LMA'!$A$1:$BK$1003,RelGegevens!$A149+'Data LMA'!$A$2,RelGegevens!I$2))</f>
        <v/>
      </c>
      <c r="J149" s="5" t="str">
        <f>IF(INDEX('Afvalgegevens LMA'!$A$1:$BK$1003,RelGegevens!$A149+'Data LMA'!$A$2,RelGegevens!J$2)="","",INDEX('Afvalgegevens LMA'!$A$1:$BK$1003,RelGegevens!$A149+'Data LMA'!$A$2,RelGegevens!J$2))</f>
        <v/>
      </c>
      <c r="K149" s="5" t="str">
        <f>IF(INDEX('Afvalgegevens LMA'!$A$1:$BK$1003,RelGegevens!$A149+'Data LMA'!$A$2,RelGegevens!K$2)="","",INDEX('Afvalgegevens LMA'!$A$1:$BK$1003,RelGegevens!$A149+'Data LMA'!$A$2,RelGegevens!K$2))</f>
        <v/>
      </c>
      <c r="L149" s="5" t="str">
        <f>IF(INDEX('Afvalgegevens LMA'!$A$1:$BK$1003,RelGegevens!$A149+'Data LMA'!$A$2,RelGegevens!L$2)="","",INDEX('Afvalgegevens LMA'!$A$1:$BK$1003,RelGegevens!$A149+'Data LMA'!$A$2,RelGegevens!L$2))</f>
        <v/>
      </c>
      <c r="M149" s="5" t="str">
        <f>IF(INDEX('Afvalgegevens LMA'!$A$1:$BK$1003,RelGegevens!$A149+'Data LMA'!$A$2,RelGegevens!M$2)="","",INDEX('Afvalgegevens LMA'!$A$1:$BK$1003,RelGegevens!$A149+'Data LMA'!$A$2,RelGegevens!M$2))</f>
        <v/>
      </c>
    </row>
    <row r="150" spans="1:13" x14ac:dyDescent="0.25">
      <c r="A150" s="8">
        <f t="shared" si="18"/>
        <v>148</v>
      </c>
      <c r="B150" s="8" t="str">
        <f t="shared" si="19"/>
        <v/>
      </c>
      <c r="C150" s="8" t="str">
        <f t="shared" si="20"/>
        <v/>
      </c>
      <c r="D150" s="5">
        <f t="shared" si="21"/>
        <v>-1</v>
      </c>
      <c r="E150" s="5">
        <f t="shared" si="22"/>
        <v>-1</v>
      </c>
      <c r="F150" s="5" t="str">
        <f t="shared" si="23"/>
        <v/>
      </c>
      <c r="G150" s="5" t="str">
        <f>IF(INDEX('Afvalgegevens LMA'!$A$1:$BK$1003,RelGegevens!$A150+'Data LMA'!$A$2,RelGegevens!G$2)="","",INDEX('Afvalgegevens LMA'!$A$1:$BK$1003,RelGegevens!$A150+'Data LMA'!$A$2,RelGegevens!G$2))</f>
        <v/>
      </c>
      <c r="H150" s="5" t="str">
        <f>IF(INDEX('Afvalgegevens LMA'!$A$1:$BK$1003,RelGegevens!$A150+'Data LMA'!$A$2,RelGegevens!H$2)="","",INDEX('Afvalgegevens LMA'!$A$1:$BK$1003,RelGegevens!$A150+'Data LMA'!$A$2,RelGegevens!H$2))</f>
        <v/>
      </c>
      <c r="I150" s="5" t="str">
        <f>IF(INDEX('Afvalgegevens LMA'!$A$1:$BK$1003,RelGegevens!$A150+'Data LMA'!$A$2,RelGegevens!I$2)="","",INDEX('Afvalgegevens LMA'!$A$1:$BK$1003,RelGegevens!$A150+'Data LMA'!$A$2,RelGegevens!I$2))</f>
        <v/>
      </c>
      <c r="J150" s="5" t="str">
        <f>IF(INDEX('Afvalgegevens LMA'!$A$1:$BK$1003,RelGegevens!$A150+'Data LMA'!$A$2,RelGegevens!J$2)="","",INDEX('Afvalgegevens LMA'!$A$1:$BK$1003,RelGegevens!$A150+'Data LMA'!$A$2,RelGegevens!J$2))</f>
        <v/>
      </c>
      <c r="K150" s="5" t="str">
        <f>IF(INDEX('Afvalgegevens LMA'!$A$1:$BK$1003,RelGegevens!$A150+'Data LMA'!$A$2,RelGegevens!K$2)="","",INDEX('Afvalgegevens LMA'!$A$1:$BK$1003,RelGegevens!$A150+'Data LMA'!$A$2,RelGegevens!K$2))</f>
        <v/>
      </c>
      <c r="L150" s="5" t="str">
        <f>IF(INDEX('Afvalgegevens LMA'!$A$1:$BK$1003,RelGegevens!$A150+'Data LMA'!$A$2,RelGegevens!L$2)="","",INDEX('Afvalgegevens LMA'!$A$1:$BK$1003,RelGegevens!$A150+'Data LMA'!$A$2,RelGegevens!L$2))</f>
        <v/>
      </c>
      <c r="M150" s="5" t="str">
        <f>IF(INDEX('Afvalgegevens LMA'!$A$1:$BK$1003,RelGegevens!$A150+'Data LMA'!$A$2,RelGegevens!M$2)="","",INDEX('Afvalgegevens LMA'!$A$1:$BK$1003,RelGegevens!$A150+'Data LMA'!$A$2,RelGegevens!M$2))</f>
        <v/>
      </c>
    </row>
    <row r="151" spans="1:13" x14ac:dyDescent="0.25">
      <c r="A151" s="8">
        <f t="shared" si="18"/>
        <v>149</v>
      </c>
      <c r="B151" s="8" t="str">
        <f t="shared" si="19"/>
        <v/>
      </c>
      <c r="C151" s="8" t="str">
        <f t="shared" si="20"/>
        <v/>
      </c>
      <c r="D151" s="5">
        <f t="shared" si="21"/>
        <v>-1</v>
      </c>
      <c r="E151" s="5">
        <f t="shared" si="22"/>
        <v>-1</v>
      </c>
      <c r="F151" s="5" t="str">
        <f t="shared" si="23"/>
        <v/>
      </c>
      <c r="G151" s="5" t="str">
        <f>IF(INDEX('Afvalgegevens LMA'!$A$1:$BK$1003,RelGegevens!$A151+'Data LMA'!$A$2,RelGegevens!G$2)="","",INDEX('Afvalgegevens LMA'!$A$1:$BK$1003,RelGegevens!$A151+'Data LMA'!$A$2,RelGegevens!G$2))</f>
        <v/>
      </c>
      <c r="H151" s="5" t="str">
        <f>IF(INDEX('Afvalgegevens LMA'!$A$1:$BK$1003,RelGegevens!$A151+'Data LMA'!$A$2,RelGegevens!H$2)="","",INDEX('Afvalgegevens LMA'!$A$1:$BK$1003,RelGegevens!$A151+'Data LMA'!$A$2,RelGegevens!H$2))</f>
        <v/>
      </c>
      <c r="I151" s="5" t="str">
        <f>IF(INDEX('Afvalgegevens LMA'!$A$1:$BK$1003,RelGegevens!$A151+'Data LMA'!$A$2,RelGegevens!I$2)="","",INDEX('Afvalgegevens LMA'!$A$1:$BK$1003,RelGegevens!$A151+'Data LMA'!$A$2,RelGegevens!I$2))</f>
        <v/>
      </c>
      <c r="J151" s="5" t="str">
        <f>IF(INDEX('Afvalgegevens LMA'!$A$1:$BK$1003,RelGegevens!$A151+'Data LMA'!$A$2,RelGegevens!J$2)="","",INDEX('Afvalgegevens LMA'!$A$1:$BK$1003,RelGegevens!$A151+'Data LMA'!$A$2,RelGegevens!J$2))</f>
        <v/>
      </c>
      <c r="K151" s="5" t="str">
        <f>IF(INDEX('Afvalgegevens LMA'!$A$1:$BK$1003,RelGegevens!$A151+'Data LMA'!$A$2,RelGegevens!K$2)="","",INDEX('Afvalgegevens LMA'!$A$1:$BK$1003,RelGegevens!$A151+'Data LMA'!$A$2,RelGegevens!K$2))</f>
        <v/>
      </c>
      <c r="L151" s="5" t="str">
        <f>IF(INDEX('Afvalgegevens LMA'!$A$1:$BK$1003,RelGegevens!$A151+'Data LMA'!$A$2,RelGegevens!L$2)="","",INDEX('Afvalgegevens LMA'!$A$1:$BK$1003,RelGegevens!$A151+'Data LMA'!$A$2,RelGegevens!L$2))</f>
        <v/>
      </c>
      <c r="M151" s="5" t="str">
        <f>IF(INDEX('Afvalgegevens LMA'!$A$1:$BK$1003,RelGegevens!$A151+'Data LMA'!$A$2,RelGegevens!M$2)="","",INDEX('Afvalgegevens LMA'!$A$1:$BK$1003,RelGegevens!$A151+'Data LMA'!$A$2,RelGegevens!M$2))</f>
        <v/>
      </c>
    </row>
    <row r="152" spans="1:13" x14ac:dyDescent="0.25">
      <c r="A152" s="8">
        <f t="shared" si="18"/>
        <v>150</v>
      </c>
      <c r="B152" s="8" t="str">
        <f t="shared" si="19"/>
        <v/>
      </c>
      <c r="C152" s="8" t="str">
        <f t="shared" si="20"/>
        <v/>
      </c>
      <c r="D152" s="5">
        <f t="shared" si="21"/>
        <v>-1</v>
      </c>
      <c r="E152" s="5">
        <f t="shared" si="22"/>
        <v>-1</v>
      </c>
      <c r="F152" s="5" t="str">
        <f t="shared" si="23"/>
        <v/>
      </c>
      <c r="G152" s="5" t="str">
        <f>IF(INDEX('Afvalgegevens LMA'!$A$1:$BK$1003,RelGegevens!$A152+'Data LMA'!$A$2,RelGegevens!G$2)="","",INDEX('Afvalgegevens LMA'!$A$1:$BK$1003,RelGegevens!$A152+'Data LMA'!$A$2,RelGegevens!G$2))</f>
        <v/>
      </c>
      <c r="H152" s="5" t="str">
        <f>IF(INDEX('Afvalgegevens LMA'!$A$1:$BK$1003,RelGegevens!$A152+'Data LMA'!$A$2,RelGegevens!H$2)="","",INDEX('Afvalgegevens LMA'!$A$1:$BK$1003,RelGegevens!$A152+'Data LMA'!$A$2,RelGegevens!H$2))</f>
        <v/>
      </c>
      <c r="I152" s="5" t="str">
        <f>IF(INDEX('Afvalgegevens LMA'!$A$1:$BK$1003,RelGegevens!$A152+'Data LMA'!$A$2,RelGegevens!I$2)="","",INDEX('Afvalgegevens LMA'!$A$1:$BK$1003,RelGegevens!$A152+'Data LMA'!$A$2,RelGegevens!I$2))</f>
        <v/>
      </c>
      <c r="J152" s="5" t="str">
        <f>IF(INDEX('Afvalgegevens LMA'!$A$1:$BK$1003,RelGegevens!$A152+'Data LMA'!$A$2,RelGegevens!J$2)="","",INDEX('Afvalgegevens LMA'!$A$1:$BK$1003,RelGegevens!$A152+'Data LMA'!$A$2,RelGegevens!J$2))</f>
        <v/>
      </c>
      <c r="K152" s="5" t="str">
        <f>IF(INDEX('Afvalgegevens LMA'!$A$1:$BK$1003,RelGegevens!$A152+'Data LMA'!$A$2,RelGegevens!K$2)="","",INDEX('Afvalgegevens LMA'!$A$1:$BK$1003,RelGegevens!$A152+'Data LMA'!$A$2,RelGegevens!K$2))</f>
        <v/>
      </c>
      <c r="L152" s="5" t="str">
        <f>IF(INDEX('Afvalgegevens LMA'!$A$1:$BK$1003,RelGegevens!$A152+'Data LMA'!$A$2,RelGegevens!L$2)="","",INDEX('Afvalgegevens LMA'!$A$1:$BK$1003,RelGegevens!$A152+'Data LMA'!$A$2,RelGegevens!L$2))</f>
        <v/>
      </c>
      <c r="M152" s="5" t="str">
        <f>IF(INDEX('Afvalgegevens LMA'!$A$1:$BK$1003,RelGegevens!$A152+'Data LMA'!$A$2,RelGegevens!M$2)="","",INDEX('Afvalgegevens LMA'!$A$1:$BK$1003,RelGegevens!$A152+'Data LMA'!$A$2,RelGegevens!M$2))</f>
        <v/>
      </c>
    </row>
    <row r="153" spans="1:13" x14ac:dyDescent="0.25">
      <c r="A153" s="8">
        <f t="shared" si="18"/>
        <v>151</v>
      </c>
      <c r="B153" s="8" t="str">
        <f t="shared" si="19"/>
        <v/>
      </c>
      <c r="C153" s="8" t="str">
        <f t="shared" si="20"/>
        <v/>
      </c>
      <c r="D153" s="5">
        <f t="shared" si="21"/>
        <v>-1</v>
      </c>
      <c r="E153" s="5">
        <f t="shared" si="22"/>
        <v>-1</v>
      </c>
      <c r="F153" s="5" t="str">
        <f t="shared" si="23"/>
        <v/>
      </c>
      <c r="G153" s="5" t="str">
        <f>IF(INDEX('Afvalgegevens LMA'!$A$1:$BK$1003,RelGegevens!$A153+'Data LMA'!$A$2,RelGegevens!G$2)="","",INDEX('Afvalgegevens LMA'!$A$1:$BK$1003,RelGegevens!$A153+'Data LMA'!$A$2,RelGegevens!G$2))</f>
        <v/>
      </c>
      <c r="H153" s="5" t="str">
        <f>IF(INDEX('Afvalgegevens LMA'!$A$1:$BK$1003,RelGegevens!$A153+'Data LMA'!$A$2,RelGegevens!H$2)="","",INDEX('Afvalgegevens LMA'!$A$1:$BK$1003,RelGegevens!$A153+'Data LMA'!$A$2,RelGegevens!H$2))</f>
        <v/>
      </c>
      <c r="I153" s="5" t="str">
        <f>IF(INDEX('Afvalgegevens LMA'!$A$1:$BK$1003,RelGegevens!$A153+'Data LMA'!$A$2,RelGegevens!I$2)="","",INDEX('Afvalgegevens LMA'!$A$1:$BK$1003,RelGegevens!$A153+'Data LMA'!$A$2,RelGegevens!I$2))</f>
        <v/>
      </c>
      <c r="J153" s="5" t="str">
        <f>IF(INDEX('Afvalgegevens LMA'!$A$1:$BK$1003,RelGegevens!$A153+'Data LMA'!$A$2,RelGegevens!J$2)="","",INDEX('Afvalgegevens LMA'!$A$1:$BK$1003,RelGegevens!$A153+'Data LMA'!$A$2,RelGegevens!J$2))</f>
        <v/>
      </c>
      <c r="K153" s="5" t="str">
        <f>IF(INDEX('Afvalgegevens LMA'!$A$1:$BK$1003,RelGegevens!$A153+'Data LMA'!$A$2,RelGegevens!K$2)="","",INDEX('Afvalgegevens LMA'!$A$1:$BK$1003,RelGegevens!$A153+'Data LMA'!$A$2,RelGegevens!K$2))</f>
        <v/>
      </c>
      <c r="L153" s="5" t="str">
        <f>IF(INDEX('Afvalgegevens LMA'!$A$1:$BK$1003,RelGegevens!$A153+'Data LMA'!$A$2,RelGegevens!L$2)="","",INDEX('Afvalgegevens LMA'!$A$1:$BK$1003,RelGegevens!$A153+'Data LMA'!$A$2,RelGegevens!L$2))</f>
        <v/>
      </c>
      <c r="M153" s="5" t="str">
        <f>IF(INDEX('Afvalgegevens LMA'!$A$1:$BK$1003,RelGegevens!$A153+'Data LMA'!$A$2,RelGegevens!M$2)="","",INDEX('Afvalgegevens LMA'!$A$1:$BK$1003,RelGegevens!$A153+'Data LMA'!$A$2,RelGegevens!M$2))</f>
        <v/>
      </c>
    </row>
    <row r="154" spans="1:13" x14ac:dyDescent="0.25">
      <c r="A154" s="8">
        <f t="shared" si="18"/>
        <v>152</v>
      </c>
      <c r="B154" s="8" t="str">
        <f t="shared" si="19"/>
        <v/>
      </c>
      <c r="C154" s="8" t="str">
        <f t="shared" si="20"/>
        <v/>
      </c>
      <c r="D154" s="5">
        <f t="shared" si="21"/>
        <v>-1</v>
      </c>
      <c r="E154" s="5">
        <f t="shared" si="22"/>
        <v>-1</v>
      </c>
      <c r="F154" s="5" t="str">
        <f t="shared" si="23"/>
        <v/>
      </c>
      <c r="G154" s="5" t="str">
        <f>IF(INDEX('Afvalgegevens LMA'!$A$1:$BK$1003,RelGegevens!$A154+'Data LMA'!$A$2,RelGegevens!G$2)="","",INDEX('Afvalgegevens LMA'!$A$1:$BK$1003,RelGegevens!$A154+'Data LMA'!$A$2,RelGegevens!G$2))</f>
        <v/>
      </c>
      <c r="H154" s="5" t="str">
        <f>IF(INDEX('Afvalgegevens LMA'!$A$1:$BK$1003,RelGegevens!$A154+'Data LMA'!$A$2,RelGegevens!H$2)="","",INDEX('Afvalgegevens LMA'!$A$1:$BK$1003,RelGegevens!$A154+'Data LMA'!$A$2,RelGegevens!H$2))</f>
        <v/>
      </c>
      <c r="I154" s="5" t="str">
        <f>IF(INDEX('Afvalgegevens LMA'!$A$1:$BK$1003,RelGegevens!$A154+'Data LMA'!$A$2,RelGegevens!I$2)="","",INDEX('Afvalgegevens LMA'!$A$1:$BK$1003,RelGegevens!$A154+'Data LMA'!$A$2,RelGegevens!I$2))</f>
        <v/>
      </c>
      <c r="J154" s="5" t="str">
        <f>IF(INDEX('Afvalgegevens LMA'!$A$1:$BK$1003,RelGegevens!$A154+'Data LMA'!$A$2,RelGegevens!J$2)="","",INDEX('Afvalgegevens LMA'!$A$1:$BK$1003,RelGegevens!$A154+'Data LMA'!$A$2,RelGegevens!J$2))</f>
        <v/>
      </c>
      <c r="K154" s="5" t="str">
        <f>IF(INDEX('Afvalgegevens LMA'!$A$1:$BK$1003,RelGegevens!$A154+'Data LMA'!$A$2,RelGegevens!K$2)="","",INDEX('Afvalgegevens LMA'!$A$1:$BK$1003,RelGegevens!$A154+'Data LMA'!$A$2,RelGegevens!K$2))</f>
        <v/>
      </c>
      <c r="L154" s="5" t="str">
        <f>IF(INDEX('Afvalgegevens LMA'!$A$1:$BK$1003,RelGegevens!$A154+'Data LMA'!$A$2,RelGegevens!L$2)="","",INDEX('Afvalgegevens LMA'!$A$1:$BK$1003,RelGegevens!$A154+'Data LMA'!$A$2,RelGegevens!L$2))</f>
        <v/>
      </c>
      <c r="M154" s="5" t="str">
        <f>IF(INDEX('Afvalgegevens LMA'!$A$1:$BK$1003,RelGegevens!$A154+'Data LMA'!$A$2,RelGegevens!M$2)="","",INDEX('Afvalgegevens LMA'!$A$1:$BK$1003,RelGegevens!$A154+'Data LMA'!$A$2,RelGegevens!M$2))</f>
        <v/>
      </c>
    </row>
    <row r="155" spans="1:13" x14ac:dyDescent="0.25">
      <c r="A155" s="8">
        <f t="shared" si="18"/>
        <v>153</v>
      </c>
      <c r="B155" s="8" t="str">
        <f t="shared" si="19"/>
        <v/>
      </c>
      <c r="C155" s="8" t="str">
        <f t="shared" si="20"/>
        <v/>
      </c>
      <c r="D155" s="5">
        <f t="shared" si="21"/>
        <v>-1</v>
      </c>
      <c r="E155" s="5">
        <f t="shared" si="22"/>
        <v>-1</v>
      </c>
      <c r="F155" s="5" t="str">
        <f t="shared" si="23"/>
        <v/>
      </c>
      <c r="G155" s="5" t="str">
        <f>IF(INDEX('Afvalgegevens LMA'!$A$1:$BK$1003,RelGegevens!$A155+'Data LMA'!$A$2,RelGegevens!G$2)="","",INDEX('Afvalgegevens LMA'!$A$1:$BK$1003,RelGegevens!$A155+'Data LMA'!$A$2,RelGegevens!G$2))</f>
        <v/>
      </c>
      <c r="H155" s="5" t="str">
        <f>IF(INDEX('Afvalgegevens LMA'!$A$1:$BK$1003,RelGegevens!$A155+'Data LMA'!$A$2,RelGegevens!H$2)="","",INDEX('Afvalgegevens LMA'!$A$1:$BK$1003,RelGegevens!$A155+'Data LMA'!$A$2,RelGegevens!H$2))</f>
        <v/>
      </c>
      <c r="I155" s="5" t="str">
        <f>IF(INDEX('Afvalgegevens LMA'!$A$1:$BK$1003,RelGegevens!$A155+'Data LMA'!$A$2,RelGegevens!I$2)="","",INDEX('Afvalgegevens LMA'!$A$1:$BK$1003,RelGegevens!$A155+'Data LMA'!$A$2,RelGegevens!I$2))</f>
        <v/>
      </c>
      <c r="J155" s="5" t="str">
        <f>IF(INDEX('Afvalgegevens LMA'!$A$1:$BK$1003,RelGegevens!$A155+'Data LMA'!$A$2,RelGegevens!J$2)="","",INDEX('Afvalgegevens LMA'!$A$1:$BK$1003,RelGegevens!$A155+'Data LMA'!$A$2,RelGegevens!J$2))</f>
        <v/>
      </c>
      <c r="K155" s="5" t="str">
        <f>IF(INDEX('Afvalgegevens LMA'!$A$1:$BK$1003,RelGegevens!$A155+'Data LMA'!$A$2,RelGegevens!K$2)="","",INDEX('Afvalgegevens LMA'!$A$1:$BK$1003,RelGegevens!$A155+'Data LMA'!$A$2,RelGegevens!K$2))</f>
        <v/>
      </c>
      <c r="L155" s="5" t="str">
        <f>IF(INDEX('Afvalgegevens LMA'!$A$1:$BK$1003,RelGegevens!$A155+'Data LMA'!$A$2,RelGegevens!L$2)="","",INDEX('Afvalgegevens LMA'!$A$1:$BK$1003,RelGegevens!$A155+'Data LMA'!$A$2,RelGegevens!L$2))</f>
        <v/>
      </c>
      <c r="M155" s="5" t="str">
        <f>IF(INDEX('Afvalgegevens LMA'!$A$1:$BK$1003,RelGegevens!$A155+'Data LMA'!$A$2,RelGegevens!M$2)="","",INDEX('Afvalgegevens LMA'!$A$1:$BK$1003,RelGegevens!$A155+'Data LMA'!$A$2,RelGegevens!M$2))</f>
        <v/>
      </c>
    </row>
    <row r="156" spans="1:13" x14ac:dyDescent="0.25">
      <c r="A156" s="8">
        <f t="shared" si="18"/>
        <v>154</v>
      </c>
      <c r="B156" s="8" t="str">
        <f t="shared" si="19"/>
        <v/>
      </c>
      <c r="C156" s="8" t="str">
        <f t="shared" si="20"/>
        <v/>
      </c>
      <c r="D156" s="5">
        <f t="shared" si="21"/>
        <v>-1</v>
      </c>
      <c r="E156" s="5">
        <f t="shared" si="22"/>
        <v>-1</v>
      </c>
      <c r="F156" s="5" t="str">
        <f t="shared" si="23"/>
        <v/>
      </c>
      <c r="G156" s="5" t="str">
        <f>IF(INDEX('Afvalgegevens LMA'!$A$1:$BK$1003,RelGegevens!$A156+'Data LMA'!$A$2,RelGegevens!G$2)="","",INDEX('Afvalgegevens LMA'!$A$1:$BK$1003,RelGegevens!$A156+'Data LMA'!$A$2,RelGegevens!G$2))</f>
        <v/>
      </c>
      <c r="H156" s="5" t="str">
        <f>IF(INDEX('Afvalgegevens LMA'!$A$1:$BK$1003,RelGegevens!$A156+'Data LMA'!$A$2,RelGegevens!H$2)="","",INDEX('Afvalgegevens LMA'!$A$1:$BK$1003,RelGegevens!$A156+'Data LMA'!$A$2,RelGegevens!H$2))</f>
        <v/>
      </c>
      <c r="I156" s="5" t="str">
        <f>IF(INDEX('Afvalgegevens LMA'!$A$1:$BK$1003,RelGegevens!$A156+'Data LMA'!$A$2,RelGegevens!I$2)="","",INDEX('Afvalgegevens LMA'!$A$1:$BK$1003,RelGegevens!$A156+'Data LMA'!$A$2,RelGegevens!I$2))</f>
        <v/>
      </c>
      <c r="J156" s="5" t="str">
        <f>IF(INDEX('Afvalgegevens LMA'!$A$1:$BK$1003,RelGegevens!$A156+'Data LMA'!$A$2,RelGegevens!J$2)="","",INDEX('Afvalgegevens LMA'!$A$1:$BK$1003,RelGegevens!$A156+'Data LMA'!$A$2,RelGegevens!J$2))</f>
        <v/>
      </c>
      <c r="K156" s="5" t="str">
        <f>IF(INDEX('Afvalgegevens LMA'!$A$1:$BK$1003,RelGegevens!$A156+'Data LMA'!$A$2,RelGegevens!K$2)="","",INDEX('Afvalgegevens LMA'!$A$1:$BK$1003,RelGegevens!$A156+'Data LMA'!$A$2,RelGegevens!K$2))</f>
        <v/>
      </c>
      <c r="L156" s="5" t="str">
        <f>IF(INDEX('Afvalgegevens LMA'!$A$1:$BK$1003,RelGegevens!$A156+'Data LMA'!$A$2,RelGegevens!L$2)="","",INDEX('Afvalgegevens LMA'!$A$1:$BK$1003,RelGegevens!$A156+'Data LMA'!$A$2,RelGegevens!L$2))</f>
        <v/>
      </c>
      <c r="M156" s="5" t="str">
        <f>IF(INDEX('Afvalgegevens LMA'!$A$1:$BK$1003,RelGegevens!$A156+'Data LMA'!$A$2,RelGegevens!M$2)="","",INDEX('Afvalgegevens LMA'!$A$1:$BK$1003,RelGegevens!$A156+'Data LMA'!$A$2,RelGegevens!M$2))</f>
        <v/>
      </c>
    </row>
    <row r="157" spans="1:13" x14ac:dyDescent="0.25">
      <c r="A157" s="8">
        <f t="shared" si="18"/>
        <v>155</v>
      </c>
      <c r="B157" s="8" t="str">
        <f t="shared" si="19"/>
        <v/>
      </c>
      <c r="C157" s="8" t="str">
        <f t="shared" si="20"/>
        <v/>
      </c>
      <c r="D157" s="5">
        <f t="shared" si="21"/>
        <v>-1</v>
      </c>
      <c r="E157" s="5">
        <f t="shared" si="22"/>
        <v>-1</v>
      </c>
      <c r="F157" s="5" t="str">
        <f t="shared" si="23"/>
        <v/>
      </c>
      <c r="G157" s="5" t="str">
        <f>IF(INDEX('Afvalgegevens LMA'!$A$1:$BK$1003,RelGegevens!$A157+'Data LMA'!$A$2,RelGegevens!G$2)="","",INDEX('Afvalgegevens LMA'!$A$1:$BK$1003,RelGegevens!$A157+'Data LMA'!$A$2,RelGegevens!G$2))</f>
        <v/>
      </c>
      <c r="H157" s="5" t="str">
        <f>IF(INDEX('Afvalgegevens LMA'!$A$1:$BK$1003,RelGegevens!$A157+'Data LMA'!$A$2,RelGegevens!H$2)="","",INDEX('Afvalgegevens LMA'!$A$1:$BK$1003,RelGegevens!$A157+'Data LMA'!$A$2,RelGegevens!H$2))</f>
        <v/>
      </c>
      <c r="I157" s="5" t="str">
        <f>IF(INDEX('Afvalgegevens LMA'!$A$1:$BK$1003,RelGegevens!$A157+'Data LMA'!$A$2,RelGegevens!I$2)="","",INDEX('Afvalgegevens LMA'!$A$1:$BK$1003,RelGegevens!$A157+'Data LMA'!$A$2,RelGegevens!I$2))</f>
        <v/>
      </c>
      <c r="J157" s="5" t="str">
        <f>IF(INDEX('Afvalgegevens LMA'!$A$1:$BK$1003,RelGegevens!$A157+'Data LMA'!$A$2,RelGegevens!J$2)="","",INDEX('Afvalgegevens LMA'!$A$1:$BK$1003,RelGegevens!$A157+'Data LMA'!$A$2,RelGegevens!J$2))</f>
        <v/>
      </c>
      <c r="K157" s="5" t="str">
        <f>IF(INDEX('Afvalgegevens LMA'!$A$1:$BK$1003,RelGegevens!$A157+'Data LMA'!$A$2,RelGegevens!K$2)="","",INDEX('Afvalgegevens LMA'!$A$1:$BK$1003,RelGegevens!$A157+'Data LMA'!$A$2,RelGegevens!K$2))</f>
        <v/>
      </c>
      <c r="L157" s="5" t="str">
        <f>IF(INDEX('Afvalgegevens LMA'!$A$1:$BK$1003,RelGegevens!$A157+'Data LMA'!$A$2,RelGegevens!L$2)="","",INDEX('Afvalgegevens LMA'!$A$1:$BK$1003,RelGegevens!$A157+'Data LMA'!$A$2,RelGegevens!L$2))</f>
        <v/>
      </c>
      <c r="M157" s="5" t="str">
        <f>IF(INDEX('Afvalgegevens LMA'!$A$1:$BK$1003,RelGegevens!$A157+'Data LMA'!$A$2,RelGegevens!M$2)="","",INDEX('Afvalgegevens LMA'!$A$1:$BK$1003,RelGegevens!$A157+'Data LMA'!$A$2,RelGegevens!M$2))</f>
        <v/>
      </c>
    </row>
    <row r="158" spans="1:13" x14ac:dyDescent="0.25">
      <c r="A158" s="8">
        <f t="shared" si="18"/>
        <v>156</v>
      </c>
      <c r="B158" s="8" t="str">
        <f t="shared" si="19"/>
        <v/>
      </c>
      <c r="C158" s="8" t="str">
        <f t="shared" si="20"/>
        <v/>
      </c>
      <c r="D158" s="5">
        <f t="shared" si="21"/>
        <v>-1</v>
      </c>
      <c r="E158" s="5">
        <f t="shared" si="22"/>
        <v>-1</v>
      </c>
      <c r="F158" s="5" t="str">
        <f t="shared" si="23"/>
        <v/>
      </c>
      <c r="G158" s="5" t="str">
        <f>IF(INDEX('Afvalgegevens LMA'!$A$1:$BK$1003,RelGegevens!$A158+'Data LMA'!$A$2,RelGegevens!G$2)="","",INDEX('Afvalgegevens LMA'!$A$1:$BK$1003,RelGegevens!$A158+'Data LMA'!$A$2,RelGegevens!G$2))</f>
        <v/>
      </c>
      <c r="H158" s="5" t="str">
        <f>IF(INDEX('Afvalgegevens LMA'!$A$1:$BK$1003,RelGegevens!$A158+'Data LMA'!$A$2,RelGegevens!H$2)="","",INDEX('Afvalgegevens LMA'!$A$1:$BK$1003,RelGegevens!$A158+'Data LMA'!$A$2,RelGegevens!H$2))</f>
        <v/>
      </c>
      <c r="I158" s="5" t="str">
        <f>IF(INDEX('Afvalgegevens LMA'!$A$1:$BK$1003,RelGegevens!$A158+'Data LMA'!$A$2,RelGegevens!I$2)="","",INDEX('Afvalgegevens LMA'!$A$1:$BK$1003,RelGegevens!$A158+'Data LMA'!$A$2,RelGegevens!I$2))</f>
        <v/>
      </c>
      <c r="J158" s="5" t="str">
        <f>IF(INDEX('Afvalgegevens LMA'!$A$1:$BK$1003,RelGegevens!$A158+'Data LMA'!$A$2,RelGegevens!J$2)="","",INDEX('Afvalgegevens LMA'!$A$1:$BK$1003,RelGegevens!$A158+'Data LMA'!$A$2,RelGegevens!J$2))</f>
        <v/>
      </c>
      <c r="K158" s="5" t="str">
        <f>IF(INDEX('Afvalgegevens LMA'!$A$1:$BK$1003,RelGegevens!$A158+'Data LMA'!$A$2,RelGegevens!K$2)="","",INDEX('Afvalgegevens LMA'!$A$1:$BK$1003,RelGegevens!$A158+'Data LMA'!$A$2,RelGegevens!K$2))</f>
        <v/>
      </c>
      <c r="L158" s="5" t="str">
        <f>IF(INDEX('Afvalgegevens LMA'!$A$1:$BK$1003,RelGegevens!$A158+'Data LMA'!$A$2,RelGegevens!L$2)="","",INDEX('Afvalgegevens LMA'!$A$1:$BK$1003,RelGegevens!$A158+'Data LMA'!$A$2,RelGegevens!L$2))</f>
        <v/>
      </c>
      <c r="M158" s="5" t="str">
        <f>IF(INDEX('Afvalgegevens LMA'!$A$1:$BK$1003,RelGegevens!$A158+'Data LMA'!$A$2,RelGegevens!M$2)="","",INDEX('Afvalgegevens LMA'!$A$1:$BK$1003,RelGegevens!$A158+'Data LMA'!$A$2,RelGegevens!M$2))</f>
        <v/>
      </c>
    </row>
    <row r="159" spans="1:13" x14ac:dyDescent="0.25">
      <c r="A159" s="8">
        <f t="shared" si="18"/>
        <v>157</v>
      </c>
      <c r="B159" s="8" t="str">
        <f t="shared" si="19"/>
        <v/>
      </c>
      <c r="C159" s="8" t="str">
        <f t="shared" si="20"/>
        <v/>
      </c>
      <c r="D159" s="5">
        <f t="shared" si="21"/>
        <v>-1</v>
      </c>
      <c r="E159" s="5">
        <f t="shared" si="22"/>
        <v>-1</v>
      </c>
      <c r="F159" s="5" t="str">
        <f t="shared" si="23"/>
        <v/>
      </c>
      <c r="G159" s="5" t="str">
        <f>IF(INDEX('Afvalgegevens LMA'!$A$1:$BK$1003,RelGegevens!$A159+'Data LMA'!$A$2,RelGegevens!G$2)="","",INDEX('Afvalgegevens LMA'!$A$1:$BK$1003,RelGegevens!$A159+'Data LMA'!$A$2,RelGegevens!G$2))</f>
        <v/>
      </c>
      <c r="H159" s="5" t="str">
        <f>IF(INDEX('Afvalgegevens LMA'!$A$1:$BK$1003,RelGegevens!$A159+'Data LMA'!$A$2,RelGegevens!H$2)="","",INDEX('Afvalgegevens LMA'!$A$1:$BK$1003,RelGegevens!$A159+'Data LMA'!$A$2,RelGegevens!H$2))</f>
        <v/>
      </c>
      <c r="I159" s="5" t="str">
        <f>IF(INDEX('Afvalgegevens LMA'!$A$1:$BK$1003,RelGegevens!$A159+'Data LMA'!$A$2,RelGegevens!I$2)="","",INDEX('Afvalgegevens LMA'!$A$1:$BK$1003,RelGegevens!$A159+'Data LMA'!$A$2,RelGegevens!I$2))</f>
        <v/>
      </c>
      <c r="J159" s="5" t="str">
        <f>IF(INDEX('Afvalgegevens LMA'!$A$1:$BK$1003,RelGegevens!$A159+'Data LMA'!$A$2,RelGegevens!J$2)="","",INDEX('Afvalgegevens LMA'!$A$1:$BK$1003,RelGegevens!$A159+'Data LMA'!$A$2,RelGegevens!J$2))</f>
        <v/>
      </c>
      <c r="K159" s="5" t="str">
        <f>IF(INDEX('Afvalgegevens LMA'!$A$1:$BK$1003,RelGegevens!$A159+'Data LMA'!$A$2,RelGegevens!K$2)="","",INDEX('Afvalgegevens LMA'!$A$1:$BK$1003,RelGegevens!$A159+'Data LMA'!$A$2,RelGegevens!K$2))</f>
        <v/>
      </c>
      <c r="L159" s="5" t="str">
        <f>IF(INDEX('Afvalgegevens LMA'!$A$1:$BK$1003,RelGegevens!$A159+'Data LMA'!$A$2,RelGegevens!L$2)="","",INDEX('Afvalgegevens LMA'!$A$1:$BK$1003,RelGegevens!$A159+'Data LMA'!$A$2,RelGegevens!L$2))</f>
        <v/>
      </c>
      <c r="M159" s="5" t="str">
        <f>IF(INDEX('Afvalgegevens LMA'!$A$1:$BK$1003,RelGegevens!$A159+'Data LMA'!$A$2,RelGegevens!M$2)="","",INDEX('Afvalgegevens LMA'!$A$1:$BK$1003,RelGegevens!$A159+'Data LMA'!$A$2,RelGegevens!M$2))</f>
        <v/>
      </c>
    </row>
    <row r="160" spans="1:13" x14ac:dyDescent="0.25">
      <c r="A160" s="8">
        <f t="shared" si="18"/>
        <v>158</v>
      </c>
      <c r="B160" s="8" t="str">
        <f t="shared" si="19"/>
        <v/>
      </c>
      <c r="C160" s="8" t="str">
        <f t="shared" si="20"/>
        <v/>
      </c>
      <c r="D160" s="5">
        <f t="shared" si="21"/>
        <v>-1</v>
      </c>
      <c r="E160" s="5">
        <f t="shared" si="22"/>
        <v>-1</v>
      </c>
      <c r="F160" s="5" t="str">
        <f t="shared" si="23"/>
        <v/>
      </c>
      <c r="G160" s="5" t="str">
        <f>IF(INDEX('Afvalgegevens LMA'!$A$1:$BK$1003,RelGegevens!$A160+'Data LMA'!$A$2,RelGegevens!G$2)="","",INDEX('Afvalgegevens LMA'!$A$1:$BK$1003,RelGegevens!$A160+'Data LMA'!$A$2,RelGegevens!G$2))</f>
        <v/>
      </c>
      <c r="H160" s="5" t="str">
        <f>IF(INDEX('Afvalgegevens LMA'!$A$1:$BK$1003,RelGegevens!$A160+'Data LMA'!$A$2,RelGegevens!H$2)="","",INDEX('Afvalgegevens LMA'!$A$1:$BK$1003,RelGegevens!$A160+'Data LMA'!$A$2,RelGegevens!H$2))</f>
        <v/>
      </c>
      <c r="I160" s="5" t="str">
        <f>IF(INDEX('Afvalgegevens LMA'!$A$1:$BK$1003,RelGegevens!$A160+'Data LMA'!$A$2,RelGegevens!I$2)="","",INDEX('Afvalgegevens LMA'!$A$1:$BK$1003,RelGegevens!$A160+'Data LMA'!$A$2,RelGegevens!I$2))</f>
        <v/>
      </c>
      <c r="J160" s="5" t="str">
        <f>IF(INDEX('Afvalgegevens LMA'!$A$1:$BK$1003,RelGegevens!$A160+'Data LMA'!$A$2,RelGegevens!J$2)="","",INDEX('Afvalgegevens LMA'!$A$1:$BK$1003,RelGegevens!$A160+'Data LMA'!$A$2,RelGegevens!J$2))</f>
        <v/>
      </c>
      <c r="K160" s="5" t="str">
        <f>IF(INDEX('Afvalgegevens LMA'!$A$1:$BK$1003,RelGegevens!$A160+'Data LMA'!$A$2,RelGegevens!K$2)="","",INDEX('Afvalgegevens LMA'!$A$1:$BK$1003,RelGegevens!$A160+'Data LMA'!$A$2,RelGegevens!K$2))</f>
        <v/>
      </c>
      <c r="L160" s="5" t="str">
        <f>IF(INDEX('Afvalgegevens LMA'!$A$1:$BK$1003,RelGegevens!$A160+'Data LMA'!$A$2,RelGegevens!L$2)="","",INDEX('Afvalgegevens LMA'!$A$1:$BK$1003,RelGegevens!$A160+'Data LMA'!$A$2,RelGegevens!L$2))</f>
        <v/>
      </c>
      <c r="M160" s="5" t="str">
        <f>IF(INDEX('Afvalgegevens LMA'!$A$1:$BK$1003,RelGegevens!$A160+'Data LMA'!$A$2,RelGegevens!M$2)="","",INDEX('Afvalgegevens LMA'!$A$1:$BK$1003,RelGegevens!$A160+'Data LMA'!$A$2,RelGegevens!M$2))</f>
        <v/>
      </c>
    </row>
    <row r="161" spans="1:13" x14ac:dyDescent="0.25">
      <c r="A161" s="8">
        <f t="shared" si="18"/>
        <v>159</v>
      </c>
      <c r="B161" s="8" t="str">
        <f t="shared" si="19"/>
        <v/>
      </c>
      <c r="C161" s="8" t="str">
        <f t="shared" si="20"/>
        <v/>
      </c>
      <c r="D161" s="5">
        <f t="shared" si="21"/>
        <v>-1</v>
      </c>
      <c r="E161" s="5">
        <f t="shared" si="22"/>
        <v>-1</v>
      </c>
      <c r="F161" s="5" t="str">
        <f t="shared" si="23"/>
        <v/>
      </c>
      <c r="G161" s="5" t="str">
        <f>IF(INDEX('Afvalgegevens LMA'!$A$1:$BK$1003,RelGegevens!$A161+'Data LMA'!$A$2,RelGegevens!G$2)="","",INDEX('Afvalgegevens LMA'!$A$1:$BK$1003,RelGegevens!$A161+'Data LMA'!$A$2,RelGegevens!G$2))</f>
        <v/>
      </c>
      <c r="H161" s="5" t="str">
        <f>IF(INDEX('Afvalgegevens LMA'!$A$1:$BK$1003,RelGegevens!$A161+'Data LMA'!$A$2,RelGegevens!H$2)="","",INDEX('Afvalgegevens LMA'!$A$1:$BK$1003,RelGegevens!$A161+'Data LMA'!$A$2,RelGegevens!H$2))</f>
        <v/>
      </c>
      <c r="I161" s="5" t="str">
        <f>IF(INDEX('Afvalgegevens LMA'!$A$1:$BK$1003,RelGegevens!$A161+'Data LMA'!$A$2,RelGegevens!I$2)="","",INDEX('Afvalgegevens LMA'!$A$1:$BK$1003,RelGegevens!$A161+'Data LMA'!$A$2,RelGegevens!I$2))</f>
        <v/>
      </c>
      <c r="J161" s="5" t="str">
        <f>IF(INDEX('Afvalgegevens LMA'!$A$1:$BK$1003,RelGegevens!$A161+'Data LMA'!$A$2,RelGegevens!J$2)="","",INDEX('Afvalgegevens LMA'!$A$1:$BK$1003,RelGegevens!$A161+'Data LMA'!$A$2,RelGegevens!J$2))</f>
        <v/>
      </c>
      <c r="K161" s="5" t="str">
        <f>IF(INDEX('Afvalgegevens LMA'!$A$1:$BK$1003,RelGegevens!$A161+'Data LMA'!$A$2,RelGegevens!K$2)="","",INDEX('Afvalgegevens LMA'!$A$1:$BK$1003,RelGegevens!$A161+'Data LMA'!$A$2,RelGegevens!K$2))</f>
        <v/>
      </c>
      <c r="L161" s="5" t="str">
        <f>IF(INDEX('Afvalgegevens LMA'!$A$1:$BK$1003,RelGegevens!$A161+'Data LMA'!$A$2,RelGegevens!L$2)="","",INDEX('Afvalgegevens LMA'!$A$1:$BK$1003,RelGegevens!$A161+'Data LMA'!$A$2,RelGegevens!L$2))</f>
        <v/>
      </c>
      <c r="M161" s="5" t="str">
        <f>IF(INDEX('Afvalgegevens LMA'!$A$1:$BK$1003,RelGegevens!$A161+'Data LMA'!$A$2,RelGegevens!M$2)="","",INDEX('Afvalgegevens LMA'!$A$1:$BK$1003,RelGegevens!$A161+'Data LMA'!$A$2,RelGegevens!M$2))</f>
        <v/>
      </c>
    </row>
    <row r="162" spans="1:13" x14ac:dyDescent="0.25">
      <c r="A162" s="8">
        <f t="shared" si="18"/>
        <v>160</v>
      </c>
      <c r="B162" s="8" t="str">
        <f t="shared" si="19"/>
        <v/>
      </c>
      <c r="C162" s="8" t="str">
        <f t="shared" si="20"/>
        <v/>
      </c>
      <c r="D162" s="5">
        <f t="shared" si="21"/>
        <v>-1</v>
      </c>
      <c r="E162" s="5">
        <f t="shared" si="22"/>
        <v>-1</v>
      </c>
      <c r="F162" s="5" t="str">
        <f t="shared" si="23"/>
        <v/>
      </c>
      <c r="G162" s="5" t="str">
        <f>IF(INDEX('Afvalgegevens LMA'!$A$1:$BK$1003,RelGegevens!$A162+'Data LMA'!$A$2,RelGegevens!G$2)="","",INDEX('Afvalgegevens LMA'!$A$1:$BK$1003,RelGegevens!$A162+'Data LMA'!$A$2,RelGegevens!G$2))</f>
        <v/>
      </c>
      <c r="H162" s="5" t="str">
        <f>IF(INDEX('Afvalgegevens LMA'!$A$1:$BK$1003,RelGegevens!$A162+'Data LMA'!$A$2,RelGegevens!H$2)="","",INDEX('Afvalgegevens LMA'!$A$1:$BK$1003,RelGegevens!$A162+'Data LMA'!$A$2,RelGegevens!H$2))</f>
        <v/>
      </c>
      <c r="I162" s="5" t="str">
        <f>IF(INDEX('Afvalgegevens LMA'!$A$1:$BK$1003,RelGegevens!$A162+'Data LMA'!$A$2,RelGegevens!I$2)="","",INDEX('Afvalgegevens LMA'!$A$1:$BK$1003,RelGegevens!$A162+'Data LMA'!$A$2,RelGegevens!I$2))</f>
        <v/>
      </c>
      <c r="J162" s="5" t="str">
        <f>IF(INDEX('Afvalgegevens LMA'!$A$1:$BK$1003,RelGegevens!$A162+'Data LMA'!$A$2,RelGegevens!J$2)="","",INDEX('Afvalgegevens LMA'!$A$1:$BK$1003,RelGegevens!$A162+'Data LMA'!$A$2,RelGegevens!J$2))</f>
        <v/>
      </c>
      <c r="K162" s="5" t="str">
        <f>IF(INDEX('Afvalgegevens LMA'!$A$1:$BK$1003,RelGegevens!$A162+'Data LMA'!$A$2,RelGegevens!K$2)="","",INDEX('Afvalgegevens LMA'!$A$1:$BK$1003,RelGegevens!$A162+'Data LMA'!$A$2,RelGegevens!K$2))</f>
        <v/>
      </c>
      <c r="L162" s="5" t="str">
        <f>IF(INDEX('Afvalgegevens LMA'!$A$1:$BK$1003,RelGegevens!$A162+'Data LMA'!$A$2,RelGegevens!L$2)="","",INDEX('Afvalgegevens LMA'!$A$1:$BK$1003,RelGegevens!$A162+'Data LMA'!$A$2,RelGegevens!L$2))</f>
        <v/>
      </c>
      <c r="M162" s="5" t="str">
        <f>IF(INDEX('Afvalgegevens LMA'!$A$1:$BK$1003,RelGegevens!$A162+'Data LMA'!$A$2,RelGegevens!M$2)="","",INDEX('Afvalgegevens LMA'!$A$1:$BK$1003,RelGegevens!$A162+'Data LMA'!$A$2,RelGegevens!M$2))</f>
        <v/>
      </c>
    </row>
    <row r="163" spans="1:13" x14ac:dyDescent="0.25">
      <c r="A163" s="8">
        <f t="shared" si="18"/>
        <v>161</v>
      </c>
      <c r="B163" s="8" t="str">
        <f t="shared" si="19"/>
        <v/>
      </c>
      <c r="C163" s="8" t="str">
        <f t="shared" si="20"/>
        <v/>
      </c>
      <c r="D163" s="5">
        <f t="shared" si="21"/>
        <v>-1</v>
      </c>
      <c r="E163" s="5">
        <f t="shared" si="22"/>
        <v>-1</v>
      </c>
      <c r="F163" s="5" t="str">
        <f t="shared" si="23"/>
        <v/>
      </c>
      <c r="G163" s="5" t="str">
        <f>IF(INDEX('Afvalgegevens LMA'!$A$1:$BK$1003,RelGegevens!$A163+'Data LMA'!$A$2,RelGegevens!G$2)="","",INDEX('Afvalgegevens LMA'!$A$1:$BK$1003,RelGegevens!$A163+'Data LMA'!$A$2,RelGegevens!G$2))</f>
        <v/>
      </c>
      <c r="H163" s="5" t="str">
        <f>IF(INDEX('Afvalgegevens LMA'!$A$1:$BK$1003,RelGegevens!$A163+'Data LMA'!$A$2,RelGegevens!H$2)="","",INDEX('Afvalgegevens LMA'!$A$1:$BK$1003,RelGegevens!$A163+'Data LMA'!$A$2,RelGegevens!H$2))</f>
        <v/>
      </c>
      <c r="I163" s="5" t="str">
        <f>IF(INDEX('Afvalgegevens LMA'!$A$1:$BK$1003,RelGegevens!$A163+'Data LMA'!$A$2,RelGegevens!I$2)="","",INDEX('Afvalgegevens LMA'!$A$1:$BK$1003,RelGegevens!$A163+'Data LMA'!$A$2,RelGegevens!I$2))</f>
        <v/>
      </c>
      <c r="J163" s="5" t="str">
        <f>IF(INDEX('Afvalgegevens LMA'!$A$1:$BK$1003,RelGegevens!$A163+'Data LMA'!$A$2,RelGegevens!J$2)="","",INDEX('Afvalgegevens LMA'!$A$1:$BK$1003,RelGegevens!$A163+'Data LMA'!$A$2,RelGegevens!J$2))</f>
        <v/>
      </c>
      <c r="K163" s="5" t="str">
        <f>IF(INDEX('Afvalgegevens LMA'!$A$1:$BK$1003,RelGegevens!$A163+'Data LMA'!$A$2,RelGegevens!K$2)="","",INDEX('Afvalgegevens LMA'!$A$1:$BK$1003,RelGegevens!$A163+'Data LMA'!$A$2,RelGegevens!K$2))</f>
        <v/>
      </c>
      <c r="L163" s="5" t="str">
        <f>IF(INDEX('Afvalgegevens LMA'!$A$1:$BK$1003,RelGegevens!$A163+'Data LMA'!$A$2,RelGegevens!L$2)="","",INDEX('Afvalgegevens LMA'!$A$1:$BK$1003,RelGegevens!$A163+'Data LMA'!$A$2,RelGegevens!L$2))</f>
        <v/>
      </c>
      <c r="M163" s="5" t="str">
        <f>IF(INDEX('Afvalgegevens LMA'!$A$1:$BK$1003,RelGegevens!$A163+'Data LMA'!$A$2,RelGegevens!M$2)="","",INDEX('Afvalgegevens LMA'!$A$1:$BK$1003,RelGegevens!$A163+'Data LMA'!$A$2,RelGegevens!M$2))</f>
        <v/>
      </c>
    </row>
    <row r="164" spans="1:13" x14ac:dyDescent="0.25">
      <c r="A164" s="8">
        <f t="shared" si="18"/>
        <v>162</v>
      </c>
      <c r="B164" s="8" t="str">
        <f t="shared" si="19"/>
        <v/>
      </c>
      <c r="C164" s="8" t="str">
        <f t="shared" si="20"/>
        <v/>
      </c>
      <c r="D164" s="5">
        <f t="shared" si="21"/>
        <v>-1</v>
      </c>
      <c r="E164" s="5">
        <f t="shared" si="22"/>
        <v>-1</v>
      </c>
      <c r="F164" s="5" t="str">
        <f t="shared" si="23"/>
        <v/>
      </c>
      <c r="G164" s="5" t="str">
        <f>IF(INDEX('Afvalgegevens LMA'!$A$1:$BK$1003,RelGegevens!$A164+'Data LMA'!$A$2,RelGegevens!G$2)="","",INDEX('Afvalgegevens LMA'!$A$1:$BK$1003,RelGegevens!$A164+'Data LMA'!$A$2,RelGegevens!G$2))</f>
        <v/>
      </c>
      <c r="H164" s="5" t="str">
        <f>IF(INDEX('Afvalgegevens LMA'!$A$1:$BK$1003,RelGegevens!$A164+'Data LMA'!$A$2,RelGegevens!H$2)="","",INDEX('Afvalgegevens LMA'!$A$1:$BK$1003,RelGegevens!$A164+'Data LMA'!$A$2,RelGegevens!H$2))</f>
        <v/>
      </c>
      <c r="I164" s="5" t="str">
        <f>IF(INDEX('Afvalgegevens LMA'!$A$1:$BK$1003,RelGegevens!$A164+'Data LMA'!$A$2,RelGegevens!I$2)="","",INDEX('Afvalgegevens LMA'!$A$1:$BK$1003,RelGegevens!$A164+'Data LMA'!$A$2,RelGegevens!I$2))</f>
        <v/>
      </c>
      <c r="J164" s="5" t="str">
        <f>IF(INDEX('Afvalgegevens LMA'!$A$1:$BK$1003,RelGegevens!$A164+'Data LMA'!$A$2,RelGegevens!J$2)="","",INDEX('Afvalgegevens LMA'!$A$1:$BK$1003,RelGegevens!$A164+'Data LMA'!$A$2,RelGegevens!J$2))</f>
        <v/>
      </c>
      <c r="K164" s="5" t="str">
        <f>IF(INDEX('Afvalgegevens LMA'!$A$1:$BK$1003,RelGegevens!$A164+'Data LMA'!$A$2,RelGegevens!K$2)="","",INDEX('Afvalgegevens LMA'!$A$1:$BK$1003,RelGegevens!$A164+'Data LMA'!$A$2,RelGegevens!K$2))</f>
        <v/>
      </c>
      <c r="L164" s="5" t="str">
        <f>IF(INDEX('Afvalgegevens LMA'!$A$1:$BK$1003,RelGegevens!$A164+'Data LMA'!$A$2,RelGegevens!L$2)="","",INDEX('Afvalgegevens LMA'!$A$1:$BK$1003,RelGegevens!$A164+'Data LMA'!$A$2,RelGegevens!L$2))</f>
        <v/>
      </c>
      <c r="M164" s="5" t="str">
        <f>IF(INDEX('Afvalgegevens LMA'!$A$1:$BK$1003,RelGegevens!$A164+'Data LMA'!$A$2,RelGegevens!M$2)="","",INDEX('Afvalgegevens LMA'!$A$1:$BK$1003,RelGegevens!$A164+'Data LMA'!$A$2,RelGegevens!M$2))</f>
        <v/>
      </c>
    </row>
    <row r="165" spans="1:13" x14ac:dyDescent="0.25">
      <c r="A165" s="8">
        <f t="shared" si="18"/>
        <v>163</v>
      </c>
      <c r="B165" s="8" t="str">
        <f t="shared" si="19"/>
        <v/>
      </c>
      <c r="C165" s="8" t="str">
        <f t="shared" si="20"/>
        <v/>
      </c>
      <c r="D165" s="5">
        <f t="shared" si="21"/>
        <v>-1</v>
      </c>
      <c r="E165" s="5">
        <f t="shared" si="22"/>
        <v>-1</v>
      </c>
      <c r="F165" s="5" t="str">
        <f t="shared" si="23"/>
        <v/>
      </c>
      <c r="G165" s="5" t="str">
        <f>IF(INDEX('Afvalgegevens LMA'!$A$1:$BK$1003,RelGegevens!$A165+'Data LMA'!$A$2,RelGegevens!G$2)="","",INDEX('Afvalgegevens LMA'!$A$1:$BK$1003,RelGegevens!$A165+'Data LMA'!$A$2,RelGegevens!G$2))</f>
        <v/>
      </c>
      <c r="H165" s="5" t="str">
        <f>IF(INDEX('Afvalgegevens LMA'!$A$1:$BK$1003,RelGegevens!$A165+'Data LMA'!$A$2,RelGegevens!H$2)="","",INDEX('Afvalgegevens LMA'!$A$1:$BK$1003,RelGegevens!$A165+'Data LMA'!$A$2,RelGegevens!H$2))</f>
        <v/>
      </c>
      <c r="I165" s="5" t="str">
        <f>IF(INDEX('Afvalgegevens LMA'!$A$1:$BK$1003,RelGegevens!$A165+'Data LMA'!$A$2,RelGegevens!I$2)="","",INDEX('Afvalgegevens LMA'!$A$1:$BK$1003,RelGegevens!$A165+'Data LMA'!$A$2,RelGegevens!I$2))</f>
        <v/>
      </c>
      <c r="J165" s="5" t="str">
        <f>IF(INDEX('Afvalgegevens LMA'!$A$1:$BK$1003,RelGegevens!$A165+'Data LMA'!$A$2,RelGegevens!J$2)="","",INDEX('Afvalgegevens LMA'!$A$1:$BK$1003,RelGegevens!$A165+'Data LMA'!$A$2,RelGegevens!J$2))</f>
        <v/>
      </c>
      <c r="K165" s="5" t="str">
        <f>IF(INDEX('Afvalgegevens LMA'!$A$1:$BK$1003,RelGegevens!$A165+'Data LMA'!$A$2,RelGegevens!K$2)="","",INDEX('Afvalgegevens LMA'!$A$1:$BK$1003,RelGegevens!$A165+'Data LMA'!$A$2,RelGegevens!K$2))</f>
        <v/>
      </c>
      <c r="L165" s="5" t="str">
        <f>IF(INDEX('Afvalgegevens LMA'!$A$1:$BK$1003,RelGegevens!$A165+'Data LMA'!$A$2,RelGegevens!L$2)="","",INDEX('Afvalgegevens LMA'!$A$1:$BK$1003,RelGegevens!$A165+'Data LMA'!$A$2,RelGegevens!L$2))</f>
        <v/>
      </c>
      <c r="M165" s="5" t="str">
        <f>IF(INDEX('Afvalgegevens LMA'!$A$1:$BK$1003,RelGegevens!$A165+'Data LMA'!$A$2,RelGegevens!M$2)="","",INDEX('Afvalgegevens LMA'!$A$1:$BK$1003,RelGegevens!$A165+'Data LMA'!$A$2,RelGegevens!M$2))</f>
        <v/>
      </c>
    </row>
    <row r="166" spans="1:13" x14ac:dyDescent="0.25">
      <c r="A166" s="8">
        <f t="shared" si="18"/>
        <v>164</v>
      </c>
      <c r="B166" s="8" t="str">
        <f t="shared" si="19"/>
        <v/>
      </c>
      <c r="C166" s="8" t="str">
        <f t="shared" si="20"/>
        <v/>
      </c>
      <c r="D166" s="5">
        <f t="shared" si="21"/>
        <v>-1</v>
      </c>
      <c r="E166" s="5">
        <f t="shared" si="22"/>
        <v>-1</v>
      </c>
      <c r="F166" s="5" t="str">
        <f t="shared" si="23"/>
        <v/>
      </c>
      <c r="G166" s="5" t="str">
        <f>IF(INDEX('Afvalgegevens LMA'!$A$1:$BK$1003,RelGegevens!$A166+'Data LMA'!$A$2,RelGegevens!G$2)="","",INDEX('Afvalgegevens LMA'!$A$1:$BK$1003,RelGegevens!$A166+'Data LMA'!$A$2,RelGegevens!G$2))</f>
        <v/>
      </c>
      <c r="H166" s="5" t="str">
        <f>IF(INDEX('Afvalgegevens LMA'!$A$1:$BK$1003,RelGegevens!$A166+'Data LMA'!$A$2,RelGegevens!H$2)="","",INDEX('Afvalgegevens LMA'!$A$1:$BK$1003,RelGegevens!$A166+'Data LMA'!$A$2,RelGegevens!H$2))</f>
        <v/>
      </c>
      <c r="I166" s="5" t="str">
        <f>IF(INDEX('Afvalgegevens LMA'!$A$1:$BK$1003,RelGegevens!$A166+'Data LMA'!$A$2,RelGegevens!I$2)="","",INDEX('Afvalgegevens LMA'!$A$1:$BK$1003,RelGegevens!$A166+'Data LMA'!$A$2,RelGegevens!I$2))</f>
        <v/>
      </c>
      <c r="J166" s="5" t="str">
        <f>IF(INDEX('Afvalgegevens LMA'!$A$1:$BK$1003,RelGegevens!$A166+'Data LMA'!$A$2,RelGegevens!J$2)="","",INDEX('Afvalgegevens LMA'!$A$1:$BK$1003,RelGegevens!$A166+'Data LMA'!$A$2,RelGegevens!J$2))</f>
        <v/>
      </c>
      <c r="K166" s="5" t="str">
        <f>IF(INDEX('Afvalgegevens LMA'!$A$1:$BK$1003,RelGegevens!$A166+'Data LMA'!$A$2,RelGegevens!K$2)="","",INDEX('Afvalgegevens LMA'!$A$1:$BK$1003,RelGegevens!$A166+'Data LMA'!$A$2,RelGegevens!K$2))</f>
        <v/>
      </c>
      <c r="L166" s="5" t="str">
        <f>IF(INDEX('Afvalgegevens LMA'!$A$1:$BK$1003,RelGegevens!$A166+'Data LMA'!$A$2,RelGegevens!L$2)="","",INDEX('Afvalgegevens LMA'!$A$1:$BK$1003,RelGegevens!$A166+'Data LMA'!$A$2,RelGegevens!L$2))</f>
        <v/>
      </c>
      <c r="M166" s="5" t="str">
        <f>IF(INDEX('Afvalgegevens LMA'!$A$1:$BK$1003,RelGegevens!$A166+'Data LMA'!$A$2,RelGegevens!M$2)="","",INDEX('Afvalgegevens LMA'!$A$1:$BK$1003,RelGegevens!$A166+'Data LMA'!$A$2,RelGegevens!M$2))</f>
        <v/>
      </c>
    </row>
    <row r="167" spans="1:13" x14ac:dyDescent="0.25">
      <c r="A167" s="8">
        <f t="shared" si="18"/>
        <v>165</v>
      </c>
      <c r="B167" s="8" t="str">
        <f t="shared" si="19"/>
        <v/>
      </c>
      <c r="C167" s="8" t="str">
        <f t="shared" si="20"/>
        <v/>
      </c>
      <c r="D167" s="5">
        <f t="shared" si="21"/>
        <v>-1</v>
      </c>
      <c r="E167" s="5">
        <f t="shared" si="22"/>
        <v>-1</v>
      </c>
      <c r="F167" s="5" t="str">
        <f t="shared" si="23"/>
        <v/>
      </c>
      <c r="G167" s="5" t="str">
        <f>IF(INDEX('Afvalgegevens LMA'!$A$1:$BK$1003,RelGegevens!$A167+'Data LMA'!$A$2,RelGegevens!G$2)="","",INDEX('Afvalgegevens LMA'!$A$1:$BK$1003,RelGegevens!$A167+'Data LMA'!$A$2,RelGegevens!G$2))</f>
        <v/>
      </c>
      <c r="H167" s="5" t="str">
        <f>IF(INDEX('Afvalgegevens LMA'!$A$1:$BK$1003,RelGegevens!$A167+'Data LMA'!$A$2,RelGegevens!H$2)="","",INDEX('Afvalgegevens LMA'!$A$1:$BK$1003,RelGegevens!$A167+'Data LMA'!$A$2,RelGegevens!H$2))</f>
        <v/>
      </c>
      <c r="I167" s="5" t="str">
        <f>IF(INDEX('Afvalgegevens LMA'!$A$1:$BK$1003,RelGegevens!$A167+'Data LMA'!$A$2,RelGegevens!I$2)="","",INDEX('Afvalgegevens LMA'!$A$1:$BK$1003,RelGegevens!$A167+'Data LMA'!$A$2,RelGegevens!I$2))</f>
        <v/>
      </c>
      <c r="J167" s="5" t="str">
        <f>IF(INDEX('Afvalgegevens LMA'!$A$1:$BK$1003,RelGegevens!$A167+'Data LMA'!$A$2,RelGegevens!J$2)="","",INDEX('Afvalgegevens LMA'!$A$1:$BK$1003,RelGegevens!$A167+'Data LMA'!$A$2,RelGegevens!J$2))</f>
        <v/>
      </c>
      <c r="K167" s="5" t="str">
        <f>IF(INDEX('Afvalgegevens LMA'!$A$1:$BK$1003,RelGegevens!$A167+'Data LMA'!$A$2,RelGegevens!K$2)="","",INDEX('Afvalgegevens LMA'!$A$1:$BK$1003,RelGegevens!$A167+'Data LMA'!$A$2,RelGegevens!K$2))</f>
        <v/>
      </c>
      <c r="L167" s="5" t="str">
        <f>IF(INDEX('Afvalgegevens LMA'!$A$1:$BK$1003,RelGegevens!$A167+'Data LMA'!$A$2,RelGegevens!L$2)="","",INDEX('Afvalgegevens LMA'!$A$1:$BK$1003,RelGegevens!$A167+'Data LMA'!$A$2,RelGegevens!L$2))</f>
        <v/>
      </c>
      <c r="M167" s="5" t="str">
        <f>IF(INDEX('Afvalgegevens LMA'!$A$1:$BK$1003,RelGegevens!$A167+'Data LMA'!$A$2,RelGegevens!M$2)="","",INDEX('Afvalgegevens LMA'!$A$1:$BK$1003,RelGegevens!$A167+'Data LMA'!$A$2,RelGegevens!M$2))</f>
        <v/>
      </c>
    </row>
    <row r="168" spans="1:13" x14ac:dyDescent="0.25">
      <c r="A168" s="8">
        <f t="shared" si="18"/>
        <v>166</v>
      </c>
      <c r="B168" s="8" t="str">
        <f t="shared" si="19"/>
        <v/>
      </c>
      <c r="C168" s="8" t="str">
        <f t="shared" si="20"/>
        <v/>
      </c>
      <c r="D168" s="5">
        <f t="shared" si="21"/>
        <v>-1</v>
      </c>
      <c r="E168" s="5">
        <f t="shared" si="22"/>
        <v>-1</v>
      </c>
      <c r="F168" s="5" t="str">
        <f t="shared" si="23"/>
        <v/>
      </c>
      <c r="G168" s="5" t="str">
        <f>IF(INDEX('Afvalgegevens LMA'!$A$1:$BK$1003,RelGegevens!$A168+'Data LMA'!$A$2,RelGegevens!G$2)="","",INDEX('Afvalgegevens LMA'!$A$1:$BK$1003,RelGegevens!$A168+'Data LMA'!$A$2,RelGegevens!G$2))</f>
        <v/>
      </c>
      <c r="H168" s="5" t="str">
        <f>IF(INDEX('Afvalgegevens LMA'!$A$1:$BK$1003,RelGegevens!$A168+'Data LMA'!$A$2,RelGegevens!H$2)="","",INDEX('Afvalgegevens LMA'!$A$1:$BK$1003,RelGegevens!$A168+'Data LMA'!$A$2,RelGegevens!H$2))</f>
        <v/>
      </c>
      <c r="I168" s="5" t="str">
        <f>IF(INDEX('Afvalgegevens LMA'!$A$1:$BK$1003,RelGegevens!$A168+'Data LMA'!$A$2,RelGegevens!I$2)="","",INDEX('Afvalgegevens LMA'!$A$1:$BK$1003,RelGegevens!$A168+'Data LMA'!$A$2,RelGegevens!I$2))</f>
        <v/>
      </c>
      <c r="J168" s="5" t="str">
        <f>IF(INDEX('Afvalgegevens LMA'!$A$1:$BK$1003,RelGegevens!$A168+'Data LMA'!$A$2,RelGegevens!J$2)="","",INDEX('Afvalgegevens LMA'!$A$1:$BK$1003,RelGegevens!$A168+'Data LMA'!$A$2,RelGegevens!J$2))</f>
        <v/>
      </c>
      <c r="K168" s="5" t="str">
        <f>IF(INDEX('Afvalgegevens LMA'!$A$1:$BK$1003,RelGegevens!$A168+'Data LMA'!$A$2,RelGegevens!K$2)="","",INDEX('Afvalgegevens LMA'!$A$1:$BK$1003,RelGegevens!$A168+'Data LMA'!$A$2,RelGegevens!K$2))</f>
        <v/>
      </c>
      <c r="L168" s="5" t="str">
        <f>IF(INDEX('Afvalgegevens LMA'!$A$1:$BK$1003,RelGegevens!$A168+'Data LMA'!$A$2,RelGegevens!L$2)="","",INDEX('Afvalgegevens LMA'!$A$1:$BK$1003,RelGegevens!$A168+'Data LMA'!$A$2,RelGegevens!L$2))</f>
        <v/>
      </c>
      <c r="M168" s="5" t="str">
        <f>IF(INDEX('Afvalgegevens LMA'!$A$1:$BK$1003,RelGegevens!$A168+'Data LMA'!$A$2,RelGegevens!M$2)="","",INDEX('Afvalgegevens LMA'!$A$1:$BK$1003,RelGegevens!$A168+'Data LMA'!$A$2,RelGegevens!M$2))</f>
        <v/>
      </c>
    </row>
    <row r="169" spans="1:13" x14ac:dyDescent="0.25">
      <c r="A169" s="8">
        <f t="shared" si="18"/>
        <v>167</v>
      </c>
      <c r="B169" s="8" t="str">
        <f t="shared" si="19"/>
        <v/>
      </c>
      <c r="C169" s="8" t="str">
        <f t="shared" si="20"/>
        <v/>
      </c>
      <c r="D169" s="5">
        <f t="shared" si="21"/>
        <v>-1</v>
      </c>
      <c r="E169" s="5">
        <f t="shared" si="22"/>
        <v>-1</v>
      </c>
      <c r="F169" s="5" t="str">
        <f t="shared" si="23"/>
        <v/>
      </c>
      <c r="G169" s="5" t="str">
        <f>IF(INDEX('Afvalgegevens LMA'!$A$1:$BK$1003,RelGegevens!$A169+'Data LMA'!$A$2,RelGegevens!G$2)="","",INDEX('Afvalgegevens LMA'!$A$1:$BK$1003,RelGegevens!$A169+'Data LMA'!$A$2,RelGegevens!G$2))</f>
        <v/>
      </c>
      <c r="H169" s="5" t="str">
        <f>IF(INDEX('Afvalgegevens LMA'!$A$1:$BK$1003,RelGegevens!$A169+'Data LMA'!$A$2,RelGegevens!H$2)="","",INDEX('Afvalgegevens LMA'!$A$1:$BK$1003,RelGegevens!$A169+'Data LMA'!$A$2,RelGegevens!H$2))</f>
        <v/>
      </c>
      <c r="I169" s="5" t="str">
        <f>IF(INDEX('Afvalgegevens LMA'!$A$1:$BK$1003,RelGegevens!$A169+'Data LMA'!$A$2,RelGegevens!I$2)="","",INDEX('Afvalgegevens LMA'!$A$1:$BK$1003,RelGegevens!$A169+'Data LMA'!$A$2,RelGegevens!I$2))</f>
        <v/>
      </c>
      <c r="J169" s="5" t="str">
        <f>IF(INDEX('Afvalgegevens LMA'!$A$1:$BK$1003,RelGegevens!$A169+'Data LMA'!$A$2,RelGegevens!J$2)="","",INDEX('Afvalgegevens LMA'!$A$1:$BK$1003,RelGegevens!$A169+'Data LMA'!$A$2,RelGegevens!J$2))</f>
        <v/>
      </c>
      <c r="K169" s="5" t="str">
        <f>IF(INDEX('Afvalgegevens LMA'!$A$1:$BK$1003,RelGegevens!$A169+'Data LMA'!$A$2,RelGegevens!K$2)="","",INDEX('Afvalgegevens LMA'!$A$1:$BK$1003,RelGegevens!$A169+'Data LMA'!$A$2,RelGegevens!K$2))</f>
        <v/>
      </c>
      <c r="L169" s="5" t="str">
        <f>IF(INDEX('Afvalgegevens LMA'!$A$1:$BK$1003,RelGegevens!$A169+'Data LMA'!$A$2,RelGegevens!L$2)="","",INDEX('Afvalgegevens LMA'!$A$1:$BK$1003,RelGegevens!$A169+'Data LMA'!$A$2,RelGegevens!L$2))</f>
        <v/>
      </c>
      <c r="M169" s="5" t="str">
        <f>IF(INDEX('Afvalgegevens LMA'!$A$1:$BK$1003,RelGegevens!$A169+'Data LMA'!$A$2,RelGegevens!M$2)="","",INDEX('Afvalgegevens LMA'!$A$1:$BK$1003,RelGegevens!$A169+'Data LMA'!$A$2,RelGegevens!M$2))</f>
        <v/>
      </c>
    </row>
    <row r="170" spans="1:13" x14ac:dyDescent="0.25">
      <c r="A170" s="8">
        <f t="shared" si="18"/>
        <v>168</v>
      </c>
      <c r="B170" s="8" t="str">
        <f t="shared" si="19"/>
        <v/>
      </c>
      <c r="C170" s="8" t="str">
        <f t="shared" si="20"/>
        <v/>
      </c>
      <c r="D170" s="5">
        <f t="shared" si="21"/>
        <v>-1</v>
      </c>
      <c r="E170" s="5">
        <f t="shared" si="22"/>
        <v>-1</v>
      </c>
      <c r="F170" s="5" t="str">
        <f t="shared" si="23"/>
        <v/>
      </c>
      <c r="G170" s="5" t="str">
        <f>IF(INDEX('Afvalgegevens LMA'!$A$1:$BK$1003,RelGegevens!$A170+'Data LMA'!$A$2,RelGegevens!G$2)="","",INDEX('Afvalgegevens LMA'!$A$1:$BK$1003,RelGegevens!$A170+'Data LMA'!$A$2,RelGegevens!G$2))</f>
        <v/>
      </c>
      <c r="H170" s="5" t="str">
        <f>IF(INDEX('Afvalgegevens LMA'!$A$1:$BK$1003,RelGegevens!$A170+'Data LMA'!$A$2,RelGegevens!H$2)="","",INDEX('Afvalgegevens LMA'!$A$1:$BK$1003,RelGegevens!$A170+'Data LMA'!$A$2,RelGegevens!H$2))</f>
        <v/>
      </c>
      <c r="I170" s="5" t="str">
        <f>IF(INDEX('Afvalgegevens LMA'!$A$1:$BK$1003,RelGegevens!$A170+'Data LMA'!$A$2,RelGegevens!I$2)="","",INDEX('Afvalgegevens LMA'!$A$1:$BK$1003,RelGegevens!$A170+'Data LMA'!$A$2,RelGegevens!I$2))</f>
        <v/>
      </c>
      <c r="J170" s="5" t="str">
        <f>IF(INDEX('Afvalgegevens LMA'!$A$1:$BK$1003,RelGegevens!$A170+'Data LMA'!$A$2,RelGegevens!J$2)="","",INDEX('Afvalgegevens LMA'!$A$1:$BK$1003,RelGegevens!$A170+'Data LMA'!$A$2,RelGegevens!J$2))</f>
        <v/>
      </c>
      <c r="K170" s="5" t="str">
        <f>IF(INDEX('Afvalgegevens LMA'!$A$1:$BK$1003,RelGegevens!$A170+'Data LMA'!$A$2,RelGegevens!K$2)="","",INDEX('Afvalgegevens LMA'!$A$1:$BK$1003,RelGegevens!$A170+'Data LMA'!$A$2,RelGegevens!K$2))</f>
        <v/>
      </c>
      <c r="L170" s="5" t="str">
        <f>IF(INDEX('Afvalgegevens LMA'!$A$1:$BK$1003,RelGegevens!$A170+'Data LMA'!$A$2,RelGegevens!L$2)="","",INDEX('Afvalgegevens LMA'!$A$1:$BK$1003,RelGegevens!$A170+'Data LMA'!$A$2,RelGegevens!L$2))</f>
        <v/>
      </c>
      <c r="M170" s="5" t="str">
        <f>IF(INDEX('Afvalgegevens LMA'!$A$1:$BK$1003,RelGegevens!$A170+'Data LMA'!$A$2,RelGegevens!M$2)="","",INDEX('Afvalgegevens LMA'!$A$1:$BK$1003,RelGegevens!$A170+'Data LMA'!$A$2,RelGegevens!M$2))</f>
        <v/>
      </c>
    </row>
    <row r="171" spans="1:13" x14ac:dyDescent="0.25">
      <c r="A171" s="8">
        <f t="shared" si="18"/>
        <v>169</v>
      </c>
      <c r="B171" s="8" t="str">
        <f t="shared" si="19"/>
        <v/>
      </c>
      <c r="C171" s="8" t="str">
        <f t="shared" si="20"/>
        <v/>
      </c>
      <c r="D171" s="5">
        <f t="shared" si="21"/>
        <v>-1</v>
      </c>
      <c r="E171" s="5">
        <f t="shared" si="22"/>
        <v>-1</v>
      </c>
      <c r="F171" s="5" t="str">
        <f t="shared" si="23"/>
        <v/>
      </c>
      <c r="G171" s="5" t="str">
        <f>IF(INDEX('Afvalgegevens LMA'!$A$1:$BK$1003,RelGegevens!$A171+'Data LMA'!$A$2,RelGegevens!G$2)="","",INDEX('Afvalgegevens LMA'!$A$1:$BK$1003,RelGegevens!$A171+'Data LMA'!$A$2,RelGegevens!G$2))</f>
        <v/>
      </c>
      <c r="H171" s="5" t="str">
        <f>IF(INDEX('Afvalgegevens LMA'!$A$1:$BK$1003,RelGegevens!$A171+'Data LMA'!$A$2,RelGegevens!H$2)="","",INDEX('Afvalgegevens LMA'!$A$1:$BK$1003,RelGegevens!$A171+'Data LMA'!$A$2,RelGegevens!H$2))</f>
        <v/>
      </c>
      <c r="I171" s="5" t="str">
        <f>IF(INDEX('Afvalgegevens LMA'!$A$1:$BK$1003,RelGegevens!$A171+'Data LMA'!$A$2,RelGegevens!I$2)="","",INDEX('Afvalgegevens LMA'!$A$1:$BK$1003,RelGegevens!$A171+'Data LMA'!$A$2,RelGegevens!I$2))</f>
        <v/>
      </c>
      <c r="J171" s="5" t="str">
        <f>IF(INDEX('Afvalgegevens LMA'!$A$1:$BK$1003,RelGegevens!$A171+'Data LMA'!$A$2,RelGegevens!J$2)="","",INDEX('Afvalgegevens LMA'!$A$1:$BK$1003,RelGegevens!$A171+'Data LMA'!$A$2,RelGegevens!J$2))</f>
        <v/>
      </c>
      <c r="K171" s="5" t="str">
        <f>IF(INDEX('Afvalgegevens LMA'!$A$1:$BK$1003,RelGegevens!$A171+'Data LMA'!$A$2,RelGegevens!K$2)="","",INDEX('Afvalgegevens LMA'!$A$1:$BK$1003,RelGegevens!$A171+'Data LMA'!$A$2,RelGegevens!K$2))</f>
        <v/>
      </c>
      <c r="L171" s="5" t="str">
        <f>IF(INDEX('Afvalgegevens LMA'!$A$1:$BK$1003,RelGegevens!$A171+'Data LMA'!$A$2,RelGegevens!L$2)="","",INDEX('Afvalgegevens LMA'!$A$1:$BK$1003,RelGegevens!$A171+'Data LMA'!$A$2,RelGegevens!L$2))</f>
        <v/>
      </c>
      <c r="M171" s="5" t="str">
        <f>IF(INDEX('Afvalgegevens LMA'!$A$1:$BK$1003,RelGegevens!$A171+'Data LMA'!$A$2,RelGegevens!M$2)="","",INDEX('Afvalgegevens LMA'!$A$1:$BK$1003,RelGegevens!$A171+'Data LMA'!$A$2,RelGegevens!M$2))</f>
        <v/>
      </c>
    </row>
    <row r="172" spans="1:13" x14ac:dyDescent="0.25">
      <c r="A172" s="8">
        <f t="shared" si="18"/>
        <v>170</v>
      </c>
      <c r="B172" s="8" t="str">
        <f t="shared" si="19"/>
        <v/>
      </c>
      <c r="C172" s="8" t="str">
        <f t="shared" si="20"/>
        <v/>
      </c>
      <c r="D172" s="5">
        <f t="shared" si="21"/>
        <v>-1</v>
      </c>
      <c r="E172" s="5">
        <f t="shared" si="22"/>
        <v>-1</v>
      </c>
      <c r="F172" s="5" t="str">
        <f t="shared" si="23"/>
        <v/>
      </c>
      <c r="G172" s="5" t="str">
        <f>IF(INDEX('Afvalgegevens LMA'!$A$1:$BK$1003,RelGegevens!$A172+'Data LMA'!$A$2,RelGegevens!G$2)="","",INDEX('Afvalgegevens LMA'!$A$1:$BK$1003,RelGegevens!$A172+'Data LMA'!$A$2,RelGegevens!G$2))</f>
        <v/>
      </c>
      <c r="H172" s="5" t="str">
        <f>IF(INDEX('Afvalgegevens LMA'!$A$1:$BK$1003,RelGegevens!$A172+'Data LMA'!$A$2,RelGegevens!H$2)="","",INDEX('Afvalgegevens LMA'!$A$1:$BK$1003,RelGegevens!$A172+'Data LMA'!$A$2,RelGegevens!H$2))</f>
        <v/>
      </c>
      <c r="I172" s="5" t="str">
        <f>IF(INDEX('Afvalgegevens LMA'!$A$1:$BK$1003,RelGegevens!$A172+'Data LMA'!$A$2,RelGegevens!I$2)="","",INDEX('Afvalgegevens LMA'!$A$1:$BK$1003,RelGegevens!$A172+'Data LMA'!$A$2,RelGegevens!I$2))</f>
        <v/>
      </c>
      <c r="J172" s="5" t="str">
        <f>IF(INDEX('Afvalgegevens LMA'!$A$1:$BK$1003,RelGegevens!$A172+'Data LMA'!$A$2,RelGegevens!J$2)="","",INDEX('Afvalgegevens LMA'!$A$1:$BK$1003,RelGegevens!$A172+'Data LMA'!$A$2,RelGegevens!J$2))</f>
        <v/>
      </c>
      <c r="K172" s="5" t="str">
        <f>IF(INDEX('Afvalgegevens LMA'!$A$1:$BK$1003,RelGegevens!$A172+'Data LMA'!$A$2,RelGegevens!K$2)="","",INDEX('Afvalgegevens LMA'!$A$1:$BK$1003,RelGegevens!$A172+'Data LMA'!$A$2,RelGegevens!K$2))</f>
        <v/>
      </c>
      <c r="L172" s="5" t="str">
        <f>IF(INDEX('Afvalgegevens LMA'!$A$1:$BK$1003,RelGegevens!$A172+'Data LMA'!$A$2,RelGegevens!L$2)="","",INDEX('Afvalgegevens LMA'!$A$1:$BK$1003,RelGegevens!$A172+'Data LMA'!$A$2,RelGegevens!L$2))</f>
        <v/>
      </c>
      <c r="M172" s="5" t="str">
        <f>IF(INDEX('Afvalgegevens LMA'!$A$1:$BK$1003,RelGegevens!$A172+'Data LMA'!$A$2,RelGegevens!M$2)="","",INDEX('Afvalgegevens LMA'!$A$1:$BK$1003,RelGegevens!$A172+'Data LMA'!$A$2,RelGegevens!M$2))</f>
        <v/>
      </c>
    </row>
    <row r="173" spans="1:13" x14ac:dyDescent="0.25">
      <c r="A173" s="8">
        <f t="shared" si="18"/>
        <v>171</v>
      </c>
      <c r="B173" s="8" t="str">
        <f t="shared" si="19"/>
        <v/>
      </c>
      <c r="C173" s="8" t="str">
        <f t="shared" si="20"/>
        <v/>
      </c>
      <c r="D173" s="5">
        <f t="shared" si="21"/>
        <v>-1</v>
      </c>
      <c r="E173" s="5">
        <f t="shared" si="22"/>
        <v>-1</v>
      </c>
      <c r="F173" s="5" t="str">
        <f t="shared" si="23"/>
        <v/>
      </c>
      <c r="G173" s="5" t="str">
        <f>IF(INDEX('Afvalgegevens LMA'!$A$1:$BK$1003,RelGegevens!$A173+'Data LMA'!$A$2,RelGegevens!G$2)="","",INDEX('Afvalgegevens LMA'!$A$1:$BK$1003,RelGegevens!$A173+'Data LMA'!$A$2,RelGegevens!G$2))</f>
        <v/>
      </c>
      <c r="H173" s="5" t="str">
        <f>IF(INDEX('Afvalgegevens LMA'!$A$1:$BK$1003,RelGegevens!$A173+'Data LMA'!$A$2,RelGegevens!H$2)="","",INDEX('Afvalgegevens LMA'!$A$1:$BK$1003,RelGegevens!$A173+'Data LMA'!$A$2,RelGegevens!H$2))</f>
        <v/>
      </c>
      <c r="I173" s="5" t="str">
        <f>IF(INDEX('Afvalgegevens LMA'!$A$1:$BK$1003,RelGegevens!$A173+'Data LMA'!$A$2,RelGegevens!I$2)="","",INDEX('Afvalgegevens LMA'!$A$1:$BK$1003,RelGegevens!$A173+'Data LMA'!$A$2,RelGegevens!I$2))</f>
        <v/>
      </c>
      <c r="J173" s="5" t="str">
        <f>IF(INDEX('Afvalgegevens LMA'!$A$1:$BK$1003,RelGegevens!$A173+'Data LMA'!$A$2,RelGegevens!J$2)="","",INDEX('Afvalgegevens LMA'!$A$1:$BK$1003,RelGegevens!$A173+'Data LMA'!$A$2,RelGegevens!J$2))</f>
        <v/>
      </c>
      <c r="K173" s="5" t="str">
        <f>IF(INDEX('Afvalgegevens LMA'!$A$1:$BK$1003,RelGegevens!$A173+'Data LMA'!$A$2,RelGegevens!K$2)="","",INDEX('Afvalgegevens LMA'!$A$1:$BK$1003,RelGegevens!$A173+'Data LMA'!$A$2,RelGegevens!K$2))</f>
        <v/>
      </c>
      <c r="L173" s="5" t="str">
        <f>IF(INDEX('Afvalgegevens LMA'!$A$1:$BK$1003,RelGegevens!$A173+'Data LMA'!$A$2,RelGegevens!L$2)="","",INDEX('Afvalgegevens LMA'!$A$1:$BK$1003,RelGegevens!$A173+'Data LMA'!$A$2,RelGegevens!L$2))</f>
        <v/>
      </c>
      <c r="M173" s="5" t="str">
        <f>IF(INDEX('Afvalgegevens LMA'!$A$1:$BK$1003,RelGegevens!$A173+'Data LMA'!$A$2,RelGegevens!M$2)="","",INDEX('Afvalgegevens LMA'!$A$1:$BK$1003,RelGegevens!$A173+'Data LMA'!$A$2,RelGegevens!M$2))</f>
        <v/>
      </c>
    </row>
    <row r="174" spans="1:13" x14ac:dyDescent="0.25">
      <c r="A174" s="8">
        <f t="shared" si="18"/>
        <v>172</v>
      </c>
      <c r="B174" s="8" t="str">
        <f t="shared" si="19"/>
        <v/>
      </c>
      <c r="C174" s="8" t="str">
        <f t="shared" si="20"/>
        <v/>
      </c>
      <c r="D174" s="5">
        <f t="shared" si="21"/>
        <v>-1</v>
      </c>
      <c r="E174" s="5">
        <f t="shared" si="22"/>
        <v>-1</v>
      </c>
      <c r="F174" s="5" t="str">
        <f t="shared" si="23"/>
        <v/>
      </c>
      <c r="G174" s="5" t="str">
        <f>IF(INDEX('Afvalgegevens LMA'!$A$1:$BK$1003,RelGegevens!$A174+'Data LMA'!$A$2,RelGegevens!G$2)="","",INDEX('Afvalgegevens LMA'!$A$1:$BK$1003,RelGegevens!$A174+'Data LMA'!$A$2,RelGegevens!G$2))</f>
        <v/>
      </c>
      <c r="H174" s="5" t="str">
        <f>IF(INDEX('Afvalgegevens LMA'!$A$1:$BK$1003,RelGegevens!$A174+'Data LMA'!$A$2,RelGegevens!H$2)="","",INDEX('Afvalgegevens LMA'!$A$1:$BK$1003,RelGegevens!$A174+'Data LMA'!$A$2,RelGegevens!H$2))</f>
        <v/>
      </c>
      <c r="I174" s="5" t="str">
        <f>IF(INDEX('Afvalgegevens LMA'!$A$1:$BK$1003,RelGegevens!$A174+'Data LMA'!$A$2,RelGegevens!I$2)="","",INDEX('Afvalgegevens LMA'!$A$1:$BK$1003,RelGegevens!$A174+'Data LMA'!$A$2,RelGegevens!I$2))</f>
        <v/>
      </c>
      <c r="J174" s="5" t="str">
        <f>IF(INDEX('Afvalgegevens LMA'!$A$1:$BK$1003,RelGegevens!$A174+'Data LMA'!$A$2,RelGegevens!J$2)="","",INDEX('Afvalgegevens LMA'!$A$1:$BK$1003,RelGegevens!$A174+'Data LMA'!$A$2,RelGegevens!J$2))</f>
        <v/>
      </c>
      <c r="K174" s="5" t="str">
        <f>IF(INDEX('Afvalgegevens LMA'!$A$1:$BK$1003,RelGegevens!$A174+'Data LMA'!$A$2,RelGegevens!K$2)="","",INDEX('Afvalgegevens LMA'!$A$1:$BK$1003,RelGegevens!$A174+'Data LMA'!$A$2,RelGegevens!K$2))</f>
        <v/>
      </c>
      <c r="L174" s="5" t="str">
        <f>IF(INDEX('Afvalgegevens LMA'!$A$1:$BK$1003,RelGegevens!$A174+'Data LMA'!$A$2,RelGegevens!L$2)="","",INDEX('Afvalgegevens LMA'!$A$1:$BK$1003,RelGegevens!$A174+'Data LMA'!$A$2,RelGegevens!L$2))</f>
        <v/>
      </c>
      <c r="M174" s="5" t="str">
        <f>IF(INDEX('Afvalgegevens LMA'!$A$1:$BK$1003,RelGegevens!$A174+'Data LMA'!$A$2,RelGegevens!M$2)="","",INDEX('Afvalgegevens LMA'!$A$1:$BK$1003,RelGegevens!$A174+'Data LMA'!$A$2,RelGegevens!M$2))</f>
        <v/>
      </c>
    </row>
    <row r="175" spans="1:13" x14ac:dyDescent="0.25">
      <c r="A175" s="8">
        <f t="shared" si="18"/>
        <v>173</v>
      </c>
      <c r="B175" s="8" t="str">
        <f t="shared" si="19"/>
        <v/>
      </c>
      <c r="C175" s="8" t="str">
        <f t="shared" si="20"/>
        <v/>
      </c>
      <c r="D175" s="5">
        <f t="shared" si="21"/>
        <v>-1</v>
      </c>
      <c r="E175" s="5">
        <f t="shared" si="22"/>
        <v>-1</v>
      </c>
      <c r="F175" s="5" t="str">
        <f t="shared" si="23"/>
        <v/>
      </c>
      <c r="G175" s="5" t="str">
        <f>IF(INDEX('Afvalgegevens LMA'!$A$1:$BK$1003,RelGegevens!$A175+'Data LMA'!$A$2,RelGegevens!G$2)="","",INDEX('Afvalgegevens LMA'!$A$1:$BK$1003,RelGegevens!$A175+'Data LMA'!$A$2,RelGegevens!G$2))</f>
        <v/>
      </c>
      <c r="H175" s="5" t="str">
        <f>IF(INDEX('Afvalgegevens LMA'!$A$1:$BK$1003,RelGegevens!$A175+'Data LMA'!$A$2,RelGegevens!H$2)="","",INDEX('Afvalgegevens LMA'!$A$1:$BK$1003,RelGegevens!$A175+'Data LMA'!$A$2,RelGegevens!H$2))</f>
        <v/>
      </c>
      <c r="I175" s="5" t="str">
        <f>IF(INDEX('Afvalgegevens LMA'!$A$1:$BK$1003,RelGegevens!$A175+'Data LMA'!$A$2,RelGegevens!I$2)="","",INDEX('Afvalgegevens LMA'!$A$1:$BK$1003,RelGegevens!$A175+'Data LMA'!$A$2,RelGegevens!I$2))</f>
        <v/>
      </c>
      <c r="J175" s="5" t="str">
        <f>IF(INDEX('Afvalgegevens LMA'!$A$1:$BK$1003,RelGegevens!$A175+'Data LMA'!$A$2,RelGegevens!J$2)="","",INDEX('Afvalgegevens LMA'!$A$1:$BK$1003,RelGegevens!$A175+'Data LMA'!$A$2,RelGegevens!J$2))</f>
        <v/>
      </c>
      <c r="K175" s="5" t="str">
        <f>IF(INDEX('Afvalgegevens LMA'!$A$1:$BK$1003,RelGegevens!$A175+'Data LMA'!$A$2,RelGegevens!K$2)="","",INDEX('Afvalgegevens LMA'!$A$1:$BK$1003,RelGegevens!$A175+'Data LMA'!$A$2,RelGegevens!K$2))</f>
        <v/>
      </c>
      <c r="L175" s="5" t="str">
        <f>IF(INDEX('Afvalgegevens LMA'!$A$1:$BK$1003,RelGegevens!$A175+'Data LMA'!$A$2,RelGegevens!L$2)="","",INDEX('Afvalgegevens LMA'!$A$1:$BK$1003,RelGegevens!$A175+'Data LMA'!$A$2,RelGegevens!L$2))</f>
        <v/>
      </c>
      <c r="M175" s="5" t="str">
        <f>IF(INDEX('Afvalgegevens LMA'!$A$1:$BK$1003,RelGegevens!$A175+'Data LMA'!$A$2,RelGegevens!M$2)="","",INDEX('Afvalgegevens LMA'!$A$1:$BK$1003,RelGegevens!$A175+'Data LMA'!$A$2,RelGegevens!M$2))</f>
        <v/>
      </c>
    </row>
    <row r="176" spans="1:13" x14ac:dyDescent="0.25">
      <c r="A176" s="8">
        <f t="shared" si="18"/>
        <v>174</v>
      </c>
      <c r="B176" s="8" t="str">
        <f t="shared" si="19"/>
        <v/>
      </c>
      <c r="C176" s="8" t="str">
        <f t="shared" si="20"/>
        <v/>
      </c>
      <c r="D176" s="5">
        <f t="shared" si="21"/>
        <v>-1</v>
      </c>
      <c r="E176" s="5">
        <f t="shared" si="22"/>
        <v>-1</v>
      </c>
      <c r="F176" s="5" t="str">
        <f t="shared" si="23"/>
        <v/>
      </c>
      <c r="G176" s="5" t="str">
        <f>IF(INDEX('Afvalgegevens LMA'!$A$1:$BK$1003,RelGegevens!$A176+'Data LMA'!$A$2,RelGegevens!G$2)="","",INDEX('Afvalgegevens LMA'!$A$1:$BK$1003,RelGegevens!$A176+'Data LMA'!$A$2,RelGegevens!G$2))</f>
        <v/>
      </c>
      <c r="H176" s="5" t="str">
        <f>IF(INDEX('Afvalgegevens LMA'!$A$1:$BK$1003,RelGegevens!$A176+'Data LMA'!$A$2,RelGegevens!H$2)="","",INDEX('Afvalgegevens LMA'!$A$1:$BK$1003,RelGegevens!$A176+'Data LMA'!$A$2,RelGegevens!H$2))</f>
        <v/>
      </c>
      <c r="I176" s="5" t="str">
        <f>IF(INDEX('Afvalgegevens LMA'!$A$1:$BK$1003,RelGegevens!$A176+'Data LMA'!$A$2,RelGegevens!I$2)="","",INDEX('Afvalgegevens LMA'!$A$1:$BK$1003,RelGegevens!$A176+'Data LMA'!$A$2,RelGegevens!I$2))</f>
        <v/>
      </c>
      <c r="J176" s="5" t="str">
        <f>IF(INDEX('Afvalgegevens LMA'!$A$1:$BK$1003,RelGegevens!$A176+'Data LMA'!$A$2,RelGegevens!J$2)="","",INDEX('Afvalgegevens LMA'!$A$1:$BK$1003,RelGegevens!$A176+'Data LMA'!$A$2,RelGegevens!J$2))</f>
        <v/>
      </c>
      <c r="K176" s="5" t="str">
        <f>IF(INDEX('Afvalgegevens LMA'!$A$1:$BK$1003,RelGegevens!$A176+'Data LMA'!$A$2,RelGegevens!K$2)="","",INDEX('Afvalgegevens LMA'!$A$1:$BK$1003,RelGegevens!$A176+'Data LMA'!$A$2,RelGegevens!K$2))</f>
        <v/>
      </c>
      <c r="L176" s="5" t="str">
        <f>IF(INDEX('Afvalgegevens LMA'!$A$1:$BK$1003,RelGegevens!$A176+'Data LMA'!$A$2,RelGegevens!L$2)="","",INDEX('Afvalgegevens LMA'!$A$1:$BK$1003,RelGegevens!$A176+'Data LMA'!$A$2,RelGegevens!L$2))</f>
        <v/>
      </c>
      <c r="M176" s="5" t="str">
        <f>IF(INDEX('Afvalgegevens LMA'!$A$1:$BK$1003,RelGegevens!$A176+'Data LMA'!$A$2,RelGegevens!M$2)="","",INDEX('Afvalgegevens LMA'!$A$1:$BK$1003,RelGegevens!$A176+'Data LMA'!$A$2,RelGegevens!M$2))</f>
        <v/>
      </c>
    </row>
    <row r="177" spans="1:13" x14ac:dyDescent="0.25">
      <c r="A177" s="8">
        <f t="shared" si="18"/>
        <v>175</v>
      </c>
      <c r="B177" s="8" t="str">
        <f t="shared" si="19"/>
        <v/>
      </c>
      <c r="C177" s="8" t="str">
        <f t="shared" si="20"/>
        <v/>
      </c>
      <c r="D177" s="5">
        <f t="shared" si="21"/>
        <v>-1</v>
      </c>
      <c r="E177" s="5">
        <f t="shared" si="22"/>
        <v>-1</v>
      </c>
      <c r="F177" s="5" t="str">
        <f t="shared" si="23"/>
        <v/>
      </c>
      <c r="G177" s="5" t="str">
        <f>IF(INDEX('Afvalgegevens LMA'!$A$1:$BK$1003,RelGegevens!$A177+'Data LMA'!$A$2,RelGegevens!G$2)="","",INDEX('Afvalgegevens LMA'!$A$1:$BK$1003,RelGegevens!$A177+'Data LMA'!$A$2,RelGegevens!G$2))</f>
        <v/>
      </c>
      <c r="H177" s="5" t="str">
        <f>IF(INDEX('Afvalgegevens LMA'!$A$1:$BK$1003,RelGegevens!$A177+'Data LMA'!$A$2,RelGegevens!H$2)="","",INDEX('Afvalgegevens LMA'!$A$1:$BK$1003,RelGegevens!$A177+'Data LMA'!$A$2,RelGegevens!H$2))</f>
        <v/>
      </c>
      <c r="I177" s="5" t="str">
        <f>IF(INDEX('Afvalgegevens LMA'!$A$1:$BK$1003,RelGegevens!$A177+'Data LMA'!$A$2,RelGegevens!I$2)="","",INDEX('Afvalgegevens LMA'!$A$1:$BK$1003,RelGegevens!$A177+'Data LMA'!$A$2,RelGegevens!I$2))</f>
        <v/>
      </c>
      <c r="J177" s="5" t="str">
        <f>IF(INDEX('Afvalgegevens LMA'!$A$1:$BK$1003,RelGegevens!$A177+'Data LMA'!$A$2,RelGegevens!J$2)="","",INDEX('Afvalgegevens LMA'!$A$1:$BK$1003,RelGegevens!$A177+'Data LMA'!$A$2,RelGegevens!J$2))</f>
        <v/>
      </c>
      <c r="K177" s="5" t="str">
        <f>IF(INDEX('Afvalgegevens LMA'!$A$1:$BK$1003,RelGegevens!$A177+'Data LMA'!$A$2,RelGegevens!K$2)="","",INDEX('Afvalgegevens LMA'!$A$1:$BK$1003,RelGegevens!$A177+'Data LMA'!$A$2,RelGegevens!K$2))</f>
        <v/>
      </c>
      <c r="L177" s="5" t="str">
        <f>IF(INDEX('Afvalgegevens LMA'!$A$1:$BK$1003,RelGegevens!$A177+'Data LMA'!$A$2,RelGegevens!L$2)="","",INDEX('Afvalgegevens LMA'!$A$1:$BK$1003,RelGegevens!$A177+'Data LMA'!$A$2,RelGegevens!L$2))</f>
        <v/>
      </c>
      <c r="M177" s="5" t="str">
        <f>IF(INDEX('Afvalgegevens LMA'!$A$1:$BK$1003,RelGegevens!$A177+'Data LMA'!$A$2,RelGegevens!M$2)="","",INDEX('Afvalgegevens LMA'!$A$1:$BK$1003,RelGegevens!$A177+'Data LMA'!$A$2,RelGegevens!M$2))</f>
        <v/>
      </c>
    </row>
    <row r="178" spans="1:13" x14ac:dyDescent="0.25">
      <c r="A178" s="8">
        <f t="shared" si="18"/>
        <v>176</v>
      </c>
      <c r="B178" s="8" t="str">
        <f t="shared" si="19"/>
        <v/>
      </c>
      <c r="C178" s="8" t="str">
        <f t="shared" si="20"/>
        <v/>
      </c>
      <c r="D178" s="5">
        <f t="shared" si="21"/>
        <v>-1</v>
      </c>
      <c r="E178" s="5">
        <f t="shared" si="22"/>
        <v>-1</v>
      </c>
      <c r="F178" s="5" t="str">
        <f t="shared" si="23"/>
        <v/>
      </c>
      <c r="G178" s="5" t="str">
        <f>IF(INDEX('Afvalgegevens LMA'!$A$1:$BK$1003,RelGegevens!$A178+'Data LMA'!$A$2,RelGegevens!G$2)="","",INDEX('Afvalgegevens LMA'!$A$1:$BK$1003,RelGegevens!$A178+'Data LMA'!$A$2,RelGegevens!G$2))</f>
        <v/>
      </c>
      <c r="H178" s="5" t="str">
        <f>IF(INDEX('Afvalgegevens LMA'!$A$1:$BK$1003,RelGegevens!$A178+'Data LMA'!$A$2,RelGegevens!H$2)="","",INDEX('Afvalgegevens LMA'!$A$1:$BK$1003,RelGegevens!$A178+'Data LMA'!$A$2,RelGegevens!H$2))</f>
        <v/>
      </c>
      <c r="I178" s="5" t="str">
        <f>IF(INDEX('Afvalgegevens LMA'!$A$1:$BK$1003,RelGegevens!$A178+'Data LMA'!$A$2,RelGegevens!I$2)="","",INDEX('Afvalgegevens LMA'!$A$1:$BK$1003,RelGegevens!$A178+'Data LMA'!$A$2,RelGegevens!I$2))</f>
        <v/>
      </c>
      <c r="J178" s="5" t="str">
        <f>IF(INDEX('Afvalgegevens LMA'!$A$1:$BK$1003,RelGegevens!$A178+'Data LMA'!$A$2,RelGegevens!J$2)="","",INDEX('Afvalgegevens LMA'!$A$1:$BK$1003,RelGegevens!$A178+'Data LMA'!$A$2,RelGegevens!J$2))</f>
        <v/>
      </c>
      <c r="K178" s="5" t="str">
        <f>IF(INDEX('Afvalgegevens LMA'!$A$1:$BK$1003,RelGegevens!$A178+'Data LMA'!$A$2,RelGegevens!K$2)="","",INDEX('Afvalgegevens LMA'!$A$1:$BK$1003,RelGegevens!$A178+'Data LMA'!$A$2,RelGegevens!K$2))</f>
        <v/>
      </c>
      <c r="L178" s="5" t="str">
        <f>IF(INDEX('Afvalgegevens LMA'!$A$1:$BK$1003,RelGegevens!$A178+'Data LMA'!$A$2,RelGegevens!L$2)="","",INDEX('Afvalgegevens LMA'!$A$1:$BK$1003,RelGegevens!$A178+'Data LMA'!$A$2,RelGegevens!L$2))</f>
        <v/>
      </c>
      <c r="M178" s="5" t="str">
        <f>IF(INDEX('Afvalgegevens LMA'!$A$1:$BK$1003,RelGegevens!$A178+'Data LMA'!$A$2,RelGegevens!M$2)="","",INDEX('Afvalgegevens LMA'!$A$1:$BK$1003,RelGegevens!$A178+'Data LMA'!$A$2,RelGegevens!M$2))</f>
        <v/>
      </c>
    </row>
    <row r="179" spans="1:13" x14ac:dyDescent="0.25">
      <c r="A179" s="8">
        <f t="shared" si="18"/>
        <v>177</v>
      </c>
      <c r="B179" s="8" t="str">
        <f t="shared" si="19"/>
        <v/>
      </c>
      <c r="C179" s="8" t="str">
        <f t="shared" si="20"/>
        <v/>
      </c>
      <c r="D179" s="5">
        <f t="shared" si="21"/>
        <v>-1</v>
      </c>
      <c r="E179" s="5">
        <f t="shared" si="22"/>
        <v>-1</v>
      </c>
      <c r="F179" s="5" t="str">
        <f t="shared" si="23"/>
        <v/>
      </c>
      <c r="G179" s="5" t="str">
        <f>IF(INDEX('Afvalgegevens LMA'!$A$1:$BK$1003,RelGegevens!$A179+'Data LMA'!$A$2,RelGegevens!G$2)="","",INDEX('Afvalgegevens LMA'!$A$1:$BK$1003,RelGegevens!$A179+'Data LMA'!$A$2,RelGegevens!G$2))</f>
        <v/>
      </c>
      <c r="H179" s="5" t="str">
        <f>IF(INDEX('Afvalgegevens LMA'!$A$1:$BK$1003,RelGegevens!$A179+'Data LMA'!$A$2,RelGegevens!H$2)="","",INDEX('Afvalgegevens LMA'!$A$1:$BK$1003,RelGegevens!$A179+'Data LMA'!$A$2,RelGegevens!H$2))</f>
        <v/>
      </c>
      <c r="I179" s="5" t="str">
        <f>IF(INDEX('Afvalgegevens LMA'!$A$1:$BK$1003,RelGegevens!$A179+'Data LMA'!$A$2,RelGegevens!I$2)="","",INDEX('Afvalgegevens LMA'!$A$1:$BK$1003,RelGegevens!$A179+'Data LMA'!$A$2,RelGegevens!I$2))</f>
        <v/>
      </c>
      <c r="J179" s="5" t="str">
        <f>IF(INDEX('Afvalgegevens LMA'!$A$1:$BK$1003,RelGegevens!$A179+'Data LMA'!$A$2,RelGegevens!J$2)="","",INDEX('Afvalgegevens LMA'!$A$1:$BK$1003,RelGegevens!$A179+'Data LMA'!$A$2,RelGegevens!J$2))</f>
        <v/>
      </c>
      <c r="K179" s="5" t="str">
        <f>IF(INDEX('Afvalgegevens LMA'!$A$1:$BK$1003,RelGegevens!$A179+'Data LMA'!$A$2,RelGegevens!K$2)="","",INDEX('Afvalgegevens LMA'!$A$1:$BK$1003,RelGegevens!$A179+'Data LMA'!$A$2,RelGegevens!K$2))</f>
        <v/>
      </c>
      <c r="L179" s="5" t="str">
        <f>IF(INDEX('Afvalgegevens LMA'!$A$1:$BK$1003,RelGegevens!$A179+'Data LMA'!$A$2,RelGegevens!L$2)="","",INDEX('Afvalgegevens LMA'!$A$1:$BK$1003,RelGegevens!$A179+'Data LMA'!$A$2,RelGegevens!L$2))</f>
        <v/>
      </c>
      <c r="M179" s="5" t="str">
        <f>IF(INDEX('Afvalgegevens LMA'!$A$1:$BK$1003,RelGegevens!$A179+'Data LMA'!$A$2,RelGegevens!M$2)="","",INDEX('Afvalgegevens LMA'!$A$1:$BK$1003,RelGegevens!$A179+'Data LMA'!$A$2,RelGegevens!M$2))</f>
        <v/>
      </c>
    </row>
    <row r="180" spans="1:13" x14ac:dyDescent="0.25">
      <c r="A180" s="8">
        <f t="shared" si="18"/>
        <v>178</v>
      </c>
      <c r="B180" s="8" t="str">
        <f t="shared" si="19"/>
        <v/>
      </c>
      <c r="C180" s="8" t="str">
        <f t="shared" si="20"/>
        <v/>
      </c>
      <c r="D180" s="5">
        <f t="shared" si="21"/>
        <v>-1</v>
      </c>
      <c r="E180" s="5">
        <f t="shared" si="22"/>
        <v>-1</v>
      </c>
      <c r="F180" s="5" t="str">
        <f t="shared" si="23"/>
        <v/>
      </c>
      <c r="G180" s="5" t="str">
        <f>IF(INDEX('Afvalgegevens LMA'!$A$1:$BK$1003,RelGegevens!$A180+'Data LMA'!$A$2,RelGegevens!G$2)="","",INDEX('Afvalgegevens LMA'!$A$1:$BK$1003,RelGegevens!$A180+'Data LMA'!$A$2,RelGegevens!G$2))</f>
        <v/>
      </c>
      <c r="H180" s="5" t="str">
        <f>IF(INDEX('Afvalgegevens LMA'!$A$1:$BK$1003,RelGegevens!$A180+'Data LMA'!$A$2,RelGegevens!H$2)="","",INDEX('Afvalgegevens LMA'!$A$1:$BK$1003,RelGegevens!$A180+'Data LMA'!$A$2,RelGegevens!H$2))</f>
        <v/>
      </c>
      <c r="I180" s="5" t="str">
        <f>IF(INDEX('Afvalgegevens LMA'!$A$1:$BK$1003,RelGegevens!$A180+'Data LMA'!$A$2,RelGegevens!I$2)="","",INDEX('Afvalgegevens LMA'!$A$1:$BK$1003,RelGegevens!$A180+'Data LMA'!$A$2,RelGegevens!I$2))</f>
        <v/>
      </c>
      <c r="J180" s="5" t="str">
        <f>IF(INDEX('Afvalgegevens LMA'!$A$1:$BK$1003,RelGegevens!$A180+'Data LMA'!$A$2,RelGegevens!J$2)="","",INDEX('Afvalgegevens LMA'!$A$1:$BK$1003,RelGegevens!$A180+'Data LMA'!$A$2,RelGegevens!J$2))</f>
        <v/>
      </c>
      <c r="K180" s="5" t="str">
        <f>IF(INDEX('Afvalgegevens LMA'!$A$1:$BK$1003,RelGegevens!$A180+'Data LMA'!$A$2,RelGegevens!K$2)="","",INDEX('Afvalgegevens LMA'!$A$1:$BK$1003,RelGegevens!$A180+'Data LMA'!$A$2,RelGegevens!K$2))</f>
        <v/>
      </c>
      <c r="L180" s="5" t="str">
        <f>IF(INDEX('Afvalgegevens LMA'!$A$1:$BK$1003,RelGegevens!$A180+'Data LMA'!$A$2,RelGegevens!L$2)="","",INDEX('Afvalgegevens LMA'!$A$1:$BK$1003,RelGegevens!$A180+'Data LMA'!$A$2,RelGegevens!L$2))</f>
        <v/>
      </c>
      <c r="M180" s="5" t="str">
        <f>IF(INDEX('Afvalgegevens LMA'!$A$1:$BK$1003,RelGegevens!$A180+'Data LMA'!$A$2,RelGegevens!M$2)="","",INDEX('Afvalgegevens LMA'!$A$1:$BK$1003,RelGegevens!$A180+'Data LMA'!$A$2,RelGegevens!M$2))</f>
        <v/>
      </c>
    </row>
    <row r="181" spans="1:13" x14ac:dyDescent="0.25">
      <c r="A181" s="8">
        <f t="shared" si="18"/>
        <v>179</v>
      </c>
      <c r="B181" s="8" t="str">
        <f t="shared" si="19"/>
        <v/>
      </c>
      <c r="C181" s="8" t="str">
        <f t="shared" si="20"/>
        <v/>
      </c>
      <c r="D181" s="5">
        <f t="shared" si="21"/>
        <v>-1</v>
      </c>
      <c r="E181" s="5">
        <f t="shared" si="22"/>
        <v>-1</v>
      </c>
      <c r="F181" s="5" t="str">
        <f t="shared" si="23"/>
        <v/>
      </c>
      <c r="G181" s="5" t="str">
        <f>IF(INDEX('Afvalgegevens LMA'!$A$1:$BK$1003,RelGegevens!$A181+'Data LMA'!$A$2,RelGegevens!G$2)="","",INDEX('Afvalgegevens LMA'!$A$1:$BK$1003,RelGegevens!$A181+'Data LMA'!$A$2,RelGegevens!G$2))</f>
        <v/>
      </c>
      <c r="H181" s="5" t="str">
        <f>IF(INDEX('Afvalgegevens LMA'!$A$1:$BK$1003,RelGegevens!$A181+'Data LMA'!$A$2,RelGegevens!H$2)="","",INDEX('Afvalgegevens LMA'!$A$1:$BK$1003,RelGegevens!$A181+'Data LMA'!$A$2,RelGegevens!H$2))</f>
        <v/>
      </c>
      <c r="I181" s="5" t="str">
        <f>IF(INDEX('Afvalgegevens LMA'!$A$1:$BK$1003,RelGegevens!$A181+'Data LMA'!$A$2,RelGegevens!I$2)="","",INDEX('Afvalgegevens LMA'!$A$1:$BK$1003,RelGegevens!$A181+'Data LMA'!$A$2,RelGegevens!I$2))</f>
        <v/>
      </c>
      <c r="J181" s="5" t="str">
        <f>IF(INDEX('Afvalgegevens LMA'!$A$1:$BK$1003,RelGegevens!$A181+'Data LMA'!$A$2,RelGegevens!J$2)="","",INDEX('Afvalgegevens LMA'!$A$1:$BK$1003,RelGegevens!$A181+'Data LMA'!$A$2,RelGegevens!J$2))</f>
        <v/>
      </c>
      <c r="K181" s="5" t="str">
        <f>IF(INDEX('Afvalgegevens LMA'!$A$1:$BK$1003,RelGegevens!$A181+'Data LMA'!$A$2,RelGegevens!K$2)="","",INDEX('Afvalgegevens LMA'!$A$1:$BK$1003,RelGegevens!$A181+'Data LMA'!$A$2,RelGegevens!K$2))</f>
        <v/>
      </c>
      <c r="L181" s="5" t="str">
        <f>IF(INDEX('Afvalgegevens LMA'!$A$1:$BK$1003,RelGegevens!$A181+'Data LMA'!$A$2,RelGegevens!L$2)="","",INDEX('Afvalgegevens LMA'!$A$1:$BK$1003,RelGegevens!$A181+'Data LMA'!$A$2,RelGegevens!L$2))</f>
        <v/>
      </c>
      <c r="M181" s="5" t="str">
        <f>IF(INDEX('Afvalgegevens LMA'!$A$1:$BK$1003,RelGegevens!$A181+'Data LMA'!$A$2,RelGegevens!M$2)="","",INDEX('Afvalgegevens LMA'!$A$1:$BK$1003,RelGegevens!$A181+'Data LMA'!$A$2,RelGegevens!M$2))</f>
        <v/>
      </c>
    </row>
    <row r="182" spans="1:13" x14ac:dyDescent="0.25">
      <c r="A182" s="8">
        <f t="shared" si="18"/>
        <v>180</v>
      </c>
      <c r="B182" s="8" t="str">
        <f t="shared" si="19"/>
        <v/>
      </c>
      <c r="C182" s="8" t="str">
        <f t="shared" si="20"/>
        <v/>
      </c>
      <c r="D182" s="5">
        <f t="shared" si="21"/>
        <v>-1</v>
      </c>
      <c r="E182" s="5">
        <f t="shared" si="22"/>
        <v>-1</v>
      </c>
      <c r="F182" s="5" t="str">
        <f t="shared" si="23"/>
        <v/>
      </c>
      <c r="G182" s="5" t="str">
        <f>IF(INDEX('Afvalgegevens LMA'!$A$1:$BK$1003,RelGegevens!$A182+'Data LMA'!$A$2,RelGegevens!G$2)="","",INDEX('Afvalgegevens LMA'!$A$1:$BK$1003,RelGegevens!$A182+'Data LMA'!$A$2,RelGegevens!G$2))</f>
        <v/>
      </c>
      <c r="H182" s="5" t="str">
        <f>IF(INDEX('Afvalgegevens LMA'!$A$1:$BK$1003,RelGegevens!$A182+'Data LMA'!$A$2,RelGegevens!H$2)="","",INDEX('Afvalgegevens LMA'!$A$1:$BK$1003,RelGegevens!$A182+'Data LMA'!$A$2,RelGegevens!H$2))</f>
        <v/>
      </c>
      <c r="I182" s="5" t="str">
        <f>IF(INDEX('Afvalgegevens LMA'!$A$1:$BK$1003,RelGegevens!$A182+'Data LMA'!$A$2,RelGegevens!I$2)="","",INDEX('Afvalgegevens LMA'!$A$1:$BK$1003,RelGegevens!$A182+'Data LMA'!$A$2,RelGegevens!I$2))</f>
        <v/>
      </c>
      <c r="J182" s="5" t="str">
        <f>IF(INDEX('Afvalgegevens LMA'!$A$1:$BK$1003,RelGegevens!$A182+'Data LMA'!$A$2,RelGegevens!J$2)="","",INDEX('Afvalgegevens LMA'!$A$1:$BK$1003,RelGegevens!$A182+'Data LMA'!$A$2,RelGegevens!J$2))</f>
        <v/>
      </c>
      <c r="K182" s="5" t="str">
        <f>IF(INDEX('Afvalgegevens LMA'!$A$1:$BK$1003,RelGegevens!$A182+'Data LMA'!$A$2,RelGegevens!K$2)="","",INDEX('Afvalgegevens LMA'!$A$1:$BK$1003,RelGegevens!$A182+'Data LMA'!$A$2,RelGegevens!K$2))</f>
        <v/>
      </c>
      <c r="L182" s="5" t="str">
        <f>IF(INDEX('Afvalgegevens LMA'!$A$1:$BK$1003,RelGegevens!$A182+'Data LMA'!$A$2,RelGegevens!L$2)="","",INDEX('Afvalgegevens LMA'!$A$1:$BK$1003,RelGegevens!$A182+'Data LMA'!$A$2,RelGegevens!L$2))</f>
        <v/>
      </c>
      <c r="M182" s="5" t="str">
        <f>IF(INDEX('Afvalgegevens LMA'!$A$1:$BK$1003,RelGegevens!$A182+'Data LMA'!$A$2,RelGegevens!M$2)="","",INDEX('Afvalgegevens LMA'!$A$1:$BK$1003,RelGegevens!$A182+'Data LMA'!$A$2,RelGegevens!M$2))</f>
        <v/>
      </c>
    </row>
    <row r="183" spans="1:13" x14ac:dyDescent="0.25">
      <c r="A183" s="8">
        <f t="shared" si="18"/>
        <v>181</v>
      </c>
      <c r="B183" s="8" t="str">
        <f t="shared" si="19"/>
        <v/>
      </c>
      <c r="C183" s="8" t="str">
        <f t="shared" si="20"/>
        <v/>
      </c>
      <c r="D183" s="5">
        <f t="shared" si="21"/>
        <v>-1</v>
      </c>
      <c r="E183" s="5">
        <f t="shared" si="22"/>
        <v>-1</v>
      </c>
      <c r="F183" s="5" t="str">
        <f t="shared" si="23"/>
        <v/>
      </c>
      <c r="G183" s="5" t="str">
        <f>IF(INDEX('Afvalgegevens LMA'!$A$1:$BK$1003,RelGegevens!$A183+'Data LMA'!$A$2,RelGegevens!G$2)="","",INDEX('Afvalgegevens LMA'!$A$1:$BK$1003,RelGegevens!$A183+'Data LMA'!$A$2,RelGegevens!G$2))</f>
        <v/>
      </c>
      <c r="H183" s="5" t="str">
        <f>IF(INDEX('Afvalgegevens LMA'!$A$1:$BK$1003,RelGegevens!$A183+'Data LMA'!$A$2,RelGegevens!H$2)="","",INDEX('Afvalgegevens LMA'!$A$1:$BK$1003,RelGegevens!$A183+'Data LMA'!$A$2,RelGegevens!H$2))</f>
        <v/>
      </c>
      <c r="I183" s="5" t="str">
        <f>IF(INDEX('Afvalgegevens LMA'!$A$1:$BK$1003,RelGegevens!$A183+'Data LMA'!$A$2,RelGegevens!I$2)="","",INDEX('Afvalgegevens LMA'!$A$1:$BK$1003,RelGegevens!$A183+'Data LMA'!$A$2,RelGegevens!I$2))</f>
        <v/>
      </c>
      <c r="J183" s="5" t="str">
        <f>IF(INDEX('Afvalgegevens LMA'!$A$1:$BK$1003,RelGegevens!$A183+'Data LMA'!$A$2,RelGegevens!J$2)="","",INDEX('Afvalgegevens LMA'!$A$1:$BK$1003,RelGegevens!$A183+'Data LMA'!$A$2,RelGegevens!J$2))</f>
        <v/>
      </c>
      <c r="K183" s="5" t="str">
        <f>IF(INDEX('Afvalgegevens LMA'!$A$1:$BK$1003,RelGegevens!$A183+'Data LMA'!$A$2,RelGegevens!K$2)="","",INDEX('Afvalgegevens LMA'!$A$1:$BK$1003,RelGegevens!$A183+'Data LMA'!$A$2,RelGegevens!K$2))</f>
        <v/>
      </c>
      <c r="L183" s="5" t="str">
        <f>IF(INDEX('Afvalgegevens LMA'!$A$1:$BK$1003,RelGegevens!$A183+'Data LMA'!$A$2,RelGegevens!L$2)="","",INDEX('Afvalgegevens LMA'!$A$1:$BK$1003,RelGegevens!$A183+'Data LMA'!$A$2,RelGegevens!L$2))</f>
        <v/>
      </c>
      <c r="M183" s="5" t="str">
        <f>IF(INDEX('Afvalgegevens LMA'!$A$1:$BK$1003,RelGegevens!$A183+'Data LMA'!$A$2,RelGegevens!M$2)="","",INDEX('Afvalgegevens LMA'!$A$1:$BK$1003,RelGegevens!$A183+'Data LMA'!$A$2,RelGegevens!M$2))</f>
        <v/>
      </c>
    </row>
    <row r="184" spans="1:13" x14ac:dyDescent="0.25">
      <c r="A184" s="8">
        <f t="shared" si="18"/>
        <v>182</v>
      </c>
      <c r="B184" s="8" t="str">
        <f t="shared" si="19"/>
        <v/>
      </c>
      <c r="C184" s="8" t="str">
        <f t="shared" si="20"/>
        <v/>
      </c>
      <c r="D184" s="5">
        <f t="shared" si="21"/>
        <v>-1</v>
      </c>
      <c r="E184" s="5">
        <f t="shared" si="22"/>
        <v>-1</v>
      </c>
      <c r="F184" s="5" t="str">
        <f t="shared" si="23"/>
        <v/>
      </c>
      <c r="G184" s="5" t="str">
        <f>IF(INDEX('Afvalgegevens LMA'!$A$1:$BK$1003,RelGegevens!$A184+'Data LMA'!$A$2,RelGegevens!G$2)="","",INDEX('Afvalgegevens LMA'!$A$1:$BK$1003,RelGegevens!$A184+'Data LMA'!$A$2,RelGegevens!G$2))</f>
        <v/>
      </c>
      <c r="H184" s="5" t="str">
        <f>IF(INDEX('Afvalgegevens LMA'!$A$1:$BK$1003,RelGegevens!$A184+'Data LMA'!$A$2,RelGegevens!H$2)="","",INDEX('Afvalgegevens LMA'!$A$1:$BK$1003,RelGegevens!$A184+'Data LMA'!$A$2,RelGegevens!H$2))</f>
        <v/>
      </c>
      <c r="I184" s="5" t="str">
        <f>IF(INDEX('Afvalgegevens LMA'!$A$1:$BK$1003,RelGegevens!$A184+'Data LMA'!$A$2,RelGegevens!I$2)="","",INDEX('Afvalgegevens LMA'!$A$1:$BK$1003,RelGegevens!$A184+'Data LMA'!$A$2,RelGegevens!I$2))</f>
        <v/>
      </c>
      <c r="J184" s="5" t="str">
        <f>IF(INDEX('Afvalgegevens LMA'!$A$1:$BK$1003,RelGegevens!$A184+'Data LMA'!$A$2,RelGegevens!J$2)="","",INDEX('Afvalgegevens LMA'!$A$1:$BK$1003,RelGegevens!$A184+'Data LMA'!$A$2,RelGegevens!J$2))</f>
        <v/>
      </c>
      <c r="K184" s="5" t="str">
        <f>IF(INDEX('Afvalgegevens LMA'!$A$1:$BK$1003,RelGegevens!$A184+'Data LMA'!$A$2,RelGegevens!K$2)="","",INDEX('Afvalgegevens LMA'!$A$1:$BK$1003,RelGegevens!$A184+'Data LMA'!$A$2,RelGegevens!K$2))</f>
        <v/>
      </c>
      <c r="L184" s="5" t="str">
        <f>IF(INDEX('Afvalgegevens LMA'!$A$1:$BK$1003,RelGegevens!$A184+'Data LMA'!$A$2,RelGegevens!L$2)="","",INDEX('Afvalgegevens LMA'!$A$1:$BK$1003,RelGegevens!$A184+'Data LMA'!$A$2,RelGegevens!L$2))</f>
        <v/>
      </c>
      <c r="M184" s="5" t="str">
        <f>IF(INDEX('Afvalgegevens LMA'!$A$1:$BK$1003,RelGegevens!$A184+'Data LMA'!$A$2,RelGegevens!M$2)="","",INDEX('Afvalgegevens LMA'!$A$1:$BK$1003,RelGegevens!$A184+'Data LMA'!$A$2,RelGegevens!M$2))</f>
        <v/>
      </c>
    </row>
    <row r="185" spans="1:13" x14ac:dyDescent="0.25">
      <c r="A185" s="8">
        <f t="shared" si="18"/>
        <v>183</v>
      </c>
      <c r="B185" s="8" t="str">
        <f t="shared" si="19"/>
        <v/>
      </c>
      <c r="C185" s="8" t="str">
        <f t="shared" si="20"/>
        <v/>
      </c>
      <c r="D185" s="5">
        <f t="shared" si="21"/>
        <v>-1</v>
      </c>
      <c r="E185" s="5">
        <f t="shared" si="22"/>
        <v>-1</v>
      </c>
      <c r="F185" s="5" t="str">
        <f t="shared" si="23"/>
        <v/>
      </c>
      <c r="G185" s="5" t="str">
        <f>IF(INDEX('Afvalgegevens LMA'!$A$1:$BK$1003,RelGegevens!$A185+'Data LMA'!$A$2,RelGegevens!G$2)="","",INDEX('Afvalgegevens LMA'!$A$1:$BK$1003,RelGegevens!$A185+'Data LMA'!$A$2,RelGegevens!G$2))</f>
        <v/>
      </c>
      <c r="H185" s="5" t="str">
        <f>IF(INDEX('Afvalgegevens LMA'!$A$1:$BK$1003,RelGegevens!$A185+'Data LMA'!$A$2,RelGegevens!H$2)="","",INDEX('Afvalgegevens LMA'!$A$1:$BK$1003,RelGegevens!$A185+'Data LMA'!$A$2,RelGegevens!H$2))</f>
        <v/>
      </c>
      <c r="I185" s="5" t="str">
        <f>IF(INDEX('Afvalgegevens LMA'!$A$1:$BK$1003,RelGegevens!$A185+'Data LMA'!$A$2,RelGegevens!I$2)="","",INDEX('Afvalgegevens LMA'!$A$1:$BK$1003,RelGegevens!$A185+'Data LMA'!$A$2,RelGegevens!I$2))</f>
        <v/>
      </c>
      <c r="J185" s="5" t="str">
        <f>IF(INDEX('Afvalgegevens LMA'!$A$1:$BK$1003,RelGegevens!$A185+'Data LMA'!$A$2,RelGegevens!J$2)="","",INDEX('Afvalgegevens LMA'!$A$1:$BK$1003,RelGegevens!$A185+'Data LMA'!$A$2,RelGegevens!J$2))</f>
        <v/>
      </c>
      <c r="K185" s="5" t="str">
        <f>IF(INDEX('Afvalgegevens LMA'!$A$1:$BK$1003,RelGegevens!$A185+'Data LMA'!$A$2,RelGegevens!K$2)="","",INDEX('Afvalgegevens LMA'!$A$1:$BK$1003,RelGegevens!$A185+'Data LMA'!$A$2,RelGegevens!K$2))</f>
        <v/>
      </c>
      <c r="L185" s="5" t="str">
        <f>IF(INDEX('Afvalgegevens LMA'!$A$1:$BK$1003,RelGegevens!$A185+'Data LMA'!$A$2,RelGegevens!L$2)="","",INDEX('Afvalgegevens LMA'!$A$1:$BK$1003,RelGegevens!$A185+'Data LMA'!$A$2,RelGegevens!L$2))</f>
        <v/>
      </c>
      <c r="M185" s="5" t="str">
        <f>IF(INDEX('Afvalgegevens LMA'!$A$1:$BK$1003,RelGegevens!$A185+'Data LMA'!$A$2,RelGegevens!M$2)="","",INDEX('Afvalgegevens LMA'!$A$1:$BK$1003,RelGegevens!$A185+'Data LMA'!$A$2,RelGegevens!M$2))</f>
        <v/>
      </c>
    </row>
    <row r="186" spans="1:13" x14ac:dyDescent="0.25">
      <c r="A186" s="8">
        <f t="shared" si="18"/>
        <v>184</v>
      </c>
      <c r="B186" s="8" t="str">
        <f t="shared" si="19"/>
        <v/>
      </c>
      <c r="C186" s="8" t="str">
        <f t="shared" si="20"/>
        <v/>
      </c>
      <c r="D186" s="5">
        <f t="shared" si="21"/>
        <v>-1</v>
      </c>
      <c r="E186" s="5">
        <f t="shared" si="22"/>
        <v>-1</v>
      </c>
      <c r="F186" s="5" t="str">
        <f t="shared" si="23"/>
        <v/>
      </c>
      <c r="G186" s="5" t="str">
        <f>IF(INDEX('Afvalgegevens LMA'!$A$1:$BK$1003,RelGegevens!$A186+'Data LMA'!$A$2,RelGegevens!G$2)="","",INDEX('Afvalgegevens LMA'!$A$1:$BK$1003,RelGegevens!$A186+'Data LMA'!$A$2,RelGegevens!G$2))</f>
        <v/>
      </c>
      <c r="H186" s="5" t="str">
        <f>IF(INDEX('Afvalgegevens LMA'!$A$1:$BK$1003,RelGegevens!$A186+'Data LMA'!$A$2,RelGegevens!H$2)="","",INDEX('Afvalgegevens LMA'!$A$1:$BK$1003,RelGegevens!$A186+'Data LMA'!$A$2,RelGegevens!H$2))</f>
        <v/>
      </c>
      <c r="I186" s="5" t="str">
        <f>IF(INDEX('Afvalgegevens LMA'!$A$1:$BK$1003,RelGegevens!$A186+'Data LMA'!$A$2,RelGegevens!I$2)="","",INDEX('Afvalgegevens LMA'!$A$1:$BK$1003,RelGegevens!$A186+'Data LMA'!$A$2,RelGegevens!I$2))</f>
        <v/>
      </c>
      <c r="J186" s="5" t="str">
        <f>IF(INDEX('Afvalgegevens LMA'!$A$1:$BK$1003,RelGegevens!$A186+'Data LMA'!$A$2,RelGegevens!J$2)="","",INDEX('Afvalgegevens LMA'!$A$1:$BK$1003,RelGegevens!$A186+'Data LMA'!$A$2,RelGegevens!J$2))</f>
        <v/>
      </c>
      <c r="K186" s="5" t="str">
        <f>IF(INDEX('Afvalgegevens LMA'!$A$1:$BK$1003,RelGegevens!$A186+'Data LMA'!$A$2,RelGegevens!K$2)="","",INDEX('Afvalgegevens LMA'!$A$1:$BK$1003,RelGegevens!$A186+'Data LMA'!$A$2,RelGegevens!K$2))</f>
        <v/>
      </c>
      <c r="L186" s="5" t="str">
        <f>IF(INDEX('Afvalgegevens LMA'!$A$1:$BK$1003,RelGegevens!$A186+'Data LMA'!$A$2,RelGegevens!L$2)="","",INDEX('Afvalgegevens LMA'!$A$1:$BK$1003,RelGegevens!$A186+'Data LMA'!$A$2,RelGegevens!L$2))</f>
        <v/>
      </c>
      <c r="M186" s="5" t="str">
        <f>IF(INDEX('Afvalgegevens LMA'!$A$1:$BK$1003,RelGegevens!$A186+'Data LMA'!$A$2,RelGegevens!M$2)="","",INDEX('Afvalgegevens LMA'!$A$1:$BK$1003,RelGegevens!$A186+'Data LMA'!$A$2,RelGegevens!M$2))</f>
        <v/>
      </c>
    </row>
    <row r="187" spans="1:13" x14ac:dyDescent="0.25">
      <c r="A187" s="8">
        <f t="shared" si="18"/>
        <v>185</v>
      </c>
      <c r="B187" s="8" t="str">
        <f t="shared" si="19"/>
        <v/>
      </c>
      <c r="C187" s="8" t="str">
        <f t="shared" si="20"/>
        <v/>
      </c>
      <c r="D187" s="5">
        <f t="shared" si="21"/>
        <v>-1</v>
      </c>
      <c r="E187" s="5">
        <f t="shared" si="22"/>
        <v>-1</v>
      </c>
      <c r="F187" s="5" t="str">
        <f t="shared" si="23"/>
        <v/>
      </c>
      <c r="G187" s="5" t="str">
        <f>IF(INDEX('Afvalgegevens LMA'!$A$1:$BK$1003,RelGegevens!$A187+'Data LMA'!$A$2,RelGegevens!G$2)="","",INDEX('Afvalgegevens LMA'!$A$1:$BK$1003,RelGegevens!$A187+'Data LMA'!$A$2,RelGegevens!G$2))</f>
        <v/>
      </c>
      <c r="H187" s="5" t="str">
        <f>IF(INDEX('Afvalgegevens LMA'!$A$1:$BK$1003,RelGegevens!$A187+'Data LMA'!$A$2,RelGegevens!H$2)="","",INDEX('Afvalgegevens LMA'!$A$1:$BK$1003,RelGegevens!$A187+'Data LMA'!$A$2,RelGegevens!H$2))</f>
        <v/>
      </c>
      <c r="I187" s="5" t="str">
        <f>IF(INDEX('Afvalgegevens LMA'!$A$1:$BK$1003,RelGegevens!$A187+'Data LMA'!$A$2,RelGegevens!I$2)="","",INDEX('Afvalgegevens LMA'!$A$1:$BK$1003,RelGegevens!$A187+'Data LMA'!$A$2,RelGegevens!I$2))</f>
        <v/>
      </c>
      <c r="J187" s="5" t="str">
        <f>IF(INDEX('Afvalgegevens LMA'!$A$1:$BK$1003,RelGegevens!$A187+'Data LMA'!$A$2,RelGegevens!J$2)="","",INDEX('Afvalgegevens LMA'!$A$1:$BK$1003,RelGegevens!$A187+'Data LMA'!$A$2,RelGegevens!J$2))</f>
        <v/>
      </c>
      <c r="K187" s="5" t="str">
        <f>IF(INDEX('Afvalgegevens LMA'!$A$1:$BK$1003,RelGegevens!$A187+'Data LMA'!$A$2,RelGegevens!K$2)="","",INDEX('Afvalgegevens LMA'!$A$1:$BK$1003,RelGegevens!$A187+'Data LMA'!$A$2,RelGegevens!K$2))</f>
        <v/>
      </c>
      <c r="L187" s="5" t="str">
        <f>IF(INDEX('Afvalgegevens LMA'!$A$1:$BK$1003,RelGegevens!$A187+'Data LMA'!$A$2,RelGegevens!L$2)="","",INDEX('Afvalgegevens LMA'!$A$1:$BK$1003,RelGegevens!$A187+'Data LMA'!$A$2,RelGegevens!L$2))</f>
        <v/>
      </c>
      <c r="M187" s="5" t="str">
        <f>IF(INDEX('Afvalgegevens LMA'!$A$1:$BK$1003,RelGegevens!$A187+'Data LMA'!$A$2,RelGegevens!M$2)="","",INDEX('Afvalgegevens LMA'!$A$1:$BK$1003,RelGegevens!$A187+'Data LMA'!$A$2,RelGegevens!M$2))</f>
        <v/>
      </c>
    </row>
    <row r="188" spans="1:13" x14ac:dyDescent="0.25">
      <c r="A188" s="8">
        <f t="shared" si="18"/>
        <v>186</v>
      </c>
      <c r="B188" s="8" t="str">
        <f t="shared" si="19"/>
        <v/>
      </c>
      <c r="C188" s="8" t="str">
        <f t="shared" si="20"/>
        <v/>
      </c>
      <c r="D188" s="5">
        <f t="shared" si="21"/>
        <v>-1</v>
      </c>
      <c r="E188" s="5">
        <f t="shared" si="22"/>
        <v>-1</v>
      </c>
      <c r="F188" s="5" t="str">
        <f t="shared" si="23"/>
        <v/>
      </c>
      <c r="G188" s="5" t="str">
        <f>IF(INDEX('Afvalgegevens LMA'!$A$1:$BK$1003,RelGegevens!$A188+'Data LMA'!$A$2,RelGegevens!G$2)="","",INDEX('Afvalgegevens LMA'!$A$1:$BK$1003,RelGegevens!$A188+'Data LMA'!$A$2,RelGegevens!G$2))</f>
        <v/>
      </c>
      <c r="H188" s="5" t="str">
        <f>IF(INDEX('Afvalgegevens LMA'!$A$1:$BK$1003,RelGegevens!$A188+'Data LMA'!$A$2,RelGegevens!H$2)="","",INDEX('Afvalgegevens LMA'!$A$1:$BK$1003,RelGegevens!$A188+'Data LMA'!$A$2,RelGegevens!H$2))</f>
        <v/>
      </c>
      <c r="I188" s="5" t="str">
        <f>IF(INDEX('Afvalgegevens LMA'!$A$1:$BK$1003,RelGegevens!$A188+'Data LMA'!$A$2,RelGegevens!I$2)="","",INDEX('Afvalgegevens LMA'!$A$1:$BK$1003,RelGegevens!$A188+'Data LMA'!$A$2,RelGegevens!I$2))</f>
        <v/>
      </c>
      <c r="J188" s="5" t="str">
        <f>IF(INDEX('Afvalgegevens LMA'!$A$1:$BK$1003,RelGegevens!$A188+'Data LMA'!$A$2,RelGegevens!J$2)="","",INDEX('Afvalgegevens LMA'!$A$1:$BK$1003,RelGegevens!$A188+'Data LMA'!$A$2,RelGegevens!J$2))</f>
        <v/>
      </c>
      <c r="K188" s="5" t="str">
        <f>IF(INDEX('Afvalgegevens LMA'!$A$1:$BK$1003,RelGegevens!$A188+'Data LMA'!$A$2,RelGegevens!K$2)="","",INDEX('Afvalgegevens LMA'!$A$1:$BK$1003,RelGegevens!$A188+'Data LMA'!$A$2,RelGegevens!K$2))</f>
        <v/>
      </c>
      <c r="L188" s="5" t="str">
        <f>IF(INDEX('Afvalgegevens LMA'!$A$1:$BK$1003,RelGegevens!$A188+'Data LMA'!$A$2,RelGegevens!L$2)="","",INDEX('Afvalgegevens LMA'!$A$1:$BK$1003,RelGegevens!$A188+'Data LMA'!$A$2,RelGegevens!L$2))</f>
        <v/>
      </c>
      <c r="M188" s="5" t="str">
        <f>IF(INDEX('Afvalgegevens LMA'!$A$1:$BK$1003,RelGegevens!$A188+'Data LMA'!$A$2,RelGegevens!M$2)="","",INDEX('Afvalgegevens LMA'!$A$1:$BK$1003,RelGegevens!$A188+'Data LMA'!$A$2,RelGegevens!M$2))</f>
        <v/>
      </c>
    </row>
    <row r="189" spans="1:13" x14ac:dyDescent="0.25">
      <c r="A189" s="8">
        <f t="shared" si="18"/>
        <v>187</v>
      </c>
      <c r="B189" s="8" t="str">
        <f t="shared" si="19"/>
        <v/>
      </c>
      <c r="C189" s="8" t="str">
        <f t="shared" si="20"/>
        <v/>
      </c>
      <c r="D189" s="5">
        <f t="shared" si="21"/>
        <v>-1</v>
      </c>
      <c r="E189" s="5">
        <f t="shared" si="22"/>
        <v>-1</v>
      </c>
      <c r="F189" s="5" t="str">
        <f t="shared" si="23"/>
        <v/>
      </c>
      <c r="G189" s="5" t="str">
        <f>IF(INDEX('Afvalgegevens LMA'!$A$1:$BK$1003,RelGegevens!$A189+'Data LMA'!$A$2,RelGegevens!G$2)="","",INDEX('Afvalgegevens LMA'!$A$1:$BK$1003,RelGegevens!$A189+'Data LMA'!$A$2,RelGegevens!G$2))</f>
        <v/>
      </c>
      <c r="H189" s="5" t="str">
        <f>IF(INDEX('Afvalgegevens LMA'!$A$1:$BK$1003,RelGegevens!$A189+'Data LMA'!$A$2,RelGegevens!H$2)="","",INDEX('Afvalgegevens LMA'!$A$1:$BK$1003,RelGegevens!$A189+'Data LMA'!$A$2,RelGegevens!H$2))</f>
        <v/>
      </c>
      <c r="I189" s="5" t="str">
        <f>IF(INDEX('Afvalgegevens LMA'!$A$1:$BK$1003,RelGegevens!$A189+'Data LMA'!$A$2,RelGegevens!I$2)="","",INDEX('Afvalgegevens LMA'!$A$1:$BK$1003,RelGegevens!$A189+'Data LMA'!$A$2,RelGegevens!I$2))</f>
        <v/>
      </c>
      <c r="J189" s="5" t="str">
        <f>IF(INDEX('Afvalgegevens LMA'!$A$1:$BK$1003,RelGegevens!$A189+'Data LMA'!$A$2,RelGegevens!J$2)="","",INDEX('Afvalgegevens LMA'!$A$1:$BK$1003,RelGegevens!$A189+'Data LMA'!$A$2,RelGegevens!J$2))</f>
        <v/>
      </c>
      <c r="K189" s="5" t="str">
        <f>IF(INDEX('Afvalgegevens LMA'!$A$1:$BK$1003,RelGegevens!$A189+'Data LMA'!$A$2,RelGegevens!K$2)="","",INDEX('Afvalgegevens LMA'!$A$1:$BK$1003,RelGegevens!$A189+'Data LMA'!$A$2,RelGegevens!K$2))</f>
        <v/>
      </c>
      <c r="L189" s="5" t="str">
        <f>IF(INDEX('Afvalgegevens LMA'!$A$1:$BK$1003,RelGegevens!$A189+'Data LMA'!$A$2,RelGegevens!L$2)="","",INDEX('Afvalgegevens LMA'!$A$1:$BK$1003,RelGegevens!$A189+'Data LMA'!$A$2,RelGegevens!L$2))</f>
        <v/>
      </c>
      <c r="M189" s="5" t="str">
        <f>IF(INDEX('Afvalgegevens LMA'!$A$1:$BK$1003,RelGegevens!$A189+'Data LMA'!$A$2,RelGegevens!M$2)="","",INDEX('Afvalgegevens LMA'!$A$1:$BK$1003,RelGegevens!$A189+'Data LMA'!$A$2,RelGegevens!M$2))</f>
        <v/>
      </c>
    </row>
    <row r="190" spans="1:13" x14ac:dyDescent="0.25">
      <c r="A190" s="8">
        <f t="shared" si="18"/>
        <v>188</v>
      </c>
      <c r="B190" s="8" t="str">
        <f t="shared" si="19"/>
        <v/>
      </c>
      <c r="C190" s="8" t="str">
        <f t="shared" si="20"/>
        <v/>
      </c>
      <c r="D190" s="5">
        <f t="shared" si="21"/>
        <v>-1</v>
      </c>
      <c r="E190" s="5">
        <f t="shared" si="22"/>
        <v>-1</v>
      </c>
      <c r="F190" s="5" t="str">
        <f t="shared" si="23"/>
        <v/>
      </c>
      <c r="G190" s="5" t="str">
        <f>IF(INDEX('Afvalgegevens LMA'!$A$1:$BK$1003,RelGegevens!$A190+'Data LMA'!$A$2,RelGegevens!G$2)="","",INDEX('Afvalgegevens LMA'!$A$1:$BK$1003,RelGegevens!$A190+'Data LMA'!$A$2,RelGegevens!G$2))</f>
        <v/>
      </c>
      <c r="H190" s="5" t="str">
        <f>IF(INDEX('Afvalgegevens LMA'!$A$1:$BK$1003,RelGegevens!$A190+'Data LMA'!$A$2,RelGegevens!H$2)="","",INDEX('Afvalgegevens LMA'!$A$1:$BK$1003,RelGegevens!$A190+'Data LMA'!$A$2,RelGegevens!H$2))</f>
        <v/>
      </c>
      <c r="I190" s="5" t="str">
        <f>IF(INDEX('Afvalgegevens LMA'!$A$1:$BK$1003,RelGegevens!$A190+'Data LMA'!$A$2,RelGegevens!I$2)="","",INDEX('Afvalgegevens LMA'!$A$1:$BK$1003,RelGegevens!$A190+'Data LMA'!$A$2,RelGegevens!I$2))</f>
        <v/>
      </c>
      <c r="J190" s="5" t="str">
        <f>IF(INDEX('Afvalgegevens LMA'!$A$1:$BK$1003,RelGegevens!$A190+'Data LMA'!$A$2,RelGegevens!J$2)="","",INDEX('Afvalgegevens LMA'!$A$1:$BK$1003,RelGegevens!$A190+'Data LMA'!$A$2,RelGegevens!J$2))</f>
        <v/>
      </c>
      <c r="K190" s="5" t="str">
        <f>IF(INDEX('Afvalgegevens LMA'!$A$1:$BK$1003,RelGegevens!$A190+'Data LMA'!$A$2,RelGegevens!K$2)="","",INDEX('Afvalgegevens LMA'!$A$1:$BK$1003,RelGegevens!$A190+'Data LMA'!$A$2,RelGegevens!K$2))</f>
        <v/>
      </c>
      <c r="L190" s="5" t="str">
        <f>IF(INDEX('Afvalgegevens LMA'!$A$1:$BK$1003,RelGegevens!$A190+'Data LMA'!$A$2,RelGegevens!L$2)="","",INDEX('Afvalgegevens LMA'!$A$1:$BK$1003,RelGegevens!$A190+'Data LMA'!$A$2,RelGegevens!L$2))</f>
        <v/>
      </c>
      <c r="M190" s="5" t="str">
        <f>IF(INDEX('Afvalgegevens LMA'!$A$1:$BK$1003,RelGegevens!$A190+'Data LMA'!$A$2,RelGegevens!M$2)="","",INDEX('Afvalgegevens LMA'!$A$1:$BK$1003,RelGegevens!$A190+'Data LMA'!$A$2,RelGegevens!M$2))</f>
        <v/>
      </c>
    </row>
    <row r="191" spans="1:13" x14ac:dyDescent="0.25">
      <c r="A191" s="8">
        <f t="shared" si="18"/>
        <v>189</v>
      </c>
      <c r="B191" s="8" t="str">
        <f t="shared" si="19"/>
        <v/>
      </c>
      <c r="C191" s="8" t="str">
        <f t="shared" si="20"/>
        <v/>
      </c>
      <c r="D191" s="5">
        <f t="shared" si="21"/>
        <v>-1</v>
      </c>
      <c r="E191" s="5">
        <f t="shared" si="22"/>
        <v>-1</v>
      </c>
      <c r="F191" s="5" t="str">
        <f t="shared" si="23"/>
        <v/>
      </c>
      <c r="G191" s="5" t="str">
        <f>IF(INDEX('Afvalgegevens LMA'!$A$1:$BK$1003,RelGegevens!$A191+'Data LMA'!$A$2,RelGegevens!G$2)="","",INDEX('Afvalgegevens LMA'!$A$1:$BK$1003,RelGegevens!$A191+'Data LMA'!$A$2,RelGegevens!G$2))</f>
        <v/>
      </c>
      <c r="H191" s="5" t="str">
        <f>IF(INDEX('Afvalgegevens LMA'!$A$1:$BK$1003,RelGegevens!$A191+'Data LMA'!$A$2,RelGegevens!H$2)="","",INDEX('Afvalgegevens LMA'!$A$1:$BK$1003,RelGegevens!$A191+'Data LMA'!$A$2,RelGegevens!H$2))</f>
        <v/>
      </c>
      <c r="I191" s="5" t="str">
        <f>IF(INDEX('Afvalgegevens LMA'!$A$1:$BK$1003,RelGegevens!$A191+'Data LMA'!$A$2,RelGegevens!I$2)="","",INDEX('Afvalgegevens LMA'!$A$1:$BK$1003,RelGegevens!$A191+'Data LMA'!$A$2,RelGegevens!I$2))</f>
        <v/>
      </c>
      <c r="J191" s="5" t="str">
        <f>IF(INDEX('Afvalgegevens LMA'!$A$1:$BK$1003,RelGegevens!$A191+'Data LMA'!$A$2,RelGegevens!J$2)="","",INDEX('Afvalgegevens LMA'!$A$1:$BK$1003,RelGegevens!$A191+'Data LMA'!$A$2,RelGegevens!J$2))</f>
        <v/>
      </c>
      <c r="K191" s="5" t="str">
        <f>IF(INDEX('Afvalgegevens LMA'!$A$1:$BK$1003,RelGegevens!$A191+'Data LMA'!$A$2,RelGegevens!K$2)="","",INDEX('Afvalgegevens LMA'!$A$1:$BK$1003,RelGegevens!$A191+'Data LMA'!$A$2,RelGegevens!K$2))</f>
        <v/>
      </c>
      <c r="L191" s="5" t="str">
        <f>IF(INDEX('Afvalgegevens LMA'!$A$1:$BK$1003,RelGegevens!$A191+'Data LMA'!$A$2,RelGegevens!L$2)="","",INDEX('Afvalgegevens LMA'!$A$1:$BK$1003,RelGegevens!$A191+'Data LMA'!$A$2,RelGegevens!L$2))</f>
        <v/>
      </c>
      <c r="M191" s="5" t="str">
        <f>IF(INDEX('Afvalgegevens LMA'!$A$1:$BK$1003,RelGegevens!$A191+'Data LMA'!$A$2,RelGegevens!M$2)="","",INDEX('Afvalgegevens LMA'!$A$1:$BK$1003,RelGegevens!$A191+'Data LMA'!$A$2,RelGegevens!M$2))</f>
        <v/>
      </c>
    </row>
    <row r="192" spans="1:13" x14ac:dyDescent="0.25">
      <c r="A192" s="8">
        <f t="shared" si="18"/>
        <v>190</v>
      </c>
      <c r="B192" s="8" t="str">
        <f t="shared" si="19"/>
        <v/>
      </c>
      <c r="C192" s="8" t="str">
        <f t="shared" si="20"/>
        <v/>
      </c>
      <c r="D192" s="5">
        <f t="shared" si="21"/>
        <v>-1</v>
      </c>
      <c r="E192" s="5">
        <f t="shared" si="22"/>
        <v>-1</v>
      </c>
      <c r="F192" s="5" t="str">
        <f t="shared" si="23"/>
        <v/>
      </c>
      <c r="G192" s="5" t="str">
        <f>IF(INDEX('Afvalgegevens LMA'!$A$1:$BK$1003,RelGegevens!$A192+'Data LMA'!$A$2,RelGegevens!G$2)="","",INDEX('Afvalgegevens LMA'!$A$1:$BK$1003,RelGegevens!$A192+'Data LMA'!$A$2,RelGegevens!G$2))</f>
        <v/>
      </c>
      <c r="H192" s="5" t="str">
        <f>IF(INDEX('Afvalgegevens LMA'!$A$1:$BK$1003,RelGegevens!$A192+'Data LMA'!$A$2,RelGegevens!H$2)="","",INDEX('Afvalgegevens LMA'!$A$1:$BK$1003,RelGegevens!$A192+'Data LMA'!$A$2,RelGegevens!H$2))</f>
        <v/>
      </c>
      <c r="I192" s="5" t="str">
        <f>IF(INDEX('Afvalgegevens LMA'!$A$1:$BK$1003,RelGegevens!$A192+'Data LMA'!$A$2,RelGegevens!I$2)="","",INDEX('Afvalgegevens LMA'!$A$1:$BK$1003,RelGegevens!$A192+'Data LMA'!$A$2,RelGegevens!I$2))</f>
        <v/>
      </c>
      <c r="J192" s="5" t="str">
        <f>IF(INDEX('Afvalgegevens LMA'!$A$1:$BK$1003,RelGegevens!$A192+'Data LMA'!$A$2,RelGegevens!J$2)="","",INDEX('Afvalgegevens LMA'!$A$1:$BK$1003,RelGegevens!$A192+'Data LMA'!$A$2,RelGegevens!J$2))</f>
        <v/>
      </c>
      <c r="K192" s="5" t="str">
        <f>IF(INDEX('Afvalgegevens LMA'!$A$1:$BK$1003,RelGegevens!$A192+'Data LMA'!$A$2,RelGegevens!K$2)="","",INDEX('Afvalgegevens LMA'!$A$1:$BK$1003,RelGegevens!$A192+'Data LMA'!$A$2,RelGegevens!K$2))</f>
        <v/>
      </c>
      <c r="L192" s="5" t="str">
        <f>IF(INDEX('Afvalgegevens LMA'!$A$1:$BK$1003,RelGegevens!$A192+'Data LMA'!$A$2,RelGegevens!L$2)="","",INDEX('Afvalgegevens LMA'!$A$1:$BK$1003,RelGegevens!$A192+'Data LMA'!$A$2,RelGegevens!L$2))</f>
        <v/>
      </c>
      <c r="M192" s="5" t="str">
        <f>IF(INDEX('Afvalgegevens LMA'!$A$1:$BK$1003,RelGegevens!$A192+'Data LMA'!$A$2,RelGegevens!M$2)="","",INDEX('Afvalgegevens LMA'!$A$1:$BK$1003,RelGegevens!$A192+'Data LMA'!$A$2,RelGegevens!M$2))</f>
        <v/>
      </c>
    </row>
    <row r="193" spans="1:13" x14ac:dyDescent="0.25">
      <c r="A193" s="8">
        <f t="shared" si="18"/>
        <v>191</v>
      </c>
      <c r="B193" s="8" t="str">
        <f t="shared" si="19"/>
        <v/>
      </c>
      <c r="C193" s="8" t="str">
        <f t="shared" si="20"/>
        <v/>
      </c>
      <c r="D193" s="5">
        <f t="shared" si="21"/>
        <v>-1</v>
      </c>
      <c r="E193" s="5">
        <f t="shared" si="22"/>
        <v>-1</v>
      </c>
      <c r="F193" s="5" t="str">
        <f t="shared" si="23"/>
        <v/>
      </c>
      <c r="G193" s="5" t="str">
        <f>IF(INDEX('Afvalgegevens LMA'!$A$1:$BK$1003,RelGegevens!$A193+'Data LMA'!$A$2,RelGegevens!G$2)="","",INDEX('Afvalgegevens LMA'!$A$1:$BK$1003,RelGegevens!$A193+'Data LMA'!$A$2,RelGegevens!G$2))</f>
        <v/>
      </c>
      <c r="H193" s="5" t="str">
        <f>IF(INDEX('Afvalgegevens LMA'!$A$1:$BK$1003,RelGegevens!$A193+'Data LMA'!$A$2,RelGegevens!H$2)="","",INDEX('Afvalgegevens LMA'!$A$1:$BK$1003,RelGegevens!$A193+'Data LMA'!$A$2,RelGegevens!H$2))</f>
        <v/>
      </c>
      <c r="I193" s="5" t="str">
        <f>IF(INDEX('Afvalgegevens LMA'!$A$1:$BK$1003,RelGegevens!$A193+'Data LMA'!$A$2,RelGegevens!I$2)="","",INDEX('Afvalgegevens LMA'!$A$1:$BK$1003,RelGegevens!$A193+'Data LMA'!$A$2,RelGegevens!I$2))</f>
        <v/>
      </c>
      <c r="J193" s="5" t="str">
        <f>IF(INDEX('Afvalgegevens LMA'!$A$1:$BK$1003,RelGegevens!$A193+'Data LMA'!$A$2,RelGegevens!J$2)="","",INDEX('Afvalgegevens LMA'!$A$1:$BK$1003,RelGegevens!$A193+'Data LMA'!$A$2,RelGegevens!J$2))</f>
        <v/>
      </c>
      <c r="K193" s="5" t="str">
        <f>IF(INDEX('Afvalgegevens LMA'!$A$1:$BK$1003,RelGegevens!$A193+'Data LMA'!$A$2,RelGegevens!K$2)="","",INDEX('Afvalgegevens LMA'!$A$1:$BK$1003,RelGegevens!$A193+'Data LMA'!$A$2,RelGegevens!K$2))</f>
        <v/>
      </c>
      <c r="L193" s="5" t="str">
        <f>IF(INDEX('Afvalgegevens LMA'!$A$1:$BK$1003,RelGegevens!$A193+'Data LMA'!$A$2,RelGegevens!L$2)="","",INDEX('Afvalgegevens LMA'!$A$1:$BK$1003,RelGegevens!$A193+'Data LMA'!$A$2,RelGegevens!L$2))</f>
        <v/>
      </c>
      <c r="M193" s="5" t="str">
        <f>IF(INDEX('Afvalgegevens LMA'!$A$1:$BK$1003,RelGegevens!$A193+'Data LMA'!$A$2,RelGegevens!M$2)="","",INDEX('Afvalgegevens LMA'!$A$1:$BK$1003,RelGegevens!$A193+'Data LMA'!$A$2,RelGegevens!M$2))</f>
        <v/>
      </c>
    </row>
    <row r="194" spans="1:13" x14ac:dyDescent="0.25">
      <c r="A194" s="8">
        <f t="shared" si="18"/>
        <v>192</v>
      </c>
      <c r="B194" s="8" t="str">
        <f t="shared" si="19"/>
        <v/>
      </c>
      <c r="C194" s="8" t="str">
        <f t="shared" si="20"/>
        <v/>
      </c>
      <c r="D194" s="5">
        <f t="shared" si="21"/>
        <v>-1</v>
      </c>
      <c r="E194" s="5">
        <f t="shared" si="22"/>
        <v>-1</v>
      </c>
      <c r="F194" s="5" t="str">
        <f t="shared" si="23"/>
        <v/>
      </c>
      <c r="G194" s="5" t="str">
        <f>IF(INDEX('Afvalgegevens LMA'!$A$1:$BK$1003,RelGegevens!$A194+'Data LMA'!$A$2,RelGegevens!G$2)="","",INDEX('Afvalgegevens LMA'!$A$1:$BK$1003,RelGegevens!$A194+'Data LMA'!$A$2,RelGegevens!G$2))</f>
        <v/>
      </c>
      <c r="H194" s="5" t="str">
        <f>IF(INDEX('Afvalgegevens LMA'!$A$1:$BK$1003,RelGegevens!$A194+'Data LMA'!$A$2,RelGegevens!H$2)="","",INDEX('Afvalgegevens LMA'!$A$1:$BK$1003,RelGegevens!$A194+'Data LMA'!$A$2,RelGegevens!H$2))</f>
        <v/>
      </c>
      <c r="I194" s="5" t="str">
        <f>IF(INDEX('Afvalgegevens LMA'!$A$1:$BK$1003,RelGegevens!$A194+'Data LMA'!$A$2,RelGegevens!I$2)="","",INDEX('Afvalgegevens LMA'!$A$1:$BK$1003,RelGegevens!$A194+'Data LMA'!$A$2,RelGegevens!I$2))</f>
        <v/>
      </c>
      <c r="J194" s="5" t="str">
        <f>IF(INDEX('Afvalgegevens LMA'!$A$1:$BK$1003,RelGegevens!$A194+'Data LMA'!$A$2,RelGegevens!J$2)="","",INDEX('Afvalgegevens LMA'!$A$1:$BK$1003,RelGegevens!$A194+'Data LMA'!$A$2,RelGegevens!J$2))</f>
        <v/>
      </c>
      <c r="K194" s="5" t="str">
        <f>IF(INDEX('Afvalgegevens LMA'!$A$1:$BK$1003,RelGegevens!$A194+'Data LMA'!$A$2,RelGegevens!K$2)="","",INDEX('Afvalgegevens LMA'!$A$1:$BK$1003,RelGegevens!$A194+'Data LMA'!$A$2,RelGegevens!K$2))</f>
        <v/>
      </c>
      <c r="L194" s="5" t="str">
        <f>IF(INDEX('Afvalgegevens LMA'!$A$1:$BK$1003,RelGegevens!$A194+'Data LMA'!$A$2,RelGegevens!L$2)="","",INDEX('Afvalgegevens LMA'!$A$1:$BK$1003,RelGegevens!$A194+'Data LMA'!$A$2,RelGegevens!L$2))</f>
        <v/>
      </c>
      <c r="M194" s="5" t="str">
        <f>IF(INDEX('Afvalgegevens LMA'!$A$1:$BK$1003,RelGegevens!$A194+'Data LMA'!$A$2,RelGegevens!M$2)="","",INDEX('Afvalgegevens LMA'!$A$1:$BK$1003,RelGegevens!$A194+'Data LMA'!$A$2,RelGegevens!M$2))</f>
        <v/>
      </c>
    </row>
    <row r="195" spans="1:13" x14ac:dyDescent="0.25">
      <c r="A195" s="8">
        <f t="shared" si="18"/>
        <v>193</v>
      </c>
      <c r="B195" s="8" t="str">
        <f t="shared" si="19"/>
        <v/>
      </c>
      <c r="C195" s="8" t="str">
        <f t="shared" si="20"/>
        <v/>
      </c>
      <c r="D195" s="5">
        <f t="shared" si="21"/>
        <v>-1</v>
      </c>
      <c r="E195" s="5">
        <f t="shared" si="22"/>
        <v>-1</v>
      </c>
      <c r="F195" s="5" t="str">
        <f t="shared" si="23"/>
        <v/>
      </c>
      <c r="G195" s="5" t="str">
        <f>IF(INDEX('Afvalgegevens LMA'!$A$1:$BK$1003,RelGegevens!$A195+'Data LMA'!$A$2,RelGegevens!G$2)="","",INDEX('Afvalgegevens LMA'!$A$1:$BK$1003,RelGegevens!$A195+'Data LMA'!$A$2,RelGegevens!G$2))</f>
        <v/>
      </c>
      <c r="H195" s="5" t="str">
        <f>IF(INDEX('Afvalgegevens LMA'!$A$1:$BK$1003,RelGegevens!$A195+'Data LMA'!$A$2,RelGegevens!H$2)="","",INDEX('Afvalgegevens LMA'!$A$1:$BK$1003,RelGegevens!$A195+'Data LMA'!$A$2,RelGegevens!H$2))</f>
        <v/>
      </c>
      <c r="I195" s="5" t="str">
        <f>IF(INDEX('Afvalgegevens LMA'!$A$1:$BK$1003,RelGegevens!$A195+'Data LMA'!$A$2,RelGegevens!I$2)="","",INDEX('Afvalgegevens LMA'!$A$1:$BK$1003,RelGegevens!$A195+'Data LMA'!$A$2,RelGegevens!I$2))</f>
        <v/>
      </c>
      <c r="J195" s="5" t="str">
        <f>IF(INDEX('Afvalgegevens LMA'!$A$1:$BK$1003,RelGegevens!$A195+'Data LMA'!$A$2,RelGegevens!J$2)="","",INDEX('Afvalgegevens LMA'!$A$1:$BK$1003,RelGegevens!$A195+'Data LMA'!$A$2,RelGegevens!J$2))</f>
        <v/>
      </c>
      <c r="K195" s="5" t="str">
        <f>IF(INDEX('Afvalgegevens LMA'!$A$1:$BK$1003,RelGegevens!$A195+'Data LMA'!$A$2,RelGegevens!K$2)="","",INDEX('Afvalgegevens LMA'!$A$1:$BK$1003,RelGegevens!$A195+'Data LMA'!$A$2,RelGegevens!K$2))</f>
        <v/>
      </c>
      <c r="L195" s="5" t="str">
        <f>IF(INDEX('Afvalgegevens LMA'!$A$1:$BK$1003,RelGegevens!$A195+'Data LMA'!$A$2,RelGegevens!L$2)="","",INDEX('Afvalgegevens LMA'!$A$1:$BK$1003,RelGegevens!$A195+'Data LMA'!$A$2,RelGegevens!L$2))</f>
        <v/>
      </c>
      <c r="M195" s="5" t="str">
        <f>IF(INDEX('Afvalgegevens LMA'!$A$1:$BK$1003,RelGegevens!$A195+'Data LMA'!$A$2,RelGegevens!M$2)="","",INDEX('Afvalgegevens LMA'!$A$1:$BK$1003,RelGegevens!$A195+'Data LMA'!$A$2,RelGegevens!M$2))</f>
        <v/>
      </c>
    </row>
    <row r="196" spans="1:13" x14ac:dyDescent="0.25">
      <c r="A196" s="8">
        <f t="shared" si="18"/>
        <v>194</v>
      </c>
      <c r="B196" s="8" t="str">
        <f t="shared" si="19"/>
        <v/>
      </c>
      <c r="C196" s="8" t="str">
        <f t="shared" si="20"/>
        <v/>
      </c>
      <c r="D196" s="5">
        <f t="shared" si="21"/>
        <v>-1</v>
      </c>
      <c r="E196" s="5">
        <f t="shared" si="22"/>
        <v>-1</v>
      </c>
      <c r="F196" s="5" t="str">
        <f t="shared" si="23"/>
        <v/>
      </c>
      <c r="G196" s="5" t="str">
        <f>IF(INDEX('Afvalgegevens LMA'!$A$1:$BK$1003,RelGegevens!$A196+'Data LMA'!$A$2,RelGegevens!G$2)="","",INDEX('Afvalgegevens LMA'!$A$1:$BK$1003,RelGegevens!$A196+'Data LMA'!$A$2,RelGegevens!G$2))</f>
        <v/>
      </c>
      <c r="H196" s="5" t="str">
        <f>IF(INDEX('Afvalgegevens LMA'!$A$1:$BK$1003,RelGegevens!$A196+'Data LMA'!$A$2,RelGegevens!H$2)="","",INDEX('Afvalgegevens LMA'!$A$1:$BK$1003,RelGegevens!$A196+'Data LMA'!$A$2,RelGegevens!H$2))</f>
        <v/>
      </c>
      <c r="I196" s="5" t="str">
        <f>IF(INDEX('Afvalgegevens LMA'!$A$1:$BK$1003,RelGegevens!$A196+'Data LMA'!$A$2,RelGegevens!I$2)="","",INDEX('Afvalgegevens LMA'!$A$1:$BK$1003,RelGegevens!$A196+'Data LMA'!$A$2,RelGegevens!I$2))</f>
        <v/>
      </c>
      <c r="J196" s="5" t="str">
        <f>IF(INDEX('Afvalgegevens LMA'!$A$1:$BK$1003,RelGegevens!$A196+'Data LMA'!$A$2,RelGegevens!J$2)="","",INDEX('Afvalgegevens LMA'!$A$1:$BK$1003,RelGegevens!$A196+'Data LMA'!$A$2,RelGegevens!J$2))</f>
        <v/>
      </c>
      <c r="K196" s="5" t="str">
        <f>IF(INDEX('Afvalgegevens LMA'!$A$1:$BK$1003,RelGegevens!$A196+'Data LMA'!$A$2,RelGegevens!K$2)="","",INDEX('Afvalgegevens LMA'!$A$1:$BK$1003,RelGegevens!$A196+'Data LMA'!$A$2,RelGegevens!K$2))</f>
        <v/>
      </c>
      <c r="L196" s="5" t="str">
        <f>IF(INDEX('Afvalgegevens LMA'!$A$1:$BK$1003,RelGegevens!$A196+'Data LMA'!$A$2,RelGegevens!L$2)="","",INDEX('Afvalgegevens LMA'!$A$1:$BK$1003,RelGegevens!$A196+'Data LMA'!$A$2,RelGegevens!L$2))</f>
        <v/>
      </c>
      <c r="M196" s="5" t="str">
        <f>IF(INDEX('Afvalgegevens LMA'!$A$1:$BK$1003,RelGegevens!$A196+'Data LMA'!$A$2,RelGegevens!M$2)="","",INDEX('Afvalgegevens LMA'!$A$1:$BK$1003,RelGegevens!$A196+'Data LMA'!$A$2,RelGegevens!M$2))</f>
        <v/>
      </c>
    </row>
    <row r="197" spans="1:13" x14ac:dyDescent="0.25">
      <c r="A197" s="8">
        <f t="shared" si="18"/>
        <v>195</v>
      </c>
      <c r="B197" s="8" t="str">
        <f t="shared" si="19"/>
        <v/>
      </c>
      <c r="C197" s="8" t="str">
        <f t="shared" si="20"/>
        <v/>
      </c>
      <c r="D197" s="5">
        <f t="shared" si="21"/>
        <v>-1</v>
      </c>
      <c r="E197" s="5">
        <f t="shared" si="22"/>
        <v>-1</v>
      </c>
      <c r="F197" s="5" t="str">
        <f t="shared" si="23"/>
        <v/>
      </c>
      <c r="G197" s="5" t="str">
        <f>IF(INDEX('Afvalgegevens LMA'!$A$1:$BK$1003,RelGegevens!$A197+'Data LMA'!$A$2,RelGegevens!G$2)="","",INDEX('Afvalgegevens LMA'!$A$1:$BK$1003,RelGegevens!$A197+'Data LMA'!$A$2,RelGegevens!G$2))</f>
        <v/>
      </c>
      <c r="H197" s="5" t="str">
        <f>IF(INDEX('Afvalgegevens LMA'!$A$1:$BK$1003,RelGegevens!$A197+'Data LMA'!$A$2,RelGegevens!H$2)="","",INDEX('Afvalgegevens LMA'!$A$1:$BK$1003,RelGegevens!$A197+'Data LMA'!$A$2,RelGegevens!H$2))</f>
        <v/>
      </c>
      <c r="I197" s="5" t="str">
        <f>IF(INDEX('Afvalgegevens LMA'!$A$1:$BK$1003,RelGegevens!$A197+'Data LMA'!$A$2,RelGegevens!I$2)="","",INDEX('Afvalgegevens LMA'!$A$1:$BK$1003,RelGegevens!$A197+'Data LMA'!$A$2,RelGegevens!I$2))</f>
        <v/>
      </c>
      <c r="J197" s="5" t="str">
        <f>IF(INDEX('Afvalgegevens LMA'!$A$1:$BK$1003,RelGegevens!$A197+'Data LMA'!$A$2,RelGegevens!J$2)="","",INDEX('Afvalgegevens LMA'!$A$1:$BK$1003,RelGegevens!$A197+'Data LMA'!$A$2,RelGegevens!J$2))</f>
        <v/>
      </c>
      <c r="K197" s="5" t="str">
        <f>IF(INDEX('Afvalgegevens LMA'!$A$1:$BK$1003,RelGegevens!$A197+'Data LMA'!$A$2,RelGegevens!K$2)="","",INDEX('Afvalgegevens LMA'!$A$1:$BK$1003,RelGegevens!$A197+'Data LMA'!$A$2,RelGegevens!K$2))</f>
        <v/>
      </c>
      <c r="L197" s="5" t="str">
        <f>IF(INDEX('Afvalgegevens LMA'!$A$1:$BK$1003,RelGegevens!$A197+'Data LMA'!$A$2,RelGegevens!L$2)="","",INDEX('Afvalgegevens LMA'!$A$1:$BK$1003,RelGegevens!$A197+'Data LMA'!$A$2,RelGegevens!L$2))</f>
        <v/>
      </c>
      <c r="M197" s="5" t="str">
        <f>IF(INDEX('Afvalgegevens LMA'!$A$1:$BK$1003,RelGegevens!$A197+'Data LMA'!$A$2,RelGegevens!M$2)="","",INDEX('Afvalgegevens LMA'!$A$1:$BK$1003,RelGegevens!$A197+'Data LMA'!$A$2,RelGegevens!M$2))</f>
        <v/>
      </c>
    </row>
    <row r="198" spans="1:13" x14ac:dyDescent="0.25">
      <c r="A198" s="8">
        <f t="shared" si="18"/>
        <v>196</v>
      </c>
      <c r="B198" s="8" t="str">
        <f t="shared" si="19"/>
        <v/>
      </c>
      <c r="C198" s="8" t="str">
        <f t="shared" si="20"/>
        <v/>
      </c>
      <c r="D198" s="5">
        <f t="shared" si="21"/>
        <v>-1</v>
      </c>
      <c r="E198" s="5">
        <f t="shared" si="22"/>
        <v>-1</v>
      </c>
      <c r="F198" s="5" t="str">
        <f t="shared" si="23"/>
        <v/>
      </c>
      <c r="G198" s="5" t="str">
        <f>IF(INDEX('Afvalgegevens LMA'!$A$1:$BK$1003,RelGegevens!$A198+'Data LMA'!$A$2,RelGegevens!G$2)="","",INDEX('Afvalgegevens LMA'!$A$1:$BK$1003,RelGegevens!$A198+'Data LMA'!$A$2,RelGegevens!G$2))</f>
        <v/>
      </c>
      <c r="H198" s="5" t="str">
        <f>IF(INDEX('Afvalgegevens LMA'!$A$1:$BK$1003,RelGegevens!$A198+'Data LMA'!$A$2,RelGegevens!H$2)="","",INDEX('Afvalgegevens LMA'!$A$1:$BK$1003,RelGegevens!$A198+'Data LMA'!$A$2,RelGegevens!H$2))</f>
        <v/>
      </c>
      <c r="I198" s="5" t="str">
        <f>IF(INDEX('Afvalgegevens LMA'!$A$1:$BK$1003,RelGegevens!$A198+'Data LMA'!$A$2,RelGegevens!I$2)="","",INDEX('Afvalgegevens LMA'!$A$1:$BK$1003,RelGegevens!$A198+'Data LMA'!$A$2,RelGegevens!I$2))</f>
        <v/>
      </c>
      <c r="J198" s="5" t="str">
        <f>IF(INDEX('Afvalgegevens LMA'!$A$1:$BK$1003,RelGegevens!$A198+'Data LMA'!$A$2,RelGegevens!J$2)="","",INDEX('Afvalgegevens LMA'!$A$1:$BK$1003,RelGegevens!$A198+'Data LMA'!$A$2,RelGegevens!J$2))</f>
        <v/>
      </c>
      <c r="K198" s="5" t="str">
        <f>IF(INDEX('Afvalgegevens LMA'!$A$1:$BK$1003,RelGegevens!$A198+'Data LMA'!$A$2,RelGegevens!K$2)="","",INDEX('Afvalgegevens LMA'!$A$1:$BK$1003,RelGegevens!$A198+'Data LMA'!$A$2,RelGegevens!K$2))</f>
        <v/>
      </c>
      <c r="L198" s="5" t="str">
        <f>IF(INDEX('Afvalgegevens LMA'!$A$1:$BK$1003,RelGegevens!$A198+'Data LMA'!$A$2,RelGegevens!L$2)="","",INDEX('Afvalgegevens LMA'!$A$1:$BK$1003,RelGegevens!$A198+'Data LMA'!$A$2,RelGegevens!L$2))</f>
        <v/>
      </c>
      <c r="M198" s="5" t="str">
        <f>IF(INDEX('Afvalgegevens LMA'!$A$1:$BK$1003,RelGegevens!$A198+'Data LMA'!$A$2,RelGegevens!M$2)="","",INDEX('Afvalgegevens LMA'!$A$1:$BK$1003,RelGegevens!$A198+'Data LMA'!$A$2,RelGegevens!M$2))</f>
        <v/>
      </c>
    </row>
    <row r="199" spans="1:13" x14ac:dyDescent="0.25">
      <c r="A199" s="8">
        <f t="shared" si="18"/>
        <v>197</v>
      </c>
      <c r="B199" s="8" t="str">
        <f t="shared" si="19"/>
        <v/>
      </c>
      <c r="C199" s="8" t="str">
        <f t="shared" si="20"/>
        <v/>
      </c>
      <c r="D199" s="5">
        <f t="shared" si="21"/>
        <v>-1</v>
      </c>
      <c r="E199" s="5">
        <f t="shared" si="22"/>
        <v>-1</v>
      </c>
      <c r="F199" s="5" t="str">
        <f t="shared" si="23"/>
        <v/>
      </c>
      <c r="G199" s="5" t="str">
        <f>IF(INDEX('Afvalgegevens LMA'!$A$1:$BK$1003,RelGegevens!$A199+'Data LMA'!$A$2,RelGegevens!G$2)="","",INDEX('Afvalgegevens LMA'!$A$1:$BK$1003,RelGegevens!$A199+'Data LMA'!$A$2,RelGegevens!G$2))</f>
        <v/>
      </c>
      <c r="H199" s="5" t="str">
        <f>IF(INDEX('Afvalgegevens LMA'!$A$1:$BK$1003,RelGegevens!$A199+'Data LMA'!$A$2,RelGegevens!H$2)="","",INDEX('Afvalgegevens LMA'!$A$1:$BK$1003,RelGegevens!$A199+'Data LMA'!$A$2,RelGegevens!H$2))</f>
        <v/>
      </c>
      <c r="I199" s="5" t="str">
        <f>IF(INDEX('Afvalgegevens LMA'!$A$1:$BK$1003,RelGegevens!$A199+'Data LMA'!$A$2,RelGegevens!I$2)="","",INDEX('Afvalgegevens LMA'!$A$1:$BK$1003,RelGegevens!$A199+'Data LMA'!$A$2,RelGegevens!I$2))</f>
        <v/>
      </c>
      <c r="J199" s="5" t="str">
        <f>IF(INDEX('Afvalgegevens LMA'!$A$1:$BK$1003,RelGegevens!$A199+'Data LMA'!$A$2,RelGegevens!J$2)="","",INDEX('Afvalgegevens LMA'!$A$1:$BK$1003,RelGegevens!$A199+'Data LMA'!$A$2,RelGegevens!J$2))</f>
        <v/>
      </c>
      <c r="K199" s="5" t="str">
        <f>IF(INDEX('Afvalgegevens LMA'!$A$1:$BK$1003,RelGegevens!$A199+'Data LMA'!$A$2,RelGegevens!K$2)="","",INDEX('Afvalgegevens LMA'!$A$1:$BK$1003,RelGegevens!$A199+'Data LMA'!$A$2,RelGegevens!K$2))</f>
        <v/>
      </c>
      <c r="L199" s="5" t="str">
        <f>IF(INDEX('Afvalgegevens LMA'!$A$1:$BK$1003,RelGegevens!$A199+'Data LMA'!$A$2,RelGegevens!L$2)="","",INDEX('Afvalgegevens LMA'!$A$1:$BK$1003,RelGegevens!$A199+'Data LMA'!$A$2,RelGegevens!L$2))</f>
        <v/>
      </c>
      <c r="M199" s="5" t="str">
        <f>IF(INDEX('Afvalgegevens LMA'!$A$1:$BK$1003,RelGegevens!$A199+'Data LMA'!$A$2,RelGegevens!M$2)="","",INDEX('Afvalgegevens LMA'!$A$1:$BK$1003,RelGegevens!$A199+'Data LMA'!$A$2,RelGegevens!M$2))</f>
        <v/>
      </c>
    </row>
    <row r="200" spans="1:13" x14ac:dyDescent="0.25">
      <c r="A200" s="8">
        <f t="shared" si="18"/>
        <v>198</v>
      </c>
      <c r="B200" s="8" t="str">
        <f t="shared" si="19"/>
        <v/>
      </c>
      <c r="C200" s="8" t="str">
        <f t="shared" si="20"/>
        <v/>
      </c>
      <c r="D200" s="5">
        <f t="shared" si="21"/>
        <v>-1</v>
      </c>
      <c r="E200" s="5">
        <f t="shared" si="22"/>
        <v>-1</v>
      </c>
      <c r="F200" s="5" t="str">
        <f t="shared" si="23"/>
        <v/>
      </c>
      <c r="G200" s="5" t="str">
        <f>IF(INDEX('Afvalgegevens LMA'!$A$1:$BK$1003,RelGegevens!$A200+'Data LMA'!$A$2,RelGegevens!G$2)="","",INDEX('Afvalgegevens LMA'!$A$1:$BK$1003,RelGegevens!$A200+'Data LMA'!$A$2,RelGegevens!G$2))</f>
        <v/>
      </c>
      <c r="H200" s="5" t="str">
        <f>IF(INDEX('Afvalgegevens LMA'!$A$1:$BK$1003,RelGegevens!$A200+'Data LMA'!$A$2,RelGegevens!H$2)="","",INDEX('Afvalgegevens LMA'!$A$1:$BK$1003,RelGegevens!$A200+'Data LMA'!$A$2,RelGegevens!H$2))</f>
        <v/>
      </c>
      <c r="I200" s="5" t="str">
        <f>IF(INDEX('Afvalgegevens LMA'!$A$1:$BK$1003,RelGegevens!$A200+'Data LMA'!$A$2,RelGegevens!I$2)="","",INDEX('Afvalgegevens LMA'!$A$1:$BK$1003,RelGegevens!$A200+'Data LMA'!$A$2,RelGegevens!I$2))</f>
        <v/>
      </c>
      <c r="J200" s="5" t="str">
        <f>IF(INDEX('Afvalgegevens LMA'!$A$1:$BK$1003,RelGegevens!$A200+'Data LMA'!$A$2,RelGegevens!J$2)="","",INDEX('Afvalgegevens LMA'!$A$1:$BK$1003,RelGegevens!$A200+'Data LMA'!$A$2,RelGegevens!J$2))</f>
        <v/>
      </c>
      <c r="K200" s="5" t="str">
        <f>IF(INDEX('Afvalgegevens LMA'!$A$1:$BK$1003,RelGegevens!$A200+'Data LMA'!$A$2,RelGegevens!K$2)="","",INDEX('Afvalgegevens LMA'!$A$1:$BK$1003,RelGegevens!$A200+'Data LMA'!$A$2,RelGegevens!K$2))</f>
        <v/>
      </c>
      <c r="L200" s="5" t="str">
        <f>IF(INDEX('Afvalgegevens LMA'!$A$1:$BK$1003,RelGegevens!$A200+'Data LMA'!$A$2,RelGegevens!L$2)="","",INDEX('Afvalgegevens LMA'!$A$1:$BK$1003,RelGegevens!$A200+'Data LMA'!$A$2,RelGegevens!L$2))</f>
        <v/>
      </c>
      <c r="M200" s="5" t="str">
        <f>IF(INDEX('Afvalgegevens LMA'!$A$1:$BK$1003,RelGegevens!$A200+'Data LMA'!$A$2,RelGegevens!M$2)="","",INDEX('Afvalgegevens LMA'!$A$1:$BK$1003,RelGegevens!$A200+'Data LMA'!$A$2,RelGegevens!M$2))</f>
        <v/>
      </c>
    </row>
    <row r="201" spans="1:13" x14ac:dyDescent="0.25">
      <c r="A201" s="8">
        <f t="shared" si="18"/>
        <v>199</v>
      </c>
      <c r="B201" s="8" t="str">
        <f t="shared" si="19"/>
        <v/>
      </c>
      <c r="C201" s="8" t="str">
        <f t="shared" si="20"/>
        <v/>
      </c>
      <c r="D201" s="5">
        <f t="shared" si="21"/>
        <v>-1</v>
      </c>
      <c r="E201" s="5">
        <f t="shared" si="22"/>
        <v>-1</v>
      </c>
      <c r="F201" s="5" t="str">
        <f t="shared" si="23"/>
        <v/>
      </c>
      <c r="G201" s="5" t="str">
        <f>IF(INDEX('Afvalgegevens LMA'!$A$1:$BK$1003,RelGegevens!$A201+'Data LMA'!$A$2,RelGegevens!G$2)="","",INDEX('Afvalgegevens LMA'!$A$1:$BK$1003,RelGegevens!$A201+'Data LMA'!$A$2,RelGegevens!G$2))</f>
        <v/>
      </c>
      <c r="H201" s="5" t="str">
        <f>IF(INDEX('Afvalgegevens LMA'!$A$1:$BK$1003,RelGegevens!$A201+'Data LMA'!$A$2,RelGegevens!H$2)="","",INDEX('Afvalgegevens LMA'!$A$1:$BK$1003,RelGegevens!$A201+'Data LMA'!$A$2,RelGegevens!H$2))</f>
        <v/>
      </c>
      <c r="I201" s="5" t="str">
        <f>IF(INDEX('Afvalgegevens LMA'!$A$1:$BK$1003,RelGegevens!$A201+'Data LMA'!$A$2,RelGegevens!I$2)="","",INDEX('Afvalgegevens LMA'!$A$1:$BK$1003,RelGegevens!$A201+'Data LMA'!$A$2,RelGegevens!I$2))</f>
        <v/>
      </c>
      <c r="J201" s="5" t="str">
        <f>IF(INDEX('Afvalgegevens LMA'!$A$1:$BK$1003,RelGegevens!$A201+'Data LMA'!$A$2,RelGegevens!J$2)="","",INDEX('Afvalgegevens LMA'!$A$1:$BK$1003,RelGegevens!$A201+'Data LMA'!$A$2,RelGegevens!J$2))</f>
        <v/>
      </c>
      <c r="K201" s="5" t="str">
        <f>IF(INDEX('Afvalgegevens LMA'!$A$1:$BK$1003,RelGegevens!$A201+'Data LMA'!$A$2,RelGegevens!K$2)="","",INDEX('Afvalgegevens LMA'!$A$1:$BK$1003,RelGegevens!$A201+'Data LMA'!$A$2,RelGegevens!K$2))</f>
        <v/>
      </c>
      <c r="L201" s="5" t="str">
        <f>IF(INDEX('Afvalgegevens LMA'!$A$1:$BK$1003,RelGegevens!$A201+'Data LMA'!$A$2,RelGegevens!L$2)="","",INDEX('Afvalgegevens LMA'!$A$1:$BK$1003,RelGegevens!$A201+'Data LMA'!$A$2,RelGegevens!L$2))</f>
        <v/>
      </c>
      <c r="M201" s="5" t="str">
        <f>IF(INDEX('Afvalgegevens LMA'!$A$1:$BK$1003,RelGegevens!$A201+'Data LMA'!$A$2,RelGegevens!M$2)="","",INDEX('Afvalgegevens LMA'!$A$1:$BK$1003,RelGegevens!$A201+'Data LMA'!$A$2,RelGegevens!M$2))</f>
        <v/>
      </c>
    </row>
    <row r="202" spans="1:13" x14ac:dyDescent="0.25">
      <c r="A202" s="8">
        <f t="shared" si="18"/>
        <v>200</v>
      </c>
      <c r="B202" s="8" t="str">
        <f t="shared" si="19"/>
        <v/>
      </c>
      <c r="C202" s="8" t="str">
        <f t="shared" si="20"/>
        <v/>
      </c>
      <c r="D202" s="5">
        <f t="shared" si="21"/>
        <v>-1</v>
      </c>
      <c r="E202" s="5">
        <f t="shared" si="22"/>
        <v>-1</v>
      </c>
      <c r="F202" s="5" t="str">
        <f t="shared" si="23"/>
        <v/>
      </c>
      <c r="G202" s="5" t="str">
        <f>IF(INDEX('Afvalgegevens LMA'!$A$1:$BK$1003,RelGegevens!$A202+'Data LMA'!$A$2,RelGegevens!G$2)="","",INDEX('Afvalgegevens LMA'!$A$1:$BK$1003,RelGegevens!$A202+'Data LMA'!$A$2,RelGegevens!G$2))</f>
        <v/>
      </c>
      <c r="H202" s="5" t="str">
        <f>IF(INDEX('Afvalgegevens LMA'!$A$1:$BK$1003,RelGegevens!$A202+'Data LMA'!$A$2,RelGegevens!H$2)="","",INDEX('Afvalgegevens LMA'!$A$1:$BK$1003,RelGegevens!$A202+'Data LMA'!$A$2,RelGegevens!H$2))</f>
        <v/>
      </c>
      <c r="I202" s="5" t="str">
        <f>IF(INDEX('Afvalgegevens LMA'!$A$1:$BK$1003,RelGegevens!$A202+'Data LMA'!$A$2,RelGegevens!I$2)="","",INDEX('Afvalgegevens LMA'!$A$1:$BK$1003,RelGegevens!$A202+'Data LMA'!$A$2,RelGegevens!I$2))</f>
        <v/>
      </c>
      <c r="J202" s="5" t="str">
        <f>IF(INDEX('Afvalgegevens LMA'!$A$1:$BK$1003,RelGegevens!$A202+'Data LMA'!$A$2,RelGegevens!J$2)="","",INDEX('Afvalgegevens LMA'!$A$1:$BK$1003,RelGegevens!$A202+'Data LMA'!$A$2,RelGegevens!J$2))</f>
        <v/>
      </c>
      <c r="K202" s="5" t="str">
        <f>IF(INDEX('Afvalgegevens LMA'!$A$1:$BK$1003,RelGegevens!$A202+'Data LMA'!$A$2,RelGegevens!K$2)="","",INDEX('Afvalgegevens LMA'!$A$1:$BK$1003,RelGegevens!$A202+'Data LMA'!$A$2,RelGegevens!K$2))</f>
        <v/>
      </c>
      <c r="L202" s="5" t="str">
        <f>IF(INDEX('Afvalgegevens LMA'!$A$1:$BK$1003,RelGegevens!$A202+'Data LMA'!$A$2,RelGegevens!L$2)="","",INDEX('Afvalgegevens LMA'!$A$1:$BK$1003,RelGegevens!$A202+'Data LMA'!$A$2,RelGegevens!L$2))</f>
        <v/>
      </c>
      <c r="M202" s="5" t="str">
        <f>IF(INDEX('Afvalgegevens LMA'!$A$1:$BK$1003,RelGegevens!$A202+'Data LMA'!$A$2,RelGegevens!M$2)="","",INDEX('Afvalgegevens LMA'!$A$1:$BK$1003,RelGegevens!$A202+'Data LMA'!$A$2,RelGegevens!M$2))</f>
        <v/>
      </c>
    </row>
    <row r="203" spans="1:13" x14ac:dyDescent="0.25">
      <c r="A203" s="8">
        <f t="shared" si="18"/>
        <v>201</v>
      </c>
      <c r="B203" s="8" t="str">
        <f t="shared" si="19"/>
        <v/>
      </c>
      <c r="C203" s="8" t="str">
        <f t="shared" si="20"/>
        <v/>
      </c>
      <c r="D203" s="5">
        <f t="shared" si="21"/>
        <v>-1</v>
      </c>
      <c r="E203" s="5">
        <f t="shared" si="22"/>
        <v>-1</v>
      </c>
      <c r="F203" s="5" t="str">
        <f t="shared" si="23"/>
        <v/>
      </c>
      <c r="G203" s="5" t="str">
        <f>IF(INDEX('Afvalgegevens LMA'!$A$1:$BK$1003,RelGegevens!$A203+'Data LMA'!$A$2,RelGegevens!G$2)="","",INDEX('Afvalgegevens LMA'!$A$1:$BK$1003,RelGegevens!$A203+'Data LMA'!$A$2,RelGegevens!G$2))</f>
        <v/>
      </c>
      <c r="H203" s="5" t="str">
        <f>IF(INDEX('Afvalgegevens LMA'!$A$1:$BK$1003,RelGegevens!$A203+'Data LMA'!$A$2,RelGegevens!H$2)="","",INDEX('Afvalgegevens LMA'!$A$1:$BK$1003,RelGegevens!$A203+'Data LMA'!$A$2,RelGegevens!H$2))</f>
        <v/>
      </c>
      <c r="I203" s="5" t="str">
        <f>IF(INDEX('Afvalgegevens LMA'!$A$1:$BK$1003,RelGegevens!$A203+'Data LMA'!$A$2,RelGegevens!I$2)="","",INDEX('Afvalgegevens LMA'!$A$1:$BK$1003,RelGegevens!$A203+'Data LMA'!$A$2,RelGegevens!I$2))</f>
        <v/>
      </c>
      <c r="J203" s="5" t="str">
        <f>IF(INDEX('Afvalgegevens LMA'!$A$1:$BK$1003,RelGegevens!$A203+'Data LMA'!$A$2,RelGegevens!J$2)="","",INDEX('Afvalgegevens LMA'!$A$1:$BK$1003,RelGegevens!$A203+'Data LMA'!$A$2,RelGegevens!J$2))</f>
        <v/>
      </c>
      <c r="K203" s="5" t="str">
        <f>IF(INDEX('Afvalgegevens LMA'!$A$1:$BK$1003,RelGegevens!$A203+'Data LMA'!$A$2,RelGegevens!K$2)="","",INDEX('Afvalgegevens LMA'!$A$1:$BK$1003,RelGegevens!$A203+'Data LMA'!$A$2,RelGegevens!K$2))</f>
        <v/>
      </c>
      <c r="L203" s="5" t="str">
        <f>IF(INDEX('Afvalgegevens LMA'!$A$1:$BK$1003,RelGegevens!$A203+'Data LMA'!$A$2,RelGegevens!L$2)="","",INDEX('Afvalgegevens LMA'!$A$1:$BK$1003,RelGegevens!$A203+'Data LMA'!$A$2,RelGegevens!L$2))</f>
        <v/>
      </c>
      <c r="M203" s="5" t="str">
        <f>IF(INDEX('Afvalgegevens LMA'!$A$1:$BK$1003,RelGegevens!$A203+'Data LMA'!$A$2,RelGegevens!M$2)="","",INDEX('Afvalgegevens LMA'!$A$1:$BK$1003,RelGegevens!$A203+'Data LMA'!$A$2,RelGegevens!M$2))</f>
        <v/>
      </c>
    </row>
    <row r="204" spans="1:13" x14ac:dyDescent="0.25">
      <c r="A204" s="8">
        <f t="shared" si="18"/>
        <v>202</v>
      </c>
      <c r="B204" s="8" t="str">
        <f t="shared" si="19"/>
        <v/>
      </c>
      <c r="C204" s="8" t="str">
        <f t="shared" si="20"/>
        <v/>
      </c>
      <c r="D204" s="5">
        <f t="shared" si="21"/>
        <v>-1</v>
      </c>
      <c r="E204" s="5">
        <f t="shared" si="22"/>
        <v>-1</v>
      </c>
      <c r="F204" s="5" t="str">
        <f t="shared" si="23"/>
        <v/>
      </c>
      <c r="G204" s="5" t="str">
        <f>IF(INDEX('Afvalgegevens LMA'!$A$1:$BK$1003,RelGegevens!$A204+'Data LMA'!$A$2,RelGegevens!G$2)="","",INDEX('Afvalgegevens LMA'!$A$1:$BK$1003,RelGegevens!$A204+'Data LMA'!$A$2,RelGegevens!G$2))</f>
        <v/>
      </c>
      <c r="H204" s="5" t="str">
        <f>IF(INDEX('Afvalgegevens LMA'!$A$1:$BK$1003,RelGegevens!$A204+'Data LMA'!$A$2,RelGegevens!H$2)="","",INDEX('Afvalgegevens LMA'!$A$1:$BK$1003,RelGegevens!$A204+'Data LMA'!$A$2,RelGegevens!H$2))</f>
        <v/>
      </c>
      <c r="I204" s="5" t="str">
        <f>IF(INDEX('Afvalgegevens LMA'!$A$1:$BK$1003,RelGegevens!$A204+'Data LMA'!$A$2,RelGegevens!I$2)="","",INDEX('Afvalgegevens LMA'!$A$1:$BK$1003,RelGegevens!$A204+'Data LMA'!$A$2,RelGegevens!I$2))</f>
        <v/>
      </c>
      <c r="J204" s="5" t="str">
        <f>IF(INDEX('Afvalgegevens LMA'!$A$1:$BK$1003,RelGegevens!$A204+'Data LMA'!$A$2,RelGegevens!J$2)="","",INDEX('Afvalgegevens LMA'!$A$1:$BK$1003,RelGegevens!$A204+'Data LMA'!$A$2,RelGegevens!J$2))</f>
        <v/>
      </c>
      <c r="K204" s="5" t="str">
        <f>IF(INDEX('Afvalgegevens LMA'!$A$1:$BK$1003,RelGegevens!$A204+'Data LMA'!$A$2,RelGegevens!K$2)="","",INDEX('Afvalgegevens LMA'!$A$1:$BK$1003,RelGegevens!$A204+'Data LMA'!$A$2,RelGegevens!K$2))</f>
        <v/>
      </c>
      <c r="L204" s="5" t="str">
        <f>IF(INDEX('Afvalgegevens LMA'!$A$1:$BK$1003,RelGegevens!$A204+'Data LMA'!$A$2,RelGegevens!L$2)="","",INDEX('Afvalgegevens LMA'!$A$1:$BK$1003,RelGegevens!$A204+'Data LMA'!$A$2,RelGegevens!L$2))</f>
        <v/>
      </c>
      <c r="M204" s="5" t="str">
        <f>IF(INDEX('Afvalgegevens LMA'!$A$1:$BK$1003,RelGegevens!$A204+'Data LMA'!$A$2,RelGegevens!M$2)="","",INDEX('Afvalgegevens LMA'!$A$1:$BK$1003,RelGegevens!$A204+'Data LMA'!$A$2,RelGegevens!M$2))</f>
        <v/>
      </c>
    </row>
    <row r="205" spans="1:13" x14ac:dyDescent="0.25">
      <c r="A205" s="8">
        <f t="shared" si="18"/>
        <v>203</v>
      </c>
      <c r="B205" s="8" t="str">
        <f t="shared" si="19"/>
        <v/>
      </c>
      <c r="C205" s="8" t="str">
        <f t="shared" si="20"/>
        <v/>
      </c>
      <c r="D205" s="5">
        <f t="shared" si="21"/>
        <v>-1</v>
      </c>
      <c r="E205" s="5">
        <f t="shared" si="22"/>
        <v>-1</v>
      </c>
      <c r="F205" s="5" t="str">
        <f t="shared" si="23"/>
        <v/>
      </c>
      <c r="G205" s="5" t="str">
        <f>IF(INDEX('Afvalgegevens LMA'!$A$1:$BK$1003,RelGegevens!$A205+'Data LMA'!$A$2,RelGegevens!G$2)="","",INDEX('Afvalgegevens LMA'!$A$1:$BK$1003,RelGegevens!$A205+'Data LMA'!$A$2,RelGegevens!G$2))</f>
        <v/>
      </c>
      <c r="H205" s="5" t="str">
        <f>IF(INDEX('Afvalgegevens LMA'!$A$1:$BK$1003,RelGegevens!$A205+'Data LMA'!$A$2,RelGegevens!H$2)="","",INDEX('Afvalgegevens LMA'!$A$1:$BK$1003,RelGegevens!$A205+'Data LMA'!$A$2,RelGegevens!H$2))</f>
        <v/>
      </c>
      <c r="I205" s="5" t="str">
        <f>IF(INDEX('Afvalgegevens LMA'!$A$1:$BK$1003,RelGegevens!$A205+'Data LMA'!$A$2,RelGegevens!I$2)="","",INDEX('Afvalgegevens LMA'!$A$1:$BK$1003,RelGegevens!$A205+'Data LMA'!$A$2,RelGegevens!I$2))</f>
        <v/>
      </c>
      <c r="J205" s="5" t="str">
        <f>IF(INDEX('Afvalgegevens LMA'!$A$1:$BK$1003,RelGegevens!$A205+'Data LMA'!$A$2,RelGegevens!J$2)="","",INDEX('Afvalgegevens LMA'!$A$1:$BK$1003,RelGegevens!$A205+'Data LMA'!$A$2,RelGegevens!J$2))</f>
        <v/>
      </c>
      <c r="K205" s="5" t="str">
        <f>IF(INDEX('Afvalgegevens LMA'!$A$1:$BK$1003,RelGegevens!$A205+'Data LMA'!$A$2,RelGegevens!K$2)="","",INDEX('Afvalgegevens LMA'!$A$1:$BK$1003,RelGegevens!$A205+'Data LMA'!$A$2,RelGegevens!K$2))</f>
        <v/>
      </c>
      <c r="L205" s="5" t="str">
        <f>IF(INDEX('Afvalgegevens LMA'!$A$1:$BK$1003,RelGegevens!$A205+'Data LMA'!$A$2,RelGegevens!L$2)="","",INDEX('Afvalgegevens LMA'!$A$1:$BK$1003,RelGegevens!$A205+'Data LMA'!$A$2,RelGegevens!L$2))</f>
        <v/>
      </c>
      <c r="M205" s="5" t="str">
        <f>IF(INDEX('Afvalgegevens LMA'!$A$1:$BK$1003,RelGegevens!$A205+'Data LMA'!$A$2,RelGegevens!M$2)="","",INDEX('Afvalgegevens LMA'!$A$1:$BK$1003,RelGegevens!$A205+'Data LMA'!$A$2,RelGegevens!M$2))</f>
        <v/>
      </c>
    </row>
    <row r="206" spans="1:13" x14ac:dyDescent="0.25">
      <c r="A206" s="8">
        <f t="shared" ref="A206:A269" si="24">A205+1</f>
        <v>204</v>
      </c>
      <c r="B206" s="8" t="str">
        <f t="shared" ref="B206:B269" si="25">IF(ISNUMBER(FIND(G206,B205)),B205,CONCATENATE(B205,"/",G206))</f>
        <v/>
      </c>
      <c r="C206" s="8" t="str">
        <f t="shared" ref="C206:C269" si="26">IF(ISNUMBER(FIND(I206,C205)),C205,CONCATENATE(C205,"/",I206))</f>
        <v/>
      </c>
      <c r="D206" s="5">
        <f t="shared" ref="D206:D269" si="27">IF(ISNUMBER(FIND(G206,B205)),-ABS(D205),ABS(D205)+1)</f>
        <v>-1</v>
      </c>
      <c r="E206" s="5">
        <f t="shared" ref="E206:E269" si="28">IF(ISNUMBER(FIND(I206,C205)),-ABS(E205),ABS(E205)+1)</f>
        <v>-1</v>
      </c>
      <c r="F206" s="5" t="str">
        <f t="shared" ref="F206:F269" si="29">IF(AND(G206&lt;&gt;"",I206&lt;&gt;""),CONCATENATE(G206,"-",I206),"")</f>
        <v/>
      </c>
      <c r="G206" s="5" t="str">
        <f>IF(INDEX('Afvalgegevens LMA'!$A$1:$BK$1003,RelGegevens!$A206+'Data LMA'!$A$2,RelGegevens!G$2)="","",INDEX('Afvalgegevens LMA'!$A$1:$BK$1003,RelGegevens!$A206+'Data LMA'!$A$2,RelGegevens!G$2))</f>
        <v/>
      </c>
      <c r="H206" s="5" t="str">
        <f>IF(INDEX('Afvalgegevens LMA'!$A$1:$BK$1003,RelGegevens!$A206+'Data LMA'!$A$2,RelGegevens!H$2)="","",INDEX('Afvalgegevens LMA'!$A$1:$BK$1003,RelGegevens!$A206+'Data LMA'!$A$2,RelGegevens!H$2))</f>
        <v/>
      </c>
      <c r="I206" s="5" t="str">
        <f>IF(INDEX('Afvalgegevens LMA'!$A$1:$BK$1003,RelGegevens!$A206+'Data LMA'!$A$2,RelGegevens!I$2)="","",INDEX('Afvalgegevens LMA'!$A$1:$BK$1003,RelGegevens!$A206+'Data LMA'!$A$2,RelGegevens!I$2))</f>
        <v/>
      </c>
      <c r="J206" s="5" t="str">
        <f>IF(INDEX('Afvalgegevens LMA'!$A$1:$BK$1003,RelGegevens!$A206+'Data LMA'!$A$2,RelGegevens!J$2)="","",INDEX('Afvalgegevens LMA'!$A$1:$BK$1003,RelGegevens!$A206+'Data LMA'!$A$2,RelGegevens!J$2))</f>
        <v/>
      </c>
      <c r="K206" s="5" t="str">
        <f>IF(INDEX('Afvalgegevens LMA'!$A$1:$BK$1003,RelGegevens!$A206+'Data LMA'!$A$2,RelGegevens!K$2)="","",INDEX('Afvalgegevens LMA'!$A$1:$BK$1003,RelGegevens!$A206+'Data LMA'!$A$2,RelGegevens!K$2))</f>
        <v/>
      </c>
      <c r="L206" s="5" t="str">
        <f>IF(INDEX('Afvalgegevens LMA'!$A$1:$BK$1003,RelGegevens!$A206+'Data LMA'!$A$2,RelGegevens!L$2)="","",INDEX('Afvalgegevens LMA'!$A$1:$BK$1003,RelGegevens!$A206+'Data LMA'!$A$2,RelGegevens!L$2))</f>
        <v/>
      </c>
      <c r="M206" s="5" t="str">
        <f>IF(INDEX('Afvalgegevens LMA'!$A$1:$BK$1003,RelGegevens!$A206+'Data LMA'!$A$2,RelGegevens!M$2)="","",INDEX('Afvalgegevens LMA'!$A$1:$BK$1003,RelGegevens!$A206+'Data LMA'!$A$2,RelGegevens!M$2))</f>
        <v/>
      </c>
    </row>
    <row r="207" spans="1:13" x14ac:dyDescent="0.25">
      <c r="A207" s="8">
        <f t="shared" si="24"/>
        <v>205</v>
      </c>
      <c r="B207" s="8" t="str">
        <f t="shared" si="25"/>
        <v/>
      </c>
      <c r="C207" s="8" t="str">
        <f t="shared" si="26"/>
        <v/>
      </c>
      <c r="D207" s="5">
        <f t="shared" si="27"/>
        <v>-1</v>
      </c>
      <c r="E207" s="5">
        <f t="shared" si="28"/>
        <v>-1</v>
      </c>
      <c r="F207" s="5" t="str">
        <f t="shared" si="29"/>
        <v/>
      </c>
      <c r="G207" s="5" t="str">
        <f>IF(INDEX('Afvalgegevens LMA'!$A$1:$BK$1003,RelGegevens!$A207+'Data LMA'!$A$2,RelGegevens!G$2)="","",INDEX('Afvalgegevens LMA'!$A$1:$BK$1003,RelGegevens!$A207+'Data LMA'!$A$2,RelGegevens!G$2))</f>
        <v/>
      </c>
      <c r="H207" s="5" t="str">
        <f>IF(INDEX('Afvalgegevens LMA'!$A$1:$BK$1003,RelGegevens!$A207+'Data LMA'!$A$2,RelGegevens!H$2)="","",INDEX('Afvalgegevens LMA'!$A$1:$BK$1003,RelGegevens!$A207+'Data LMA'!$A$2,RelGegevens!H$2))</f>
        <v/>
      </c>
      <c r="I207" s="5" t="str">
        <f>IF(INDEX('Afvalgegevens LMA'!$A$1:$BK$1003,RelGegevens!$A207+'Data LMA'!$A$2,RelGegevens!I$2)="","",INDEX('Afvalgegevens LMA'!$A$1:$BK$1003,RelGegevens!$A207+'Data LMA'!$A$2,RelGegevens!I$2))</f>
        <v/>
      </c>
      <c r="J207" s="5" t="str">
        <f>IF(INDEX('Afvalgegevens LMA'!$A$1:$BK$1003,RelGegevens!$A207+'Data LMA'!$A$2,RelGegevens!J$2)="","",INDEX('Afvalgegevens LMA'!$A$1:$BK$1003,RelGegevens!$A207+'Data LMA'!$A$2,RelGegevens!J$2))</f>
        <v/>
      </c>
      <c r="K207" s="5" t="str">
        <f>IF(INDEX('Afvalgegevens LMA'!$A$1:$BK$1003,RelGegevens!$A207+'Data LMA'!$A$2,RelGegevens!K$2)="","",INDEX('Afvalgegevens LMA'!$A$1:$BK$1003,RelGegevens!$A207+'Data LMA'!$A$2,RelGegevens!K$2))</f>
        <v/>
      </c>
      <c r="L207" s="5" t="str">
        <f>IF(INDEX('Afvalgegevens LMA'!$A$1:$BK$1003,RelGegevens!$A207+'Data LMA'!$A$2,RelGegevens!L$2)="","",INDEX('Afvalgegevens LMA'!$A$1:$BK$1003,RelGegevens!$A207+'Data LMA'!$A$2,RelGegevens!L$2))</f>
        <v/>
      </c>
      <c r="M207" s="5" t="str">
        <f>IF(INDEX('Afvalgegevens LMA'!$A$1:$BK$1003,RelGegevens!$A207+'Data LMA'!$A$2,RelGegevens!M$2)="","",INDEX('Afvalgegevens LMA'!$A$1:$BK$1003,RelGegevens!$A207+'Data LMA'!$A$2,RelGegevens!M$2))</f>
        <v/>
      </c>
    </row>
    <row r="208" spans="1:13" x14ac:dyDescent="0.25">
      <c r="A208" s="8">
        <f t="shared" si="24"/>
        <v>206</v>
      </c>
      <c r="B208" s="8" t="str">
        <f t="shared" si="25"/>
        <v/>
      </c>
      <c r="C208" s="8" t="str">
        <f t="shared" si="26"/>
        <v/>
      </c>
      <c r="D208" s="5">
        <f t="shared" si="27"/>
        <v>-1</v>
      </c>
      <c r="E208" s="5">
        <f t="shared" si="28"/>
        <v>-1</v>
      </c>
      <c r="F208" s="5" t="str">
        <f t="shared" si="29"/>
        <v/>
      </c>
      <c r="G208" s="5" t="str">
        <f>IF(INDEX('Afvalgegevens LMA'!$A$1:$BK$1003,RelGegevens!$A208+'Data LMA'!$A$2,RelGegevens!G$2)="","",INDEX('Afvalgegevens LMA'!$A$1:$BK$1003,RelGegevens!$A208+'Data LMA'!$A$2,RelGegevens!G$2))</f>
        <v/>
      </c>
      <c r="H208" s="5" t="str">
        <f>IF(INDEX('Afvalgegevens LMA'!$A$1:$BK$1003,RelGegevens!$A208+'Data LMA'!$A$2,RelGegevens!H$2)="","",INDEX('Afvalgegevens LMA'!$A$1:$BK$1003,RelGegevens!$A208+'Data LMA'!$A$2,RelGegevens!H$2))</f>
        <v/>
      </c>
      <c r="I208" s="5" t="str">
        <f>IF(INDEX('Afvalgegevens LMA'!$A$1:$BK$1003,RelGegevens!$A208+'Data LMA'!$A$2,RelGegevens!I$2)="","",INDEX('Afvalgegevens LMA'!$A$1:$BK$1003,RelGegevens!$A208+'Data LMA'!$A$2,RelGegevens!I$2))</f>
        <v/>
      </c>
      <c r="J208" s="5" t="str">
        <f>IF(INDEX('Afvalgegevens LMA'!$A$1:$BK$1003,RelGegevens!$A208+'Data LMA'!$A$2,RelGegevens!J$2)="","",INDEX('Afvalgegevens LMA'!$A$1:$BK$1003,RelGegevens!$A208+'Data LMA'!$A$2,RelGegevens!J$2))</f>
        <v/>
      </c>
      <c r="K208" s="5" t="str">
        <f>IF(INDEX('Afvalgegevens LMA'!$A$1:$BK$1003,RelGegevens!$A208+'Data LMA'!$A$2,RelGegevens!K$2)="","",INDEX('Afvalgegevens LMA'!$A$1:$BK$1003,RelGegevens!$A208+'Data LMA'!$A$2,RelGegevens!K$2))</f>
        <v/>
      </c>
      <c r="L208" s="5" t="str">
        <f>IF(INDEX('Afvalgegevens LMA'!$A$1:$BK$1003,RelGegevens!$A208+'Data LMA'!$A$2,RelGegevens!L$2)="","",INDEX('Afvalgegevens LMA'!$A$1:$BK$1003,RelGegevens!$A208+'Data LMA'!$A$2,RelGegevens!L$2))</f>
        <v/>
      </c>
      <c r="M208" s="5" t="str">
        <f>IF(INDEX('Afvalgegevens LMA'!$A$1:$BK$1003,RelGegevens!$A208+'Data LMA'!$A$2,RelGegevens!M$2)="","",INDEX('Afvalgegevens LMA'!$A$1:$BK$1003,RelGegevens!$A208+'Data LMA'!$A$2,RelGegevens!M$2))</f>
        <v/>
      </c>
    </row>
    <row r="209" spans="1:13" x14ac:dyDescent="0.25">
      <c r="A209" s="8">
        <f t="shared" si="24"/>
        <v>207</v>
      </c>
      <c r="B209" s="8" t="str">
        <f t="shared" si="25"/>
        <v/>
      </c>
      <c r="C209" s="8" t="str">
        <f t="shared" si="26"/>
        <v/>
      </c>
      <c r="D209" s="5">
        <f t="shared" si="27"/>
        <v>-1</v>
      </c>
      <c r="E209" s="5">
        <f t="shared" si="28"/>
        <v>-1</v>
      </c>
      <c r="F209" s="5" t="str">
        <f t="shared" si="29"/>
        <v/>
      </c>
      <c r="G209" s="5" t="str">
        <f>IF(INDEX('Afvalgegevens LMA'!$A$1:$BK$1003,RelGegevens!$A209+'Data LMA'!$A$2,RelGegevens!G$2)="","",INDEX('Afvalgegevens LMA'!$A$1:$BK$1003,RelGegevens!$A209+'Data LMA'!$A$2,RelGegevens!G$2))</f>
        <v/>
      </c>
      <c r="H209" s="5" t="str">
        <f>IF(INDEX('Afvalgegevens LMA'!$A$1:$BK$1003,RelGegevens!$A209+'Data LMA'!$A$2,RelGegevens!H$2)="","",INDEX('Afvalgegevens LMA'!$A$1:$BK$1003,RelGegevens!$A209+'Data LMA'!$A$2,RelGegevens!H$2))</f>
        <v/>
      </c>
      <c r="I209" s="5" t="str">
        <f>IF(INDEX('Afvalgegevens LMA'!$A$1:$BK$1003,RelGegevens!$A209+'Data LMA'!$A$2,RelGegevens!I$2)="","",INDEX('Afvalgegevens LMA'!$A$1:$BK$1003,RelGegevens!$A209+'Data LMA'!$A$2,RelGegevens!I$2))</f>
        <v/>
      </c>
      <c r="J209" s="5" t="str">
        <f>IF(INDEX('Afvalgegevens LMA'!$A$1:$BK$1003,RelGegevens!$A209+'Data LMA'!$A$2,RelGegevens!J$2)="","",INDEX('Afvalgegevens LMA'!$A$1:$BK$1003,RelGegevens!$A209+'Data LMA'!$A$2,RelGegevens!J$2))</f>
        <v/>
      </c>
      <c r="K209" s="5" t="str">
        <f>IF(INDEX('Afvalgegevens LMA'!$A$1:$BK$1003,RelGegevens!$A209+'Data LMA'!$A$2,RelGegevens!K$2)="","",INDEX('Afvalgegevens LMA'!$A$1:$BK$1003,RelGegevens!$A209+'Data LMA'!$A$2,RelGegevens!K$2))</f>
        <v/>
      </c>
      <c r="L209" s="5" t="str">
        <f>IF(INDEX('Afvalgegevens LMA'!$A$1:$BK$1003,RelGegevens!$A209+'Data LMA'!$A$2,RelGegevens!L$2)="","",INDEX('Afvalgegevens LMA'!$A$1:$BK$1003,RelGegevens!$A209+'Data LMA'!$A$2,RelGegevens!L$2))</f>
        <v/>
      </c>
      <c r="M209" s="5" t="str">
        <f>IF(INDEX('Afvalgegevens LMA'!$A$1:$BK$1003,RelGegevens!$A209+'Data LMA'!$A$2,RelGegevens!M$2)="","",INDEX('Afvalgegevens LMA'!$A$1:$BK$1003,RelGegevens!$A209+'Data LMA'!$A$2,RelGegevens!M$2))</f>
        <v/>
      </c>
    </row>
    <row r="210" spans="1:13" x14ac:dyDescent="0.25">
      <c r="A210" s="8">
        <f t="shared" si="24"/>
        <v>208</v>
      </c>
      <c r="B210" s="8" t="str">
        <f t="shared" si="25"/>
        <v/>
      </c>
      <c r="C210" s="8" t="str">
        <f t="shared" si="26"/>
        <v/>
      </c>
      <c r="D210" s="5">
        <f t="shared" si="27"/>
        <v>-1</v>
      </c>
      <c r="E210" s="5">
        <f t="shared" si="28"/>
        <v>-1</v>
      </c>
      <c r="F210" s="5" t="str">
        <f t="shared" si="29"/>
        <v/>
      </c>
      <c r="G210" s="5" t="str">
        <f>IF(INDEX('Afvalgegevens LMA'!$A$1:$BK$1003,RelGegevens!$A210+'Data LMA'!$A$2,RelGegevens!G$2)="","",INDEX('Afvalgegevens LMA'!$A$1:$BK$1003,RelGegevens!$A210+'Data LMA'!$A$2,RelGegevens!G$2))</f>
        <v/>
      </c>
      <c r="H210" s="5" t="str">
        <f>IF(INDEX('Afvalgegevens LMA'!$A$1:$BK$1003,RelGegevens!$A210+'Data LMA'!$A$2,RelGegevens!H$2)="","",INDEX('Afvalgegevens LMA'!$A$1:$BK$1003,RelGegevens!$A210+'Data LMA'!$A$2,RelGegevens!H$2))</f>
        <v/>
      </c>
      <c r="I210" s="5" t="str">
        <f>IF(INDEX('Afvalgegevens LMA'!$A$1:$BK$1003,RelGegevens!$A210+'Data LMA'!$A$2,RelGegevens!I$2)="","",INDEX('Afvalgegevens LMA'!$A$1:$BK$1003,RelGegevens!$A210+'Data LMA'!$A$2,RelGegevens!I$2))</f>
        <v/>
      </c>
      <c r="J210" s="5" t="str">
        <f>IF(INDEX('Afvalgegevens LMA'!$A$1:$BK$1003,RelGegevens!$A210+'Data LMA'!$A$2,RelGegevens!J$2)="","",INDEX('Afvalgegevens LMA'!$A$1:$BK$1003,RelGegevens!$A210+'Data LMA'!$A$2,RelGegevens!J$2))</f>
        <v/>
      </c>
      <c r="K210" s="5" t="str">
        <f>IF(INDEX('Afvalgegevens LMA'!$A$1:$BK$1003,RelGegevens!$A210+'Data LMA'!$A$2,RelGegevens!K$2)="","",INDEX('Afvalgegevens LMA'!$A$1:$BK$1003,RelGegevens!$A210+'Data LMA'!$A$2,RelGegevens!K$2))</f>
        <v/>
      </c>
      <c r="L210" s="5" t="str">
        <f>IF(INDEX('Afvalgegevens LMA'!$A$1:$BK$1003,RelGegevens!$A210+'Data LMA'!$A$2,RelGegevens!L$2)="","",INDEX('Afvalgegevens LMA'!$A$1:$BK$1003,RelGegevens!$A210+'Data LMA'!$A$2,RelGegevens!L$2))</f>
        <v/>
      </c>
      <c r="M210" s="5" t="str">
        <f>IF(INDEX('Afvalgegevens LMA'!$A$1:$BK$1003,RelGegevens!$A210+'Data LMA'!$A$2,RelGegevens!M$2)="","",INDEX('Afvalgegevens LMA'!$A$1:$BK$1003,RelGegevens!$A210+'Data LMA'!$A$2,RelGegevens!M$2))</f>
        <v/>
      </c>
    </row>
    <row r="211" spans="1:13" x14ac:dyDescent="0.25">
      <c r="A211" s="8">
        <f t="shared" si="24"/>
        <v>209</v>
      </c>
      <c r="B211" s="8" t="str">
        <f t="shared" si="25"/>
        <v/>
      </c>
      <c r="C211" s="8" t="str">
        <f t="shared" si="26"/>
        <v/>
      </c>
      <c r="D211" s="5">
        <f t="shared" si="27"/>
        <v>-1</v>
      </c>
      <c r="E211" s="5">
        <f t="shared" si="28"/>
        <v>-1</v>
      </c>
      <c r="F211" s="5" t="str">
        <f t="shared" si="29"/>
        <v/>
      </c>
      <c r="G211" s="5" t="str">
        <f>IF(INDEX('Afvalgegevens LMA'!$A$1:$BK$1003,RelGegevens!$A211+'Data LMA'!$A$2,RelGegevens!G$2)="","",INDEX('Afvalgegevens LMA'!$A$1:$BK$1003,RelGegevens!$A211+'Data LMA'!$A$2,RelGegevens!G$2))</f>
        <v/>
      </c>
      <c r="H211" s="5" t="str">
        <f>IF(INDEX('Afvalgegevens LMA'!$A$1:$BK$1003,RelGegevens!$A211+'Data LMA'!$A$2,RelGegevens!H$2)="","",INDEX('Afvalgegevens LMA'!$A$1:$BK$1003,RelGegevens!$A211+'Data LMA'!$A$2,RelGegevens!H$2))</f>
        <v/>
      </c>
      <c r="I211" s="5" t="str">
        <f>IF(INDEX('Afvalgegevens LMA'!$A$1:$BK$1003,RelGegevens!$A211+'Data LMA'!$A$2,RelGegevens!I$2)="","",INDEX('Afvalgegevens LMA'!$A$1:$BK$1003,RelGegevens!$A211+'Data LMA'!$A$2,RelGegevens!I$2))</f>
        <v/>
      </c>
      <c r="J211" s="5" t="str">
        <f>IF(INDEX('Afvalgegevens LMA'!$A$1:$BK$1003,RelGegevens!$A211+'Data LMA'!$A$2,RelGegevens!J$2)="","",INDEX('Afvalgegevens LMA'!$A$1:$BK$1003,RelGegevens!$A211+'Data LMA'!$A$2,RelGegevens!J$2))</f>
        <v/>
      </c>
      <c r="K211" s="5" t="str">
        <f>IF(INDEX('Afvalgegevens LMA'!$A$1:$BK$1003,RelGegevens!$A211+'Data LMA'!$A$2,RelGegevens!K$2)="","",INDEX('Afvalgegevens LMA'!$A$1:$BK$1003,RelGegevens!$A211+'Data LMA'!$A$2,RelGegevens!K$2))</f>
        <v/>
      </c>
      <c r="L211" s="5" t="str">
        <f>IF(INDEX('Afvalgegevens LMA'!$A$1:$BK$1003,RelGegevens!$A211+'Data LMA'!$A$2,RelGegevens!L$2)="","",INDEX('Afvalgegevens LMA'!$A$1:$BK$1003,RelGegevens!$A211+'Data LMA'!$A$2,RelGegevens!L$2))</f>
        <v/>
      </c>
      <c r="M211" s="5" t="str">
        <f>IF(INDEX('Afvalgegevens LMA'!$A$1:$BK$1003,RelGegevens!$A211+'Data LMA'!$A$2,RelGegevens!M$2)="","",INDEX('Afvalgegevens LMA'!$A$1:$BK$1003,RelGegevens!$A211+'Data LMA'!$A$2,RelGegevens!M$2))</f>
        <v/>
      </c>
    </row>
    <row r="212" spans="1:13" x14ac:dyDescent="0.25">
      <c r="A212" s="8">
        <f t="shared" si="24"/>
        <v>210</v>
      </c>
      <c r="B212" s="8" t="str">
        <f t="shared" si="25"/>
        <v/>
      </c>
      <c r="C212" s="8" t="str">
        <f t="shared" si="26"/>
        <v/>
      </c>
      <c r="D212" s="5">
        <f t="shared" si="27"/>
        <v>-1</v>
      </c>
      <c r="E212" s="5">
        <f t="shared" si="28"/>
        <v>-1</v>
      </c>
      <c r="F212" s="5" t="str">
        <f t="shared" si="29"/>
        <v/>
      </c>
      <c r="G212" s="5" t="str">
        <f>IF(INDEX('Afvalgegevens LMA'!$A$1:$BK$1003,RelGegevens!$A212+'Data LMA'!$A$2,RelGegevens!G$2)="","",INDEX('Afvalgegevens LMA'!$A$1:$BK$1003,RelGegevens!$A212+'Data LMA'!$A$2,RelGegevens!G$2))</f>
        <v/>
      </c>
      <c r="H212" s="5" t="str">
        <f>IF(INDEX('Afvalgegevens LMA'!$A$1:$BK$1003,RelGegevens!$A212+'Data LMA'!$A$2,RelGegevens!H$2)="","",INDEX('Afvalgegevens LMA'!$A$1:$BK$1003,RelGegevens!$A212+'Data LMA'!$A$2,RelGegevens!H$2))</f>
        <v/>
      </c>
      <c r="I212" s="5" t="str">
        <f>IF(INDEX('Afvalgegevens LMA'!$A$1:$BK$1003,RelGegevens!$A212+'Data LMA'!$A$2,RelGegevens!I$2)="","",INDEX('Afvalgegevens LMA'!$A$1:$BK$1003,RelGegevens!$A212+'Data LMA'!$A$2,RelGegevens!I$2))</f>
        <v/>
      </c>
      <c r="J212" s="5" t="str">
        <f>IF(INDEX('Afvalgegevens LMA'!$A$1:$BK$1003,RelGegevens!$A212+'Data LMA'!$A$2,RelGegevens!J$2)="","",INDEX('Afvalgegevens LMA'!$A$1:$BK$1003,RelGegevens!$A212+'Data LMA'!$A$2,RelGegevens!J$2))</f>
        <v/>
      </c>
      <c r="K212" s="5" t="str">
        <f>IF(INDEX('Afvalgegevens LMA'!$A$1:$BK$1003,RelGegevens!$A212+'Data LMA'!$A$2,RelGegevens!K$2)="","",INDEX('Afvalgegevens LMA'!$A$1:$BK$1003,RelGegevens!$A212+'Data LMA'!$A$2,RelGegevens!K$2))</f>
        <v/>
      </c>
      <c r="L212" s="5" t="str">
        <f>IF(INDEX('Afvalgegevens LMA'!$A$1:$BK$1003,RelGegevens!$A212+'Data LMA'!$A$2,RelGegevens!L$2)="","",INDEX('Afvalgegevens LMA'!$A$1:$BK$1003,RelGegevens!$A212+'Data LMA'!$A$2,RelGegevens!L$2))</f>
        <v/>
      </c>
      <c r="M212" s="5" t="str">
        <f>IF(INDEX('Afvalgegevens LMA'!$A$1:$BK$1003,RelGegevens!$A212+'Data LMA'!$A$2,RelGegevens!M$2)="","",INDEX('Afvalgegevens LMA'!$A$1:$BK$1003,RelGegevens!$A212+'Data LMA'!$A$2,RelGegevens!M$2))</f>
        <v/>
      </c>
    </row>
    <row r="213" spans="1:13" x14ac:dyDescent="0.25">
      <c r="A213" s="8">
        <f t="shared" si="24"/>
        <v>211</v>
      </c>
      <c r="B213" s="8" t="str">
        <f t="shared" si="25"/>
        <v/>
      </c>
      <c r="C213" s="8" t="str">
        <f t="shared" si="26"/>
        <v/>
      </c>
      <c r="D213" s="5">
        <f t="shared" si="27"/>
        <v>-1</v>
      </c>
      <c r="E213" s="5">
        <f t="shared" si="28"/>
        <v>-1</v>
      </c>
      <c r="F213" s="5" t="str">
        <f t="shared" si="29"/>
        <v/>
      </c>
      <c r="G213" s="5" t="str">
        <f>IF(INDEX('Afvalgegevens LMA'!$A$1:$BK$1003,RelGegevens!$A213+'Data LMA'!$A$2,RelGegevens!G$2)="","",INDEX('Afvalgegevens LMA'!$A$1:$BK$1003,RelGegevens!$A213+'Data LMA'!$A$2,RelGegevens!G$2))</f>
        <v/>
      </c>
      <c r="H213" s="5" t="str">
        <f>IF(INDEX('Afvalgegevens LMA'!$A$1:$BK$1003,RelGegevens!$A213+'Data LMA'!$A$2,RelGegevens!H$2)="","",INDEX('Afvalgegevens LMA'!$A$1:$BK$1003,RelGegevens!$A213+'Data LMA'!$A$2,RelGegevens!H$2))</f>
        <v/>
      </c>
      <c r="I213" s="5" t="str">
        <f>IF(INDEX('Afvalgegevens LMA'!$A$1:$BK$1003,RelGegevens!$A213+'Data LMA'!$A$2,RelGegevens!I$2)="","",INDEX('Afvalgegevens LMA'!$A$1:$BK$1003,RelGegevens!$A213+'Data LMA'!$A$2,RelGegevens!I$2))</f>
        <v/>
      </c>
      <c r="J213" s="5" t="str">
        <f>IF(INDEX('Afvalgegevens LMA'!$A$1:$BK$1003,RelGegevens!$A213+'Data LMA'!$A$2,RelGegevens!J$2)="","",INDEX('Afvalgegevens LMA'!$A$1:$BK$1003,RelGegevens!$A213+'Data LMA'!$A$2,RelGegevens!J$2))</f>
        <v/>
      </c>
      <c r="K213" s="5" t="str">
        <f>IF(INDEX('Afvalgegevens LMA'!$A$1:$BK$1003,RelGegevens!$A213+'Data LMA'!$A$2,RelGegevens!K$2)="","",INDEX('Afvalgegevens LMA'!$A$1:$BK$1003,RelGegevens!$A213+'Data LMA'!$A$2,RelGegevens!K$2))</f>
        <v/>
      </c>
      <c r="L213" s="5" t="str">
        <f>IF(INDEX('Afvalgegevens LMA'!$A$1:$BK$1003,RelGegevens!$A213+'Data LMA'!$A$2,RelGegevens!L$2)="","",INDEX('Afvalgegevens LMA'!$A$1:$BK$1003,RelGegevens!$A213+'Data LMA'!$A$2,RelGegevens!L$2))</f>
        <v/>
      </c>
      <c r="M213" s="5" t="str">
        <f>IF(INDEX('Afvalgegevens LMA'!$A$1:$BK$1003,RelGegevens!$A213+'Data LMA'!$A$2,RelGegevens!M$2)="","",INDEX('Afvalgegevens LMA'!$A$1:$BK$1003,RelGegevens!$A213+'Data LMA'!$A$2,RelGegevens!M$2))</f>
        <v/>
      </c>
    </row>
    <row r="214" spans="1:13" x14ac:dyDescent="0.25">
      <c r="A214" s="8">
        <f t="shared" si="24"/>
        <v>212</v>
      </c>
      <c r="B214" s="8" t="str">
        <f t="shared" si="25"/>
        <v/>
      </c>
      <c r="C214" s="8" t="str">
        <f t="shared" si="26"/>
        <v/>
      </c>
      <c r="D214" s="5">
        <f t="shared" si="27"/>
        <v>-1</v>
      </c>
      <c r="E214" s="5">
        <f t="shared" si="28"/>
        <v>-1</v>
      </c>
      <c r="F214" s="5" t="str">
        <f t="shared" si="29"/>
        <v/>
      </c>
      <c r="G214" s="5" t="str">
        <f>IF(INDEX('Afvalgegevens LMA'!$A$1:$BK$1003,RelGegevens!$A214+'Data LMA'!$A$2,RelGegevens!G$2)="","",INDEX('Afvalgegevens LMA'!$A$1:$BK$1003,RelGegevens!$A214+'Data LMA'!$A$2,RelGegevens!G$2))</f>
        <v/>
      </c>
      <c r="H214" s="5" t="str">
        <f>IF(INDEX('Afvalgegevens LMA'!$A$1:$BK$1003,RelGegevens!$A214+'Data LMA'!$A$2,RelGegevens!H$2)="","",INDEX('Afvalgegevens LMA'!$A$1:$BK$1003,RelGegevens!$A214+'Data LMA'!$A$2,RelGegevens!H$2))</f>
        <v/>
      </c>
      <c r="I214" s="5" t="str">
        <f>IF(INDEX('Afvalgegevens LMA'!$A$1:$BK$1003,RelGegevens!$A214+'Data LMA'!$A$2,RelGegevens!I$2)="","",INDEX('Afvalgegevens LMA'!$A$1:$BK$1003,RelGegevens!$A214+'Data LMA'!$A$2,RelGegevens!I$2))</f>
        <v/>
      </c>
      <c r="J214" s="5" t="str">
        <f>IF(INDEX('Afvalgegevens LMA'!$A$1:$BK$1003,RelGegevens!$A214+'Data LMA'!$A$2,RelGegevens!J$2)="","",INDEX('Afvalgegevens LMA'!$A$1:$BK$1003,RelGegevens!$A214+'Data LMA'!$A$2,RelGegevens!J$2))</f>
        <v/>
      </c>
      <c r="K214" s="5" t="str">
        <f>IF(INDEX('Afvalgegevens LMA'!$A$1:$BK$1003,RelGegevens!$A214+'Data LMA'!$A$2,RelGegevens!K$2)="","",INDEX('Afvalgegevens LMA'!$A$1:$BK$1003,RelGegevens!$A214+'Data LMA'!$A$2,RelGegevens!K$2))</f>
        <v/>
      </c>
      <c r="L214" s="5" t="str">
        <f>IF(INDEX('Afvalgegevens LMA'!$A$1:$BK$1003,RelGegevens!$A214+'Data LMA'!$A$2,RelGegevens!L$2)="","",INDEX('Afvalgegevens LMA'!$A$1:$BK$1003,RelGegevens!$A214+'Data LMA'!$A$2,RelGegevens!L$2))</f>
        <v/>
      </c>
      <c r="M214" s="5" t="str">
        <f>IF(INDEX('Afvalgegevens LMA'!$A$1:$BK$1003,RelGegevens!$A214+'Data LMA'!$A$2,RelGegevens!M$2)="","",INDEX('Afvalgegevens LMA'!$A$1:$BK$1003,RelGegevens!$A214+'Data LMA'!$A$2,RelGegevens!M$2))</f>
        <v/>
      </c>
    </row>
    <row r="215" spans="1:13" x14ac:dyDescent="0.25">
      <c r="A215" s="8">
        <f t="shared" si="24"/>
        <v>213</v>
      </c>
      <c r="B215" s="8" t="str">
        <f t="shared" si="25"/>
        <v/>
      </c>
      <c r="C215" s="8" t="str">
        <f t="shared" si="26"/>
        <v/>
      </c>
      <c r="D215" s="5">
        <f t="shared" si="27"/>
        <v>-1</v>
      </c>
      <c r="E215" s="5">
        <f t="shared" si="28"/>
        <v>-1</v>
      </c>
      <c r="F215" s="5" t="str">
        <f t="shared" si="29"/>
        <v/>
      </c>
      <c r="G215" s="5" t="str">
        <f>IF(INDEX('Afvalgegevens LMA'!$A$1:$BK$1003,RelGegevens!$A215+'Data LMA'!$A$2,RelGegevens!G$2)="","",INDEX('Afvalgegevens LMA'!$A$1:$BK$1003,RelGegevens!$A215+'Data LMA'!$A$2,RelGegevens!G$2))</f>
        <v/>
      </c>
      <c r="H215" s="5" t="str">
        <f>IF(INDEX('Afvalgegevens LMA'!$A$1:$BK$1003,RelGegevens!$A215+'Data LMA'!$A$2,RelGegevens!H$2)="","",INDEX('Afvalgegevens LMA'!$A$1:$BK$1003,RelGegevens!$A215+'Data LMA'!$A$2,RelGegevens!H$2))</f>
        <v/>
      </c>
      <c r="I215" s="5" t="str">
        <f>IF(INDEX('Afvalgegevens LMA'!$A$1:$BK$1003,RelGegevens!$A215+'Data LMA'!$A$2,RelGegevens!I$2)="","",INDEX('Afvalgegevens LMA'!$A$1:$BK$1003,RelGegevens!$A215+'Data LMA'!$A$2,RelGegevens!I$2))</f>
        <v/>
      </c>
      <c r="J215" s="5" t="str">
        <f>IF(INDEX('Afvalgegevens LMA'!$A$1:$BK$1003,RelGegevens!$A215+'Data LMA'!$A$2,RelGegevens!J$2)="","",INDEX('Afvalgegevens LMA'!$A$1:$BK$1003,RelGegevens!$A215+'Data LMA'!$A$2,RelGegevens!J$2))</f>
        <v/>
      </c>
      <c r="K215" s="5" t="str">
        <f>IF(INDEX('Afvalgegevens LMA'!$A$1:$BK$1003,RelGegevens!$A215+'Data LMA'!$A$2,RelGegevens!K$2)="","",INDEX('Afvalgegevens LMA'!$A$1:$BK$1003,RelGegevens!$A215+'Data LMA'!$A$2,RelGegevens!K$2))</f>
        <v/>
      </c>
      <c r="L215" s="5" t="str">
        <f>IF(INDEX('Afvalgegevens LMA'!$A$1:$BK$1003,RelGegevens!$A215+'Data LMA'!$A$2,RelGegevens!L$2)="","",INDEX('Afvalgegevens LMA'!$A$1:$BK$1003,RelGegevens!$A215+'Data LMA'!$A$2,RelGegevens!L$2))</f>
        <v/>
      </c>
      <c r="M215" s="5" t="str">
        <f>IF(INDEX('Afvalgegevens LMA'!$A$1:$BK$1003,RelGegevens!$A215+'Data LMA'!$A$2,RelGegevens!M$2)="","",INDEX('Afvalgegevens LMA'!$A$1:$BK$1003,RelGegevens!$A215+'Data LMA'!$A$2,RelGegevens!M$2))</f>
        <v/>
      </c>
    </row>
    <row r="216" spans="1:13" x14ac:dyDescent="0.25">
      <c r="A216" s="8">
        <f t="shared" si="24"/>
        <v>214</v>
      </c>
      <c r="B216" s="8" t="str">
        <f t="shared" si="25"/>
        <v/>
      </c>
      <c r="C216" s="8" t="str">
        <f t="shared" si="26"/>
        <v/>
      </c>
      <c r="D216" s="5">
        <f t="shared" si="27"/>
        <v>-1</v>
      </c>
      <c r="E216" s="5">
        <f t="shared" si="28"/>
        <v>-1</v>
      </c>
      <c r="F216" s="5" t="str">
        <f t="shared" si="29"/>
        <v/>
      </c>
      <c r="G216" s="5" t="str">
        <f>IF(INDEX('Afvalgegevens LMA'!$A$1:$BK$1003,RelGegevens!$A216+'Data LMA'!$A$2,RelGegevens!G$2)="","",INDEX('Afvalgegevens LMA'!$A$1:$BK$1003,RelGegevens!$A216+'Data LMA'!$A$2,RelGegevens!G$2))</f>
        <v/>
      </c>
      <c r="H216" s="5" t="str">
        <f>IF(INDEX('Afvalgegevens LMA'!$A$1:$BK$1003,RelGegevens!$A216+'Data LMA'!$A$2,RelGegevens!H$2)="","",INDEX('Afvalgegevens LMA'!$A$1:$BK$1003,RelGegevens!$A216+'Data LMA'!$A$2,RelGegevens!H$2))</f>
        <v/>
      </c>
      <c r="I216" s="5" t="str">
        <f>IF(INDEX('Afvalgegevens LMA'!$A$1:$BK$1003,RelGegevens!$A216+'Data LMA'!$A$2,RelGegevens!I$2)="","",INDEX('Afvalgegevens LMA'!$A$1:$BK$1003,RelGegevens!$A216+'Data LMA'!$A$2,RelGegevens!I$2))</f>
        <v/>
      </c>
      <c r="J216" s="5" t="str">
        <f>IF(INDEX('Afvalgegevens LMA'!$A$1:$BK$1003,RelGegevens!$A216+'Data LMA'!$A$2,RelGegevens!J$2)="","",INDEX('Afvalgegevens LMA'!$A$1:$BK$1003,RelGegevens!$A216+'Data LMA'!$A$2,RelGegevens!J$2))</f>
        <v/>
      </c>
      <c r="K216" s="5" t="str">
        <f>IF(INDEX('Afvalgegevens LMA'!$A$1:$BK$1003,RelGegevens!$A216+'Data LMA'!$A$2,RelGegevens!K$2)="","",INDEX('Afvalgegevens LMA'!$A$1:$BK$1003,RelGegevens!$A216+'Data LMA'!$A$2,RelGegevens!K$2))</f>
        <v/>
      </c>
      <c r="L216" s="5" t="str">
        <f>IF(INDEX('Afvalgegevens LMA'!$A$1:$BK$1003,RelGegevens!$A216+'Data LMA'!$A$2,RelGegevens!L$2)="","",INDEX('Afvalgegevens LMA'!$A$1:$BK$1003,RelGegevens!$A216+'Data LMA'!$A$2,RelGegevens!L$2))</f>
        <v/>
      </c>
      <c r="M216" s="5" t="str">
        <f>IF(INDEX('Afvalgegevens LMA'!$A$1:$BK$1003,RelGegevens!$A216+'Data LMA'!$A$2,RelGegevens!M$2)="","",INDEX('Afvalgegevens LMA'!$A$1:$BK$1003,RelGegevens!$A216+'Data LMA'!$A$2,RelGegevens!M$2))</f>
        <v/>
      </c>
    </row>
    <row r="217" spans="1:13" x14ac:dyDescent="0.25">
      <c r="A217" s="8">
        <f t="shared" si="24"/>
        <v>215</v>
      </c>
      <c r="B217" s="8" t="str">
        <f t="shared" si="25"/>
        <v/>
      </c>
      <c r="C217" s="8" t="str">
        <f t="shared" si="26"/>
        <v/>
      </c>
      <c r="D217" s="5">
        <f t="shared" si="27"/>
        <v>-1</v>
      </c>
      <c r="E217" s="5">
        <f t="shared" si="28"/>
        <v>-1</v>
      </c>
      <c r="F217" s="5" t="str">
        <f t="shared" si="29"/>
        <v/>
      </c>
      <c r="G217" s="5" t="str">
        <f>IF(INDEX('Afvalgegevens LMA'!$A$1:$BK$1003,RelGegevens!$A217+'Data LMA'!$A$2,RelGegevens!G$2)="","",INDEX('Afvalgegevens LMA'!$A$1:$BK$1003,RelGegevens!$A217+'Data LMA'!$A$2,RelGegevens!G$2))</f>
        <v/>
      </c>
      <c r="H217" s="5" t="str">
        <f>IF(INDEX('Afvalgegevens LMA'!$A$1:$BK$1003,RelGegevens!$A217+'Data LMA'!$A$2,RelGegevens!H$2)="","",INDEX('Afvalgegevens LMA'!$A$1:$BK$1003,RelGegevens!$A217+'Data LMA'!$A$2,RelGegevens!H$2))</f>
        <v/>
      </c>
      <c r="I217" s="5" t="str">
        <f>IF(INDEX('Afvalgegevens LMA'!$A$1:$BK$1003,RelGegevens!$A217+'Data LMA'!$A$2,RelGegevens!I$2)="","",INDEX('Afvalgegevens LMA'!$A$1:$BK$1003,RelGegevens!$A217+'Data LMA'!$A$2,RelGegevens!I$2))</f>
        <v/>
      </c>
      <c r="J217" s="5" t="str">
        <f>IF(INDEX('Afvalgegevens LMA'!$A$1:$BK$1003,RelGegevens!$A217+'Data LMA'!$A$2,RelGegevens!J$2)="","",INDEX('Afvalgegevens LMA'!$A$1:$BK$1003,RelGegevens!$A217+'Data LMA'!$A$2,RelGegevens!J$2))</f>
        <v/>
      </c>
      <c r="K217" s="5" t="str">
        <f>IF(INDEX('Afvalgegevens LMA'!$A$1:$BK$1003,RelGegevens!$A217+'Data LMA'!$A$2,RelGegevens!K$2)="","",INDEX('Afvalgegevens LMA'!$A$1:$BK$1003,RelGegevens!$A217+'Data LMA'!$A$2,RelGegevens!K$2))</f>
        <v/>
      </c>
      <c r="L217" s="5" t="str">
        <f>IF(INDEX('Afvalgegevens LMA'!$A$1:$BK$1003,RelGegevens!$A217+'Data LMA'!$A$2,RelGegevens!L$2)="","",INDEX('Afvalgegevens LMA'!$A$1:$BK$1003,RelGegevens!$A217+'Data LMA'!$A$2,RelGegevens!L$2))</f>
        <v/>
      </c>
      <c r="M217" s="5" t="str">
        <f>IF(INDEX('Afvalgegevens LMA'!$A$1:$BK$1003,RelGegevens!$A217+'Data LMA'!$A$2,RelGegevens!M$2)="","",INDEX('Afvalgegevens LMA'!$A$1:$BK$1003,RelGegevens!$A217+'Data LMA'!$A$2,RelGegevens!M$2))</f>
        <v/>
      </c>
    </row>
    <row r="218" spans="1:13" x14ac:dyDescent="0.25">
      <c r="A218" s="8">
        <f t="shared" si="24"/>
        <v>216</v>
      </c>
      <c r="B218" s="8" t="str">
        <f t="shared" si="25"/>
        <v/>
      </c>
      <c r="C218" s="8" t="str">
        <f t="shared" si="26"/>
        <v/>
      </c>
      <c r="D218" s="5">
        <f t="shared" si="27"/>
        <v>-1</v>
      </c>
      <c r="E218" s="5">
        <f t="shared" si="28"/>
        <v>-1</v>
      </c>
      <c r="F218" s="5" t="str">
        <f t="shared" si="29"/>
        <v/>
      </c>
      <c r="G218" s="5" t="str">
        <f>IF(INDEX('Afvalgegevens LMA'!$A$1:$BK$1003,RelGegevens!$A218+'Data LMA'!$A$2,RelGegevens!G$2)="","",INDEX('Afvalgegevens LMA'!$A$1:$BK$1003,RelGegevens!$A218+'Data LMA'!$A$2,RelGegevens!G$2))</f>
        <v/>
      </c>
      <c r="H218" s="5" t="str">
        <f>IF(INDEX('Afvalgegevens LMA'!$A$1:$BK$1003,RelGegevens!$A218+'Data LMA'!$A$2,RelGegevens!H$2)="","",INDEX('Afvalgegevens LMA'!$A$1:$BK$1003,RelGegevens!$A218+'Data LMA'!$A$2,RelGegevens!H$2))</f>
        <v/>
      </c>
      <c r="I218" s="5" t="str">
        <f>IF(INDEX('Afvalgegevens LMA'!$A$1:$BK$1003,RelGegevens!$A218+'Data LMA'!$A$2,RelGegevens!I$2)="","",INDEX('Afvalgegevens LMA'!$A$1:$BK$1003,RelGegevens!$A218+'Data LMA'!$A$2,RelGegevens!I$2))</f>
        <v/>
      </c>
      <c r="J218" s="5" t="str">
        <f>IF(INDEX('Afvalgegevens LMA'!$A$1:$BK$1003,RelGegevens!$A218+'Data LMA'!$A$2,RelGegevens!J$2)="","",INDEX('Afvalgegevens LMA'!$A$1:$BK$1003,RelGegevens!$A218+'Data LMA'!$A$2,RelGegevens!J$2))</f>
        <v/>
      </c>
      <c r="K218" s="5" t="str">
        <f>IF(INDEX('Afvalgegevens LMA'!$A$1:$BK$1003,RelGegevens!$A218+'Data LMA'!$A$2,RelGegevens!K$2)="","",INDEX('Afvalgegevens LMA'!$A$1:$BK$1003,RelGegevens!$A218+'Data LMA'!$A$2,RelGegevens!K$2))</f>
        <v/>
      </c>
      <c r="L218" s="5" t="str">
        <f>IF(INDEX('Afvalgegevens LMA'!$A$1:$BK$1003,RelGegevens!$A218+'Data LMA'!$A$2,RelGegevens!L$2)="","",INDEX('Afvalgegevens LMA'!$A$1:$BK$1003,RelGegevens!$A218+'Data LMA'!$A$2,RelGegevens!L$2))</f>
        <v/>
      </c>
      <c r="M218" s="5" t="str">
        <f>IF(INDEX('Afvalgegevens LMA'!$A$1:$BK$1003,RelGegevens!$A218+'Data LMA'!$A$2,RelGegevens!M$2)="","",INDEX('Afvalgegevens LMA'!$A$1:$BK$1003,RelGegevens!$A218+'Data LMA'!$A$2,RelGegevens!M$2))</f>
        <v/>
      </c>
    </row>
    <row r="219" spans="1:13" x14ac:dyDescent="0.25">
      <c r="A219" s="8">
        <f t="shared" si="24"/>
        <v>217</v>
      </c>
      <c r="B219" s="8" t="str">
        <f t="shared" si="25"/>
        <v/>
      </c>
      <c r="C219" s="8" t="str">
        <f t="shared" si="26"/>
        <v/>
      </c>
      <c r="D219" s="5">
        <f t="shared" si="27"/>
        <v>-1</v>
      </c>
      <c r="E219" s="5">
        <f t="shared" si="28"/>
        <v>-1</v>
      </c>
      <c r="F219" s="5" t="str">
        <f t="shared" si="29"/>
        <v/>
      </c>
      <c r="G219" s="5" t="str">
        <f>IF(INDEX('Afvalgegevens LMA'!$A$1:$BK$1003,RelGegevens!$A219+'Data LMA'!$A$2,RelGegevens!G$2)="","",INDEX('Afvalgegevens LMA'!$A$1:$BK$1003,RelGegevens!$A219+'Data LMA'!$A$2,RelGegevens!G$2))</f>
        <v/>
      </c>
      <c r="H219" s="5" t="str">
        <f>IF(INDEX('Afvalgegevens LMA'!$A$1:$BK$1003,RelGegevens!$A219+'Data LMA'!$A$2,RelGegevens!H$2)="","",INDEX('Afvalgegevens LMA'!$A$1:$BK$1003,RelGegevens!$A219+'Data LMA'!$A$2,RelGegevens!H$2))</f>
        <v/>
      </c>
      <c r="I219" s="5" t="str">
        <f>IF(INDEX('Afvalgegevens LMA'!$A$1:$BK$1003,RelGegevens!$A219+'Data LMA'!$A$2,RelGegevens!I$2)="","",INDEX('Afvalgegevens LMA'!$A$1:$BK$1003,RelGegevens!$A219+'Data LMA'!$A$2,RelGegevens!I$2))</f>
        <v/>
      </c>
      <c r="J219" s="5" t="str">
        <f>IF(INDEX('Afvalgegevens LMA'!$A$1:$BK$1003,RelGegevens!$A219+'Data LMA'!$A$2,RelGegevens!J$2)="","",INDEX('Afvalgegevens LMA'!$A$1:$BK$1003,RelGegevens!$A219+'Data LMA'!$A$2,RelGegevens!J$2))</f>
        <v/>
      </c>
      <c r="K219" s="5" t="str">
        <f>IF(INDEX('Afvalgegevens LMA'!$A$1:$BK$1003,RelGegevens!$A219+'Data LMA'!$A$2,RelGegevens!K$2)="","",INDEX('Afvalgegevens LMA'!$A$1:$BK$1003,RelGegevens!$A219+'Data LMA'!$A$2,RelGegevens!K$2))</f>
        <v/>
      </c>
      <c r="L219" s="5" t="str">
        <f>IF(INDEX('Afvalgegevens LMA'!$A$1:$BK$1003,RelGegevens!$A219+'Data LMA'!$A$2,RelGegevens!L$2)="","",INDEX('Afvalgegevens LMA'!$A$1:$BK$1003,RelGegevens!$A219+'Data LMA'!$A$2,RelGegevens!L$2))</f>
        <v/>
      </c>
      <c r="M219" s="5" t="str">
        <f>IF(INDEX('Afvalgegevens LMA'!$A$1:$BK$1003,RelGegevens!$A219+'Data LMA'!$A$2,RelGegevens!M$2)="","",INDEX('Afvalgegevens LMA'!$A$1:$BK$1003,RelGegevens!$A219+'Data LMA'!$A$2,RelGegevens!M$2))</f>
        <v/>
      </c>
    </row>
    <row r="220" spans="1:13" x14ac:dyDescent="0.25">
      <c r="A220" s="8">
        <f t="shared" si="24"/>
        <v>218</v>
      </c>
      <c r="B220" s="8" t="str">
        <f t="shared" si="25"/>
        <v/>
      </c>
      <c r="C220" s="8" t="str">
        <f t="shared" si="26"/>
        <v/>
      </c>
      <c r="D220" s="5">
        <f t="shared" si="27"/>
        <v>-1</v>
      </c>
      <c r="E220" s="5">
        <f t="shared" si="28"/>
        <v>-1</v>
      </c>
      <c r="F220" s="5" t="str">
        <f t="shared" si="29"/>
        <v/>
      </c>
      <c r="G220" s="5" t="str">
        <f>IF(INDEX('Afvalgegevens LMA'!$A$1:$BK$1003,RelGegevens!$A220+'Data LMA'!$A$2,RelGegevens!G$2)="","",INDEX('Afvalgegevens LMA'!$A$1:$BK$1003,RelGegevens!$A220+'Data LMA'!$A$2,RelGegevens!G$2))</f>
        <v/>
      </c>
      <c r="H220" s="5" t="str">
        <f>IF(INDEX('Afvalgegevens LMA'!$A$1:$BK$1003,RelGegevens!$A220+'Data LMA'!$A$2,RelGegevens!H$2)="","",INDEX('Afvalgegevens LMA'!$A$1:$BK$1003,RelGegevens!$A220+'Data LMA'!$A$2,RelGegevens!H$2))</f>
        <v/>
      </c>
      <c r="I220" s="5" t="str">
        <f>IF(INDEX('Afvalgegevens LMA'!$A$1:$BK$1003,RelGegevens!$A220+'Data LMA'!$A$2,RelGegevens!I$2)="","",INDEX('Afvalgegevens LMA'!$A$1:$BK$1003,RelGegevens!$A220+'Data LMA'!$A$2,RelGegevens!I$2))</f>
        <v/>
      </c>
      <c r="J220" s="5" t="str">
        <f>IF(INDEX('Afvalgegevens LMA'!$A$1:$BK$1003,RelGegevens!$A220+'Data LMA'!$A$2,RelGegevens!J$2)="","",INDEX('Afvalgegevens LMA'!$A$1:$BK$1003,RelGegevens!$A220+'Data LMA'!$A$2,RelGegevens!J$2))</f>
        <v/>
      </c>
      <c r="K220" s="5" t="str">
        <f>IF(INDEX('Afvalgegevens LMA'!$A$1:$BK$1003,RelGegevens!$A220+'Data LMA'!$A$2,RelGegevens!K$2)="","",INDEX('Afvalgegevens LMA'!$A$1:$BK$1003,RelGegevens!$A220+'Data LMA'!$A$2,RelGegevens!K$2))</f>
        <v/>
      </c>
      <c r="L220" s="5" t="str">
        <f>IF(INDEX('Afvalgegevens LMA'!$A$1:$BK$1003,RelGegevens!$A220+'Data LMA'!$A$2,RelGegevens!L$2)="","",INDEX('Afvalgegevens LMA'!$A$1:$BK$1003,RelGegevens!$A220+'Data LMA'!$A$2,RelGegevens!L$2))</f>
        <v/>
      </c>
      <c r="M220" s="5" t="str">
        <f>IF(INDEX('Afvalgegevens LMA'!$A$1:$BK$1003,RelGegevens!$A220+'Data LMA'!$A$2,RelGegevens!M$2)="","",INDEX('Afvalgegevens LMA'!$A$1:$BK$1003,RelGegevens!$A220+'Data LMA'!$A$2,RelGegevens!M$2))</f>
        <v/>
      </c>
    </row>
    <row r="221" spans="1:13" x14ac:dyDescent="0.25">
      <c r="A221" s="8">
        <f t="shared" si="24"/>
        <v>219</v>
      </c>
      <c r="B221" s="8" t="str">
        <f t="shared" si="25"/>
        <v/>
      </c>
      <c r="C221" s="8" t="str">
        <f t="shared" si="26"/>
        <v/>
      </c>
      <c r="D221" s="5">
        <f t="shared" si="27"/>
        <v>-1</v>
      </c>
      <c r="E221" s="5">
        <f t="shared" si="28"/>
        <v>-1</v>
      </c>
      <c r="F221" s="5" t="str">
        <f t="shared" si="29"/>
        <v/>
      </c>
      <c r="G221" s="5" t="str">
        <f>IF(INDEX('Afvalgegevens LMA'!$A$1:$BK$1003,RelGegevens!$A221+'Data LMA'!$A$2,RelGegevens!G$2)="","",INDEX('Afvalgegevens LMA'!$A$1:$BK$1003,RelGegevens!$A221+'Data LMA'!$A$2,RelGegevens!G$2))</f>
        <v/>
      </c>
      <c r="H221" s="5" t="str">
        <f>IF(INDEX('Afvalgegevens LMA'!$A$1:$BK$1003,RelGegevens!$A221+'Data LMA'!$A$2,RelGegevens!H$2)="","",INDEX('Afvalgegevens LMA'!$A$1:$BK$1003,RelGegevens!$A221+'Data LMA'!$A$2,RelGegevens!H$2))</f>
        <v/>
      </c>
      <c r="I221" s="5" t="str">
        <f>IF(INDEX('Afvalgegevens LMA'!$A$1:$BK$1003,RelGegevens!$A221+'Data LMA'!$A$2,RelGegevens!I$2)="","",INDEX('Afvalgegevens LMA'!$A$1:$BK$1003,RelGegevens!$A221+'Data LMA'!$A$2,RelGegevens!I$2))</f>
        <v/>
      </c>
      <c r="J221" s="5" t="str">
        <f>IF(INDEX('Afvalgegevens LMA'!$A$1:$BK$1003,RelGegevens!$A221+'Data LMA'!$A$2,RelGegevens!J$2)="","",INDEX('Afvalgegevens LMA'!$A$1:$BK$1003,RelGegevens!$A221+'Data LMA'!$A$2,RelGegevens!J$2))</f>
        <v/>
      </c>
      <c r="K221" s="5" t="str">
        <f>IF(INDEX('Afvalgegevens LMA'!$A$1:$BK$1003,RelGegevens!$A221+'Data LMA'!$A$2,RelGegevens!K$2)="","",INDEX('Afvalgegevens LMA'!$A$1:$BK$1003,RelGegevens!$A221+'Data LMA'!$A$2,RelGegevens!K$2))</f>
        <v/>
      </c>
      <c r="L221" s="5" t="str">
        <f>IF(INDEX('Afvalgegevens LMA'!$A$1:$BK$1003,RelGegevens!$A221+'Data LMA'!$A$2,RelGegevens!L$2)="","",INDEX('Afvalgegevens LMA'!$A$1:$BK$1003,RelGegevens!$A221+'Data LMA'!$A$2,RelGegevens!L$2))</f>
        <v/>
      </c>
      <c r="M221" s="5" t="str">
        <f>IF(INDEX('Afvalgegevens LMA'!$A$1:$BK$1003,RelGegevens!$A221+'Data LMA'!$A$2,RelGegevens!M$2)="","",INDEX('Afvalgegevens LMA'!$A$1:$BK$1003,RelGegevens!$A221+'Data LMA'!$A$2,RelGegevens!M$2))</f>
        <v/>
      </c>
    </row>
    <row r="222" spans="1:13" x14ac:dyDescent="0.25">
      <c r="A222" s="8">
        <f t="shared" si="24"/>
        <v>220</v>
      </c>
      <c r="B222" s="8" t="str">
        <f t="shared" si="25"/>
        <v/>
      </c>
      <c r="C222" s="8" t="str">
        <f t="shared" si="26"/>
        <v/>
      </c>
      <c r="D222" s="5">
        <f t="shared" si="27"/>
        <v>-1</v>
      </c>
      <c r="E222" s="5">
        <f t="shared" si="28"/>
        <v>-1</v>
      </c>
      <c r="F222" s="5" t="str">
        <f t="shared" si="29"/>
        <v/>
      </c>
      <c r="G222" s="5" t="str">
        <f>IF(INDEX('Afvalgegevens LMA'!$A$1:$BK$1003,RelGegevens!$A222+'Data LMA'!$A$2,RelGegevens!G$2)="","",INDEX('Afvalgegevens LMA'!$A$1:$BK$1003,RelGegevens!$A222+'Data LMA'!$A$2,RelGegevens!G$2))</f>
        <v/>
      </c>
      <c r="H222" s="5" t="str">
        <f>IF(INDEX('Afvalgegevens LMA'!$A$1:$BK$1003,RelGegevens!$A222+'Data LMA'!$A$2,RelGegevens!H$2)="","",INDEX('Afvalgegevens LMA'!$A$1:$BK$1003,RelGegevens!$A222+'Data LMA'!$A$2,RelGegevens!H$2))</f>
        <v/>
      </c>
      <c r="I222" s="5" t="str">
        <f>IF(INDEX('Afvalgegevens LMA'!$A$1:$BK$1003,RelGegevens!$A222+'Data LMA'!$A$2,RelGegevens!I$2)="","",INDEX('Afvalgegevens LMA'!$A$1:$BK$1003,RelGegevens!$A222+'Data LMA'!$A$2,RelGegevens!I$2))</f>
        <v/>
      </c>
      <c r="J222" s="5" t="str">
        <f>IF(INDEX('Afvalgegevens LMA'!$A$1:$BK$1003,RelGegevens!$A222+'Data LMA'!$A$2,RelGegevens!J$2)="","",INDEX('Afvalgegevens LMA'!$A$1:$BK$1003,RelGegevens!$A222+'Data LMA'!$A$2,RelGegevens!J$2))</f>
        <v/>
      </c>
      <c r="K222" s="5" t="str">
        <f>IF(INDEX('Afvalgegevens LMA'!$A$1:$BK$1003,RelGegevens!$A222+'Data LMA'!$A$2,RelGegevens!K$2)="","",INDEX('Afvalgegevens LMA'!$A$1:$BK$1003,RelGegevens!$A222+'Data LMA'!$A$2,RelGegevens!K$2))</f>
        <v/>
      </c>
      <c r="L222" s="5" t="str">
        <f>IF(INDEX('Afvalgegevens LMA'!$A$1:$BK$1003,RelGegevens!$A222+'Data LMA'!$A$2,RelGegevens!L$2)="","",INDEX('Afvalgegevens LMA'!$A$1:$BK$1003,RelGegevens!$A222+'Data LMA'!$A$2,RelGegevens!L$2))</f>
        <v/>
      </c>
      <c r="M222" s="5" t="str">
        <f>IF(INDEX('Afvalgegevens LMA'!$A$1:$BK$1003,RelGegevens!$A222+'Data LMA'!$A$2,RelGegevens!M$2)="","",INDEX('Afvalgegevens LMA'!$A$1:$BK$1003,RelGegevens!$A222+'Data LMA'!$A$2,RelGegevens!M$2))</f>
        <v/>
      </c>
    </row>
    <row r="223" spans="1:13" x14ac:dyDescent="0.25">
      <c r="A223" s="8">
        <f t="shared" si="24"/>
        <v>221</v>
      </c>
      <c r="B223" s="8" t="str">
        <f t="shared" si="25"/>
        <v/>
      </c>
      <c r="C223" s="8" t="str">
        <f t="shared" si="26"/>
        <v/>
      </c>
      <c r="D223" s="5">
        <f t="shared" si="27"/>
        <v>-1</v>
      </c>
      <c r="E223" s="5">
        <f t="shared" si="28"/>
        <v>-1</v>
      </c>
      <c r="F223" s="5" t="str">
        <f t="shared" si="29"/>
        <v/>
      </c>
      <c r="G223" s="5" t="str">
        <f>IF(INDEX('Afvalgegevens LMA'!$A$1:$BK$1003,RelGegevens!$A223+'Data LMA'!$A$2,RelGegevens!G$2)="","",INDEX('Afvalgegevens LMA'!$A$1:$BK$1003,RelGegevens!$A223+'Data LMA'!$A$2,RelGegevens!G$2))</f>
        <v/>
      </c>
      <c r="H223" s="5" t="str">
        <f>IF(INDEX('Afvalgegevens LMA'!$A$1:$BK$1003,RelGegevens!$A223+'Data LMA'!$A$2,RelGegevens!H$2)="","",INDEX('Afvalgegevens LMA'!$A$1:$BK$1003,RelGegevens!$A223+'Data LMA'!$A$2,RelGegevens!H$2))</f>
        <v/>
      </c>
      <c r="I223" s="5" t="str">
        <f>IF(INDEX('Afvalgegevens LMA'!$A$1:$BK$1003,RelGegevens!$A223+'Data LMA'!$A$2,RelGegevens!I$2)="","",INDEX('Afvalgegevens LMA'!$A$1:$BK$1003,RelGegevens!$A223+'Data LMA'!$A$2,RelGegevens!I$2))</f>
        <v/>
      </c>
      <c r="J223" s="5" t="str">
        <f>IF(INDEX('Afvalgegevens LMA'!$A$1:$BK$1003,RelGegevens!$A223+'Data LMA'!$A$2,RelGegevens!J$2)="","",INDEX('Afvalgegevens LMA'!$A$1:$BK$1003,RelGegevens!$A223+'Data LMA'!$A$2,RelGegevens!J$2))</f>
        <v/>
      </c>
      <c r="K223" s="5" t="str">
        <f>IF(INDEX('Afvalgegevens LMA'!$A$1:$BK$1003,RelGegevens!$A223+'Data LMA'!$A$2,RelGegevens!K$2)="","",INDEX('Afvalgegevens LMA'!$A$1:$BK$1003,RelGegevens!$A223+'Data LMA'!$A$2,RelGegevens!K$2))</f>
        <v/>
      </c>
      <c r="L223" s="5" t="str">
        <f>IF(INDEX('Afvalgegevens LMA'!$A$1:$BK$1003,RelGegevens!$A223+'Data LMA'!$A$2,RelGegevens!L$2)="","",INDEX('Afvalgegevens LMA'!$A$1:$BK$1003,RelGegevens!$A223+'Data LMA'!$A$2,RelGegevens!L$2))</f>
        <v/>
      </c>
      <c r="M223" s="5" t="str">
        <f>IF(INDEX('Afvalgegevens LMA'!$A$1:$BK$1003,RelGegevens!$A223+'Data LMA'!$A$2,RelGegevens!M$2)="","",INDEX('Afvalgegevens LMA'!$A$1:$BK$1003,RelGegevens!$A223+'Data LMA'!$A$2,RelGegevens!M$2))</f>
        <v/>
      </c>
    </row>
    <row r="224" spans="1:13" x14ac:dyDescent="0.25">
      <c r="A224" s="8">
        <f t="shared" si="24"/>
        <v>222</v>
      </c>
      <c r="B224" s="8" t="str">
        <f t="shared" si="25"/>
        <v/>
      </c>
      <c r="C224" s="8" t="str">
        <f t="shared" si="26"/>
        <v/>
      </c>
      <c r="D224" s="5">
        <f t="shared" si="27"/>
        <v>-1</v>
      </c>
      <c r="E224" s="5">
        <f t="shared" si="28"/>
        <v>-1</v>
      </c>
      <c r="F224" s="5" t="str">
        <f t="shared" si="29"/>
        <v/>
      </c>
      <c r="G224" s="5" t="str">
        <f>IF(INDEX('Afvalgegevens LMA'!$A$1:$BK$1003,RelGegevens!$A224+'Data LMA'!$A$2,RelGegevens!G$2)="","",INDEX('Afvalgegevens LMA'!$A$1:$BK$1003,RelGegevens!$A224+'Data LMA'!$A$2,RelGegevens!G$2))</f>
        <v/>
      </c>
      <c r="H224" s="5" t="str">
        <f>IF(INDEX('Afvalgegevens LMA'!$A$1:$BK$1003,RelGegevens!$A224+'Data LMA'!$A$2,RelGegevens!H$2)="","",INDEX('Afvalgegevens LMA'!$A$1:$BK$1003,RelGegevens!$A224+'Data LMA'!$A$2,RelGegevens!H$2))</f>
        <v/>
      </c>
      <c r="I224" s="5" t="str">
        <f>IF(INDEX('Afvalgegevens LMA'!$A$1:$BK$1003,RelGegevens!$A224+'Data LMA'!$A$2,RelGegevens!I$2)="","",INDEX('Afvalgegevens LMA'!$A$1:$BK$1003,RelGegevens!$A224+'Data LMA'!$A$2,RelGegevens!I$2))</f>
        <v/>
      </c>
      <c r="J224" s="5" t="str">
        <f>IF(INDEX('Afvalgegevens LMA'!$A$1:$BK$1003,RelGegevens!$A224+'Data LMA'!$A$2,RelGegevens!J$2)="","",INDEX('Afvalgegevens LMA'!$A$1:$BK$1003,RelGegevens!$A224+'Data LMA'!$A$2,RelGegevens!J$2))</f>
        <v/>
      </c>
      <c r="K224" s="5" t="str">
        <f>IF(INDEX('Afvalgegevens LMA'!$A$1:$BK$1003,RelGegevens!$A224+'Data LMA'!$A$2,RelGegevens!K$2)="","",INDEX('Afvalgegevens LMA'!$A$1:$BK$1003,RelGegevens!$A224+'Data LMA'!$A$2,RelGegevens!K$2))</f>
        <v/>
      </c>
      <c r="L224" s="5" t="str">
        <f>IF(INDEX('Afvalgegevens LMA'!$A$1:$BK$1003,RelGegevens!$A224+'Data LMA'!$A$2,RelGegevens!L$2)="","",INDEX('Afvalgegevens LMA'!$A$1:$BK$1003,RelGegevens!$A224+'Data LMA'!$A$2,RelGegevens!L$2))</f>
        <v/>
      </c>
      <c r="M224" s="5" t="str">
        <f>IF(INDEX('Afvalgegevens LMA'!$A$1:$BK$1003,RelGegevens!$A224+'Data LMA'!$A$2,RelGegevens!M$2)="","",INDEX('Afvalgegevens LMA'!$A$1:$BK$1003,RelGegevens!$A224+'Data LMA'!$A$2,RelGegevens!M$2))</f>
        <v/>
      </c>
    </row>
    <row r="225" spans="1:13" x14ac:dyDescent="0.25">
      <c r="A225" s="8">
        <f t="shared" si="24"/>
        <v>223</v>
      </c>
      <c r="B225" s="8" t="str">
        <f t="shared" si="25"/>
        <v/>
      </c>
      <c r="C225" s="8" t="str">
        <f t="shared" si="26"/>
        <v/>
      </c>
      <c r="D225" s="5">
        <f t="shared" si="27"/>
        <v>-1</v>
      </c>
      <c r="E225" s="5">
        <f t="shared" si="28"/>
        <v>-1</v>
      </c>
      <c r="F225" s="5" t="str">
        <f t="shared" si="29"/>
        <v/>
      </c>
      <c r="G225" s="5" t="str">
        <f>IF(INDEX('Afvalgegevens LMA'!$A$1:$BK$1003,RelGegevens!$A225+'Data LMA'!$A$2,RelGegevens!G$2)="","",INDEX('Afvalgegevens LMA'!$A$1:$BK$1003,RelGegevens!$A225+'Data LMA'!$A$2,RelGegevens!G$2))</f>
        <v/>
      </c>
      <c r="H225" s="5" t="str">
        <f>IF(INDEX('Afvalgegevens LMA'!$A$1:$BK$1003,RelGegevens!$A225+'Data LMA'!$A$2,RelGegevens!H$2)="","",INDEX('Afvalgegevens LMA'!$A$1:$BK$1003,RelGegevens!$A225+'Data LMA'!$A$2,RelGegevens!H$2))</f>
        <v/>
      </c>
      <c r="I225" s="5" t="str">
        <f>IF(INDEX('Afvalgegevens LMA'!$A$1:$BK$1003,RelGegevens!$A225+'Data LMA'!$A$2,RelGegevens!I$2)="","",INDEX('Afvalgegevens LMA'!$A$1:$BK$1003,RelGegevens!$A225+'Data LMA'!$A$2,RelGegevens!I$2))</f>
        <v/>
      </c>
      <c r="J225" s="5" t="str">
        <f>IF(INDEX('Afvalgegevens LMA'!$A$1:$BK$1003,RelGegevens!$A225+'Data LMA'!$A$2,RelGegevens!J$2)="","",INDEX('Afvalgegevens LMA'!$A$1:$BK$1003,RelGegevens!$A225+'Data LMA'!$A$2,RelGegevens!J$2))</f>
        <v/>
      </c>
      <c r="K225" s="5" t="str">
        <f>IF(INDEX('Afvalgegevens LMA'!$A$1:$BK$1003,RelGegevens!$A225+'Data LMA'!$A$2,RelGegevens!K$2)="","",INDEX('Afvalgegevens LMA'!$A$1:$BK$1003,RelGegevens!$A225+'Data LMA'!$A$2,RelGegevens!K$2))</f>
        <v/>
      </c>
      <c r="L225" s="5" t="str">
        <f>IF(INDEX('Afvalgegevens LMA'!$A$1:$BK$1003,RelGegevens!$A225+'Data LMA'!$A$2,RelGegevens!L$2)="","",INDEX('Afvalgegevens LMA'!$A$1:$BK$1003,RelGegevens!$A225+'Data LMA'!$A$2,RelGegevens!L$2))</f>
        <v/>
      </c>
      <c r="M225" s="5" t="str">
        <f>IF(INDEX('Afvalgegevens LMA'!$A$1:$BK$1003,RelGegevens!$A225+'Data LMA'!$A$2,RelGegevens!M$2)="","",INDEX('Afvalgegevens LMA'!$A$1:$BK$1003,RelGegevens!$A225+'Data LMA'!$A$2,RelGegevens!M$2))</f>
        <v/>
      </c>
    </row>
    <row r="226" spans="1:13" x14ac:dyDescent="0.25">
      <c r="A226" s="8">
        <f t="shared" si="24"/>
        <v>224</v>
      </c>
      <c r="B226" s="8" t="str">
        <f t="shared" si="25"/>
        <v/>
      </c>
      <c r="C226" s="8" t="str">
        <f t="shared" si="26"/>
        <v/>
      </c>
      <c r="D226" s="5">
        <f t="shared" si="27"/>
        <v>-1</v>
      </c>
      <c r="E226" s="5">
        <f t="shared" si="28"/>
        <v>-1</v>
      </c>
      <c r="F226" s="5" t="str">
        <f t="shared" si="29"/>
        <v/>
      </c>
      <c r="G226" s="5" t="str">
        <f>IF(INDEX('Afvalgegevens LMA'!$A$1:$BK$1003,RelGegevens!$A226+'Data LMA'!$A$2,RelGegevens!G$2)="","",INDEX('Afvalgegevens LMA'!$A$1:$BK$1003,RelGegevens!$A226+'Data LMA'!$A$2,RelGegevens!G$2))</f>
        <v/>
      </c>
      <c r="H226" s="5" t="str">
        <f>IF(INDEX('Afvalgegevens LMA'!$A$1:$BK$1003,RelGegevens!$A226+'Data LMA'!$A$2,RelGegevens!H$2)="","",INDEX('Afvalgegevens LMA'!$A$1:$BK$1003,RelGegevens!$A226+'Data LMA'!$A$2,RelGegevens!H$2))</f>
        <v/>
      </c>
      <c r="I226" s="5" t="str">
        <f>IF(INDEX('Afvalgegevens LMA'!$A$1:$BK$1003,RelGegevens!$A226+'Data LMA'!$A$2,RelGegevens!I$2)="","",INDEX('Afvalgegevens LMA'!$A$1:$BK$1003,RelGegevens!$A226+'Data LMA'!$A$2,RelGegevens!I$2))</f>
        <v/>
      </c>
      <c r="J226" s="5" t="str">
        <f>IF(INDEX('Afvalgegevens LMA'!$A$1:$BK$1003,RelGegevens!$A226+'Data LMA'!$A$2,RelGegevens!J$2)="","",INDEX('Afvalgegevens LMA'!$A$1:$BK$1003,RelGegevens!$A226+'Data LMA'!$A$2,RelGegevens!J$2))</f>
        <v/>
      </c>
      <c r="K226" s="5" t="str">
        <f>IF(INDEX('Afvalgegevens LMA'!$A$1:$BK$1003,RelGegevens!$A226+'Data LMA'!$A$2,RelGegevens!K$2)="","",INDEX('Afvalgegevens LMA'!$A$1:$BK$1003,RelGegevens!$A226+'Data LMA'!$A$2,RelGegevens!K$2))</f>
        <v/>
      </c>
      <c r="L226" s="5" t="str">
        <f>IF(INDEX('Afvalgegevens LMA'!$A$1:$BK$1003,RelGegevens!$A226+'Data LMA'!$A$2,RelGegevens!L$2)="","",INDEX('Afvalgegevens LMA'!$A$1:$BK$1003,RelGegevens!$A226+'Data LMA'!$A$2,RelGegevens!L$2))</f>
        <v/>
      </c>
      <c r="M226" s="5" t="str">
        <f>IF(INDEX('Afvalgegevens LMA'!$A$1:$BK$1003,RelGegevens!$A226+'Data LMA'!$A$2,RelGegevens!M$2)="","",INDEX('Afvalgegevens LMA'!$A$1:$BK$1003,RelGegevens!$A226+'Data LMA'!$A$2,RelGegevens!M$2))</f>
        <v/>
      </c>
    </row>
    <row r="227" spans="1:13" x14ac:dyDescent="0.25">
      <c r="A227" s="8">
        <f t="shared" si="24"/>
        <v>225</v>
      </c>
      <c r="B227" s="8" t="str">
        <f t="shared" si="25"/>
        <v/>
      </c>
      <c r="C227" s="8" t="str">
        <f t="shared" si="26"/>
        <v/>
      </c>
      <c r="D227" s="5">
        <f t="shared" si="27"/>
        <v>-1</v>
      </c>
      <c r="E227" s="5">
        <f t="shared" si="28"/>
        <v>-1</v>
      </c>
      <c r="F227" s="5" t="str">
        <f t="shared" si="29"/>
        <v/>
      </c>
      <c r="G227" s="5" t="str">
        <f>IF(INDEX('Afvalgegevens LMA'!$A$1:$BK$1003,RelGegevens!$A227+'Data LMA'!$A$2,RelGegevens!G$2)="","",INDEX('Afvalgegevens LMA'!$A$1:$BK$1003,RelGegevens!$A227+'Data LMA'!$A$2,RelGegevens!G$2))</f>
        <v/>
      </c>
      <c r="H227" s="5" t="str">
        <f>IF(INDEX('Afvalgegevens LMA'!$A$1:$BK$1003,RelGegevens!$A227+'Data LMA'!$A$2,RelGegevens!H$2)="","",INDEX('Afvalgegevens LMA'!$A$1:$BK$1003,RelGegevens!$A227+'Data LMA'!$A$2,RelGegevens!H$2))</f>
        <v/>
      </c>
      <c r="I227" s="5" t="str">
        <f>IF(INDEX('Afvalgegevens LMA'!$A$1:$BK$1003,RelGegevens!$A227+'Data LMA'!$A$2,RelGegevens!I$2)="","",INDEX('Afvalgegevens LMA'!$A$1:$BK$1003,RelGegevens!$A227+'Data LMA'!$A$2,RelGegevens!I$2))</f>
        <v/>
      </c>
      <c r="J227" s="5" t="str">
        <f>IF(INDEX('Afvalgegevens LMA'!$A$1:$BK$1003,RelGegevens!$A227+'Data LMA'!$A$2,RelGegevens!J$2)="","",INDEX('Afvalgegevens LMA'!$A$1:$BK$1003,RelGegevens!$A227+'Data LMA'!$A$2,RelGegevens!J$2))</f>
        <v/>
      </c>
      <c r="K227" s="5" t="str">
        <f>IF(INDEX('Afvalgegevens LMA'!$A$1:$BK$1003,RelGegevens!$A227+'Data LMA'!$A$2,RelGegevens!K$2)="","",INDEX('Afvalgegevens LMA'!$A$1:$BK$1003,RelGegevens!$A227+'Data LMA'!$A$2,RelGegevens!K$2))</f>
        <v/>
      </c>
      <c r="L227" s="5" t="str">
        <f>IF(INDEX('Afvalgegevens LMA'!$A$1:$BK$1003,RelGegevens!$A227+'Data LMA'!$A$2,RelGegevens!L$2)="","",INDEX('Afvalgegevens LMA'!$A$1:$BK$1003,RelGegevens!$A227+'Data LMA'!$A$2,RelGegevens!L$2))</f>
        <v/>
      </c>
      <c r="M227" s="5" t="str">
        <f>IF(INDEX('Afvalgegevens LMA'!$A$1:$BK$1003,RelGegevens!$A227+'Data LMA'!$A$2,RelGegevens!M$2)="","",INDEX('Afvalgegevens LMA'!$A$1:$BK$1003,RelGegevens!$A227+'Data LMA'!$A$2,RelGegevens!M$2))</f>
        <v/>
      </c>
    </row>
    <row r="228" spans="1:13" x14ac:dyDescent="0.25">
      <c r="A228" s="8">
        <f t="shared" si="24"/>
        <v>226</v>
      </c>
      <c r="B228" s="8" t="str">
        <f t="shared" si="25"/>
        <v/>
      </c>
      <c r="C228" s="8" t="str">
        <f t="shared" si="26"/>
        <v/>
      </c>
      <c r="D228" s="5">
        <f t="shared" si="27"/>
        <v>-1</v>
      </c>
      <c r="E228" s="5">
        <f t="shared" si="28"/>
        <v>-1</v>
      </c>
      <c r="F228" s="5" t="str">
        <f t="shared" si="29"/>
        <v/>
      </c>
      <c r="G228" s="5" t="str">
        <f>IF(INDEX('Afvalgegevens LMA'!$A$1:$BK$1003,RelGegevens!$A228+'Data LMA'!$A$2,RelGegevens!G$2)="","",INDEX('Afvalgegevens LMA'!$A$1:$BK$1003,RelGegevens!$A228+'Data LMA'!$A$2,RelGegevens!G$2))</f>
        <v/>
      </c>
      <c r="H228" s="5" t="str">
        <f>IF(INDEX('Afvalgegevens LMA'!$A$1:$BK$1003,RelGegevens!$A228+'Data LMA'!$A$2,RelGegevens!H$2)="","",INDEX('Afvalgegevens LMA'!$A$1:$BK$1003,RelGegevens!$A228+'Data LMA'!$A$2,RelGegevens!H$2))</f>
        <v/>
      </c>
      <c r="I228" s="5" t="str">
        <f>IF(INDEX('Afvalgegevens LMA'!$A$1:$BK$1003,RelGegevens!$A228+'Data LMA'!$A$2,RelGegevens!I$2)="","",INDEX('Afvalgegevens LMA'!$A$1:$BK$1003,RelGegevens!$A228+'Data LMA'!$A$2,RelGegevens!I$2))</f>
        <v/>
      </c>
      <c r="J228" s="5" t="str">
        <f>IF(INDEX('Afvalgegevens LMA'!$A$1:$BK$1003,RelGegevens!$A228+'Data LMA'!$A$2,RelGegevens!J$2)="","",INDEX('Afvalgegevens LMA'!$A$1:$BK$1003,RelGegevens!$A228+'Data LMA'!$A$2,RelGegevens!J$2))</f>
        <v/>
      </c>
      <c r="K228" s="5" t="str">
        <f>IF(INDEX('Afvalgegevens LMA'!$A$1:$BK$1003,RelGegevens!$A228+'Data LMA'!$A$2,RelGegevens!K$2)="","",INDEX('Afvalgegevens LMA'!$A$1:$BK$1003,RelGegevens!$A228+'Data LMA'!$A$2,RelGegevens!K$2))</f>
        <v/>
      </c>
      <c r="L228" s="5" t="str">
        <f>IF(INDEX('Afvalgegevens LMA'!$A$1:$BK$1003,RelGegevens!$A228+'Data LMA'!$A$2,RelGegevens!L$2)="","",INDEX('Afvalgegevens LMA'!$A$1:$BK$1003,RelGegevens!$A228+'Data LMA'!$A$2,RelGegevens!L$2))</f>
        <v/>
      </c>
      <c r="M228" s="5" t="str">
        <f>IF(INDEX('Afvalgegevens LMA'!$A$1:$BK$1003,RelGegevens!$A228+'Data LMA'!$A$2,RelGegevens!M$2)="","",INDEX('Afvalgegevens LMA'!$A$1:$BK$1003,RelGegevens!$A228+'Data LMA'!$A$2,RelGegevens!M$2))</f>
        <v/>
      </c>
    </row>
    <row r="229" spans="1:13" x14ac:dyDescent="0.25">
      <c r="A229" s="8">
        <f t="shared" si="24"/>
        <v>227</v>
      </c>
      <c r="B229" s="8" t="str">
        <f t="shared" si="25"/>
        <v/>
      </c>
      <c r="C229" s="8" t="str">
        <f t="shared" si="26"/>
        <v/>
      </c>
      <c r="D229" s="5">
        <f t="shared" si="27"/>
        <v>-1</v>
      </c>
      <c r="E229" s="5">
        <f t="shared" si="28"/>
        <v>-1</v>
      </c>
      <c r="F229" s="5" t="str">
        <f t="shared" si="29"/>
        <v/>
      </c>
      <c r="G229" s="5" t="str">
        <f>IF(INDEX('Afvalgegevens LMA'!$A$1:$BK$1003,RelGegevens!$A229+'Data LMA'!$A$2,RelGegevens!G$2)="","",INDEX('Afvalgegevens LMA'!$A$1:$BK$1003,RelGegevens!$A229+'Data LMA'!$A$2,RelGegevens!G$2))</f>
        <v/>
      </c>
      <c r="H229" s="5" t="str">
        <f>IF(INDEX('Afvalgegevens LMA'!$A$1:$BK$1003,RelGegevens!$A229+'Data LMA'!$A$2,RelGegevens!H$2)="","",INDEX('Afvalgegevens LMA'!$A$1:$BK$1003,RelGegevens!$A229+'Data LMA'!$A$2,RelGegevens!H$2))</f>
        <v/>
      </c>
      <c r="I229" s="5" t="str">
        <f>IF(INDEX('Afvalgegevens LMA'!$A$1:$BK$1003,RelGegevens!$A229+'Data LMA'!$A$2,RelGegevens!I$2)="","",INDEX('Afvalgegevens LMA'!$A$1:$BK$1003,RelGegevens!$A229+'Data LMA'!$A$2,RelGegevens!I$2))</f>
        <v/>
      </c>
      <c r="J229" s="5" t="str">
        <f>IF(INDEX('Afvalgegevens LMA'!$A$1:$BK$1003,RelGegevens!$A229+'Data LMA'!$A$2,RelGegevens!J$2)="","",INDEX('Afvalgegevens LMA'!$A$1:$BK$1003,RelGegevens!$A229+'Data LMA'!$A$2,RelGegevens!J$2))</f>
        <v/>
      </c>
      <c r="K229" s="5" t="str">
        <f>IF(INDEX('Afvalgegevens LMA'!$A$1:$BK$1003,RelGegevens!$A229+'Data LMA'!$A$2,RelGegevens!K$2)="","",INDEX('Afvalgegevens LMA'!$A$1:$BK$1003,RelGegevens!$A229+'Data LMA'!$A$2,RelGegevens!K$2))</f>
        <v/>
      </c>
      <c r="L229" s="5" t="str">
        <f>IF(INDEX('Afvalgegevens LMA'!$A$1:$BK$1003,RelGegevens!$A229+'Data LMA'!$A$2,RelGegevens!L$2)="","",INDEX('Afvalgegevens LMA'!$A$1:$BK$1003,RelGegevens!$A229+'Data LMA'!$A$2,RelGegevens!L$2))</f>
        <v/>
      </c>
      <c r="M229" s="5" t="str">
        <f>IF(INDEX('Afvalgegevens LMA'!$A$1:$BK$1003,RelGegevens!$A229+'Data LMA'!$A$2,RelGegevens!M$2)="","",INDEX('Afvalgegevens LMA'!$A$1:$BK$1003,RelGegevens!$A229+'Data LMA'!$A$2,RelGegevens!M$2))</f>
        <v/>
      </c>
    </row>
    <row r="230" spans="1:13" x14ac:dyDescent="0.25">
      <c r="A230" s="8">
        <f t="shared" si="24"/>
        <v>228</v>
      </c>
      <c r="B230" s="8" t="str">
        <f t="shared" si="25"/>
        <v/>
      </c>
      <c r="C230" s="8" t="str">
        <f t="shared" si="26"/>
        <v/>
      </c>
      <c r="D230" s="5">
        <f t="shared" si="27"/>
        <v>-1</v>
      </c>
      <c r="E230" s="5">
        <f t="shared" si="28"/>
        <v>-1</v>
      </c>
      <c r="F230" s="5" t="str">
        <f t="shared" si="29"/>
        <v/>
      </c>
      <c r="G230" s="5" t="str">
        <f>IF(INDEX('Afvalgegevens LMA'!$A$1:$BK$1003,RelGegevens!$A230+'Data LMA'!$A$2,RelGegevens!G$2)="","",INDEX('Afvalgegevens LMA'!$A$1:$BK$1003,RelGegevens!$A230+'Data LMA'!$A$2,RelGegevens!G$2))</f>
        <v/>
      </c>
      <c r="H230" s="5" t="str">
        <f>IF(INDEX('Afvalgegevens LMA'!$A$1:$BK$1003,RelGegevens!$A230+'Data LMA'!$A$2,RelGegevens!H$2)="","",INDEX('Afvalgegevens LMA'!$A$1:$BK$1003,RelGegevens!$A230+'Data LMA'!$A$2,RelGegevens!H$2))</f>
        <v/>
      </c>
      <c r="I230" s="5" t="str">
        <f>IF(INDEX('Afvalgegevens LMA'!$A$1:$BK$1003,RelGegevens!$A230+'Data LMA'!$A$2,RelGegevens!I$2)="","",INDEX('Afvalgegevens LMA'!$A$1:$BK$1003,RelGegevens!$A230+'Data LMA'!$A$2,RelGegevens!I$2))</f>
        <v/>
      </c>
      <c r="J230" s="5" t="str">
        <f>IF(INDEX('Afvalgegevens LMA'!$A$1:$BK$1003,RelGegevens!$A230+'Data LMA'!$A$2,RelGegevens!J$2)="","",INDEX('Afvalgegevens LMA'!$A$1:$BK$1003,RelGegevens!$A230+'Data LMA'!$A$2,RelGegevens!J$2))</f>
        <v/>
      </c>
      <c r="K230" s="5" t="str">
        <f>IF(INDEX('Afvalgegevens LMA'!$A$1:$BK$1003,RelGegevens!$A230+'Data LMA'!$A$2,RelGegevens!K$2)="","",INDEX('Afvalgegevens LMA'!$A$1:$BK$1003,RelGegevens!$A230+'Data LMA'!$A$2,RelGegevens!K$2))</f>
        <v/>
      </c>
      <c r="L230" s="5" t="str">
        <f>IF(INDEX('Afvalgegevens LMA'!$A$1:$BK$1003,RelGegevens!$A230+'Data LMA'!$A$2,RelGegevens!L$2)="","",INDEX('Afvalgegevens LMA'!$A$1:$BK$1003,RelGegevens!$A230+'Data LMA'!$A$2,RelGegevens!L$2))</f>
        <v/>
      </c>
      <c r="M230" s="5" t="str">
        <f>IF(INDEX('Afvalgegevens LMA'!$A$1:$BK$1003,RelGegevens!$A230+'Data LMA'!$A$2,RelGegevens!M$2)="","",INDEX('Afvalgegevens LMA'!$A$1:$BK$1003,RelGegevens!$A230+'Data LMA'!$A$2,RelGegevens!M$2))</f>
        <v/>
      </c>
    </row>
    <row r="231" spans="1:13" x14ac:dyDescent="0.25">
      <c r="A231" s="8">
        <f t="shared" si="24"/>
        <v>229</v>
      </c>
      <c r="B231" s="8" t="str">
        <f t="shared" si="25"/>
        <v/>
      </c>
      <c r="C231" s="8" t="str">
        <f t="shared" si="26"/>
        <v/>
      </c>
      <c r="D231" s="5">
        <f t="shared" si="27"/>
        <v>-1</v>
      </c>
      <c r="E231" s="5">
        <f t="shared" si="28"/>
        <v>-1</v>
      </c>
      <c r="F231" s="5" t="str">
        <f t="shared" si="29"/>
        <v/>
      </c>
      <c r="G231" s="5" t="str">
        <f>IF(INDEX('Afvalgegevens LMA'!$A$1:$BK$1003,RelGegevens!$A231+'Data LMA'!$A$2,RelGegevens!G$2)="","",INDEX('Afvalgegevens LMA'!$A$1:$BK$1003,RelGegevens!$A231+'Data LMA'!$A$2,RelGegevens!G$2))</f>
        <v/>
      </c>
      <c r="H231" s="5" t="str">
        <f>IF(INDEX('Afvalgegevens LMA'!$A$1:$BK$1003,RelGegevens!$A231+'Data LMA'!$A$2,RelGegevens!H$2)="","",INDEX('Afvalgegevens LMA'!$A$1:$BK$1003,RelGegevens!$A231+'Data LMA'!$A$2,RelGegevens!H$2))</f>
        <v/>
      </c>
      <c r="I231" s="5" t="str">
        <f>IF(INDEX('Afvalgegevens LMA'!$A$1:$BK$1003,RelGegevens!$A231+'Data LMA'!$A$2,RelGegevens!I$2)="","",INDEX('Afvalgegevens LMA'!$A$1:$BK$1003,RelGegevens!$A231+'Data LMA'!$A$2,RelGegevens!I$2))</f>
        <v/>
      </c>
      <c r="J231" s="5" t="str">
        <f>IF(INDEX('Afvalgegevens LMA'!$A$1:$BK$1003,RelGegevens!$A231+'Data LMA'!$A$2,RelGegevens!J$2)="","",INDEX('Afvalgegevens LMA'!$A$1:$BK$1003,RelGegevens!$A231+'Data LMA'!$A$2,RelGegevens!J$2))</f>
        <v/>
      </c>
      <c r="K231" s="5" t="str">
        <f>IF(INDEX('Afvalgegevens LMA'!$A$1:$BK$1003,RelGegevens!$A231+'Data LMA'!$A$2,RelGegevens!K$2)="","",INDEX('Afvalgegevens LMA'!$A$1:$BK$1003,RelGegevens!$A231+'Data LMA'!$A$2,RelGegevens!K$2))</f>
        <v/>
      </c>
      <c r="L231" s="5" t="str">
        <f>IF(INDEX('Afvalgegevens LMA'!$A$1:$BK$1003,RelGegevens!$A231+'Data LMA'!$A$2,RelGegevens!L$2)="","",INDEX('Afvalgegevens LMA'!$A$1:$BK$1003,RelGegevens!$A231+'Data LMA'!$A$2,RelGegevens!L$2))</f>
        <v/>
      </c>
      <c r="M231" s="5" t="str">
        <f>IF(INDEX('Afvalgegevens LMA'!$A$1:$BK$1003,RelGegevens!$A231+'Data LMA'!$A$2,RelGegevens!M$2)="","",INDEX('Afvalgegevens LMA'!$A$1:$BK$1003,RelGegevens!$A231+'Data LMA'!$A$2,RelGegevens!M$2))</f>
        <v/>
      </c>
    </row>
    <row r="232" spans="1:13" x14ac:dyDescent="0.25">
      <c r="A232" s="8">
        <f t="shared" si="24"/>
        <v>230</v>
      </c>
      <c r="B232" s="8" t="str">
        <f t="shared" si="25"/>
        <v/>
      </c>
      <c r="C232" s="8" t="str">
        <f t="shared" si="26"/>
        <v/>
      </c>
      <c r="D232" s="5">
        <f t="shared" si="27"/>
        <v>-1</v>
      </c>
      <c r="E232" s="5">
        <f t="shared" si="28"/>
        <v>-1</v>
      </c>
      <c r="F232" s="5" t="str">
        <f t="shared" si="29"/>
        <v/>
      </c>
      <c r="G232" s="5" t="str">
        <f>IF(INDEX('Afvalgegevens LMA'!$A$1:$BK$1003,RelGegevens!$A232+'Data LMA'!$A$2,RelGegevens!G$2)="","",INDEX('Afvalgegevens LMA'!$A$1:$BK$1003,RelGegevens!$A232+'Data LMA'!$A$2,RelGegevens!G$2))</f>
        <v/>
      </c>
      <c r="H232" s="5" t="str">
        <f>IF(INDEX('Afvalgegevens LMA'!$A$1:$BK$1003,RelGegevens!$A232+'Data LMA'!$A$2,RelGegevens!H$2)="","",INDEX('Afvalgegevens LMA'!$A$1:$BK$1003,RelGegevens!$A232+'Data LMA'!$A$2,RelGegevens!H$2))</f>
        <v/>
      </c>
      <c r="I232" s="5" t="str">
        <f>IF(INDEX('Afvalgegevens LMA'!$A$1:$BK$1003,RelGegevens!$A232+'Data LMA'!$A$2,RelGegevens!I$2)="","",INDEX('Afvalgegevens LMA'!$A$1:$BK$1003,RelGegevens!$A232+'Data LMA'!$A$2,RelGegevens!I$2))</f>
        <v/>
      </c>
      <c r="J232" s="5" t="str">
        <f>IF(INDEX('Afvalgegevens LMA'!$A$1:$BK$1003,RelGegevens!$A232+'Data LMA'!$A$2,RelGegevens!J$2)="","",INDEX('Afvalgegevens LMA'!$A$1:$BK$1003,RelGegevens!$A232+'Data LMA'!$A$2,RelGegevens!J$2))</f>
        <v/>
      </c>
      <c r="K232" s="5" t="str">
        <f>IF(INDEX('Afvalgegevens LMA'!$A$1:$BK$1003,RelGegevens!$A232+'Data LMA'!$A$2,RelGegevens!K$2)="","",INDEX('Afvalgegevens LMA'!$A$1:$BK$1003,RelGegevens!$A232+'Data LMA'!$A$2,RelGegevens!K$2))</f>
        <v/>
      </c>
      <c r="L232" s="5" t="str">
        <f>IF(INDEX('Afvalgegevens LMA'!$A$1:$BK$1003,RelGegevens!$A232+'Data LMA'!$A$2,RelGegevens!L$2)="","",INDEX('Afvalgegevens LMA'!$A$1:$BK$1003,RelGegevens!$A232+'Data LMA'!$A$2,RelGegevens!L$2))</f>
        <v/>
      </c>
      <c r="M232" s="5" t="str">
        <f>IF(INDEX('Afvalgegevens LMA'!$A$1:$BK$1003,RelGegevens!$A232+'Data LMA'!$A$2,RelGegevens!M$2)="","",INDEX('Afvalgegevens LMA'!$A$1:$BK$1003,RelGegevens!$A232+'Data LMA'!$A$2,RelGegevens!M$2))</f>
        <v/>
      </c>
    </row>
    <row r="233" spans="1:13" x14ac:dyDescent="0.25">
      <c r="A233" s="8">
        <f t="shared" si="24"/>
        <v>231</v>
      </c>
      <c r="B233" s="8" t="str">
        <f t="shared" si="25"/>
        <v/>
      </c>
      <c r="C233" s="8" t="str">
        <f t="shared" si="26"/>
        <v/>
      </c>
      <c r="D233" s="5">
        <f t="shared" si="27"/>
        <v>-1</v>
      </c>
      <c r="E233" s="5">
        <f t="shared" si="28"/>
        <v>-1</v>
      </c>
      <c r="F233" s="5" t="str">
        <f t="shared" si="29"/>
        <v/>
      </c>
      <c r="G233" s="5" t="str">
        <f>IF(INDEX('Afvalgegevens LMA'!$A$1:$BK$1003,RelGegevens!$A233+'Data LMA'!$A$2,RelGegevens!G$2)="","",INDEX('Afvalgegevens LMA'!$A$1:$BK$1003,RelGegevens!$A233+'Data LMA'!$A$2,RelGegevens!G$2))</f>
        <v/>
      </c>
      <c r="H233" s="5" t="str">
        <f>IF(INDEX('Afvalgegevens LMA'!$A$1:$BK$1003,RelGegevens!$A233+'Data LMA'!$A$2,RelGegevens!H$2)="","",INDEX('Afvalgegevens LMA'!$A$1:$BK$1003,RelGegevens!$A233+'Data LMA'!$A$2,RelGegevens!H$2))</f>
        <v/>
      </c>
      <c r="I233" s="5" t="str">
        <f>IF(INDEX('Afvalgegevens LMA'!$A$1:$BK$1003,RelGegevens!$A233+'Data LMA'!$A$2,RelGegevens!I$2)="","",INDEX('Afvalgegevens LMA'!$A$1:$BK$1003,RelGegevens!$A233+'Data LMA'!$A$2,RelGegevens!I$2))</f>
        <v/>
      </c>
      <c r="J233" s="5" t="str">
        <f>IF(INDEX('Afvalgegevens LMA'!$A$1:$BK$1003,RelGegevens!$A233+'Data LMA'!$A$2,RelGegevens!J$2)="","",INDEX('Afvalgegevens LMA'!$A$1:$BK$1003,RelGegevens!$A233+'Data LMA'!$A$2,RelGegevens!J$2))</f>
        <v/>
      </c>
      <c r="K233" s="5" t="str">
        <f>IF(INDEX('Afvalgegevens LMA'!$A$1:$BK$1003,RelGegevens!$A233+'Data LMA'!$A$2,RelGegevens!K$2)="","",INDEX('Afvalgegevens LMA'!$A$1:$BK$1003,RelGegevens!$A233+'Data LMA'!$A$2,RelGegevens!K$2))</f>
        <v/>
      </c>
      <c r="L233" s="5" t="str">
        <f>IF(INDEX('Afvalgegevens LMA'!$A$1:$BK$1003,RelGegevens!$A233+'Data LMA'!$A$2,RelGegevens!L$2)="","",INDEX('Afvalgegevens LMA'!$A$1:$BK$1003,RelGegevens!$A233+'Data LMA'!$A$2,RelGegevens!L$2))</f>
        <v/>
      </c>
      <c r="M233" s="5" t="str">
        <f>IF(INDEX('Afvalgegevens LMA'!$A$1:$BK$1003,RelGegevens!$A233+'Data LMA'!$A$2,RelGegevens!M$2)="","",INDEX('Afvalgegevens LMA'!$A$1:$BK$1003,RelGegevens!$A233+'Data LMA'!$A$2,RelGegevens!M$2))</f>
        <v/>
      </c>
    </row>
    <row r="234" spans="1:13" x14ac:dyDescent="0.25">
      <c r="A234" s="8">
        <f t="shared" si="24"/>
        <v>232</v>
      </c>
      <c r="B234" s="8" t="str">
        <f t="shared" si="25"/>
        <v/>
      </c>
      <c r="C234" s="8" t="str">
        <f t="shared" si="26"/>
        <v/>
      </c>
      <c r="D234" s="5">
        <f t="shared" si="27"/>
        <v>-1</v>
      </c>
      <c r="E234" s="5">
        <f t="shared" si="28"/>
        <v>-1</v>
      </c>
      <c r="F234" s="5" t="str">
        <f t="shared" si="29"/>
        <v/>
      </c>
      <c r="G234" s="5" t="str">
        <f>IF(INDEX('Afvalgegevens LMA'!$A$1:$BK$1003,RelGegevens!$A234+'Data LMA'!$A$2,RelGegevens!G$2)="","",INDEX('Afvalgegevens LMA'!$A$1:$BK$1003,RelGegevens!$A234+'Data LMA'!$A$2,RelGegevens!G$2))</f>
        <v/>
      </c>
      <c r="H234" s="5" t="str">
        <f>IF(INDEX('Afvalgegevens LMA'!$A$1:$BK$1003,RelGegevens!$A234+'Data LMA'!$A$2,RelGegevens!H$2)="","",INDEX('Afvalgegevens LMA'!$A$1:$BK$1003,RelGegevens!$A234+'Data LMA'!$A$2,RelGegevens!H$2))</f>
        <v/>
      </c>
      <c r="I234" s="5" t="str">
        <f>IF(INDEX('Afvalgegevens LMA'!$A$1:$BK$1003,RelGegevens!$A234+'Data LMA'!$A$2,RelGegevens!I$2)="","",INDEX('Afvalgegevens LMA'!$A$1:$BK$1003,RelGegevens!$A234+'Data LMA'!$A$2,RelGegevens!I$2))</f>
        <v/>
      </c>
      <c r="J234" s="5" t="str">
        <f>IF(INDEX('Afvalgegevens LMA'!$A$1:$BK$1003,RelGegevens!$A234+'Data LMA'!$A$2,RelGegevens!J$2)="","",INDEX('Afvalgegevens LMA'!$A$1:$BK$1003,RelGegevens!$A234+'Data LMA'!$A$2,RelGegevens!J$2))</f>
        <v/>
      </c>
      <c r="K234" s="5" t="str">
        <f>IF(INDEX('Afvalgegevens LMA'!$A$1:$BK$1003,RelGegevens!$A234+'Data LMA'!$A$2,RelGegevens!K$2)="","",INDEX('Afvalgegevens LMA'!$A$1:$BK$1003,RelGegevens!$A234+'Data LMA'!$A$2,RelGegevens!K$2))</f>
        <v/>
      </c>
      <c r="L234" s="5" t="str">
        <f>IF(INDEX('Afvalgegevens LMA'!$A$1:$BK$1003,RelGegevens!$A234+'Data LMA'!$A$2,RelGegevens!L$2)="","",INDEX('Afvalgegevens LMA'!$A$1:$BK$1003,RelGegevens!$A234+'Data LMA'!$A$2,RelGegevens!L$2))</f>
        <v/>
      </c>
      <c r="M234" s="5" t="str">
        <f>IF(INDEX('Afvalgegevens LMA'!$A$1:$BK$1003,RelGegevens!$A234+'Data LMA'!$A$2,RelGegevens!M$2)="","",INDEX('Afvalgegevens LMA'!$A$1:$BK$1003,RelGegevens!$A234+'Data LMA'!$A$2,RelGegevens!M$2))</f>
        <v/>
      </c>
    </row>
    <row r="235" spans="1:13" x14ac:dyDescent="0.25">
      <c r="A235" s="8">
        <f t="shared" si="24"/>
        <v>233</v>
      </c>
      <c r="B235" s="8" t="str">
        <f t="shared" si="25"/>
        <v/>
      </c>
      <c r="C235" s="8" t="str">
        <f t="shared" si="26"/>
        <v/>
      </c>
      <c r="D235" s="5">
        <f t="shared" si="27"/>
        <v>-1</v>
      </c>
      <c r="E235" s="5">
        <f t="shared" si="28"/>
        <v>-1</v>
      </c>
      <c r="F235" s="5" t="str">
        <f t="shared" si="29"/>
        <v/>
      </c>
      <c r="G235" s="5" t="str">
        <f>IF(INDEX('Afvalgegevens LMA'!$A$1:$BK$1003,RelGegevens!$A235+'Data LMA'!$A$2,RelGegevens!G$2)="","",INDEX('Afvalgegevens LMA'!$A$1:$BK$1003,RelGegevens!$A235+'Data LMA'!$A$2,RelGegevens!G$2))</f>
        <v/>
      </c>
      <c r="H235" s="5" t="str">
        <f>IF(INDEX('Afvalgegevens LMA'!$A$1:$BK$1003,RelGegevens!$A235+'Data LMA'!$A$2,RelGegevens!H$2)="","",INDEX('Afvalgegevens LMA'!$A$1:$BK$1003,RelGegevens!$A235+'Data LMA'!$A$2,RelGegevens!H$2))</f>
        <v/>
      </c>
      <c r="I235" s="5" t="str">
        <f>IF(INDEX('Afvalgegevens LMA'!$A$1:$BK$1003,RelGegevens!$A235+'Data LMA'!$A$2,RelGegevens!I$2)="","",INDEX('Afvalgegevens LMA'!$A$1:$BK$1003,RelGegevens!$A235+'Data LMA'!$A$2,RelGegevens!I$2))</f>
        <v/>
      </c>
      <c r="J235" s="5" t="str">
        <f>IF(INDEX('Afvalgegevens LMA'!$A$1:$BK$1003,RelGegevens!$A235+'Data LMA'!$A$2,RelGegevens!J$2)="","",INDEX('Afvalgegevens LMA'!$A$1:$BK$1003,RelGegevens!$A235+'Data LMA'!$A$2,RelGegevens!J$2))</f>
        <v/>
      </c>
      <c r="K235" s="5" t="str">
        <f>IF(INDEX('Afvalgegevens LMA'!$A$1:$BK$1003,RelGegevens!$A235+'Data LMA'!$A$2,RelGegevens!K$2)="","",INDEX('Afvalgegevens LMA'!$A$1:$BK$1003,RelGegevens!$A235+'Data LMA'!$A$2,RelGegevens!K$2))</f>
        <v/>
      </c>
      <c r="L235" s="5" t="str">
        <f>IF(INDEX('Afvalgegevens LMA'!$A$1:$BK$1003,RelGegevens!$A235+'Data LMA'!$A$2,RelGegevens!L$2)="","",INDEX('Afvalgegevens LMA'!$A$1:$BK$1003,RelGegevens!$A235+'Data LMA'!$A$2,RelGegevens!L$2))</f>
        <v/>
      </c>
      <c r="M235" s="5" t="str">
        <f>IF(INDEX('Afvalgegevens LMA'!$A$1:$BK$1003,RelGegevens!$A235+'Data LMA'!$A$2,RelGegevens!M$2)="","",INDEX('Afvalgegevens LMA'!$A$1:$BK$1003,RelGegevens!$A235+'Data LMA'!$A$2,RelGegevens!M$2))</f>
        <v/>
      </c>
    </row>
    <row r="236" spans="1:13" x14ac:dyDescent="0.25">
      <c r="A236" s="8">
        <f t="shared" si="24"/>
        <v>234</v>
      </c>
      <c r="B236" s="8" t="str">
        <f t="shared" si="25"/>
        <v/>
      </c>
      <c r="C236" s="8" t="str">
        <f t="shared" si="26"/>
        <v/>
      </c>
      <c r="D236" s="5">
        <f t="shared" si="27"/>
        <v>-1</v>
      </c>
      <c r="E236" s="5">
        <f t="shared" si="28"/>
        <v>-1</v>
      </c>
      <c r="F236" s="5" t="str">
        <f t="shared" si="29"/>
        <v/>
      </c>
      <c r="G236" s="5" t="str">
        <f>IF(INDEX('Afvalgegevens LMA'!$A$1:$BK$1003,RelGegevens!$A236+'Data LMA'!$A$2,RelGegevens!G$2)="","",INDEX('Afvalgegevens LMA'!$A$1:$BK$1003,RelGegevens!$A236+'Data LMA'!$A$2,RelGegevens!G$2))</f>
        <v/>
      </c>
      <c r="H236" s="5" t="str">
        <f>IF(INDEX('Afvalgegevens LMA'!$A$1:$BK$1003,RelGegevens!$A236+'Data LMA'!$A$2,RelGegevens!H$2)="","",INDEX('Afvalgegevens LMA'!$A$1:$BK$1003,RelGegevens!$A236+'Data LMA'!$A$2,RelGegevens!H$2))</f>
        <v/>
      </c>
      <c r="I236" s="5" t="str">
        <f>IF(INDEX('Afvalgegevens LMA'!$A$1:$BK$1003,RelGegevens!$A236+'Data LMA'!$A$2,RelGegevens!I$2)="","",INDEX('Afvalgegevens LMA'!$A$1:$BK$1003,RelGegevens!$A236+'Data LMA'!$A$2,RelGegevens!I$2))</f>
        <v/>
      </c>
      <c r="J236" s="5" t="str">
        <f>IF(INDEX('Afvalgegevens LMA'!$A$1:$BK$1003,RelGegevens!$A236+'Data LMA'!$A$2,RelGegevens!J$2)="","",INDEX('Afvalgegevens LMA'!$A$1:$BK$1003,RelGegevens!$A236+'Data LMA'!$A$2,RelGegevens!J$2))</f>
        <v/>
      </c>
      <c r="K236" s="5" t="str">
        <f>IF(INDEX('Afvalgegevens LMA'!$A$1:$BK$1003,RelGegevens!$A236+'Data LMA'!$A$2,RelGegevens!K$2)="","",INDEX('Afvalgegevens LMA'!$A$1:$BK$1003,RelGegevens!$A236+'Data LMA'!$A$2,RelGegevens!K$2))</f>
        <v/>
      </c>
      <c r="L236" s="5" t="str">
        <f>IF(INDEX('Afvalgegevens LMA'!$A$1:$BK$1003,RelGegevens!$A236+'Data LMA'!$A$2,RelGegevens!L$2)="","",INDEX('Afvalgegevens LMA'!$A$1:$BK$1003,RelGegevens!$A236+'Data LMA'!$A$2,RelGegevens!L$2))</f>
        <v/>
      </c>
      <c r="M236" s="5" t="str">
        <f>IF(INDEX('Afvalgegevens LMA'!$A$1:$BK$1003,RelGegevens!$A236+'Data LMA'!$A$2,RelGegevens!M$2)="","",INDEX('Afvalgegevens LMA'!$A$1:$BK$1003,RelGegevens!$A236+'Data LMA'!$A$2,RelGegevens!M$2))</f>
        <v/>
      </c>
    </row>
    <row r="237" spans="1:13" x14ac:dyDescent="0.25">
      <c r="A237" s="8">
        <f t="shared" si="24"/>
        <v>235</v>
      </c>
      <c r="B237" s="8" t="str">
        <f t="shared" si="25"/>
        <v/>
      </c>
      <c r="C237" s="8" t="str">
        <f t="shared" si="26"/>
        <v/>
      </c>
      <c r="D237" s="5">
        <f t="shared" si="27"/>
        <v>-1</v>
      </c>
      <c r="E237" s="5">
        <f t="shared" si="28"/>
        <v>-1</v>
      </c>
      <c r="F237" s="5" t="str">
        <f t="shared" si="29"/>
        <v/>
      </c>
      <c r="G237" s="5" t="str">
        <f>IF(INDEX('Afvalgegevens LMA'!$A$1:$BK$1003,RelGegevens!$A237+'Data LMA'!$A$2,RelGegevens!G$2)="","",INDEX('Afvalgegevens LMA'!$A$1:$BK$1003,RelGegevens!$A237+'Data LMA'!$A$2,RelGegevens!G$2))</f>
        <v/>
      </c>
      <c r="H237" s="5" t="str">
        <f>IF(INDEX('Afvalgegevens LMA'!$A$1:$BK$1003,RelGegevens!$A237+'Data LMA'!$A$2,RelGegevens!H$2)="","",INDEX('Afvalgegevens LMA'!$A$1:$BK$1003,RelGegevens!$A237+'Data LMA'!$A$2,RelGegevens!H$2))</f>
        <v/>
      </c>
      <c r="I237" s="5" t="str">
        <f>IF(INDEX('Afvalgegevens LMA'!$A$1:$BK$1003,RelGegevens!$A237+'Data LMA'!$A$2,RelGegevens!I$2)="","",INDEX('Afvalgegevens LMA'!$A$1:$BK$1003,RelGegevens!$A237+'Data LMA'!$A$2,RelGegevens!I$2))</f>
        <v/>
      </c>
      <c r="J237" s="5" t="str">
        <f>IF(INDEX('Afvalgegevens LMA'!$A$1:$BK$1003,RelGegevens!$A237+'Data LMA'!$A$2,RelGegevens!J$2)="","",INDEX('Afvalgegevens LMA'!$A$1:$BK$1003,RelGegevens!$A237+'Data LMA'!$A$2,RelGegevens!J$2))</f>
        <v/>
      </c>
      <c r="K237" s="5" t="str">
        <f>IF(INDEX('Afvalgegevens LMA'!$A$1:$BK$1003,RelGegevens!$A237+'Data LMA'!$A$2,RelGegevens!K$2)="","",INDEX('Afvalgegevens LMA'!$A$1:$BK$1003,RelGegevens!$A237+'Data LMA'!$A$2,RelGegevens!K$2))</f>
        <v/>
      </c>
      <c r="L237" s="5" t="str">
        <f>IF(INDEX('Afvalgegevens LMA'!$A$1:$BK$1003,RelGegevens!$A237+'Data LMA'!$A$2,RelGegevens!L$2)="","",INDEX('Afvalgegevens LMA'!$A$1:$BK$1003,RelGegevens!$A237+'Data LMA'!$A$2,RelGegevens!L$2))</f>
        <v/>
      </c>
      <c r="M237" s="5" t="str">
        <f>IF(INDEX('Afvalgegevens LMA'!$A$1:$BK$1003,RelGegevens!$A237+'Data LMA'!$A$2,RelGegevens!M$2)="","",INDEX('Afvalgegevens LMA'!$A$1:$BK$1003,RelGegevens!$A237+'Data LMA'!$A$2,RelGegevens!M$2))</f>
        <v/>
      </c>
    </row>
    <row r="238" spans="1:13" x14ac:dyDescent="0.25">
      <c r="A238" s="8">
        <f t="shared" si="24"/>
        <v>236</v>
      </c>
      <c r="B238" s="8" t="str">
        <f t="shared" si="25"/>
        <v/>
      </c>
      <c r="C238" s="8" t="str">
        <f t="shared" si="26"/>
        <v/>
      </c>
      <c r="D238" s="5">
        <f t="shared" si="27"/>
        <v>-1</v>
      </c>
      <c r="E238" s="5">
        <f t="shared" si="28"/>
        <v>-1</v>
      </c>
      <c r="F238" s="5" t="str">
        <f t="shared" si="29"/>
        <v/>
      </c>
      <c r="G238" s="5" t="str">
        <f>IF(INDEX('Afvalgegevens LMA'!$A$1:$BK$1003,RelGegevens!$A238+'Data LMA'!$A$2,RelGegevens!G$2)="","",INDEX('Afvalgegevens LMA'!$A$1:$BK$1003,RelGegevens!$A238+'Data LMA'!$A$2,RelGegevens!G$2))</f>
        <v/>
      </c>
      <c r="H238" s="5" t="str">
        <f>IF(INDEX('Afvalgegevens LMA'!$A$1:$BK$1003,RelGegevens!$A238+'Data LMA'!$A$2,RelGegevens!H$2)="","",INDEX('Afvalgegevens LMA'!$A$1:$BK$1003,RelGegevens!$A238+'Data LMA'!$A$2,RelGegevens!H$2))</f>
        <v/>
      </c>
      <c r="I238" s="5" t="str">
        <f>IF(INDEX('Afvalgegevens LMA'!$A$1:$BK$1003,RelGegevens!$A238+'Data LMA'!$A$2,RelGegevens!I$2)="","",INDEX('Afvalgegevens LMA'!$A$1:$BK$1003,RelGegevens!$A238+'Data LMA'!$A$2,RelGegevens!I$2))</f>
        <v/>
      </c>
      <c r="J238" s="5" t="str">
        <f>IF(INDEX('Afvalgegevens LMA'!$A$1:$BK$1003,RelGegevens!$A238+'Data LMA'!$A$2,RelGegevens!J$2)="","",INDEX('Afvalgegevens LMA'!$A$1:$BK$1003,RelGegevens!$A238+'Data LMA'!$A$2,RelGegevens!J$2))</f>
        <v/>
      </c>
      <c r="K238" s="5" t="str">
        <f>IF(INDEX('Afvalgegevens LMA'!$A$1:$BK$1003,RelGegevens!$A238+'Data LMA'!$A$2,RelGegevens!K$2)="","",INDEX('Afvalgegevens LMA'!$A$1:$BK$1003,RelGegevens!$A238+'Data LMA'!$A$2,RelGegevens!K$2))</f>
        <v/>
      </c>
      <c r="L238" s="5" t="str">
        <f>IF(INDEX('Afvalgegevens LMA'!$A$1:$BK$1003,RelGegevens!$A238+'Data LMA'!$A$2,RelGegevens!L$2)="","",INDEX('Afvalgegevens LMA'!$A$1:$BK$1003,RelGegevens!$A238+'Data LMA'!$A$2,RelGegevens!L$2))</f>
        <v/>
      </c>
      <c r="M238" s="5" t="str">
        <f>IF(INDEX('Afvalgegevens LMA'!$A$1:$BK$1003,RelGegevens!$A238+'Data LMA'!$A$2,RelGegevens!M$2)="","",INDEX('Afvalgegevens LMA'!$A$1:$BK$1003,RelGegevens!$A238+'Data LMA'!$A$2,RelGegevens!M$2))</f>
        <v/>
      </c>
    </row>
    <row r="239" spans="1:13" x14ac:dyDescent="0.25">
      <c r="A239" s="8">
        <f t="shared" si="24"/>
        <v>237</v>
      </c>
      <c r="B239" s="8" t="str">
        <f t="shared" si="25"/>
        <v/>
      </c>
      <c r="C239" s="8" t="str">
        <f t="shared" si="26"/>
        <v/>
      </c>
      <c r="D239" s="5">
        <f t="shared" si="27"/>
        <v>-1</v>
      </c>
      <c r="E239" s="5">
        <f t="shared" si="28"/>
        <v>-1</v>
      </c>
      <c r="F239" s="5" t="str">
        <f t="shared" si="29"/>
        <v/>
      </c>
      <c r="G239" s="5" t="str">
        <f>IF(INDEX('Afvalgegevens LMA'!$A$1:$BK$1003,RelGegevens!$A239+'Data LMA'!$A$2,RelGegevens!G$2)="","",INDEX('Afvalgegevens LMA'!$A$1:$BK$1003,RelGegevens!$A239+'Data LMA'!$A$2,RelGegevens!G$2))</f>
        <v/>
      </c>
      <c r="H239" s="5" t="str">
        <f>IF(INDEX('Afvalgegevens LMA'!$A$1:$BK$1003,RelGegevens!$A239+'Data LMA'!$A$2,RelGegevens!H$2)="","",INDEX('Afvalgegevens LMA'!$A$1:$BK$1003,RelGegevens!$A239+'Data LMA'!$A$2,RelGegevens!H$2))</f>
        <v/>
      </c>
      <c r="I239" s="5" t="str">
        <f>IF(INDEX('Afvalgegevens LMA'!$A$1:$BK$1003,RelGegevens!$A239+'Data LMA'!$A$2,RelGegevens!I$2)="","",INDEX('Afvalgegevens LMA'!$A$1:$BK$1003,RelGegevens!$A239+'Data LMA'!$A$2,RelGegevens!I$2))</f>
        <v/>
      </c>
      <c r="J239" s="5" t="str">
        <f>IF(INDEX('Afvalgegevens LMA'!$A$1:$BK$1003,RelGegevens!$A239+'Data LMA'!$A$2,RelGegevens!J$2)="","",INDEX('Afvalgegevens LMA'!$A$1:$BK$1003,RelGegevens!$A239+'Data LMA'!$A$2,RelGegevens!J$2))</f>
        <v/>
      </c>
      <c r="K239" s="5" t="str">
        <f>IF(INDEX('Afvalgegevens LMA'!$A$1:$BK$1003,RelGegevens!$A239+'Data LMA'!$A$2,RelGegevens!K$2)="","",INDEX('Afvalgegevens LMA'!$A$1:$BK$1003,RelGegevens!$A239+'Data LMA'!$A$2,RelGegevens!K$2))</f>
        <v/>
      </c>
      <c r="L239" s="5" t="str">
        <f>IF(INDEX('Afvalgegevens LMA'!$A$1:$BK$1003,RelGegevens!$A239+'Data LMA'!$A$2,RelGegevens!L$2)="","",INDEX('Afvalgegevens LMA'!$A$1:$BK$1003,RelGegevens!$A239+'Data LMA'!$A$2,RelGegevens!L$2))</f>
        <v/>
      </c>
      <c r="M239" s="5" t="str">
        <f>IF(INDEX('Afvalgegevens LMA'!$A$1:$BK$1003,RelGegevens!$A239+'Data LMA'!$A$2,RelGegevens!M$2)="","",INDEX('Afvalgegevens LMA'!$A$1:$BK$1003,RelGegevens!$A239+'Data LMA'!$A$2,RelGegevens!M$2))</f>
        <v/>
      </c>
    </row>
    <row r="240" spans="1:13" x14ac:dyDescent="0.25">
      <c r="A240" s="8">
        <f t="shared" si="24"/>
        <v>238</v>
      </c>
      <c r="B240" s="8" t="str">
        <f t="shared" si="25"/>
        <v/>
      </c>
      <c r="C240" s="8" t="str">
        <f t="shared" si="26"/>
        <v/>
      </c>
      <c r="D240" s="5">
        <f t="shared" si="27"/>
        <v>-1</v>
      </c>
      <c r="E240" s="5">
        <f t="shared" si="28"/>
        <v>-1</v>
      </c>
      <c r="F240" s="5" t="str">
        <f t="shared" si="29"/>
        <v/>
      </c>
      <c r="G240" s="5" t="str">
        <f>IF(INDEX('Afvalgegevens LMA'!$A$1:$BK$1003,RelGegevens!$A240+'Data LMA'!$A$2,RelGegevens!G$2)="","",INDEX('Afvalgegevens LMA'!$A$1:$BK$1003,RelGegevens!$A240+'Data LMA'!$A$2,RelGegevens!G$2))</f>
        <v/>
      </c>
      <c r="H240" s="5" t="str">
        <f>IF(INDEX('Afvalgegevens LMA'!$A$1:$BK$1003,RelGegevens!$A240+'Data LMA'!$A$2,RelGegevens!H$2)="","",INDEX('Afvalgegevens LMA'!$A$1:$BK$1003,RelGegevens!$A240+'Data LMA'!$A$2,RelGegevens!H$2))</f>
        <v/>
      </c>
      <c r="I240" s="5" t="str">
        <f>IF(INDEX('Afvalgegevens LMA'!$A$1:$BK$1003,RelGegevens!$A240+'Data LMA'!$A$2,RelGegevens!I$2)="","",INDEX('Afvalgegevens LMA'!$A$1:$BK$1003,RelGegevens!$A240+'Data LMA'!$A$2,RelGegevens!I$2))</f>
        <v/>
      </c>
      <c r="J240" s="5" t="str">
        <f>IF(INDEX('Afvalgegevens LMA'!$A$1:$BK$1003,RelGegevens!$A240+'Data LMA'!$A$2,RelGegevens!J$2)="","",INDEX('Afvalgegevens LMA'!$A$1:$BK$1003,RelGegevens!$A240+'Data LMA'!$A$2,RelGegevens!J$2))</f>
        <v/>
      </c>
      <c r="K240" s="5" t="str">
        <f>IF(INDEX('Afvalgegevens LMA'!$A$1:$BK$1003,RelGegevens!$A240+'Data LMA'!$A$2,RelGegevens!K$2)="","",INDEX('Afvalgegevens LMA'!$A$1:$BK$1003,RelGegevens!$A240+'Data LMA'!$A$2,RelGegevens!K$2))</f>
        <v/>
      </c>
      <c r="L240" s="5" t="str">
        <f>IF(INDEX('Afvalgegevens LMA'!$A$1:$BK$1003,RelGegevens!$A240+'Data LMA'!$A$2,RelGegevens!L$2)="","",INDEX('Afvalgegevens LMA'!$A$1:$BK$1003,RelGegevens!$A240+'Data LMA'!$A$2,RelGegevens!L$2))</f>
        <v/>
      </c>
      <c r="M240" s="5" t="str">
        <f>IF(INDEX('Afvalgegevens LMA'!$A$1:$BK$1003,RelGegevens!$A240+'Data LMA'!$A$2,RelGegevens!M$2)="","",INDEX('Afvalgegevens LMA'!$A$1:$BK$1003,RelGegevens!$A240+'Data LMA'!$A$2,RelGegevens!M$2))</f>
        <v/>
      </c>
    </row>
    <row r="241" spans="1:13" x14ac:dyDescent="0.25">
      <c r="A241" s="8">
        <f t="shared" si="24"/>
        <v>239</v>
      </c>
      <c r="B241" s="8" t="str">
        <f t="shared" si="25"/>
        <v/>
      </c>
      <c r="C241" s="8" t="str">
        <f t="shared" si="26"/>
        <v/>
      </c>
      <c r="D241" s="5">
        <f t="shared" si="27"/>
        <v>-1</v>
      </c>
      <c r="E241" s="5">
        <f t="shared" si="28"/>
        <v>-1</v>
      </c>
      <c r="F241" s="5" t="str">
        <f t="shared" si="29"/>
        <v/>
      </c>
      <c r="G241" s="5" t="str">
        <f>IF(INDEX('Afvalgegevens LMA'!$A$1:$BK$1003,RelGegevens!$A241+'Data LMA'!$A$2,RelGegevens!G$2)="","",INDEX('Afvalgegevens LMA'!$A$1:$BK$1003,RelGegevens!$A241+'Data LMA'!$A$2,RelGegevens!G$2))</f>
        <v/>
      </c>
      <c r="H241" s="5" t="str">
        <f>IF(INDEX('Afvalgegevens LMA'!$A$1:$BK$1003,RelGegevens!$A241+'Data LMA'!$A$2,RelGegevens!H$2)="","",INDEX('Afvalgegevens LMA'!$A$1:$BK$1003,RelGegevens!$A241+'Data LMA'!$A$2,RelGegevens!H$2))</f>
        <v/>
      </c>
      <c r="I241" s="5" t="str">
        <f>IF(INDEX('Afvalgegevens LMA'!$A$1:$BK$1003,RelGegevens!$A241+'Data LMA'!$A$2,RelGegevens!I$2)="","",INDEX('Afvalgegevens LMA'!$A$1:$BK$1003,RelGegevens!$A241+'Data LMA'!$A$2,RelGegevens!I$2))</f>
        <v/>
      </c>
      <c r="J241" s="5" t="str">
        <f>IF(INDEX('Afvalgegevens LMA'!$A$1:$BK$1003,RelGegevens!$A241+'Data LMA'!$A$2,RelGegevens!J$2)="","",INDEX('Afvalgegevens LMA'!$A$1:$BK$1003,RelGegevens!$A241+'Data LMA'!$A$2,RelGegevens!J$2))</f>
        <v/>
      </c>
      <c r="K241" s="5" t="str">
        <f>IF(INDEX('Afvalgegevens LMA'!$A$1:$BK$1003,RelGegevens!$A241+'Data LMA'!$A$2,RelGegevens!K$2)="","",INDEX('Afvalgegevens LMA'!$A$1:$BK$1003,RelGegevens!$A241+'Data LMA'!$A$2,RelGegevens!K$2))</f>
        <v/>
      </c>
      <c r="L241" s="5" t="str">
        <f>IF(INDEX('Afvalgegevens LMA'!$A$1:$BK$1003,RelGegevens!$A241+'Data LMA'!$A$2,RelGegevens!L$2)="","",INDEX('Afvalgegevens LMA'!$A$1:$BK$1003,RelGegevens!$A241+'Data LMA'!$A$2,RelGegevens!L$2))</f>
        <v/>
      </c>
      <c r="M241" s="5" t="str">
        <f>IF(INDEX('Afvalgegevens LMA'!$A$1:$BK$1003,RelGegevens!$A241+'Data LMA'!$A$2,RelGegevens!M$2)="","",INDEX('Afvalgegevens LMA'!$A$1:$BK$1003,RelGegevens!$A241+'Data LMA'!$A$2,RelGegevens!M$2))</f>
        <v/>
      </c>
    </row>
    <row r="242" spans="1:13" x14ac:dyDescent="0.25">
      <c r="A242" s="8">
        <f t="shared" si="24"/>
        <v>240</v>
      </c>
      <c r="B242" s="8" t="str">
        <f t="shared" si="25"/>
        <v/>
      </c>
      <c r="C242" s="8" t="str">
        <f t="shared" si="26"/>
        <v/>
      </c>
      <c r="D242" s="5">
        <f t="shared" si="27"/>
        <v>-1</v>
      </c>
      <c r="E242" s="5">
        <f t="shared" si="28"/>
        <v>-1</v>
      </c>
      <c r="F242" s="5" t="str">
        <f t="shared" si="29"/>
        <v/>
      </c>
      <c r="G242" s="5" t="str">
        <f>IF(INDEX('Afvalgegevens LMA'!$A$1:$BK$1003,RelGegevens!$A242+'Data LMA'!$A$2,RelGegevens!G$2)="","",INDEX('Afvalgegevens LMA'!$A$1:$BK$1003,RelGegevens!$A242+'Data LMA'!$A$2,RelGegevens!G$2))</f>
        <v/>
      </c>
      <c r="H242" s="5" t="str">
        <f>IF(INDEX('Afvalgegevens LMA'!$A$1:$BK$1003,RelGegevens!$A242+'Data LMA'!$A$2,RelGegevens!H$2)="","",INDEX('Afvalgegevens LMA'!$A$1:$BK$1003,RelGegevens!$A242+'Data LMA'!$A$2,RelGegevens!H$2))</f>
        <v/>
      </c>
      <c r="I242" s="5" t="str">
        <f>IF(INDEX('Afvalgegevens LMA'!$A$1:$BK$1003,RelGegevens!$A242+'Data LMA'!$A$2,RelGegevens!I$2)="","",INDEX('Afvalgegevens LMA'!$A$1:$BK$1003,RelGegevens!$A242+'Data LMA'!$A$2,RelGegevens!I$2))</f>
        <v/>
      </c>
      <c r="J242" s="5" t="str">
        <f>IF(INDEX('Afvalgegevens LMA'!$A$1:$BK$1003,RelGegevens!$A242+'Data LMA'!$A$2,RelGegevens!J$2)="","",INDEX('Afvalgegevens LMA'!$A$1:$BK$1003,RelGegevens!$A242+'Data LMA'!$A$2,RelGegevens!J$2))</f>
        <v/>
      </c>
      <c r="K242" s="5" t="str">
        <f>IF(INDEX('Afvalgegevens LMA'!$A$1:$BK$1003,RelGegevens!$A242+'Data LMA'!$A$2,RelGegevens!K$2)="","",INDEX('Afvalgegevens LMA'!$A$1:$BK$1003,RelGegevens!$A242+'Data LMA'!$A$2,RelGegevens!K$2))</f>
        <v/>
      </c>
      <c r="L242" s="5" t="str">
        <f>IF(INDEX('Afvalgegevens LMA'!$A$1:$BK$1003,RelGegevens!$A242+'Data LMA'!$A$2,RelGegevens!L$2)="","",INDEX('Afvalgegevens LMA'!$A$1:$BK$1003,RelGegevens!$A242+'Data LMA'!$A$2,RelGegevens!L$2))</f>
        <v/>
      </c>
      <c r="M242" s="5" t="str">
        <f>IF(INDEX('Afvalgegevens LMA'!$A$1:$BK$1003,RelGegevens!$A242+'Data LMA'!$A$2,RelGegevens!M$2)="","",INDEX('Afvalgegevens LMA'!$A$1:$BK$1003,RelGegevens!$A242+'Data LMA'!$A$2,RelGegevens!M$2))</f>
        <v/>
      </c>
    </row>
    <row r="243" spans="1:13" x14ac:dyDescent="0.25">
      <c r="A243" s="8">
        <f t="shared" si="24"/>
        <v>241</v>
      </c>
      <c r="B243" s="8" t="str">
        <f t="shared" si="25"/>
        <v/>
      </c>
      <c r="C243" s="8" t="str">
        <f t="shared" si="26"/>
        <v/>
      </c>
      <c r="D243" s="5">
        <f t="shared" si="27"/>
        <v>-1</v>
      </c>
      <c r="E243" s="5">
        <f t="shared" si="28"/>
        <v>-1</v>
      </c>
      <c r="F243" s="5" t="str">
        <f t="shared" si="29"/>
        <v/>
      </c>
      <c r="G243" s="5" t="str">
        <f>IF(INDEX('Afvalgegevens LMA'!$A$1:$BK$1003,RelGegevens!$A243+'Data LMA'!$A$2,RelGegevens!G$2)="","",INDEX('Afvalgegevens LMA'!$A$1:$BK$1003,RelGegevens!$A243+'Data LMA'!$A$2,RelGegevens!G$2))</f>
        <v/>
      </c>
      <c r="H243" s="5" t="str">
        <f>IF(INDEX('Afvalgegevens LMA'!$A$1:$BK$1003,RelGegevens!$A243+'Data LMA'!$A$2,RelGegevens!H$2)="","",INDEX('Afvalgegevens LMA'!$A$1:$BK$1003,RelGegevens!$A243+'Data LMA'!$A$2,RelGegevens!H$2))</f>
        <v/>
      </c>
      <c r="I243" s="5" t="str">
        <f>IF(INDEX('Afvalgegevens LMA'!$A$1:$BK$1003,RelGegevens!$A243+'Data LMA'!$A$2,RelGegevens!I$2)="","",INDEX('Afvalgegevens LMA'!$A$1:$BK$1003,RelGegevens!$A243+'Data LMA'!$A$2,RelGegevens!I$2))</f>
        <v/>
      </c>
      <c r="J243" s="5" t="str">
        <f>IF(INDEX('Afvalgegevens LMA'!$A$1:$BK$1003,RelGegevens!$A243+'Data LMA'!$A$2,RelGegevens!J$2)="","",INDEX('Afvalgegevens LMA'!$A$1:$BK$1003,RelGegevens!$A243+'Data LMA'!$A$2,RelGegevens!J$2))</f>
        <v/>
      </c>
      <c r="K243" s="5" t="str">
        <f>IF(INDEX('Afvalgegevens LMA'!$A$1:$BK$1003,RelGegevens!$A243+'Data LMA'!$A$2,RelGegevens!K$2)="","",INDEX('Afvalgegevens LMA'!$A$1:$BK$1003,RelGegevens!$A243+'Data LMA'!$A$2,RelGegevens!K$2))</f>
        <v/>
      </c>
      <c r="L243" s="5" t="str">
        <f>IF(INDEX('Afvalgegevens LMA'!$A$1:$BK$1003,RelGegevens!$A243+'Data LMA'!$A$2,RelGegevens!L$2)="","",INDEX('Afvalgegevens LMA'!$A$1:$BK$1003,RelGegevens!$A243+'Data LMA'!$A$2,RelGegevens!L$2))</f>
        <v/>
      </c>
      <c r="M243" s="5" t="str">
        <f>IF(INDEX('Afvalgegevens LMA'!$A$1:$BK$1003,RelGegevens!$A243+'Data LMA'!$A$2,RelGegevens!M$2)="","",INDEX('Afvalgegevens LMA'!$A$1:$BK$1003,RelGegevens!$A243+'Data LMA'!$A$2,RelGegevens!M$2))</f>
        <v/>
      </c>
    </row>
    <row r="244" spans="1:13" x14ac:dyDescent="0.25">
      <c r="A244" s="8">
        <f t="shared" si="24"/>
        <v>242</v>
      </c>
      <c r="B244" s="8" t="str">
        <f t="shared" si="25"/>
        <v/>
      </c>
      <c r="C244" s="8" t="str">
        <f t="shared" si="26"/>
        <v/>
      </c>
      <c r="D244" s="5">
        <f t="shared" si="27"/>
        <v>-1</v>
      </c>
      <c r="E244" s="5">
        <f t="shared" si="28"/>
        <v>-1</v>
      </c>
      <c r="F244" s="5" t="str">
        <f t="shared" si="29"/>
        <v/>
      </c>
      <c r="G244" s="5" t="str">
        <f>IF(INDEX('Afvalgegevens LMA'!$A$1:$BK$1003,RelGegevens!$A244+'Data LMA'!$A$2,RelGegevens!G$2)="","",INDEX('Afvalgegevens LMA'!$A$1:$BK$1003,RelGegevens!$A244+'Data LMA'!$A$2,RelGegevens!G$2))</f>
        <v/>
      </c>
      <c r="H244" s="5" t="str">
        <f>IF(INDEX('Afvalgegevens LMA'!$A$1:$BK$1003,RelGegevens!$A244+'Data LMA'!$A$2,RelGegevens!H$2)="","",INDEX('Afvalgegevens LMA'!$A$1:$BK$1003,RelGegevens!$A244+'Data LMA'!$A$2,RelGegevens!H$2))</f>
        <v/>
      </c>
      <c r="I244" s="5" t="str">
        <f>IF(INDEX('Afvalgegevens LMA'!$A$1:$BK$1003,RelGegevens!$A244+'Data LMA'!$A$2,RelGegevens!I$2)="","",INDEX('Afvalgegevens LMA'!$A$1:$BK$1003,RelGegevens!$A244+'Data LMA'!$A$2,RelGegevens!I$2))</f>
        <v/>
      </c>
      <c r="J244" s="5" t="str">
        <f>IF(INDEX('Afvalgegevens LMA'!$A$1:$BK$1003,RelGegevens!$A244+'Data LMA'!$A$2,RelGegevens!J$2)="","",INDEX('Afvalgegevens LMA'!$A$1:$BK$1003,RelGegevens!$A244+'Data LMA'!$A$2,RelGegevens!J$2))</f>
        <v/>
      </c>
      <c r="K244" s="5" t="str">
        <f>IF(INDEX('Afvalgegevens LMA'!$A$1:$BK$1003,RelGegevens!$A244+'Data LMA'!$A$2,RelGegevens!K$2)="","",INDEX('Afvalgegevens LMA'!$A$1:$BK$1003,RelGegevens!$A244+'Data LMA'!$A$2,RelGegevens!K$2))</f>
        <v/>
      </c>
      <c r="L244" s="5" t="str">
        <f>IF(INDEX('Afvalgegevens LMA'!$A$1:$BK$1003,RelGegevens!$A244+'Data LMA'!$A$2,RelGegevens!L$2)="","",INDEX('Afvalgegevens LMA'!$A$1:$BK$1003,RelGegevens!$A244+'Data LMA'!$A$2,RelGegevens!L$2))</f>
        <v/>
      </c>
      <c r="M244" s="5" t="str">
        <f>IF(INDEX('Afvalgegevens LMA'!$A$1:$BK$1003,RelGegevens!$A244+'Data LMA'!$A$2,RelGegevens!M$2)="","",INDEX('Afvalgegevens LMA'!$A$1:$BK$1003,RelGegevens!$A244+'Data LMA'!$A$2,RelGegevens!M$2))</f>
        <v/>
      </c>
    </row>
    <row r="245" spans="1:13" x14ac:dyDescent="0.25">
      <c r="A245" s="8">
        <f t="shared" si="24"/>
        <v>243</v>
      </c>
      <c r="B245" s="8" t="str">
        <f t="shared" si="25"/>
        <v/>
      </c>
      <c r="C245" s="8" t="str">
        <f t="shared" si="26"/>
        <v/>
      </c>
      <c r="D245" s="5">
        <f t="shared" si="27"/>
        <v>-1</v>
      </c>
      <c r="E245" s="5">
        <f t="shared" si="28"/>
        <v>-1</v>
      </c>
      <c r="F245" s="5" t="str">
        <f t="shared" si="29"/>
        <v/>
      </c>
      <c r="G245" s="5" t="str">
        <f>IF(INDEX('Afvalgegevens LMA'!$A$1:$BK$1003,RelGegevens!$A245+'Data LMA'!$A$2,RelGegevens!G$2)="","",INDEX('Afvalgegevens LMA'!$A$1:$BK$1003,RelGegevens!$A245+'Data LMA'!$A$2,RelGegevens!G$2))</f>
        <v/>
      </c>
      <c r="H245" s="5" t="str">
        <f>IF(INDEX('Afvalgegevens LMA'!$A$1:$BK$1003,RelGegevens!$A245+'Data LMA'!$A$2,RelGegevens!H$2)="","",INDEX('Afvalgegevens LMA'!$A$1:$BK$1003,RelGegevens!$A245+'Data LMA'!$A$2,RelGegevens!H$2))</f>
        <v/>
      </c>
      <c r="I245" s="5" t="str">
        <f>IF(INDEX('Afvalgegevens LMA'!$A$1:$BK$1003,RelGegevens!$A245+'Data LMA'!$A$2,RelGegevens!I$2)="","",INDEX('Afvalgegevens LMA'!$A$1:$BK$1003,RelGegevens!$A245+'Data LMA'!$A$2,RelGegevens!I$2))</f>
        <v/>
      </c>
      <c r="J245" s="5" t="str">
        <f>IF(INDEX('Afvalgegevens LMA'!$A$1:$BK$1003,RelGegevens!$A245+'Data LMA'!$A$2,RelGegevens!J$2)="","",INDEX('Afvalgegevens LMA'!$A$1:$BK$1003,RelGegevens!$A245+'Data LMA'!$A$2,RelGegevens!J$2))</f>
        <v/>
      </c>
      <c r="K245" s="5" t="str">
        <f>IF(INDEX('Afvalgegevens LMA'!$A$1:$BK$1003,RelGegevens!$A245+'Data LMA'!$A$2,RelGegevens!K$2)="","",INDEX('Afvalgegevens LMA'!$A$1:$BK$1003,RelGegevens!$A245+'Data LMA'!$A$2,RelGegevens!K$2))</f>
        <v/>
      </c>
      <c r="L245" s="5" t="str">
        <f>IF(INDEX('Afvalgegevens LMA'!$A$1:$BK$1003,RelGegevens!$A245+'Data LMA'!$A$2,RelGegevens!L$2)="","",INDEX('Afvalgegevens LMA'!$A$1:$BK$1003,RelGegevens!$A245+'Data LMA'!$A$2,RelGegevens!L$2))</f>
        <v/>
      </c>
      <c r="M245" s="5" t="str">
        <f>IF(INDEX('Afvalgegevens LMA'!$A$1:$BK$1003,RelGegevens!$A245+'Data LMA'!$A$2,RelGegevens!M$2)="","",INDEX('Afvalgegevens LMA'!$A$1:$BK$1003,RelGegevens!$A245+'Data LMA'!$A$2,RelGegevens!M$2))</f>
        <v/>
      </c>
    </row>
    <row r="246" spans="1:13" x14ac:dyDescent="0.25">
      <c r="A246" s="8">
        <f t="shared" si="24"/>
        <v>244</v>
      </c>
      <c r="B246" s="8" t="str">
        <f t="shared" si="25"/>
        <v/>
      </c>
      <c r="C246" s="8" t="str">
        <f t="shared" si="26"/>
        <v/>
      </c>
      <c r="D246" s="5">
        <f t="shared" si="27"/>
        <v>-1</v>
      </c>
      <c r="E246" s="5">
        <f t="shared" si="28"/>
        <v>-1</v>
      </c>
      <c r="F246" s="5" t="str">
        <f t="shared" si="29"/>
        <v/>
      </c>
      <c r="G246" s="5" t="str">
        <f>IF(INDEX('Afvalgegevens LMA'!$A$1:$BK$1003,RelGegevens!$A246+'Data LMA'!$A$2,RelGegevens!G$2)="","",INDEX('Afvalgegevens LMA'!$A$1:$BK$1003,RelGegevens!$A246+'Data LMA'!$A$2,RelGegevens!G$2))</f>
        <v/>
      </c>
      <c r="H246" s="5" t="str">
        <f>IF(INDEX('Afvalgegevens LMA'!$A$1:$BK$1003,RelGegevens!$A246+'Data LMA'!$A$2,RelGegevens!H$2)="","",INDEX('Afvalgegevens LMA'!$A$1:$BK$1003,RelGegevens!$A246+'Data LMA'!$A$2,RelGegevens!H$2))</f>
        <v/>
      </c>
      <c r="I246" s="5" t="str">
        <f>IF(INDEX('Afvalgegevens LMA'!$A$1:$BK$1003,RelGegevens!$A246+'Data LMA'!$A$2,RelGegevens!I$2)="","",INDEX('Afvalgegevens LMA'!$A$1:$BK$1003,RelGegevens!$A246+'Data LMA'!$A$2,RelGegevens!I$2))</f>
        <v/>
      </c>
      <c r="J246" s="5" t="str">
        <f>IF(INDEX('Afvalgegevens LMA'!$A$1:$BK$1003,RelGegevens!$A246+'Data LMA'!$A$2,RelGegevens!J$2)="","",INDEX('Afvalgegevens LMA'!$A$1:$BK$1003,RelGegevens!$A246+'Data LMA'!$A$2,RelGegevens!J$2))</f>
        <v/>
      </c>
      <c r="K246" s="5" t="str">
        <f>IF(INDEX('Afvalgegevens LMA'!$A$1:$BK$1003,RelGegevens!$A246+'Data LMA'!$A$2,RelGegevens!K$2)="","",INDEX('Afvalgegevens LMA'!$A$1:$BK$1003,RelGegevens!$A246+'Data LMA'!$A$2,RelGegevens!K$2))</f>
        <v/>
      </c>
      <c r="L246" s="5" t="str">
        <f>IF(INDEX('Afvalgegevens LMA'!$A$1:$BK$1003,RelGegevens!$A246+'Data LMA'!$A$2,RelGegevens!L$2)="","",INDEX('Afvalgegevens LMA'!$A$1:$BK$1003,RelGegevens!$A246+'Data LMA'!$A$2,RelGegevens!L$2))</f>
        <v/>
      </c>
      <c r="M246" s="5" t="str">
        <f>IF(INDEX('Afvalgegevens LMA'!$A$1:$BK$1003,RelGegevens!$A246+'Data LMA'!$A$2,RelGegevens!M$2)="","",INDEX('Afvalgegevens LMA'!$A$1:$BK$1003,RelGegevens!$A246+'Data LMA'!$A$2,RelGegevens!M$2))</f>
        <v/>
      </c>
    </row>
    <row r="247" spans="1:13" x14ac:dyDescent="0.25">
      <c r="A247" s="8">
        <f t="shared" si="24"/>
        <v>245</v>
      </c>
      <c r="B247" s="8" t="str">
        <f t="shared" si="25"/>
        <v/>
      </c>
      <c r="C247" s="8" t="str">
        <f t="shared" si="26"/>
        <v/>
      </c>
      <c r="D247" s="5">
        <f t="shared" si="27"/>
        <v>-1</v>
      </c>
      <c r="E247" s="5">
        <f t="shared" si="28"/>
        <v>-1</v>
      </c>
      <c r="F247" s="5" t="str">
        <f t="shared" si="29"/>
        <v/>
      </c>
      <c r="G247" s="5" t="str">
        <f>IF(INDEX('Afvalgegevens LMA'!$A$1:$BK$1003,RelGegevens!$A247+'Data LMA'!$A$2,RelGegevens!G$2)="","",INDEX('Afvalgegevens LMA'!$A$1:$BK$1003,RelGegevens!$A247+'Data LMA'!$A$2,RelGegevens!G$2))</f>
        <v/>
      </c>
      <c r="H247" s="5" t="str">
        <f>IF(INDEX('Afvalgegevens LMA'!$A$1:$BK$1003,RelGegevens!$A247+'Data LMA'!$A$2,RelGegevens!H$2)="","",INDEX('Afvalgegevens LMA'!$A$1:$BK$1003,RelGegevens!$A247+'Data LMA'!$A$2,RelGegevens!H$2))</f>
        <v/>
      </c>
      <c r="I247" s="5" t="str">
        <f>IF(INDEX('Afvalgegevens LMA'!$A$1:$BK$1003,RelGegevens!$A247+'Data LMA'!$A$2,RelGegevens!I$2)="","",INDEX('Afvalgegevens LMA'!$A$1:$BK$1003,RelGegevens!$A247+'Data LMA'!$A$2,RelGegevens!I$2))</f>
        <v/>
      </c>
      <c r="J247" s="5" t="str">
        <f>IF(INDEX('Afvalgegevens LMA'!$A$1:$BK$1003,RelGegevens!$A247+'Data LMA'!$A$2,RelGegevens!J$2)="","",INDEX('Afvalgegevens LMA'!$A$1:$BK$1003,RelGegevens!$A247+'Data LMA'!$A$2,RelGegevens!J$2))</f>
        <v/>
      </c>
      <c r="K247" s="5" t="str">
        <f>IF(INDEX('Afvalgegevens LMA'!$A$1:$BK$1003,RelGegevens!$A247+'Data LMA'!$A$2,RelGegevens!K$2)="","",INDEX('Afvalgegevens LMA'!$A$1:$BK$1003,RelGegevens!$A247+'Data LMA'!$A$2,RelGegevens!K$2))</f>
        <v/>
      </c>
      <c r="L247" s="5" t="str">
        <f>IF(INDEX('Afvalgegevens LMA'!$A$1:$BK$1003,RelGegevens!$A247+'Data LMA'!$A$2,RelGegevens!L$2)="","",INDEX('Afvalgegevens LMA'!$A$1:$BK$1003,RelGegevens!$A247+'Data LMA'!$A$2,RelGegevens!L$2))</f>
        <v/>
      </c>
      <c r="M247" s="5" t="str">
        <f>IF(INDEX('Afvalgegevens LMA'!$A$1:$BK$1003,RelGegevens!$A247+'Data LMA'!$A$2,RelGegevens!M$2)="","",INDEX('Afvalgegevens LMA'!$A$1:$BK$1003,RelGegevens!$A247+'Data LMA'!$A$2,RelGegevens!M$2))</f>
        <v/>
      </c>
    </row>
    <row r="248" spans="1:13" x14ac:dyDescent="0.25">
      <c r="A248" s="8">
        <f t="shared" si="24"/>
        <v>246</v>
      </c>
      <c r="B248" s="8" t="str">
        <f t="shared" si="25"/>
        <v/>
      </c>
      <c r="C248" s="8" t="str">
        <f t="shared" si="26"/>
        <v/>
      </c>
      <c r="D248" s="5">
        <f t="shared" si="27"/>
        <v>-1</v>
      </c>
      <c r="E248" s="5">
        <f t="shared" si="28"/>
        <v>-1</v>
      </c>
      <c r="F248" s="5" t="str">
        <f t="shared" si="29"/>
        <v/>
      </c>
      <c r="G248" s="5" t="str">
        <f>IF(INDEX('Afvalgegevens LMA'!$A$1:$BK$1003,RelGegevens!$A248+'Data LMA'!$A$2,RelGegevens!G$2)="","",INDEX('Afvalgegevens LMA'!$A$1:$BK$1003,RelGegevens!$A248+'Data LMA'!$A$2,RelGegevens!G$2))</f>
        <v/>
      </c>
      <c r="H248" s="5" t="str">
        <f>IF(INDEX('Afvalgegevens LMA'!$A$1:$BK$1003,RelGegevens!$A248+'Data LMA'!$A$2,RelGegevens!H$2)="","",INDEX('Afvalgegevens LMA'!$A$1:$BK$1003,RelGegevens!$A248+'Data LMA'!$A$2,RelGegevens!H$2))</f>
        <v/>
      </c>
      <c r="I248" s="5" t="str">
        <f>IF(INDEX('Afvalgegevens LMA'!$A$1:$BK$1003,RelGegevens!$A248+'Data LMA'!$A$2,RelGegevens!I$2)="","",INDEX('Afvalgegevens LMA'!$A$1:$BK$1003,RelGegevens!$A248+'Data LMA'!$A$2,RelGegevens!I$2))</f>
        <v/>
      </c>
      <c r="J248" s="5" t="str">
        <f>IF(INDEX('Afvalgegevens LMA'!$A$1:$BK$1003,RelGegevens!$A248+'Data LMA'!$A$2,RelGegevens!J$2)="","",INDEX('Afvalgegevens LMA'!$A$1:$BK$1003,RelGegevens!$A248+'Data LMA'!$A$2,RelGegevens!J$2))</f>
        <v/>
      </c>
      <c r="K248" s="5" t="str">
        <f>IF(INDEX('Afvalgegevens LMA'!$A$1:$BK$1003,RelGegevens!$A248+'Data LMA'!$A$2,RelGegevens!K$2)="","",INDEX('Afvalgegevens LMA'!$A$1:$BK$1003,RelGegevens!$A248+'Data LMA'!$A$2,RelGegevens!K$2))</f>
        <v/>
      </c>
      <c r="L248" s="5" t="str">
        <f>IF(INDEX('Afvalgegevens LMA'!$A$1:$BK$1003,RelGegevens!$A248+'Data LMA'!$A$2,RelGegevens!L$2)="","",INDEX('Afvalgegevens LMA'!$A$1:$BK$1003,RelGegevens!$A248+'Data LMA'!$A$2,RelGegevens!L$2))</f>
        <v/>
      </c>
      <c r="M248" s="5" t="str">
        <f>IF(INDEX('Afvalgegevens LMA'!$A$1:$BK$1003,RelGegevens!$A248+'Data LMA'!$A$2,RelGegevens!M$2)="","",INDEX('Afvalgegevens LMA'!$A$1:$BK$1003,RelGegevens!$A248+'Data LMA'!$A$2,RelGegevens!M$2))</f>
        <v/>
      </c>
    </row>
    <row r="249" spans="1:13" x14ac:dyDescent="0.25">
      <c r="A249" s="8">
        <f t="shared" si="24"/>
        <v>247</v>
      </c>
      <c r="B249" s="8" t="str">
        <f t="shared" si="25"/>
        <v/>
      </c>
      <c r="C249" s="8" t="str">
        <f t="shared" si="26"/>
        <v/>
      </c>
      <c r="D249" s="5">
        <f t="shared" si="27"/>
        <v>-1</v>
      </c>
      <c r="E249" s="5">
        <f t="shared" si="28"/>
        <v>-1</v>
      </c>
      <c r="F249" s="5" t="str">
        <f t="shared" si="29"/>
        <v/>
      </c>
      <c r="G249" s="5" t="str">
        <f>IF(INDEX('Afvalgegevens LMA'!$A$1:$BK$1003,RelGegevens!$A249+'Data LMA'!$A$2,RelGegevens!G$2)="","",INDEX('Afvalgegevens LMA'!$A$1:$BK$1003,RelGegevens!$A249+'Data LMA'!$A$2,RelGegevens!G$2))</f>
        <v/>
      </c>
      <c r="H249" s="5" t="str">
        <f>IF(INDEX('Afvalgegevens LMA'!$A$1:$BK$1003,RelGegevens!$A249+'Data LMA'!$A$2,RelGegevens!H$2)="","",INDEX('Afvalgegevens LMA'!$A$1:$BK$1003,RelGegevens!$A249+'Data LMA'!$A$2,RelGegevens!H$2))</f>
        <v/>
      </c>
      <c r="I249" s="5" t="str">
        <f>IF(INDEX('Afvalgegevens LMA'!$A$1:$BK$1003,RelGegevens!$A249+'Data LMA'!$A$2,RelGegevens!I$2)="","",INDEX('Afvalgegevens LMA'!$A$1:$BK$1003,RelGegevens!$A249+'Data LMA'!$A$2,RelGegevens!I$2))</f>
        <v/>
      </c>
      <c r="J249" s="5" t="str">
        <f>IF(INDEX('Afvalgegevens LMA'!$A$1:$BK$1003,RelGegevens!$A249+'Data LMA'!$A$2,RelGegevens!J$2)="","",INDEX('Afvalgegevens LMA'!$A$1:$BK$1003,RelGegevens!$A249+'Data LMA'!$A$2,RelGegevens!J$2))</f>
        <v/>
      </c>
      <c r="K249" s="5" t="str">
        <f>IF(INDEX('Afvalgegevens LMA'!$A$1:$BK$1003,RelGegevens!$A249+'Data LMA'!$A$2,RelGegevens!K$2)="","",INDEX('Afvalgegevens LMA'!$A$1:$BK$1003,RelGegevens!$A249+'Data LMA'!$A$2,RelGegevens!K$2))</f>
        <v/>
      </c>
      <c r="L249" s="5" t="str">
        <f>IF(INDEX('Afvalgegevens LMA'!$A$1:$BK$1003,RelGegevens!$A249+'Data LMA'!$A$2,RelGegevens!L$2)="","",INDEX('Afvalgegevens LMA'!$A$1:$BK$1003,RelGegevens!$A249+'Data LMA'!$A$2,RelGegevens!L$2))</f>
        <v/>
      </c>
      <c r="M249" s="5" t="str">
        <f>IF(INDEX('Afvalgegevens LMA'!$A$1:$BK$1003,RelGegevens!$A249+'Data LMA'!$A$2,RelGegevens!M$2)="","",INDEX('Afvalgegevens LMA'!$A$1:$BK$1003,RelGegevens!$A249+'Data LMA'!$A$2,RelGegevens!M$2))</f>
        <v/>
      </c>
    </row>
    <row r="250" spans="1:13" x14ac:dyDescent="0.25">
      <c r="A250" s="8">
        <f t="shared" si="24"/>
        <v>248</v>
      </c>
      <c r="B250" s="8" t="str">
        <f t="shared" si="25"/>
        <v/>
      </c>
      <c r="C250" s="8" t="str">
        <f t="shared" si="26"/>
        <v/>
      </c>
      <c r="D250" s="5">
        <f t="shared" si="27"/>
        <v>-1</v>
      </c>
      <c r="E250" s="5">
        <f t="shared" si="28"/>
        <v>-1</v>
      </c>
      <c r="F250" s="5" t="str">
        <f t="shared" si="29"/>
        <v/>
      </c>
      <c r="G250" s="5" t="str">
        <f>IF(INDEX('Afvalgegevens LMA'!$A$1:$BK$1003,RelGegevens!$A250+'Data LMA'!$A$2,RelGegevens!G$2)="","",INDEX('Afvalgegevens LMA'!$A$1:$BK$1003,RelGegevens!$A250+'Data LMA'!$A$2,RelGegevens!G$2))</f>
        <v/>
      </c>
      <c r="H250" s="5" t="str">
        <f>IF(INDEX('Afvalgegevens LMA'!$A$1:$BK$1003,RelGegevens!$A250+'Data LMA'!$A$2,RelGegevens!H$2)="","",INDEX('Afvalgegevens LMA'!$A$1:$BK$1003,RelGegevens!$A250+'Data LMA'!$A$2,RelGegevens!H$2))</f>
        <v/>
      </c>
      <c r="I250" s="5" t="str">
        <f>IF(INDEX('Afvalgegevens LMA'!$A$1:$BK$1003,RelGegevens!$A250+'Data LMA'!$A$2,RelGegevens!I$2)="","",INDEX('Afvalgegevens LMA'!$A$1:$BK$1003,RelGegevens!$A250+'Data LMA'!$A$2,RelGegevens!I$2))</f>
        <v/>
      </c>
      <c r="J250" s="5" t="str">
        <f>IF(INDEX('Afvalgegevens LMA'!$A$1:$BK$1003,RelGegevens!$A250+'Data LMA'!$A$2,RelGegevens!J$2)="","",INDEX('Afvalgegevens LMA'!$A$1:$BK$1003,RelGegevens!$A250+'Data LMA'!$A$2,RelGegevens!J$2))</f>
        <v/>
      </c>
      <c r="K250" s="5" t="str">
        <f>IF(INDEX('Afvalgegevens LMA'!$A$1:$BK$1003,RelGegevens!$A250+'Data LMA'!$A$2,RelGegevens!K$2)="","",INDEX('Afvalgegevens LMA'!$A$1:$BK$1003,RelGegevens!$A250+'Data LMA'!$A$2,RelGegevens!K$2))</f>
        <v/>
      </c>
      <c r="L250" s="5" t="str">
        <f>IF(INDEX('Afvalgegevens LMA'!$A$1:$BK$1003,RelGegevens!$A250+'Data LMA'!$A$2,RelGegevens!L$2)="","",INDEX('Afvalgegevens LMA'!$A$1:$BK$1003,RelGegevens!$A250+'Data LMA'!$A$2,RelGegevens!L$2))</f>
        <v/>
      </c>
      <c r="M250" s="5" t="str">
        <f>IF(INDEX('Afvalgegevens LMA'!$A$1:$BK$1003,RelGegevens!$A250+'Data LMA'!$A$2,RelGegevens!M$2)="","",INDEX('Afvalgegevens LMA'!$A$1:$BK$1003,RelGegevens!$A250+'Data LMA'!$A$2,RelGegevens!M$2))</f>
        <v/>
      </c>
    </row>
    <row r="251" spans="1:13" x14ac:dyDescent="0.25">
      <c r="A251" s="8">
        <f t="shared" si="24"/>
        <v>249</v>
      </c>
      <c r="B251" s="8" t="str">
        <f t="shared" si="25"/>
        <v/>
      </c>
      <c r="C251" s="8" t="str">
        <f t="shared" si="26"/>
        <v/>
      </c>
      <c r="D251" s="5">
        <f t="shared" si="27"/>
        <v>-1</v>
      </c>
      <c r="E251" s="5">
        <f t="shared" si="28"/>
        <v>-1</v>
      </c>
      <c r="F251" s="5" t="str">
        <f t="shared" si="29"/>
        <v/>
      </c>
      <c r="G251" s="5" t="str">
        <f>IF(INDEX('Afvalgegevens LMA'!$A$1:$BK$1003,RelGegevens!$A251+'Data LMA'!$A$2,RelGegevens!G$2)="","",INDEX('Afvalgegevens LMA'!$A$1:$BK$1003,RelGegevens!$A251+'Data LMA'!$A$2,RelGegevens!G$2))</f>
        <v/>
      </c>
      <c r="H251" s="5" t="str">
        <f>IF(INDEX('Afvalgegevens LMA'!$A$1:$BK$1003,RelGegevens!$A251+'Data LMA'!$A$2,RelGegevens!H$2)="","",INDEX('Afvalgegevens LMA'!$A$1:$BK$1003,RelGegevens!$A251+'Data LMA'!$A$2,RelGegevens!H$2))</f>
        <v/>
      </c>
      <c r="I251" s="5" t="str">
        <f>IF(INDEX('Afvalgegevens LMA'!$A$1:$BK$1003,RelGegevens!$A251+'Data LMA'!$A$2,RelGegevens!I$2)="","",INDEX('Afvalgegevens LMA'!$A$1:$BK$1003,RelGegevens!$A251+'Data LMA'!$A$2,RelGegevens!I$2))</f>
        <v/>
      </c>
      <c r="J251" s="5" t="str">
        <f>IF(INDEX('Afvalgegevens LMA'!$A$1:$BK$1003,RelGegevens!$A251+'Data LMA'!$A$2,RelGegevens!J$2)="","",INDEX('Afvalgegevens LMA'!$A$1:$BK$1003,RelGegevens!$A251+'Data LMA'!$A$2,RelGegevens!J$2))</f>
        <v/>
      </c>
      <c r="K251" s="5" t="str">
        <f>IF(INDEX('Afvalgegevens LMA'!$A$1:$BK$1003,RelGegevens!$A251+'Data LMA'!$A$2,RelGegevens!K$2)="","",INDEX('Afvalgegevens LMA'!$A$1:$BK$1003,RelGegevens!$A251+'Data LMA'!$A$2,RelGegevens!K$2))</f>
        <v/>
      </c>
      <c r="L251" s="5" t="str">
        <f>IF(INDEX('Afvalgegevens LMA'!$A$1:$BK$1003,RelGegevens!$A251+'Data LMA'!$A$2,RelGegevens!L$2)="","",INDEX('Afvalgegevens LMA'!$A$1:$BK$1003,RelGegevens!$A251+'Data LMA'!$A$2,RelGegevens!L$2))</f>
        <v/>
      </c>
      <c r="M251" s="5" t="str">
        <f>IF(INDEX('Afvalgegevens LMA'!$A$1:$BK$1003,RelGegevens!$A251+'Data LMA'!$A$2,RelGegevens!M$2)="","",INDEX('Afvalgegevens LMA'!$A$1:$BK$1003,RelGegevens!$A251+'Data LMA'!$A$2,RelGegevens!M$2))</f>
        <v/>
      </c>
    </row>
    <row r="252" spans="1:13" x14ac:dyDescent="0.25">
      <c r="A252" s="8">
        <f t="shared" si="24"/>
        <v>250</v>
      </c>
      <c r="B252" s="8" t="str">
        <f t="shared" si="25"/>
        <v/>
      </c>
      <c r="C252" s="8" t="str">
        <f t="shared" si="26"/>
        <v/>
      </c>
      <c r="D252" s="5">
        <f t="shared" si="27"/>
        <v>-1</v>
      </c>
      <c r="E252" s="5">
        <f t="shared" si="28"/>
        <v>-1</v>
      </c>
      <c r="F252" s="5" t="str">
        <f t="shared" si="29"/>
        <v/>
      </c>
      <c r="G252" s="5" t="str">
        <f>IF(INDEX('Afvalgegevens LMA'!$A$1:$BK$1003,RelGegevens!$A252+'Data LMA'!$A$2,RelGegevens!G$2)="","",INDEX('Afvalgegevens LMA'!$A$1:$BK$1003,RelGegevens!$A252+'Data LMA'!$A$2,RelGegevens!G$2))</f>
        <v/>
      </c>
      <c r="H252" s="5" t="str">
        <f>IF(INDEX('Afvalgegevens LMA'!$A$1:$BK$1003,RelGegevens!$A252+'Data LMA'!$A$2,RelGegevens!H$2)="","",INDEX('Afvalgegevens LMA'!$A$1:$BK$1003,RelGegevens!$A252+'Data LMA'!$A$2,RelGegevens!H$2))</f>
        <v/>
      </c>
      <c r="I252" s="5" t="str">
        <f>IF(INDEX('Afvalgegevens LMA'!$A$1:$BK$1003,RelGegevens!$A252+'Data LMA'!$A$2,RelGegevens!I$2)="","",INDEX('Afvalgegevens LMA'!$A$1:$BK$1003,RelGegevens!$A252+'Data LMA'!$A$2,RelGegevens!I$2))</f>
        <v/>
      </c>
      <c r="J252" s="5" t="str">
        <f>IF(INDEX('Afvalgegevens LMA'!$A$1:$BK$1003,RelGegevens!$A252+'Data LMA'!$A$2,RelGegevens!J$2)="","",INDEX('Afvalgegevens LMA'!$A$1:$BK$1003,RelGegevens!$A252+'Data LMA'!$A$2,RelGegevens!J$2))</f>
        <v/>
      </c>
      <c r="K252" s="5" t="str">
        <f>IF(INDEX('Afvalgegevens LMA'!$A$1:$BK$1003,RelGegevens!$A252+'Data LMA'!$A$2,RelGegevens!K$2)="","",INDEX('Afvalgegevens LMA'!$A$1:$BK$1003,RelGegevens!$A252+'Data LMA'!$A$2,RelGegevens!K$2))</f>
        <v/>
      </c>
      <c r="L252" s="5" t="str">
        <f>IF(INDEX('Afvalgegevens LMA'!$A$1:$BK$1003,RelGegevens!$A252+'Data LMA'!$A$2,RelGegevens!L$2)="","",INDEX('Afvalgegevens LMA'!$A$1:$BK$1003,RelGegevens!$A252+'Data LMA'!$A$2,RelGegevens!L$2))</f>
        <v/>
      </c>
      <c r="M252" s="5" t="str">
        <f>IF(INDEX('Afvalgegevens LMA'!$A$1:$BK$1003,RelGegevens!$A252+'Data LMA'!$A$2,RelGegevens!M$2)="","",INDEX('Afvalgegevens LMA'!$A$1:$BK$1003,RelGegevens!$A252+'Data LMA'!$A$2,RelGegevens!M$2))</f>
        <v/>
      </c>
    </row>
    <row r="253" spans="1:13" x14ac:dyDescent="0.25">
      <c r="A253" s="8">
        <f t="shared" si="24"/>
        <v>251</v>
      </c>
      <c r="B253" s="8" t="str">
        <f t="shared" si="25"/>
        <v/>
      </c>
      <c r="C253" s="8" t="str">
        <f t="shared" si="26"/>
        <v/>
      </c>
      <c r="D253" s="5">
        <f t="shared" si="27"/>
        <v>-1</v>
      </c>
      <c r="E253" s="5">
        <f t="shared" si="28"/>
        <v>-1</v>
      </c>
      <c r="F253" s="5" t="str">
        <f t="shared" si="29"/>
        <v/>
      </c>
      <c r="G253" s="5" t="str">
        <f>IF(INDEX('Afvalgegevens LMA'!$A$1:$BK$1003,RelGegevens!$A253+'Data LMA'!$A$2,RelGegevens!G$2)="","",INDEX('Afvalgegevens LMA'!$A$1:$BK$1003,RelGegevens!$A253+'Data LMA'!$A$2,RelGegevens!G$2))</f>
        <v/>
      </c>
      <c r="H253" s="5" t="str">
        <f>IF(INDEX('Afvalgegevens LMA'!$A$1:$BK$1003,RelGegevens!$A253+'Data LMA'!$A$2,RelGegevens!H$2)="","",INDEX('Afvalgegevens LMA'!$A$1:$BK$1003,RelGegevens!$A253+'Data LMA'!$A$2,RelGegevens!H$2))</f>
        <v/>
      </c>
      <c r="I253" s="5" t="str">
        <f>IF(INDEX('Afvalgegevens LMA'!$A$1:$BK$1003,RelGegevens!$A253+'Data LMA'!$A$2,RelGegevens!I$2)="","",INDEX('Afvalgegevens LMA'!$A$1:$BK$1003,RelGegevens!$A253+'Data LMA'!$A$2,RelGegevens!I$2))</f>
        <v/>
      </c>
      <c r="J253" s="5" t="str">
        <f>IF(INDEX('Afvalgegevens LMA'!$A$1:$BK$1003,RelGegevens!$A253+'Data LMA'!$A$2,RelGegevens!J$2)="","",INDEX('Afvalgegevens LMA'!$A$1:$BK$1003,RelGegevens!$A253+'Data LMA'!$A$2,RelGegevens!J$2))</f>
        <v/>
      </c>
      <c r="K253" s="5" t="str">
        <f>IF(INDEX('Afvalgegevens LMA'!$A$1:$BK$1003,RelGegevens!$A253+'Data LMA'!$A$2,RelGegevens!K$2)="","",INDEX('Afvalgegevens LMA'!$A$1:$BK$1003,RelGegevens!$A253+'Data LMA'!$A$2,RelGegevens!K$2))</f>
        <v/>
      </c>
      <c r="L253" s="5" t="str">
        <f>IF(INDEX('Afvalgegevens LMA'!$A$1:$BK$1003,RelGegevens!$A253+'Data LMA'!$A$2,RelGegevens!L$2)="","",INDEX('Afvalgegevens LMA'!$A$1:$BK$1003,RelGegevens!$A253+'Data LMA'!$A$2,RelGegevens!L$2))</f>
        <v/>
      </c>
      <c r="M253" s="5" t="str">
        <f>IF(INDEX('Afvalgegevens LMA'!$A$1:$BK$1003,RelGegevens!$A253+'Data LMA'!$A$2,RelGegevens!M$2)="","",INDEX('Afvalgegevens LMA'!$A$1:$BK$1003,RelGegevens!$A253+'Data LMA'!$A$2,RelGegevens!M$2))</f>
        <v/>
      </c>
    </row>
    <row r="254" spans="1:13" x14ac:dyDescent="0.25">
      <c r="A254" s="8">
        <f t="shared" si="24"/>
        <v>252</v>
      </c>
      <c r="B254" s="8" t="str">
        <f t="shared" si="25"/>
        <v/>
      </c>
      <c r="C254" s="8" t="str">
        <f t="shared" si="26"/>
        <v/>
      </c>
      <c r="D254" s="5">
        <f t="shared" si="27"/>
        <v>-1</v>
      </c>
      <c r="E254" s="5">
        <f t="shared" si="28"/>
        <v>-1</v>
      </c>
      <c r="F254" s="5" t="str">
        <f t="shared" si="29"/>
        <v/>
      </c>
      <c r="G254" s="5" t="str">
        <f>IF(INDEX('Afvalgegevens LMA'!$A$1:$BK$1003,RelGegevens!$A254+'Data LMA'!$A$2,RelGegevens!G$2)="","",INDEX('Afvalgegevens LMA'!$A$1:$BK$1003,RelGegevens!$A254+'Data LMA'!$A$2,RelGegevens!G$2))</f>
        <v/>
      </c>
      <c r="H254" s="5" t="str">
        <f>IF(INDEX('Afvalgegevens LMA'!$A$1:$BK$1003,RelGegevens!$A254+'Data LMA'!$A$2,RelGegevens!H$2)="","",INDEX('Afvalgegevens LMA'!$A$1:$BK$1003,RelGegevens!$A254+'Data LMA'!$A$2,RelGegevens!H$2))</f>
        <v/>
      </c>
      <c r="I254" s="5" t="str">
        <f>IF(INDEX('Afvalgegevens LMA'!$A$1:$BK$1003,RelGegevens!$A254+'Data LMA'!$A$2,RelGegevens!I$2)="","",INDEX('Afvalgegevens LMA'!$A$1:$BK$1003,RelGegevens!$A254+'Data LMA'!$A$2,RelGegevens!I$2))</f>
        <v/>
      </c>
      <c r="J254" s="5" t="str">
        <f>IF(INDEX('Afvalgegevens LMA'!$A$1:$BK$1003,RelGegevens!$A254+'Data LMA'!$A$2,RelGegevens!J$2)="","",INDEX('Afvalgegevens LMA'!$A$1:$BK$1003,RelGegevens!$A254+'Data LMA'!$A$2,RelGegevens!J$2))</f>
        <v/>
      </c>
      <c r="K254" s="5" t="str">
        <f>IF(INDEX('Afvalgegevens LMA'!$A$1:$BK$1003,RelGegevens!$A254+'Data LMA'!$A$2,RelGegevens!K$2)="","",INDEX('Afvalgegevens LMA'!$A$1:$BK$1003,RelGegevens!$A254+'Data LMA'!$A$2,RelGegevens!K$2))</f>
        <v/>
      </c>
      <c r="L254" s="5" t="str">
        <f>IF(INDEX('Afvalgegevens LMA'!$A$1:$BK$1003,RelGegevens!$A254+'Data LMA'!$A$2,RelGegevens!L$2)="","",INDEX('Afvalgegevens LMA'!$A$1:$BK$1003,RelGegevens!$A254+'Data LMA'!$A$2,RelGegevens!L$2))</f>
        <v/>
      </c>
      <c r="M254" s="5" t="str">
        <f>IF(INDEX('Afvalgegevens LMA'!$A$1:$BK$1003,RelGegevens!$A254+'Data LMA'!$A$2,RelGegevens!M$2)="","",INDEX('Afvalgegevens LMA'!$A$1:$BK$1003,RelGegevens!$A254+'Data LMA'!$A$2,RelGegevens!M$2))</f>
        <v/>
      </c>
    </row>
    <row r="255" spans="1:13" x14ac:dyDescent="0.25">
      <c r="A255" s="8">
        <f t="shared" si="24"/>
        <v>253</v>
      </c>
      <c r="B255" s="8" t="str">
        <f t="shared" si="25"/>
        <v/>
      </c>
      <c r="C255" s="8" t="str">
        <f t="shared" si="26"/>
        <v/>
      </c>
      <c r="D255" s="5">
        <f t="shared" si="27"/>
        <v>-1</v>
      </c>
      <c r="E255" s="5">
        <f t="shared" si="28"/>
        <v>-1</v>
      </c>
      <c r="F255" s="5" t="str">
        <f t="shared" si="29"/>
        <v/>
      </c>
      <c r="G255" s="5" t="str">
        <f>IF(INDEX('Afvalgegevens LMA'!$A$1:$BK$1003,RelGegevens!$A255+'Data LMA'!$A$2,RelGegevens!G$2)="","",INDEX('Afvalgegevens LMA'!$A$1:$BK$1003,RelGegevens!$A255+'Data LMA'!$A$2,RelGegevens!G$2))</f>
        <v/>
      </c>
      <c r="H255" s="5" t="str">
        <f>IF(INDEX('Afvalgegevens LMA'!$A$1:$BK$1003,RelGegevens!$A255+'Data LMA'!$A$2,RelGegevens!H$2)="","",INDEX('Afvalgegevens LMA'!$A$1:$BK$1003,RelGegevens!$A255+'Data LMA'!$A$2,RelGegevens!H$2))</f>
        <v/>
      </c>
      <c r="I255" s="5" t="str">
        <f>IF(INDEX('Afvalgegevens LMA'!$A$1:$BK$1003,RelGegevens!$A255+'Data LMA'!$A$2,RelGegevens!I$2)="","",INDEX('Afvalgegevens LMA'!$A$1:$BK$1003,RelGegevens!$A255+'Data LMA'!$A$2,RelGegevens!I$2))</f>
        <v/>
      </c>
      <c r="J255" s="5" t="str">
        <f>IF(INDEX('Afvalgegevens LMA'!$A$1:$BK$1003,RelGegevens!$A255+'Data LMA'!$A$2,RelGegevens!J$2)="","",INDEX('Afvalgegevens LMA'!$A$1:$BK$1003,RelGegevens!$A255+'Data LMA'!$A$2,RelGegevens!J$2))</f>
        <v/>
      </c>
      <c r="K255" s="5" t="str">
        <f>IF(INDEX('Afvalgegevens LMA'!$A$1:$BK$1003,RelGegevens!$A255+'Data LMA'!$A$2,RelGegevens!K$2)="","",INDEX('Afvalgegevens LMA'!$A$1:$BK$1003,RelGegevens!$A255+'Data LMA'!$A$2,RelGegevens!K$2))</f>
        <v/>
      </c>
      <c r="L255" s="5" t="str">
        <f>IF(INDEX('Afvalgegevens LMA'!$A$1:$BK$1003,RelGegevens!$A255+'Data LMA'!$A$2,RelGegevens!L$2)="","",INDEX('Afvalgegevens LMA'!$A$1:$BK$1003,RelGegevens!$A255+'Data LMA'!$A$2,RelGegevens!L$2))</f>
        <v/>
      </c>
      <c r="M255" s="5" t="str">
        <f>IF(INDEX('Afvalgegevens LMA'!$A$1:$BK$1003,RelGegevens!$A255+'Data LMA'!$A$2,RelGegevens!M$2)="","",INDEX('Afvalgegevens LMA'!$A$1:$BK$1003,RelGegevens!$A255+'Data LMA'!$A$2,RelGegevens!M$2))</f>
        <v/>
      </c>
    </row>
    <row r="256" spans="1:13" x14ac:dyDescent="0.25">
      <c r="A256" s="8">
        <f t="shared" si="24"/>
        <v>254</v>
      </c>
      <c r="B256" s="8" t="str">
        <f t="shared" si="25"/>
        <v/>
      </c>
      <c r="C256" s="8" t="str">
        <f t="shared" si="26"/>
        <v/>
      </c>
      <c r="D256" s="5">
        <f t="shared" si="27"/>
        <v>-1</v>
      </c>
      <c r="E256" s="5">
        <f t="shared" si="28"/>
        <v>-1</v>
      </c>
      <c r="F256" s="5" t="str">
        <f t="shared" si="29"/>
        <v/>
      </c>
      <c r="G256" s="5" t="str">
        <f>IF(INDEX('Afvalgegevens LMA'!$A$1:$BK$1003,RelGegevens!$A256+'Data LMA'!$A$2,RelGegevens!G$2)="","",INDEX('Afvalgegevens LMA'!$A$1:$BK$1003,RelGegevens!$A256+'Data LMA'!$A$2,RelGegevens!G$2))</f>
        <v/>
      </c>
      <c r="H256" s="5" t="str">
        <f>IF(INDEX('Afvalgegevens LMA'!$A$1:$BK$1003,RelGegevens!$A256+'Data LMA'!$A$2,RelGegevens!H$2)="","",INDEX('Afvalgegevens LMA'!$A$1:$BK$1003,RelGegevens!$A256+'Data LMA'!$A$2,RelGegevens!H$2))</f>
        <v/>
      </c>
      <c r="I256" s="5" t="str">
        <f>IF(INDEX('Afvalgegevens LMA'!$A$1:$BK$1003,RelGegevens!$A256+'Data LMA'!$A$2,RelGegevens!I$2)="","",INDEX('Afvalgegevens LMA'!$A$1:$BK$1003,RelGegevens!$A256+'Data LMA'!$A$2,RelGegevens!I$2))</f>
        <v/>
      </c>
      <c r="J256" s="5" t="str">
        <f>IF(INDEX('Afvalgegevens LMA'!$A$1:$BK$1003,RelGegevens!$A256+'Data LMA'!$A$2,RelGegevens!J$2)="","",INDEX('Afvalgegevens LMA'!$A$1:$BK$1003,RelGegevens!$A256+'Data LMA'!$A$2,RelGegevens!J$2))</f>
        <v/>
      </c>
      <c r="K256" s="5" t="str">
        <f>IF(INDEX('Afvalgegevens LMA'!$A$1:$BK$1003,RelGegevens!$A256+'Data LMA'!$A$2,RelGegevens!K$2)="","",INDEX('Afvalgegevens LMA'!$A$1:$BK$1003,RelGegevens!$A256+'Data LMA'!$A$2,RelGegevens!K$2))</f>
        <v/>
      </c>
      <c r="L256" s="5" t="str">
        <f>IF(INDEX('Afvalgegevens LMA'!$A$1:$BK$1003,RelGegevens!$A256+'Data LMA'!$A$2,RelGegevens!L$2)="","",INDEX('Afvalgegevens LMA'!$A$1:$BK$1003,RelGegevens!$A256+'Data LMA'!$A$2,RelGegevens!L$2))</f>
        <v/>
      </c>
      <c r="M256" s="5" t="str">
        <f>IF(INDEX('Afvalgegevens LMA'!$A$1:$BK$1003,RelGegevens!$A256+'Data LMA'!$A$2,RelGegevens!M$2)="","",INDEX('Afvalgegevens LMA'!$A$1:$BK$1003,RelGegevens!$A256+'Data LMA'!$A$2,RelGegevens!M$2))</f>
        <v/>
      </c>
    </row>
    <row r="257" spans="1:13" x14ac:dyDescent="0.25">
      <c r="A257" s="8">
        <f t="shared" si="24"/>
        <v>255</v>
      </c>
      <c r="B257" s="8" t="str">
        <f t="shared" si="25"/>
        <v/>
      </c>
      <c r="C257" s="8" t="str">
        <f t="shared" si="26"/>
        <v/>
      </c>
      <c r="D257" s="5">
        <f t="shared" si="27"/>
        <v>-1</v>
      </c>
      <c r="E257" s="5">
        <f t="shared" si="28"/>
        <v>-1</v>
      </c>
      <c r="F257" s="5" t="str">
        <f t="shared" si="29"/>
        <v/>
      </c>
      <c r="G257" s="5" t="str">
        <f>IF(INDEX('Afvalgegevens LMA'!$A$1:$BK$1003,RelGegevens!$A257+'Data LMA'!$A$2,RelGegevens!G$2)="","",INDEX('Afvalgegevens LMA'!$A$1:$BK$1003,RelGegevens!$A257+'Data LMA'!$A$2,RelGegevens!G$2))</f>
        <v/>
      </c>
      <c r="H257" s="5" t="str">
        <f>IF(INDEX('Afvalgegevens LMA'!$A$1:$BK$1003,RelGegevens!$A257+'Data LMA'!$A$2,RelGegevens!H$2)="","",INDEX('Afvalgegevens LMA'!$A$1:$BK$1003,RelGegevens!$A257+'Data LMA'!$A$2,RelGegevens!H$2))</f>
        <v/>
      </c>
      <c r="I257" s="5" t="str">
        <f>IF(INDEX('Afvalgegevens LMA'!$A$1:$BK$1003,RelGegevens!$A257+'Data LMA'!$A$2,RelGegevens!I$2)="","",INDEX('Afvalgegevens LMA'!$A$1:$BK$1003,RelGegevens!$A257+'Data LMA'!$A$2,RelGegevens!I$2))</f>
        <v/>
      </c>
      <c r="J257" s="5" t="str">
        <f>IF(INDEX('Afvalgegevens LMA'!$A$1:$BK$1003,RelGegevens!$A257+'Data LMA'!$A$2,RelGegevens!J$2)="","",INDEX('Afvalgegevens LMA'!$A$1:$BK$1003,RelGegevens!$A257+'Data LMA'!$A$2,RelGegevens!J$2))</f>
        <v/>
      </c>
      <c r="K257" s="5" t="str">
        <f>IF(INDEX('Afvalgegevens LMA'!$A$1:$BK$1003,RelGegevens!$A257+'Data LMA'!$A$2,RelGegevens!K$2)="","",INDEX('Afvalgegevens LMA'!$A$1:$BK$1003,RelGegevens!$A257+'Data LMA'!$A$2,RelGegevens!K$2))</f>
        <v/>
      </c>
      <c r="L257" s="5" t="str">
        <f>IF(INDEX('Afvalgegevens LMA'!$A$1:$BK$1003,RelGegevens!$A257+'Data LMA'!$A$2,RelGegevens!L$2)="","",INDEX('Afvalgegevens LMA'!$A$1:$BK$1003,RelGegevens!$A257+'Data LMA'!$A$2,RelGegevens!L$2))</f>
        <v/>
      </c>
      <c r="M257" s="5" t="str">
        <f>IF(INDEX('Afvalgegevens LMA'!$A$1:$BK$1003,RelGegevens!$A257+'Data LMA'!$A$2,RelGegevens!M$2)="","",INDEX('Afvalgegevens LMA'!$A$1:$BK$1003,RelGegevens!$A257+'Data LMA'!$A$2,RelGegevens!M$2))</f>
        <v/>
      </c>
    </row>
    <row r="258" spans="1:13" x14ac:dyDescent="0.25">
      <c r="A258" s="8">
        <f t="shared" si="24"/>
        <v>256</v>
      </c>
      <c r="B258" s="8" t="str">
        <f t="shared" si="25"/>
        <v/>
      </c>
      <c r="C258" s="8" t="str">
        <f t="shared" si="26"/>
        <v/>
      </c>
      <c r="D258" s="5">
        <f t="shared" si="27"/>
        <v>-1</v>
      </c>
      <c r="E258" s="5">
        <f t="shared" si="28"/>
        <v>-1</v>
      </c>
      <c r="F258" s="5" t="str">
        <f t="shared" si="29"/>
        <v/>
      </c>
      <c r="G258" s="5" t="str">
        <f>IF(INDEX('Afvalgegevens LMA'!$A$1:$BK$1003,RelGegevens!$A258+'Data LMA'!$A$2,RelGegevens!G$2)="","",INDEX('Afvalgegevens LMA'!$A$1:$BK$1003,RelGegevens!$A258+'Data LMA'!$A$2,RelGegevens!G$2))</f>
        <v/>
      </c>
      <c r="H258" s="5" t="str">
        <f>IF(INDEX('Afvalgegevens LMA'!$A$1:$BK$1003,RelGegevens!$A258+'Data LMA'!$A$2,RelGegevens!H$2)="","",INDEX('Afvalgegevens LMA'!$A$1:$BK$1003,RelGegevens!$A258+'Data LMA'!$A$2,RelGegevens!H$2))</f>
        <v/>
      </c>
      <c r="I258" s="5" t="str">
        <f>IF(INDEX('Afvalgegevens LMA'!$A$1:$BK$1003,RelGegevens!$A258+'Data LMA'!$A$2,RelGegevens!I$2)="","",INDEX('Afvalgegevens LMA'!$A$1:$BK$1003,RelGegevens!$A258+'Data LMA'!$A$2,RelGegevens!I$2))</f>
        <v/>
      </c>
      <c r="J258" s="5" t="str">
        <f>IF(INDEX('Afvalgegevens LMA'!$A$1:$BK$1003,RelGegevens!$A258+'Data LMA'!$A$2,RelGegevens!J$2)="","",INDEX('Afvalgegevens LMA'!$A$1:$BK$1003,RelGegevens!$A258+'Data LMA'!$A$2,RelGegevens!J$2))</f>
        <v/>
      </c>
      <c r="K258" s="5" t="str">
        <f>IF(INDEX('Afvalgegevens LMA'!$A$1:$BK$1003,RelGegevens!$A258+'Data LMA'!$A$2,RelGegevens!K$2)="","",INDEX('Afvalgegevens LMA'!$A$1:$BK$1003,RelGegevens!$A258+'Data LMA'!$A$2,RelGegevens!K$2))</f>
        <v/>
      </c>
      <c r="L258" s="5" t="str">
        <f>IF(INDEX('Afvalgegevens LMA'!$A$1:$BK$1003,RelGegevens!$A258+'Data LMA'!$A$2,RelGegevens!L$2)="","",INDEX('Afvalgegevens LMA'!$A$1:$BK$1003,RelGegevens!$A258+'Data LMA'!$A$2,RelGegevens!L$2))</f>
        <v/>
      </c>
      <c r="M258" s="5" t="str">
        <f>IF(INDEX('Afvalgegevens LMA'!$A$1:$BK$1003,RelGegevens!$A258+'Data LMA'!$A$2,RelGegevens!M$2)="","",INDEX('Afvalgegevens LMA'!$A$1:$BK$1003,RelGegevens!$A258+'Data LMA'!$A$2,RelGegevens!M$2))</f>
        <v/>
      </c>
    </row>
    <row r="259" spans="1:13" x14ac:dyDescent="0.25">
      <c r="A259" s="8">
        <f t="shared" si="24"/>
        <v>257</v>
      </c>
      <c r="B259" s="8" t="str">
        <f t="shared" si="25"/>
        <v/>
      </c>
      <c r="C259" s="8" t="str">
        <f t="shared" si="26"/>
        <v/>
      </c>
      <c r="D259" s="5">
        <f t="shared" si="27"/>
        <v>-1</v>
      </c>
      <c r="E259" s="5">
        <f t="shared" si="28"/>
        <v>-1</v>
      </c>
      <c r="F259" s="5" t="str">
        <f t="shared" si="29"/>
        <v/>
      </c>
      <c r="G259" s="5" t="str">
        <f>IF(INDEX('Afvalgegevens LMA'!$A$1:$BK$1003,RelGegevens!$A259+'Data LMA'!$A$2,RelGegevens!G$2)="","",INDEX('Afvalgegevens LMA'!$A$1:$BK$1003,RelGegevens!$A259+'Data LMA'!$A$2,RelGegevens!G$2))</f>
        <v/>
      </c>
      <c r="H259" s="5" t="str">
        <f>IF(INDEX('Afvalgegevens LMA'!$A$1:$BK$1003,RelGegevens!$A259+'Data LMA'!$A$2,RelGegevens!H$2)="","",INDEX('Afvalgegevens LMA'!$A$1:$BK$1003,RelGegevens!$A259+'Data LMA'!$A$2,RelGegevens!H$2))</f>
        <v/>
      </c>
      <c r="I259" s="5" t="str">
        <f>IF(INDEX('Afvalgegevens LMA'!$A$1:$BK$1003,RelGegevens!$A259+'Data LMA'!$A$2,RelGegevens!I$2)="","",INDEX('Afvalgegevens LMA'!$A$1:$BK$1003,RelGegevens!$A259+'Data LMA'!$A$2,RelGegevens!I$2))</f>
        <v/>
      </c>
      <c r="J259" s="5" t="str">
        <f>IF(INDEX('Afvalgegevens LMA'!$A$1:$BK$1003,RelGegevens!$A259+'Data LMA'!$A$2,RelGegevens!J$2)="","",INDEX('Afvalgegevens LMA'!$A$1:$BK$1003,RelGegevens!$A259+'Data LMA'!$A$2,RelGegevens!J$2))</f>
        <v/>
      </c>
      <c r="K259" s="5" t="str">
        <f>IF(INDEX('Afvalgegevens LMA'!$A$1:$BK$1003,RelGegevens!$A259+'Data LMA'!$A$2,RelGegevens!K$2)="","",INDEX('Afvalgegevens LMA'!$A$1:$BK$1003,RelGegevens!$A259+'Data LMA'!$A$2,RelGegevens!K$2))</f>
        <v/>
      </c>
      <c r="L259" s="5" t="str">
        <f>IF(INDEX('Afvalgegevens LMA'!$A$1:$BK$1003,RelGegevens!$A259+'Data LMA'!$A$2,RelGegevens!L$2)="","",INDEX('Afvalgegevens LMA'!$A$1:$BK$1003,RelGegevens!$A259+'Data LMA'!$A$2,RelGegevens!L$2))</f>
        <v/>
      </c>
      <c r="M259" s="5" t="str">
        <f>IF(INDEX('Afvalgegevens LMA'!$A$1:$BK$1003,RelGegevens!$A259+'Data LMA'!$A$2,RelGegevens!M$2)="","",INDEX('Afvalgegevens LMA'!$A$1:$BK$1003,RelGegevens!$A259+'Data LMA'!$A$2,RelGegevens!M$2))</f>
        <v/>
      </c>
    </row>
    <row r="260" spans="1:13" x14ac:dyDescent="0.25">
      <c r="A260" s="8">
        <f t="shared" si="24"/>
        <v>258</v>
      </c>
      <c r="B260" s="8" t="str">
        <f t="shared" si="25"/>
        <v/>
      </c>
      <c r="C260" s="8" t="str">
        <f t="shared" si="26"/>
        <v/>
      </c>
      <c r="D260" s="5">
        <f t="shared" si="27"/>
        <v>-1</v>
      </c>
      <c r="E260" s="5">
        <f t="shared" si="28"/>
        <v>-1</v>
      </c>
      <c r="F260" s="5" t="str">
        <f t="shared" si="29"/>
        <v/>
      </c>
      <c r="G260" s="5" t="str">
        <f>IF(INDEX('Afvalgegevens LMA'!$A$1:$BK$1003,RelGegevens!$A260+'Data LMA'!$A$2,RelGegevens!G$2)="","",INDEX('Afvalgegevens LMA'!$A$1:$BK$1003,RelGegevens!$A260+'Data LMA'!$A$2,RelGegevens!G$2))</f>
        <v/>
      </c>
      <c r="H260" s="5" t="str">
        <f>IF(INDEX('Afvalgegevens LMA'!$A$1:$BK$1003,RelGegevens!$A260+'Data LMA'!$A$2,RelGegevens!H$2)="","",INDEX('Afvalgegevens LMA'!$A$1:$BK$1003,RelGegevens!$A260+'Data LMA'!$A$2,RelGegevens!H$2))</f>
        <v/>
      </c>
      <c r="I260" s="5" t="str">
        <f>IF(INDEX('Afvalgegevens LMA'!$A$1:$BK$1003,RelGegevens!$A260+'Data LMA'!$A$2,RelGegevens!I$2)="","",INDEX('Afvalgegevens LMA'!$A$1:$BK$1003,RelGegevens!$A260+'Data LMA'!$A$2,RelGegevens!I$2))</f>
        <v/>
      </c>
      <c r="J260" s="5" t="str">
        <f>IF(INDEX('Afvalgegevens LMA'!$A$1:$BK$1003,RelGegevens!$A260+'Data LMA'!$A$2,RelGegevens!J$2)="","",INDEX('Afvalgegevens LMA'!$A$1:$BK$1003,RelGegevens!$A260+'Data LMA'!$A$2,RelGegevens!J$2))</f>
        <v/>
      </c>
      <c r="K260" s="5" t="str">
        <f>IF(INDEX('Afvalgegevens LMA'!$A$1:$BK$1003,RelGegevens!$A260+'Data LMA'!$A$2,RelGegevens!K$2)="","",INDEX('Afvalgegevens LMA'!$A$1:$BK$1003,RelGegevens!$A260+'Data LMA'!$A$2,RelGegevens!K$2))</f>
        <v/>
      </c>
      <c r="L260" s="5" t="str">
        <f>IF(INDEX('Afvalgegevens LMA'!$A$1:$BK$1003,RelGegevens!$A260+'Data LMA'!$A$2,RelGegevens!L$2)="","",INDEX('Afvalgegevens LMA'!$A$1:$BK$1003,RelGegevens!$A260+'Data LMA'!$A$2,RelGegevens!L$2))</f>
        <v/>
      </c>
      <c r="M260" s="5" t="str">
        <f>IF(INDEX('Afvalgegevens LMA'!$A$1:$BK$1003,RelGegevens!$A260+'Data LMA'!$A$2,RelGegevens!M$2)="","",INDEX('Afvalgegevens LMA'!$A$1:$BK$1003,RelGegevens!$A260+'Data LMA'!$A$2,RelGegevens!M$2))</f>
        <v/>
      </c>
    </row>
    <row r="261" spans="1:13" x14ac:dyDescent="0.25">
      <c r="A261" s="8">
        <f t="shared" si="24"/>
        <v>259</v>
      </c>
      <c r="B261" s="8" t="str">
        <f t="shared" si="25"/>
        <v/>
      </c>
      <c r="C261" s="8" t="str">
        <f t="shared" si="26"/>
        <v/>
      </c>
      <c r="D261" s="5">
        <f t="shared" si="27"/>
        <v>-1</v>
      </c>
      <c r="E261" s="5">
        <f t="shared" si="28"/>
        <v>-1</v>
      </c>
      <c r="F261" s="5" t="str">
        <f t="shared" si="29"/>
        <v/>
      </c>
      <c r="G261" s="5" t="str">
        <f>IF(INDEX('Afvalgegevens LMA'!$A$1:$BK$1003,RelGegevens!$A261+'Data LMA'!$A$2,RelGegevens!G$2)="","",INDEX('Afvalgegevens LMA'!$A$1:$BK$1003,RelGegevens!$A261+'Data LMA'!$A$2,RelGegevens!G$2))</f>
        <v/>
      </c>
      <c r="H261" s="5" t="str">
        <f>IF(INDEX('Afvalgegevens LMA'!$A$1:$BK$1003,RelGegevens!$A261+'Data LMA'!$A$2,RelGegevens!H$2)="","",INDEX('Afvalgegevens LMA'!$A$1:$BK$1003,RelGegevens!$A261+'Data LMA'!$A$2,RelGegevens!H$2))</f>
        <v/>
      </c>
      <c r="I261" s="5" t="str">
        <f>IF(INDEX('Afvalgegevens LMA'!$A$1:$BK$1003,RelGegevens!$A261+'Data LMA'!$A$2,RelGegevens!I$2)="","",INDEX('Afvalgegevens LMA'!$A$1:$BK$1003,RelGegevens!$A261+'Data LMA'!$A$2,RelGegevens!I$2))</f>
        <v/>
      </c>
      <c r="J261" s="5" t="str">
        <f>IF(INDEX('Afvalgegevens LMA'!$A$1:$BK$1003,RelGegevens!$A261+'Data LMA'!$A$2,RelGegevens!J$2)="","",INDEX('Afvalgegevens LMA'!$A$1:$BK$1003,RelGegevens!$A261+'Data LMA'!$A$2,RelGegevens!J$2))</f>
        <v/>
      </c>
      <c r="K261" s="5" t="str">
        <f>IF(INDEX('Afvalgegevens LMA'!$A$1:$BK$1003,RelGegevens!$A261+'Data LMA'!$A$2,RelGegevens!K$2)="","",INDEX('Afvalgegevens LMA'!$A$1:$BK$1003,RelGegevens!$A261+'Data LMA'!$A$2,RelGegevens!K$2))</f>
        <v/>
      </c>
      <c r="L261" s="5" t="str">
        <f>IF(INDEX('Afvalgegevens LMA'!$A$1:$BK$1003,RelGegevens!$A261+'Data LMA'!$A$2,RelGegevens!L$2)="","",INDEX('Afvalgegevens LMA'!$A$1:$BK$1003,RelGegevens!$A261+'Data LMA'!$A$2,RelGegevens!L$2))</f>
        <v/>
      </c>
      <c r="M261" s="5" t="str">
        <f>IF(INDEX('Afvalgegevens LMA'!$A$1:$BK$1003,RelGegevens!$A261+'Data LMA'!$A$2,RelGegevens!M$2)="","",INDEX('Afvalgegevens LMA'!$A$1:$BK$1003,RelGegevens!$A261+'Data LMA'!$A$2,RelGegevens!M$2))</f>
        <v/>
      </c>
    </row>
    <row r="262" spans="1:13" x14ac:dyDescent="0.25">
      <c r="A262" s="8">
        <f t="shared" si="24"/>
        <v>260</v>
      </c>
      <c r="B262" s="8" t="str">
        <f t="shared" si="25"/>
        <v/>
      </c>
      <c r="C262" s="8" t="str">
        <f t="shared" si="26"/>
        <v/>
      </c>
      <c r="D262" s="5">
        <f t="shared" si="27"/>
        <v>-1</v>
      </c>
      <c r="E262" s="5">
        <f t="shared" si="28"/>
        <v>-1</v>
      </c>
      <c r="F262" s="5" t="str">
        <f t="shared" si="29"/>
        <v/>
      </c>
      <c r="G262" s="5" t="str">
        <f>IF(INDEX('Afvalgegevens LMA'!$A$1:$BK$1003,RelGegevens!$A262+'Data LMA'!$A$2,RelGegevens!G$2)="","",INDEX('Afvalgegevens LMA'!$A$1:$BK$1003,RelGegevens!$A262+'Data LMA'!$A$2,RelGegevens!G$2))</f>
        <v/>
      </c>
      <c r="H262" s="5" t="str">
        <f>IF(INDEX('Afvalgegevens LMA'!$A$1:$BK$1003,RelGegevens!$A262+'Data LMA'!$A$2,RelGegevens!H$2)="","",INDEX('Afvalgegevens LMA'!$A$1:$BK$1003,RelGegevens!$A262+'Data LMA'!$A$2,RelGegevens!H$2))</f>
        <v/>
      </c>
      <c r="I262" s="5" t="str">
        <f>IF(INDEX('Afvalgegevens LMA'!$A$1:$BK$1003,RelGegevens!$A262+'Data LMA'!$A$2,RelGegevens!I$2)="","",INDEX('Afvalgegevens LMA'!$A$1:$BK$1003,RelGegevens!$A262+'Data LMA'!$A$2,RelGegevens!I$2))</f>
        <v/>
      </c>
      <c r="J262" s="5" t="str">
        <f>IF(INDEX('Afvalgegevens LMA'!$A$1:$BK$1003,RelGegevens!$A262+'Data LMA'!$A$2,RelGegevens!J$2)="","",INDEX('Afvalgegevens LMA'!$A$1:$BK$1003,RelGegevens!$A262+'Data LMA'!$A$2,RelGegevens!J$2))</f>
        <v/>
      </c>
      <c r="K262" s="5" t="str">
        <f>IF(INDEX('Afvalgegevens LMA'!$A$1:$BK$1003,RelGegevens!$A262+'Data LMA'!$A$2,RelGegevens!K$2)="","",INDEX('Afvalgegevens LMA'!$A$1:$BK$1003,RelGegevens!$A262+'Data LMA'!$A$2,RelGegevens!K$2))</f>
        <v/>
      </c>
      <c r="L262" s="5" t="str">
        <f>IF(INDEX('Afvalgegevens LMA'!$A$1:$BK$1003,RelGegevens!$A262+'Data LMA'!$A$2,RelGegevens!L$2)="","",INDEX('Afvalgegevens LMA'!$A$1:$BK$1003,RelGegevens!$A262+'Data LMA'!$A$2,RelGegevens!L$2))</f>
        <v/>
      </c>
      <c r="M262" s="5" t="str">
        <f>IF(INDEX('Afvalgegevens LMA'!$A$1:$BK$1003,RelGegevens!$A262+'Data LMA'!$A$2,RelGegevens!M$2)="","",INDEX('Afvalgegevens LMA'!$A$1:$BK$1003,RelGegevens!$A262+'Data LMA'!$A$2,RelGegevens!M$2))</f>
        <v/>
      </c>
    </row>
    <row r="263" spans="1:13" x14ac:dyDescent="0.25">
      <c r="A263" s="8">
        <f t="shared" si="24"/>
        <v>261</v>
      </c>
      <c r="B263" s="8" t="str">
        <f t="shared" si="25"/>
        <v/>
      </c>
      <c r="C263" s="8" t="str">
        <f t="shared" si="26"/>
        <v/>
      </c>
      <c r="D263" s="5">
        <f t="shared" si="27"/>
        <v>-1</v>
      </c>
      <c r="E263" s="5">
        <f t="shared" si="28"/>
        <v>-1</v>
      </c>
      <c r="F263" s="5" t="str">
        <f t="shared" si="29"/>
        <v/>
      </c>
      <c r="G263" s="5" t="str">
        <f>IF(INDEX('Afvalgegevens LMA'!$A$1:$BK$1003,RelGegevens!$A263+'Data LMA'!$A$2,RelGegevens!G$2)="","",INDEX('Afvalgegevens LMA'!$A$1:$BK$1003,RelGegevens!$A263+'Data LMA'!$A$2,RelGegevens!G$2))</f>
        <v/>
      </c>
      <c r="H263" s="5" t="str">
        <f>IF(INDEX('Afvalgegevens LMA'!$A$1:$BK$1003,RelGegevens!$A263+'Data LMA'!$A$2,RelGegevens!H$2)="","",INDEX('Afvalgegevens LMA'!$A$1:$BK$1003,RelGegevens!$A263+'Data LMA'!$A$2,RelGegevens!H$2))</f>
        <v/>
      </c>
      <c r="I263" s="5" t="str">
        <f>IF(INDEX('Afvalgegevens LMA'!$A$1:$BK$1003,RelGegevens!$A263+'Data LMA'!$A$2,RelGegevens!I$2)="","",INDEX('Afvalgegevens LMA'!$A$1:$BK$1003,RelGegevens!$A263+'Data LMA'!$A$2,RelGegevens!I$2))</f>
        <v/>
      </c>
      <c r="J263" s="5" t="str">
        <f>IF(INDEX('Afvalgegevens LMA'!$A$1:$BK$1003,RelGegevens!$A263+'Data LMA'!$A$2,RelGegevens!J$2)="","",INDEX('Afvalgegevens LMA'!$A$1:$BK$1003,RelGegevens!$A263+'Data LMA'!$A$2,RelGegevens!J$2))</f>
        <v/>
      </c>
      <c r="K263" s="5" t="str">
        <f>IF(INDEX('Afvalgegevens LMA'!$A$1:$BK$1003,RelGegevens!$A263+'Data LMA'!$A$2,RelGegevens!K$2)="","",INDEX('Afvalgegevens LMA'!$A$1:$BK$1003,RelGegevens!$A263+'Data LMA'!$A$2,RelGegevens!K$2))</f>
        <v/>
      </c>
      <c r="L263" s="5" t="str">
        <f>IF(INDEX('Afvalgegevens LMA'!$A$1:$BK$1003,RelGegevens!$A263+'Data LMA'!$A$2,RelGegevens!L$2)="","",INDEX('Afvalgegevens LMA'!$A$1:$BK$1003,RelGegevens!$A263+'Data LMA'!$A$2,RelGegevens!L$2))</f>
        <v/>
      </c>
      <c r="M263" s="5" t="str">
        <f>IF(INDEX('Afvalgegevens LMA'!$A$1:$BK$1003,RelGegevens!$A263+'Data LMA'!$A$2,RelGegevens!M$2)="","",INDEX('Afvalgegevens LMA'!$A$1:$BK$1003,RelGegevens!$A263+'Data LMA'!$A$2,RelGegevens!M$2))</f>
        <v/>
      </c>
    </row>
    <row r="264" spans="1:13" x14ac:dyDescent="0.25">
      <c r="A264" s="8">
        <f t="shared" si="24"/>
        <v>262</v>
      </c>
      <c r="B264" s="8" t="str">
        <f t="shared" si="25"/>
        <v/>
      </c>
      <c r="C264" s="8" t="str">
        <f t="shared" si="26"/>
        <v/>
      </c>
      <c r="D264" s="5">
        <f t="shared" si="27"/>
        <v>-1</v>
      </c>
      <c r="E264" s="5">
        <f t="shared" si="28"/>
        <v>-1</v>
      </c>
      <c r="F264" s="5" t="str">
        <f t="shared" si="29"/>
        <v/>
      </c>
      <c r="G264" s="5" t="str">
        <f>IF(INDEX('Afvalgegevens LMA'!$A$1:$BK$1003,RelGegevens!$A264+'Data LMA'!$A$2,RelGegevens!G$2)="","",INDEX('Afvalgegevens LMA'!$A$1:$BK$1003,RelGegevens!$A264+'Data LMA'!$A$2,RelGegevens!G$2))</f>
        <v/>
      </c>
      <c r="H264" s="5" t="str">
        <f>IF(INDEX('Afvalgegevens LMA'!$A$1:$BK$1003,RelGegevens!$A264+'Data LMA'!$A$2,RelGegevens!H$2)="","",INDEX('Afvalgegevens LMA'!$A$1:$BK$1003,RelGegevens!$A264+'Data LMA'!$A$2,RelGegevens!H$2))</f>
        <v/>
      </c>
      <c r="I264" s="5" t="str">
        <f>IF(INDEX('Afvalgegevens LMA'!$A$1:$BK$1003,RelGegevens!$A264+'Data LMA'!$A$2,RelGegevens!I$2)="","",INDEX('Afvalgegevens LMA'!$A$1:$BK$1003,RelGegevens!$A264+'Data LMA'!$A$2,RelGegevens!I$2))</f>
        <v/>
      </c>
      <c r="J264" s="5" t="str">
        <f>IF(INDEX('Afvalgegevens LMA'!$A$1:$BK$1003,RelGegevens!$A264+'Data LMA'!$A$2,RelGegevens!J$2)="","",INDEX('Afvalgegevens LMA'!$A$1:$BK$1003,RelGegevens!$A264+'Data LMA'!$A$2,RelGegevens!J$2))</f>
        <v/>
      </c>
      <c r="K264" s="5" t="str">
        <f>IF(INDEX('Afvalgegevens LMA'!$A$1:$BK$1003,RelGegevens!$A264+'Data LMA'!$A$2,RelGegevens!K$2)="","",INDEX('Afvalgegevens LMA'!$A$1:$BK$1003,RelGegevens!$A264+'Data LMA'!$A$2,RelGegevens!K$2))</f>
        <v/>
      </c>
      <c r="L264" s="5" t="str">
        <f>IF(INDEX('Afvalgegevens LMA'!$A$1:$BK$1003,RelGegevens!$A264+'Data LMA'!$A$2,RelGegevens!L$2)="","",INDEX('Afvalgegevens LMA'!$A$1:$BK$1003,RelGegevens!$A264+'Data LMA'!$A$2,RelGegevens!L$2))</f>
        <v/>
      </c>
      <c r="M264" s="5" t="str">
        <f>IF(INDEX('Afvalgegevens LMA'!$A$1:$BK$1003,RelGegevens!$A264+'Data LMA'!$A$2,RelGegevens!M$2)="","",INDEX('Afvalgegevens LMA'!$A$1:$BK$1003,RelGegevens!$A264+'Data LMA'!$A$2,RelGegevens!M$2))</f>
        <v/>
      </c>
    </row>
    <row r="265" spans="1:13" x14ac:dyDescent="0.25">
      <c r="A265" s="8">
        <f t="shared" si="24"/>
        <v>263</v>
      </c>
      <c r="B265" s="8" t="str">
        <f t="shared" si="25"/>
        <v/>
      </c>
      <c r="C265" s="8" t="str">
        <f t="shared" si="26"/>
        <v/>
      </c>
      <c r="D265" s="5">
        <f t="shared" si="27"/>
        <v>-1</v>
      </c>
      <c r="E265" s="5">
        <f t="shared" si="28"/>
        <v>-1</v>
      </c>
      <c r="F265" s="5" t="str">
        <f t="shared" si="29"/>
        <v/>
      </c>
      <c r="G265" s="5" t="str">
        <f>IF(INDEX('Afvalgegevens LMA'!$A$1:$BK$1003,RelGegevens!$A265+'Data LMA'!$A$2,RelGegevens!G$2)="","",INDEX('Afvalgegevens LMA'!$A$1:$BK$1003,RelGegevens!$A265+'Data LMA'!$A$2,RelGegevens!G$2))</f>
        <v/>
      </c>
      <c r="H265" s="5" t="str">
        <f>IF(INDEX('Afvalgegevens LMA'!$A$1:$BK$1003,RelGegevens!$A265+'Data LMA'!$A$2,RelGegevens!H$2)="","",INDEX('Afvalgegevens LMA'!$A$1:$BK$1003,RelGegevens!$A265+'Data LMA'!$A$2,RelGegevens!H$2))</f>
        <v/>
      </c>
      <c r="I265" s="5" t="str">
        <f>IF(INDEX('Afvalgegevens LMA'!$A$1:$BK$1003,RelGegevens!$A265+'Data LMA'!$A$2,RelGegevens!I$2)="","",INDEX('Afvalgegevens LMA'!$A$1:$BK$1003,RelGegevens!$A265+'Data LMA'!$A$2,RelGegevens!I$2))</f>
        <v/>
      </c>
      <c r="J265" s="5" t="str">
        <f>IF(INDEX('Afvalgegevens LMA'!$A$1:$BK$1003,RelGegevens!$A265+'Data LMA'!$A$2,RelGegevens!J$2)="","",INDEX('Afvalgegevens LMA'!$A$1:$BK$1003,RelGegevens!$A265+'Data LMA'!$A$2,RelGegevens!J$2))</f>
        <v/>
      </c>
      <c r="K265" s="5" t="str">
        <f>IF(INDEX('Afvalgegevens LMA'!$A$1:$BK$1003,RelGegevens!$A265+'Data LMA'!$A$2,RelGegevens!K$2)="","",INDEX('Afvalgegevens LMA'!$A$1:$BK$1003,RelGegevens!$A265+'Data LMA'!$A$2,RelGegevens!K$2))</f>
        <v/>
      </c>
      <c r="L265" s="5" t="str">
        <f>IF(INDEX('Afvalgegevens LMA'!$A$1:$BK$1003,RelGegevens!$A265+'Data LMA'!$A$2,RelGegevens!L$2)="","",INDEX('Afvalgegevens LMA'!$A$1:$BK$1003,RelGegevens!$A265+'Data LMA'!$A$2,RelGegevens!L$2))</f>
        <v/>
      </c>
      <c r="M265" s="5" t="str">
        <f>IF(INDEX('Afvalgegevens LMA'!$A$1:$BK$1003,RelGegevens!$A265+'Data LMA'!$A$2,RelGegevens!M$2)="","",INDEX('Afvalgegevens LMA'!$A$1:$BK$1003,RelGegevens!$A265+'Data LMA'!$A$2,RelGegevens!M$2))</f>
        <v/>
      </c>
    </row>
    <row r="266" spans="1:13" x14ac:dyDescent="0.25">
      <c r="A266" s="8">
        <f t="shared" si="24"/>
        <v>264</v>
      </c>
      <c r="B266" s="8" t="str">
        <f t="shared" si="25"/>
        <v/>
      </c>
      <c r="C266" s="8" t="str">
        <f t="shared" si="26"/>
        <v/>
      </c>
      <c r="D266" s="5">
        <f t="shared" si="27"/>
        <v>-1</v>
      </c>
      <c r="E266" s="5">
        <f t="shared" si="28"/>
        <v>-1</v>
      </c>
      <c r="F266" s="5" t="str">
        <f t="shared" si="29"/>
        <v/>
      </c>
      <c r="G266" s="5" t="str">
        <f>IF(INDEX('Afvalgegevens LMA'!$A$1:$BK$1003,RelGegevens!$A266+'Data LMA'!$A$2,RelGegevens!G$2)="","",INDEX('Afvalgegevens LMA'!$A$1:$BK$1003,RelGegevens!$A266+'Data LMA'!$A$2,RelGegevens!G$2))</f>
        <v/>
      </c>
      <c r="H266" s="5" t="str">
        <f>IF(INDEX('Afvalgegevens LMA'!$A$1:$BK$1003,RelGegevens!$A266+'Data LMA'!$A$2,RelGegevens!H$2)="","",INDEX('Afvalgegevens LMA'!$A$1:$BK$1003,RelGegevens!$A266+'Data LMA'!$A$2,RelGegevens!H$2))</f>
        <v/>
      </c>
      <c r="I266" s="5" t="str">
        <f>IF(INDEX('Afvalgegevens LMA'!$A$1:$BK$1003,RelGegevens!$A266+'Data LMA'!$A$2,RelGegevens!I$2)="","",INDEX('Afvalgegevens LMA'!$A$1:$BK$1003,RelGegevens!$A266+'Data LMA'!$A$2,RelGegevens!I$2))</f>
        <v/>
      </c>
      <c r="J266" s="5" t="str">
        <f>IF(INDEX('Afvalgegevens LMA'!$A$1:$BK$1003,RelGegevens!$A266+'Data LMA'!$A$2,RelGegevens!J$2)="","",INDEX('Afvalgegevens LMA'!$A$1:$BK$1003,RelGegevens!$A266+'Data LMA'!$A$2,RelGegevens!J$2))</f>
        <v/>
      </c>
      <c r="K266" s="5" t="str">
        <f>IF(INDEX('Afvalgegevens LMA'!$A$1:$BK$1003,RelGegevens!$A266+'Data LMA'!$A$2,RelGegevens!K$2)="","",INDEX('Afvalgegevens LMA'!$A$1:$BK$1003,RelGegevens!$A266+'Data LMA'!$A$2,RelGegevens!K$2))</f>
        <v/>
      </c>
      <c r="L266" s="5" t="str">
        <f>IF(INDEX('Afvalgegevens LMA'!$A$1:$BK$1003,RelGegevens!$A266+'Data LMA'!$A$2,RelGegevens!L$2)="","",INDEX('Afvalgegevens LMA'!$A$1:$BK$1003,RelGegevens!$A266+'Data LMA'!$A$2,RelGegevens!L$2))</f>
        <v/>
      </c>
      <c r="M266" s="5" t="str">
        <f>IF(INDEX('Afvalgegevens LMA'!$A$1:$BK$1003,RelGegevens!$A266+'Data LMA'!$A$2,RelGegevens!M$2)="","",INDEX('Afvalgegevens LMA'!$A$1:$BK$1003,RelGegevens!$A266+'Data LMA'!$A$2,RelGegevens!M$2))</f>
        <v/>
      </c>
    </row>
    <row r="267" spans="1:13" x14ac:dyDescent="0.25">
      <c r="A267" s="8">
        <f t="shared" si="24"/>
        <v>265</v>
      </c>
      <c r="B267" s="8" t="str">
        <f t="shared" si="25"/>
        <v/>
      </c>
      <c r="C267" s="8" t="str">
        <f t="shared" si="26"/>
        <v/>
      </c>
      <c r="D267" s="5">
        <f t="shared" si="27"/>
        <v>-1</v>
      </c>
      <c r="E267" s="5">
        <f t="shared" si="28"/>
        <v>-1</v>
      </c>
      <c r="F267" s="5" t="str">
        <f t="shared" si="29"/>
        <v/>
      </c>
      <c r="G267" s="5" t="str">
        <f>IF(INDEX('Afvalgegevens LMA'!$A$1:$BK$1003,RelGegevens!$A267+'Data LMA'!$A$2,RelGegevens!G$2)="","",INDEX('Afvalgegevens LMA'!$A$1:$BK$1003,RelGegevens!$A267+'Data LMA'!$A$2,RelGegevens!G$2))</f>
        <v/>
      </c>
      <c r="H267" s="5" t="str">
        <f>IF(INDEX('Afvalgegevens LMA'!$A$1:$BK$1003,RelGegevens!$A267+'Data LMA'!$A$2,RelGegevens!H$2)="","",INDEX('Afvalgegevens LMA'!$A$1:$BK$1003,RelGegevens!$A267+'Data LMA'!$A$2,RelGegevens!H$2))</f>
        <v/>
      </c>
      <c r="I267" s="5" t="str">
        <f>IF(INDEX('Afvalgegevens LMA'!$A$1:$BK$1003,RelGegevens!$A267+'Data LMA'!$A$2,RelGegevens!I$2)="","",INDEX('Afvalgegevens LMA'!$A$1:$BK$1003,RelGegevens!$A267+'Data LMA'!$A$2,RelGegevens!I$2))</f>
        <v/>
      </c>
      <c r="J267" s="5" t="str">
        <f>IF(INDEX('Afvalgegevens LMA'!$A$1:$BK$1003,RelGegevens!$A267+'Data LMA'!$A$2,RelGegevens!J$2)="","",INDEX('Afvalgegevens LMA'!$A$1:$BK$1003,RelGegevens!$A267+'Data LMA'!$A$2,RelGegevens!J$2))</f>
        <v/>
      </c>
      <c r="K267" s="5" t="str">
        <f>IF(INDEX('Afvalgegevens LMA'!$A$1:$BK$1003,RelGegevens!$A267+'Data LMA'!$A$2,RelGegevens!K$2)="","",INDEX('Afvalgegevens LMA'!$A$1:$BK$1003,RelGegevens!$A267+'Data LMA'!$A$2,RelGegevens!K$2))</f>
        <v/>
      </c>
      <c r="L267" s="5" t="str">
        <f>IF(INDEX('Afvalgegevens LMA'!$A$1:$BK$1003,RelGegevens!$A267+'Data LMA'!$A$2,RelGegevens!L$2)="","",INDEX('Afvalgegevens LMA'!$A$1:$BK$1003,RelGegevens!$A267+'Data LMA'!$A$2,RelGegevens!L$2))</f>
        <v/>
      </c>
      <c r="M267" s="5" t="str">
        <f>IF(INDEX('Afvalgegevens LMA'!$A$1:$BK$1003,RelGegevens!$A267+'Data LMA'!$A$2,RelGegevens!M$2)="","",INDEX('Afvalgegevens LMA'!$A$1:$BK$1003,RelGegevens!$A267+'Data LMA'!$A$2,RelGegevens!M$2))</f>
        <v/>
      </c>
    </row>
    <row r="268" spans="1:13" x14ac:dyDescent="0.25">
      <c r="A268" s="8">
        <f t="shared" si="24"/>
        <v>266</v>
      </c>
      <c r="B268" s="8" t="str">
        <f t="shared" si="25"/>
        <v/>
      </c>
      <c r="C268" s="8" t="str">
        <f t="shared" si="26"/>
        <v/>
      </c>
      <c r="D268" s="5">
        <f t="shared" si="27"/>
        <v>-1</v>
      </c>
      <c r="E268" s="5">
        <f t="shared" si="28"/>
        <v>-1</v>
      </c>
      <c r="F268" s="5" t="str">
        <f t="shared" si="29"/>
        <v/>
      </c>
      <c r="G268" s="5" t="str">
        <f>IF(INDEX('Afvalgegevens LMA'!$A$1:$BK$1003,RelGegevens!$A268+'Data LMA'!$A$2,RelGegevens!G$2)="","",INDEX('Afvalgegevens LMA'!$A$1:$BK$1003,RelGegevens!$A268+'Data LMA'!$A$2,RelGegevens!G$2))</f>
        <v/>
      </c>
      <c r="H268" s="5" t="str">
        <f>IF(INDEX('Afvalgegevens LMA'!$A$1:$BK$1003,RelGegevens!$A268+'Data LMA'!$A$2,RelGegevens!H$2)="","",INDEX('Afvalgegevens LMA'!$A$1:$BK$1003,RelGegevens!$A268+'Data LMA'!$A$2,RelGegevens!H$2))</f>
        <v/>
      </c>
      <c r="I268" s="5" t="str">
        <f>IF(INDEX('Afvalgegevens LMA'!$A$1:$BK$1003,RelGegevens!$A268+'Data LMA'!$A$2,RelGegevens!I$2)="","",INDEX('Afvalgegevens LMA'!$A$1:$BK$1003,RelGegevens!$A268+'Data LMA'!$A$2,RelGegevens!I$2))</f>
        <v/>
      </c>
      <c r="J268" s="5" t="str">
        <f>IF(INDEX('Afvalgegevens LMA'!$A$1:$BK$1003,RelGegevens!$A268+'Data LMA'!$A$2,RelGegevens!J$2)="","",INDEX('Afvalgegevens LMA'!$A$1:$BK$1003,RelGegevens!$A268+'Data LMA'!$A$2,RelGegevens!J$2))</f>
        <v/>
      </c>
      <c r="K268" s="5" t="str">
        <f>IF(INDEX('Afvalgegevens LMA'!$A$1:$BK$1003,RelGegevens!$A268+'Data LMA'!$A$2,RelGegevens!K$2)="","",INDEX('Afvalgegevens LMA'!$A$1:$BK$1003,RelGegevens!$A268+'Data LMA'!$A$2,RelGegevens!K$2))</f>
        <v/>
      </c>
      <c r="L268" s="5" t="str">
        <f>IF(INDEX('Afvalgegevens LMA'!$A$1:$BK$1003,RelGegevens!$A268+'Data LMA'!$A$2,RelGegevens!L$2)="","",INDEX('Afvalgegevens LMA'!$A$1:$BK$1003,RelGegevens!$A268+'Data LMA'!$A$2,RelGegevens!L$2))</f>
        <v/>
      </c>
      <c r="M268" s="5" t="str">
        <f>IF(INDEX('Afvalgegevens LMA'!$A$1:$BK$1003,RelGegevens!$A268+'Data LMA'!$A$2,RelGegevens!M$2)="","",INDEX('Afvalgegevens LMA'!$A$1:$BK$1003,RelGegevens!$A268+'Data LMA'!$A$2,RelGegevens!M$2))</f>
        <v/>
      </c>
    </row>
    <row r="269" spans="1:13" x14ac:dyDescent="0.25">
      <c r="A269" s="8">
        <f t="shared" si="24"/>
        <v>267</v>
      </c>
      <c r="B269" s="8" t="str">
        <f t="shared" si="25"/>
        <v/>
      </c>
      <c r="C269" s="8" t="str">
        <f t="shared" si="26"/>
        <v/>
      </c>
      <c r="D269" s="5">
        <f t="shared" si="27"/>
        <v>-1</v>
      </c>
      <c r="E269" s="5">
        <f t="shared" si="28"/>
        <v>-1</v>
      </c>
      <c r="F269" s="5" t="str">
        <f t="shared" si="29"/>
        <v/>
      </c>
      <c r="G269" s="5" t="str">
        <f>IF(INDEX('Afvalgegevens LMA'!$A$1:$BK$1003,RelGegevens!$A269+'Data LMA'!$A$2,RelGegevens!G$2)="","",INDEX('Afvalgegevens LMA'!$A$1:$BK$1003,RelGegevens!$A269+'Data LMA'!$A$2,RelGegevens!G$2))</f>
        <v/>
      </c>
      <c r="H269" s="5" t="str">
        <f>IF(INDEX('Afvalgegevens LMA'!$A$1:$BK$1003,RelGegevens!$A269+'Data LMA'!$A$2,RelGegevens!H$2)="","",INDEX('Afvalgegevens LMA'!$A$1:$BK$1003,RelGegevens!$A269+'Data LMA'!$A$2,RelGegevens!H$2))</f>
        <v/>
      </c>
      <c r="I269" s="5" t="str">
        <f>IF(INDEX('Afvalgegevens LMA'!$A$1:$BK$1003,RelGegevens!$A269+'Data LMA'!$A$2,RelGegevens!I$2)="","",INDEX('Afvalgegevens LMA'!$A$1:$BK$1003,RelGegevens!$A269+'Data LMA'!$A$2,RelGegevens!I$2))</f>
        <v/>
      </c>
      <c r="J269" s="5" t="str">
        <f>IF(INDEX('Afvalgegevens LMA'!$A$1:$BK$1003,RelGegevens!$A269+'Data LMA'!$A$2,RelGegevens!J$2)="","",INDEX('Afvalgegevens LMA'!$A$1:$BK$1003,RelGegevens!$A269+'Data LMA'!$A$2,RelGegevens!J$2))</f>
        <v/>
      </c>
      <c r="K269" s="5" t="str">
        <f>IF(INDEX('Afvalgegevens LMA'!$A$1:$BK$1003,RelGegevens!$A269+'Data LMA'!$A$2,RelGegevens!K$2)="","",INDEX('Afvalgegevens LMA'!$A$1:$BK$1003,RelGegevens!$A269+'Data LMA'!$A$2,RelGegevens!K$2))</f>
        <v/>
      </c>
      <c r="L269" s="5" t="str">
        <f>IF(INDEX('Afvalgegevens LMA'!$A$1:$BK$1003,RelGegevens!$A269+'Data LMA'!$A$2,RelGegevens!L$2)="","",INDEX('Afvalgegevens LMA'!$A$1:$BK$1003,RelGegevens!$A269+'Data LMA'!$A$2,RelGegevens!L$2))</f>
        <v/>
      </c>
      <c r="M269" s="5" t="str">
        <f>IF(INDEX('Afvalgegevens LMA'!$A$1:$BK$1003,RelGegevens!$A269+'Data LMA'!$A$2,RelGegevens!M$2)="","",INDEX('Afvalgegevens LMA'!$A$1:$BK$1003,RelGegevens!$A269+'Data LMA'!$A$2,RelGegevens!M$2))</f>
        <v/>
      </c>
    </row>
    <row r="270" spans="1:13" x14ac:dyDescent="0.25">
      <c r="A270" s="8">
        <f t="shared" ref="A270:A333" si="30">A269+1</f>
        <v>268</v>
      </c>
      <c r="B270" s="8" t="str">
        <f t="shared" ref="B270:B333" si="31">IF(ISNUMBER(FIND(G270,B269)),B269,CONCATENATE(B269,"/",G270))</f>
        <v/>
      </c>
      <c r="C270" s="8" t="str">
        <f t="shared" ref="C270:C333" si="32">IF(ISNUMBER(FIND(I270,C269)),C269,CONCATENATE(C269,"/",I270))</f>
        <v/>
      </c>
      <c r="D270" s="5">
        <f t="shared" ref="D270:D333" si="33">IF(ISNUMBER(FIND(G270,B269)),-ABS(D269),ABS(D269)+1)</f>
        <v>-1</v>
      </c>
      <c r="E270" s="5">
        <f t="shared" ref="E270:E333" si="34">IF(ISNUMBER(FIND(I270,C269)),-ABS(E269),ABS(E269)+1)</f>
        <v>-1</v>
      </c>
      <c r="F270" s="5" t="str">
        <f t="shared" ref="F270:F333" si="35">IF(AND(G270&lt;&gt;"",I270&lt;&gt;""),CONCATENATE(G270,"-",I270),"")</f>
        <v/>
      </c>
      <c r="G270" s="5" t="str">
        <f>IF(INDEX('Afvalgegevens LMA'!$A$1:$BK$1003,RelGegevens!$A270+'Data LMA'!$A$2,RelGegevens!G$2)="","",INDEX('Afvalgegevens LMA'!$A$1:$BK$1003,RelGegevens!$A270+'Data LMA'!$A$2,RelGegevens!G$2))</f>
        <v/>
      </c>
      <c r="H270" s="5" t="str">
        <f>IF(INDEX('Afvalgegevens LMA'!$A$1:$BK$1003,RelGegevens!$A270+'Data LMA'!$A$2,RelGegevens!H$2)="","",INDEX('Afvalgegevens LMA'!$A$1:$BK$1003,RelGegevens!$A270+'Data LMA'!$A$2,RelGegevens!H$2))</f>
        <v/>
      </c>
      <c r="I270" s="5" t="str">
        <f>IF(INDEX('Afvalgegevens LMA'!$A$1:$BK$1003,RelGegevens!$A270+'Data LMA'!$A$2,RelGegevens!I$2)="","",INDEX('Afvalgegevens LMA'!$A$1:$BK$1003,RelGegevens!$A270+'Data LMA'!$A$2,RelGegevens!I$2))</f>
        <v/>
      </c>
      <c r="J270" s="5" t="str">
        <f>IF(INDEX('Afvalgegevens LMA'!$A$1:$BK$1003,RelGegevens!$A270+'Data LMA'!$A$2,RelGegevens!J$2)="","",INDEX('Afvalgegevens LMA'!$A$1:$BK$1003,RelGegevens!$A270+'Data LMA'!$A$2,RelGegevens!J$2))</f>
        <v/>
      </c>
      <c r="K270" s="5" t="str">
        <f>IF(INDEX('Afvalgegevens LMA'!$A$1:$BK$1003,RelGegevens!$A270+'Data LMA'!$A$2,RelGegevens!K$2)="","",INDEX('Afvalgegevens LMA'!$A$1:$BK$1003,RelGegevens!$A270+'Data LMA'!$A$2,RelGegevens!K$2))</f>
        <v/>
      </c>
      <c r="L270" s="5" t="str">
        <f>IF(INDEX('Afvalgegevens LMA'!$A$1:$BK$1003,RelGegevens!$A270+'Data LMA'!$A$2,RelGegevens!L$2)="","",INDEX('Afvalgegevens LMA'!$A$1:$BK$1003,RelGegevens!$A270+'Data LMA'!$A$2,RelGegevens!L$2))</f>
        <v/>
      </c>
      <c r="M270" s="5" t="str">
        <f>IF(INDEX('Afvalgegevens LMA'!$A$1:$BK$1003,RelGegevens!$A270+'Data LMA'!$A$2,RelGegevens!M$2)="","",INDEX('Afvalgegevens LMA'!$A$1:$BK$1003,RelGegevens!$A270+'Data LMA'!$A$2,RelGegevens!M$2))</f>
        <v/>
      </c>
    </row>
    <row r="271" spans="1:13" x14ac:dyDescent="0.25">
      <c r="A271" s="8">
        <f t="shared" si="30"/>
        <v>269</v>
      </c>
      <c r="B271" s="8" t="str">
        <f t="shared" si="31"/>
        <v/>
      </c>
      <c r="C271" s="8" t="str">
        <f t="shared" si="32"/>
        <v/>
      </c>
      <c r="D271" s="5">
        <f t="shared" si="33"/>
        <v>-1</v>
      </c>
      <c r="E271" s="5">
        <f t="shared" si="34"/>
        <v>-1</v>
      </c>
      <c r="F271" s="5" t="str">
        <f t="shared" si="35"/>
        <v/>
      </c>
      <c r="G271" s="5" t="str">
        <f>IF(INDEX('Afvalgegevens LMA'!$A$1:$BK$1003,RelGegevens!$A271+'Data LMA'!$A$2,RelGegevens!G$2)="","",INDEX('Afvalgegevens LMA'!$A$1:$BK$1003,RelGegevens!$A271+'Data LMA'!$A$2,RelGegevens!G$2))</f>
        <v/>
      </c>
      <c r="H271" s="5" t="str">
        <f>IF(INDEX('Afvalgegevens LMA'!$A$1:$BK$1003,RelGegevens!$A271+'Data LMA'!$A$2,RelGegevens!H$2)="","",INDEX('Afvalgegevens LMA'!$A$1:$BK$1003,RelGegevens!$A271+'Data LMA'!$A$2,RelGegevens!H$2))</f>
        <v/>
      </c>
      <c r="I271" s="5" t="str">
        <f>IF(INDEX('Afvalgegevens LMA'!$A$1:$BK$1003,RelGegevens!$A271+'Data LMA'!$A$2,RelGegevens!I$2)="","",INDEX('Afvalgegevens LMA'!$A$1:$BK$1003,RelGegevens!$A271+'Data LMA'!$A$2,RelGegevens!I$2))</f>
        <v/>
      </c>
      <c r="J271" s="5" t="str">
        <f>IF(INDEX('Afvalgegevens LMA'!$A$1:$BK$1003,RelGegevens!$A271+'Data LMA'!$A$2,RelGegevens!J$2)="","",INDEX('Afvalgegevens LMA'!$A$1:$BK$1003,RelGegevens!$A271+'Data LMA'!$A$2,RelGegevens!J$2))</f>
        <v/>
      </c>
      <c r="K271" s="5" t="str">
        <f>IF(INDEX('Afvalgegevens LMA'!$A$1:$BK$1003,RelGegevens!$A271+'Data LMA'!$A$2,RelGegevens!K$2)="","",INDEX('Afvalgegevens LMA'!$A$1:$BK$1003,RelGegevens!$A271+'Data LMA'!$A$2,RelGegevens!K$2))</f>
        <v/>
      </c>
      <c r="L271" s="5" t="str">
        <f>IF(INDEX('Afvalgegevens LMA'!$A$1:$BK$1003,RelGegevens!$A271+'Data LMA'!$A$2,RelGegevens!L$2)="","",INDEX('Afvalgegevens LMA'!$A$1:$BK$1003,RelGegevens!$A271+'Data LMA'!$A$2,RelGegevens!L$2))</f>
        <v/>
      </c>
      <c r="M271" s="5" t="str">
        <f>IF(INDEX('Afvalgegevens LMA'!$A$1:$BK$1003,RelGegevens!$A271+'Data LMA'!$A$2,RelGegevens!M$2)="","",INDEX('Afvalgegevens LMA'!$A$1:$BK$1003,RelGegevens!$A271+'Data LMA'!$A$2,RelGegevens!M$2))</f>
        <v/>
      </c>
    </row>
    <row r="272" spans="1:13" x14ac:dyDescent="0.25">
      <c r="A272" s="8">
        <f t="shared" si="30"/>
        <v>270</v>
      </c>
      <c r="B272" s="8" t="str">
        <f t="shared" si="31"/>
        <v/>
      </c>
      <c r="C272" s="8" t="str">
        <f t="shared" si="32"/>
        <v/>
      </c>
      <c r="D272" s="5">
        <f t="shared" si="33"/>
        <v>-1</v>
      </c>
      <c r="E272" s="5">
        <f t="shared" si="34"/>
        <v>-1</v>
      </c>
      <c r="F272" s="5" t="str">
        <f t="shared" si="35"/>
        <v/>
      </c>
      <c r="G272" s="5" t="str">
        <f>IF(INDEX('Afvalgegevens LMA'!$A$1:$BK$1003,RelGegevens!$A272+'Data LMA'!$A$2,RelGegevens!G$2)="","",INDEX('Afvalgegevens LMA'!$A$1:$BK$1003,RelGegevens!$A272+'Data LMA'!$A$2,RelGegevens!G$2))</f>
        <v/>
      </c>
      <c r="H272" s="5" t="str">
        <f>IF(INDEX('Afvalgegevens LMA'!$A$1:$BK$1003,RelGegevens!$A272+'Data LMA'!$A$2,RelGegevens!H$2)="","",INDEX('Afvalgegevens LMA'!$A$1:$BK$1003,RelGegevens!$A272+'Data LMA'!$A$2,RelGegevens!H$2))</f>
        <v/>
      </c>
      <c r="I272" s="5" t="str">
        <f>IF(INDEX('Afvalgegevens LMA'!$A$1:$BK$1003,RelGegevens!$A272+'Data LMA'!$A$2,RelGegevens!I$2)="","",INDEX('Afvalgegevens LMA'!$A$1:$BK$1003,RelGegevens!$A272+'Data LMA'!$A$2,RelGegevens!I$2))</f>
        <v/>
      </c>
      <c r="J272" s="5" t="str">
        <f>IF(INDEX('Afvalgegevens LMA'!$A$1:$BK$1003,RelGegevens!$A272+'Data LMA'!$A$2,RelGegevens!J$2)="","",INDEX('Afvalgegevens LMA'!$A$1:$BK$1003,RelGegevens!$A272+'Data LMA'!$A$2,RelGegevens!J$2))</f>
        <v/>
      </c>
      <c r="K272" s="5" t="str">
        <f>IF(INDEX('Afvalgegevens LMA'!$A$1:$BK$1003,RelGegevens!$A272+'Data LMA'!$A$2,RelGegevens!K$2)="","",INDEX('Afvalgegevens LMA'!$A$1:$BK$1003,RelGegevens!$A272+'Data LMA'!$A$2,RelGegevens!K$2))</f>
        <v/>
      </c>
      <c r="L272" s="5" t="str">
        <f>IF(INDEX('Afvalgegevens LMA'!$A$1:$BK$1003,RelGegevens!$A272+'Data LMA'!$A$2,RelGegevens!L$2)="","",INDEX('Afvalgegevens LMA'!$A$1:$BK$1003,RelGegevens!$A272+'Data LMA'!$A$2,RelGegevens!L$2))</f>
        <v/>
      </c>
      <c r="M272" s="5" t="str">
        <f>IF(INDEX('Afvalgegevens LMA'!$A$1:$BK$1003,RelGegevens!$A272+'Data LMA'!$A$2,RelGegevens!M$2)="","",INDEX('Afvalgegevens LMA'!$A$1:$BK$1003,RelGegevens!$A272+'Data LMA'!$A$2,RelGegevens!M$2))</f>
        <v/>
      </c>
    </row>
    <row r="273" spans="1:13" x14ac:dyDescent="0.25">
      <c r="A273" s="8">
        <f t="shared" si="30"/>
        <v>271</v>
      </c>
      <c r="B273" s="8" t="str">
        <f t="shared" si="31"/>
        <v/>
      </c>
      <c r="C273" s="8" t="str">
        <f t="shared" si="32"/>
        <v/>
      </c>
      <c r="D273" s="5">
        <f t="shared" si="33"/>
        <v>-1</v>
      </c>
      <c r="E273" s="5">
        <f t="shared" si="34"/>
        <v>-1</v>
      </c>
      <c r="F273" s="5" t="str">
        <f t="shared" si="35"/>
        <v/>
      </c>
      <c r="G273" s="5" t="str">
        <f>IF(INDEX('Afvalgegevens LMA'!$A$1:$BK$1003,RelGegevens!$A273+'Data LMA'!$A$2,RelGegevens!G$2)="","",INDEX('Afvalgegevens LMA'!$A$1:$BK$1003,RelGegevens!$A273+'Data LMA'!$A$2,RelGegevens!G$2))</f>
        <v/>
      </c>
      <c r="H273" s="5" t="str">
        <f>IF(INDEX('Afvalgegevens LMA'!$A$1:$BK$1003,RelGegevens!$A273+'Data LMA'!$A$2,RelGegevens!H$2)="","",INDEX('Afvalgegevens LMA'!$A$1:$BK$1003,RelGegevens!$A273+'Data LMA'!$A$2,RelGegevens!H$2))</f>
        <v/>
      </c>
      <c r="I273" s="5" t="str">
        <f>IF(INDEX('Afvalgegevens LMA'!$A$1:$BK$1003,RelGegevens!$A273+'Data LMA'!$A$2,RelGegevens!I$2)="","",INDEX('Afvalgegevens LMA'!$A$1:$BK$1003,RelGegevens!$A273+'Data LMA'!$A$2,RelGegevens!I$2))</f>
        <v/>
      </c>
      <c r="J273" s="5" t="str">
        <f>IF(INDEX('Afvalgegevens LMA'!$A$1:$BK$1003,RelGegevens!$A273+'Data LMA'!$A$2,RelGegevens!J$2)="","",INDEX('Afvalgegevens LMA'!$A$1:$BK$1003,RelGegevens!$A273+'Data LMA'!$A$2,RelGegevens!J$2))</f>
        <v/>
      </c>
      <c r="K273" s="5" t="str">
        <f>IF(INDEX('Afvalgegevens LMA'!$A$1:$BK$1003,RelGegevens!$A273+'Data LMA'!$A$2,RelGegevens!K$2)="","",INDEX('Afvalgegevens LMA'!$A$1:$BK$1003,RelGegevens!$A273+'Data LMA'!$A$2,RelGegevens!K$2))</f>
        <v/>
      </c>
      <c r="L273" s="5" t="str">
        <f>IF(INDEX('Afvalgegevens LMA'!$A$1:$BK$1003,RelGegevens!$A273+'Data LMA'!$A$2,RelGegevens!L$2)="","",INDEX('Afvalgegevens LMA'!$A$1:$BK$1003,RelGegevens!$A273+'Data LMA'!$A$2,RelGegevens!L$2))</f>
        <v/>
      </c>
      <c r="M273" s="5" t="str">
        <f>IF(INDEX('Afvalgegevens LMA'!$A$1:$BK$1003,RelGegevens!$A273+'Data LMA'!$A$2,RelGegevens!M$2)="","",INDEX('Afvalgegevens LMA'!$A$1:$BK$1003,RelGegevens!$A273+'Data LMA'!$A$2,RelGegevens!M$2))</f>
        <v/>
      </c>
    </row>
    <row r="274" spans="1:13" x14ac:dyDescent="0.25">
      <c r="A274" s="8">
        <f t="shared" si="30"/>
        <v>272</v>
      </c>
      <c r="B274" s="8" t="str">
        <f t="shared" si="31"/>
        <v/>
      </c>
      <c r="C274" s="8" t="str">
        <f t="shared" si="32"/>
        <v/>
      </c>
      <c r="D274" s="5">
        <f t="shared" si="33"/>
        <v>-1</v>
      </c>
      <c r="E274" s="5">
        <f t="shared" si="34"/>
        <v>-1</v>
      </c>
      <c r="F274" s="5" t="str">
        <f t="shared" si="35"/>
        <v/>
      </c>
      <c r="G274" s="5" t="str">
        <f>IF(INDEX('Afvalgegevens LMA'!$A$1:$BK$1003,RelGegevens!$A274+'Data LMA'!$A$2,RelGegevens!G$2)="","",INDEX('Afvalgegevens LMA'!$A$1:$BK$1003,RelGegevens!$A274+'Data LMA'!$A$2,RelGegevens!G$2))</f>
        <v/>
      </c>
      <c r="H274" s="5" t="str">
        <f>IF(INDEX('Afvalgegevens LMA'!$A$1:$BK$1003,RelGegevens!$A274+'Data LMA'!$A$2,RelGegevens!H$2)="","",INDEX('Afvalgegevens LMA'!$A$1:$BK$1003,RelGegevens!$A274+'Data LMA'!$A$2,RelGegevens!H$2))</f>
        <v/>
      </c>
      <c r="I274" s="5" t="str">
        <f>IF(INDEX('Afvalgegevens LMA'!$A$1:$BK$1003,RelGegevens!$A274+'Data LMA'!$A$2,RelGegevens!I$2)="","",INDEX('Afvalgegevens LMA'!$A$1:$BK$1003,RelGegevens!$A274+'Data LMA'!$A$2,RelGegevens!I$2))</f>
        <v/>
      </c>
      <c r="J274" s="5" t="str">
        <f>IF(INDEX('Afvalgegevens LMA'!$A$1:$BK$1003,RelGegevens!$A274+'Data LMA'!$A$2,RelGegevens!J$2)="","",INDEX('Afvalgegevens LMA'!$A$1:$BK$1003,RelGegevens!$A274+'Data LMA'!$A$2,RelGegevens!J$2))</f>
        <v/>
      </c>
      <c r="K274" s="5" t="str">
        <f>IF(INDEX('Afvalgegevens LMA'!$A$1:$BK$1003,RelGegevens!$A274+'Data LMA'!$A$2,RelGegevens!K$2)="","",INDEX('Afvalgegevens LMA'!$A$1:$BK$1003,RelGegevens!$A274+'Data LMA'!$A$2,RelGegevens!K$2))</f>
        <v/>
      </c>
      <c r="L274" s="5" t="str">
        <f>IF(INDEX('Afvalgegevens LMA'!$A$1:$BK$1003,RelGegevens!$A274+'Data LMA'!$A$2,RelGegevens!L$2)="","",INDEX('Afvalgegevens LMA'!$A$1:$BK$1003,RelGegevens!$A274+'Data LMA'!$A$2,RelGegevens!L$2))</f>
        <v/>
      </c>
      <c r="M274" s="5" t="str">
        <f>IF(INDEX('Afvalgegevens LMA'!$A$1:$BK$1003,RelGegevens!$A274+'Data LMA'!$A$2,RelGegevens!M$2)="","",INDEX('Afvalgegevens LMA'!$A$1:$BK$1003,RelGegevens!$A274+'Data LMA'!$A$2,RelGegevens!M$2))</f>
        <v/>
      </c>
    </row>
    <row r="275" spans="1:13" x14ac:dyDescent="0.25">
      <c r="A275" s="8">
        <f t="shared" si="30"/>
        <v>273</v>
      </c>
      <c r="B275" s="8" t="str">
        <f t="shared" si="31"/>
        <v/>
      </c>
      <c r="C275" s="8" t="str">
        <f t="shared" si="32"/>
        <v/>
      </c>
      <c r="D275" s="5">
        <f t="shared" si="33"/>
        <v>-1</v>
      </c>
      <c r="E275" s="5">
        <f t="shared" si="34"/>
        <v>-1</v>
      </c>
      <c r="F275" s="5" t="str">
        <f t="shared" si="35"/>
        <v/>
      </c>
      <c r="G275" s="5" t="str">
        <f>IF(INDEX('Afvalgegevens LMA'!$A$1:$BK$1003,RelGegevens!$A275+'Data LMA'!$A$2,RelGegevens!G$2)="","",INDEX('Afvalgegevens LMA'!$A$1:$BK$1003,RelGegevens!$A275+'Data LMA'!$A$2,RelGegevens!G$2))</f>
        <v/>
      </c>
      <c r="H275" s="5" t="str">
        <f>IF(INDEX('Afvalgegevens LMA'!$A$1:$BK$1003,RelGegevens!$A275+'Data LMA'!$A$2,RelGegevens!H$2)="","",INDEX('Afvalgegevens LMA'!$A$1:$BK$1003,RelGegevens!$A275+'Data LMA'!$A$2,RelGegevens!H$2))</f>
        <v/>
      </c>
      <c r="I275" s="5" t="str">
        <f>IF(INDEX('Afvalgegevens LMA'!$A$1:$BK$1003,RelGegevens!$A275+'Data LMA'!$A$2,RelGegevens!I$2)="","",INDEX('Afvalgegevens LMA'!$A$1:$BK$1003,RelGegevens!$A275+'Data LMA'!$A$2,RelGegevens!I$2))</f>
        <v/>
      </c>
      <c r="J275" s="5" t="str">
        <f>IF(INDEX('Afvalgegevens LMA'!$A$1:$BK$1003,RelGegevens!$A275+'Data LMA'!$A$2,RelGegevens!J$2)="","",INDEX('Afvalgegevens LMA'!$A$1:$BK$1003,RelGegevens!$A275+'Data LMA'!$A$2,RelGegevens!J$2))</f>
        <v/>
      </c>
      <c r="K275" s="5" t="str">
        <f>IF(INDEX('Afvalgegevens LMA'!$A$1:$BK$1003,RelGegevens!$A275+'Data LMA'!$A$2,RelGegevens!K$2)="","",INDEX('Afvalgegevens LMA'!$A$1:$BK$1003,RelGegevens!$A275+'Data LMA'!$A$2,RelGegevens!K$2))</f>
        <v/>
      </c>
      <c r="L275" s="5" t="str">
        <f>IF(INDEX('Afvalgegevens LMA'!$A$1:$BK$1003,RelGegevens!$A275+'Data LMA'!$A$2,RelGegevens!L$2)="","",INDEX('Afvalgegevens LMA'!$A$1:$BK$1003,RelGegevens!$A275+'Data LMA'!$A$2,RelGegevens!L$2))</f>
        <v/>
      </c>
      <c r="M275" s="5" t="str">
        <f>IF(INDEX('Afvalgegevens LMA'!$A$1:$BK$1003,RelGegevens!$A275+'Data LMA'!$A$2,RelGegevens!M$2)="","",INDEX('Afvalgegevens LMA'!$A$1:$BK$1003,RelGegevens!$A275+'Data LMA'!$A$2,RelGegevens!M$2))</f>
        <v/>
      </c>
    </row>
    <row r="276" spans="1:13" x14ac:dyDescent="0.25">
      <c r="A276" s="8">
        <f t="shared" si="30"/>
        <v>274</v>
      </c>
      <c r="B276" s="8" t="str">
        <f t="shared" si="31"/>
        <v/>
      </c>
      <c r="C276" s="8" t="str">
        <f t="shared" si="32"/>
        <v/>
      </c>
      <c r="D276" s="5">
        <f t="shared" si="33"/>
        <v>-1</v>
      </c>
      <c r="E276" s="5">
        <f t="shared" si="34"/>
        <v>-1</v>
      </c>
      <c r="F276" s="5" t="str">
        <f t="shared" si="35"/>
        <v/>
      </c>
      <c r="G276" s="5" t="str">
        <f>IF(INDEX('Afvalgegevens LMA'!$A$1:$BK$1003,RelGegevens!$A276+'Data LMA'!$A$2,RelGegevens!G$2)="","",INDEX('Afvalgegevens LMA'!$A$1:$BK$1003,RelGegevens!$A276+'Data LMA'!$A$2,RelGegevens!G$2))</f>
        <v/>
      </c>
      <c r="H276" s="5" t="str">
        <f>IF(INDEX('Afvalgegevens LMA'!$A$1:$BK$1003,RelGegevens!$A276+'Data LMA'!$A$2,RelGegevens!H$2)="","",INDEX('Afvalgegevens LMA'!$A$1:$BK$1003,RelGegevens!$A276+'Data LMA'!$A$2,RelGegevens!H$2))</f>
        <v/>
      </c>
      <c r="I276" s="5" t="str">
        <f>IF(INDEX('Afvalgegevens LMA'!$A$1:$BK$1003,RelGegevens!$A276+'Data LMA'!$A$2,RelGegevens!I$2)="","",INDEX('Afvalgegevens LMA'!$A$1:$BK$1003,RelGegevens!$A276+'Data LMA'!$A$2,RelGegevens!I$2))</f>
        <v/>
      </c>
      <c r="J276" s="5" t="str">
        <f>IF(INDEX('Afvalgegevens LMA'!$A$1:$BK$1003,RelGegevens!$A276+'Data LMA'!$A$2,RelGegevens!J$2)="","",INDEX('Afvalgegevens LMA'!$A$1:$BK$1003,RelGegevens!$A276+'Data LMA'!$A$2,RelGegevens!J$2))</f>
        <v/>
      </c>
      <c r="K276" s="5" t="str">
        <f>IF(INDEX('Afvalgegevens LMA'!$A$1:$BK$1003,RelGegevens!$A276+'Data LMA'!$A$2,RelGegevens!K$2)="","",INDEX('Afvalgegevens LMA'!$A$1:$BK$1003,RelGegevens!$A276+'Data LMA'!$A$2,RelGegevens!K$2))</f>
        <v/>
      </c>
      <c r="L276" s="5" t="str">
        <f>IF(INDEX('Afvalgegevens LMA'!$A$1:$BK$1003,RelGegevens!$A276+'Data LMA'!$A$2,RelGegevens!L$2)="","",INDEX('Afvalgegevens LMA'!$A$1:$BK$1003,RelGegevens!$A276+'Data LMA'!$A$2,RelGegevens!L$2))</f>
        <v/>
      </c>
      <c r="M276" s="5" t="str">
        <f>IF(INDEX('Afvalgegevens LMA'!$A$1:$BK$1003,RelGegevens!$A276+'Data LMA'!$A$2,RelGegevens!M$2)="","",INDEX('Afvalgegevens LMA'!$A$1:$BK$1003,RelGegevens!$A276+'Data LMA'!$A$2,RelGegevens!M$2))</f>
        <v/>
      </c>
    </row>
    <row r="277" spans="1:13" x14ac:dyDescent="0.25">
      <c r="A277" s="8">
        <f t="shared" si="30"/>
        <v>275</v>
      </c>
      <c r="B277" s="8" t="str">
        <f t="shared" si="31"/>
        <v/>
      </c>
      <c r="C277" s="8" t="str">
        <f t="shared" si="32"/>
        <v/>
      </c>
      <c r="D277" s="5">
        <f t="shared" si="33"/>
        <v>-1</v>
      </c>
      <c r="E277" s="5">
        <f t="shared" si="34"/>
        <v>-1</v>
      </c>
      <c r="F277" s="5" t="str">
        <f t="shared" si="35"/>
        <v/>
      </c>
      <c r="G277" s="5" t="str">
        <f>IF(INDEX('Afvalgegevens LMA'!$A$1:$BK$1003,RelGegevens!$A277+'Data LMA'!$A$2,RelGegevens!G$2)="","",INDEX('Afvalgegevens LMA'!$A$1:$BK$1003,RelGegevens!$A277+'Data LMA'!$A$2,RelGegevens!G$2))</f>
        <v/>
      </c>
      <c r="H277" s="5" t="str">
        <f>IF(INDEX('Afvalgegevens LMA'!$A$1:$BK$1003,RelGegevens!$A277+'Data LMA'!$A$2,RelGegevens!H$2)="","",INDEX('Afvalgegevens LMA'!$A$1:$BK$1003,RelGegevens!$A277+'Data LMA'!$A$2,RelGegevens!H$2))</f>
        <v/>
      </c>
      <c r="I277" s="5" t="str">
        <f>IF(INDEX('Afvalgegevens LMA'!$A$1:$BK$1003,RelGegevens!$A277+'Data LMA'!$A$2,RelGegevens!I$2)="","",INDEX('Afvalgegevens LMA'!$A$1:$BK$1003,RelGegevens!$A277+'Data LMA'!$A$2,RelGegevens!I$2))</f>
        <v/>
      </c>
      <c r="J277" s="5" t="str">
        <f>IF(INDEX('Afvalgegevens LMA'!$A$1:$BK$1003,RelGegevens!$A277+'Data LMA'!$A$2,RelGegevens!J$2)="","",INDEX('Afvalgegevens LMA'!$A$1:$BK$1003,RelGegevens!$A277+'Data LMA'!$A$2,RelGegevens!J$2))</f>
        <v/>
      </c>
      <c r="K277" s="5" t="str">
        <f>IF(INDEX('Afvalgegevens LMA'!$A$1:$BK$1003,RelGegevens!$A277+'Data LMA'!$A$2,RelGegevens!K$2)="","",INDEX('Afvalgegevens LMA'!$A$1:$BK$1003,RelGegevens!$A277+'Data LMA'!$A$2,RelGegevens!K$2))</f>
        <v/>
      </c>
      <c r="L277" s="5" t="str">
        <f>IF(INDEX('Afvalgegevens LMA'!$A$1:$BK$1003,RelGegevens!$A277+'Data LMA'!$A$2,RelGegevens!L$2)="","",INDEX('Afvalgegevens LMA'!$A$1:$BK$1003,RelGegevens!$A277+'Data LMA'!$A$2,RelGegevens!L$2))</f>
        <v/>
      </c>
      <c r="M277" s="5" t="str">
        <f>IF(INDEX('Afvalgegevens LMA'!$A$1:$BK$1003,RelGegevens!$A277+'Data LMA'!$A$2,RelGegevens!M$2)="","",INDEX('Afvalgegevens LMA'!$A$1:$BK$1003,RelGegevens!$A277+'Data LMA'!$A$2,RelGegevens!M$2))</f>
        <v/>
      </c>
    </row>
    <row r="278" spans="1:13" x14ac:dyDescent="0.25">
      <c r="A278" s="8">
        <f t="shared" si="30"/>
        <v>276</v>
      </c>
      <c r="B278" s="8" t="str">
        <f t="shared" si="31"/>
        <v/>
      </c>
      <c r="C278" s="8" t="str">
        <f t="shared" si="32"/>
        <v/>
      </c>
      <c r="D278" s="5">
        <f t="shared" si="33"/>
        <v>-1</v>
      </c>
      <c r="E278" s="5">
        <f t="shared" si="34"/>
        <v>-1</v>
      </c>
      <c r="F278" s="5" t="str">
        <f t="shared" si="35"/>
        <v/>
      </c>
      <c r="G278" s="5" t="str">
        <f>IF(INDEX('Afvalgegevens LMA'!$A$1:$BK$1003,RelGegevens!$A278+'Data LMA'!$A$2,RelGegevens!G$2)="","",INDEX('Afvalgegevens LMA'!$A$1:$BK$1003,RelGegevens!$A278+'Data LMA'!$A$2,RelGegevens!G$2))</f>
        <v/>
      </c>
      <c r="H278" s="5" t="str">
        <f>IF(INDEX('Afvalgegevens LMA'!$A$1:$BK$1003,RelGegevens!$A278+'Data LMA'!$A$2,RelGegevens!H$2)="","",INDEX('Afvalgegevens LMA'!$A$1:$BK$1003,RelGegevens!$A278+'Data LMA'!$A$2,RelGegevens!H$2))</f>
        <v/>
      </c>
      <c r="I278" s="5" t="str">
        <f>IF(INDEX('Afvalgegevens LMA'!$A$1:$BK$1003,RelGegevens!$A278+'Data LMA'!$A$2,RelGegevens!I$2)="","",INDEX('Afvalgegevens LMA'!$A$1:$BK$1003,RelGegevens!$A278+'Data LMA'!$A$2,RelGegevens!I$2))</f>
        <v/>
      </c>
      <c r="J278" s="5" t="str">
        <f>IF(INDEX('Afvalgegevens LMA'!$A$1:$BK$1003,RelGegevens!$A278+'Data LMA'!$A$2,RelGegevens!J$2)="","",INDEX('Afvalgegevens LMA'!$A$1:$BK$1003,RelGegevens!$A278+'Data LMA'!$A$2,RelGegevens!J$2))</f>
        <v/>
      </c>
      <c r="K278" s="5" t="str">
        <f>IF(INDEX('Afvalgegevens LMA'!$A$1:$BK$1003,RelGegevens!$A278+'Data LMA'!$A$2,RelGegevens!K$2)="","",INDEX('Afvalgegevens LMA'!$A$1:$BK$1003,RelGegevens!$A278+'Data LMA'!$A$2,RelGegevens!K$2))</f>
        <v/>
      </c>
      <c r="L278" s="5" t="str">
        <f>IF(INDEX('Afvalgegevens LMA'!$A$1:$BK$1003,RelGegevens!$A278+'Data LMA'!$A$2,RelGegevens!L$2)="","",INDEX('Afvalgegevens LMA'!$A$1:$BK$1003,RelGegevens!$A278+'Data LMA'!$A$2,RelGegevens!L$2))</f>
        <v/>
      </c>
      <c r="M278" s="5" t="str">
        <f>IF(INDEX('Afvalgegevens LMA'!$A$1:$BK$1003,RelGegevens!$A278+'Data LMA'!$A$2,RelGegevens!M$2)="","",INDEX('Afvalgegevens LMA'!$A$1:$BK$1003,RelGegevens!$A278+'Data LMA'!$A$2,RelGegevens!M$2))</f>
        <v/>
      </c>
    </row>
    <row r="279" spans="1:13" x14ac:dyDescent="0.25">
      <c r="A279" s="8">
        <f t="shared" si="30"/>
        <v>277</v>
      </c>
      <c r="B279" s="8" t="str">
        <f t="shared" si="31"/>
        <v/>
      </c>
      <c r="C279" s="8" t="str">
        <f t="shared" si="32"/>
        <v/>
      </c>
      <c r="D279" s="5">
        <f t="shared" si="33"/>
        <v>-1</v>
      </c>
      <c r="E279" s="5">
        <f t="shared" si="34"/>
        <v>-1</v>
      </c>
      <c r="F279" s="5" t="str">
        <f t="shared" si="35"/>
        <v/>
      </c>
      <c r="G279" s="5" t="str">
        <f>IF(INDEX('Afvalgegevens LMA'!$A$1:$BK$1003,RelGegevens!$A279+'Data LMA'!$A$2,RelGegevens!G$2)="","",INDEX('Afvalgegevens LMA'!$A$1:$BK$1003,RelGegevens!$A279+'Data LMA'!$A$2,RelGegevens!G$2))</f>
        <v/>
      </c>
      <c r="H279" s="5" t="str">
        <f>IF(INDEX('Afvalgegevens LMA'!$A$1:$BK$1003,RelGegevens!$A279+'Data LMA'!$A$2,RelGegevens!H$2)="","",INDEX('Afvalgegevens LMA'!$A$1:$BK$1003,RelGegevens!$A279+'Data LMA'!$A$2,RelGegevens!H$2))</f>
        <v/>
      </c>
      <c r="I279" s="5" t="str">
        <f>IF(INDEX('Afvalgegevens LMA'!$A$1:$BK$1003,RelGegevens!$A279+'Data LMA'!$A$2,RelGegevens!I$2)="","",INDEX('Afvalgegevens LMA'!$A$1:$BK$1003,RelGegevens!$A279+'Data LMA'!$A$2,RelGegevens!I$2))</f>
        <v/>
      </c>
      <c r="J279" s="5" t="str">
        <f>IF(INDEX('Afvalgegevens LMA'!$A$1:$BK$1003,RelGegevens!$A279+'Data LMA'!$A$2,RelGegevens!J$2)="","",INDEX('Afvalgegevens LMA'!$A$1:$BK$1003,RelGegevens!$A279+'Data LMA'!$A$2,RelGegevens!J$2))</f>
        <v/>
      </c>
      <c r="K279" s="5" t="str">
        <f>IF(INDEX('Afvalgegevens LMA'!$A$1:$BK$1003,RelGegevens!$A279+'Data LMA'!$A$2,RelGegevens!K$2)="","",INDEX('Afvalgegevens LMA'!$A$1:$BK$1003,RelGegevens!$A279+'Data LMA'!$A$2,RelGegevens!K$2))</f>
        <v/>
      </c>
      <c r="L279" s="5" t="str">
        <f>IF(INDEX('Afvalgegevens LMA'!$A$1:$BK$1003,RelGegevens!$A279+'Data LMA'!$A$2,RelGegevens!L$2)="","",INDEX('Afvalgegevens LMA'!$A$1:$BK$1003,RelGegevens!$A279+'Data LMA'!$A$2,RelGegevens!L$2))</f>
        <v/>
      </c>
      <c r="M279" s="5" t="str">
        <f>IF(INDEX('Afvalgegevens LMA'!$A$1:$BK$1003,RelGegevens!$A279+'Data LMA'!$A$2,RelGegevens!M$2)="","",INDEX('Afvalgegevens LMA'!$A$1:$BK$1003,RelGegevens!$A279+'Data LMA'!$A$2,RelGegevens!M$2))</f>
        <v/>
      </c>
    </row>
    <row r="280" spans="1:13" x14ac:dyDescent="0.25">
      <c r="A280" s="8">
        <f t="shared" si="30"/>
        <v>278</v>
      </c>
      <c r="B280" s="8" t="str">
        <f t="shared" si="31"/>
        <v/>
      </c>
      <c r="C280" s="8" t="str">
        <f t="shared" si="32"/>
        <v/>
      </c>
      <c r="D280" s="5">
        <f t="shared" si="33"/>
        <v>-1</v>
      </c>
      <c r="E280" s="5">
        <f t="shared" si="34"/>
        <v>-1</v>
      </c>
      <c r="F280" s="5" t="str">
        <f t="shared" si="35"/>
        <v/>
      </c>
      <c r="G280" s="5" t="str">
        <f>IF(INDEX('Afvalgegevens LMA'!$A$1:$BK$1003,RelGegevens!$A280+'Data LMA'!$A$2,RelGegevens!G$2)="","",INDEX('Afvalgegevens LMA'!$A$1:$BK$1003,RelGegevens!$A280+'Data LMA'!$A$2,RelGegevens!G$2))</f>
        <v/>
      </c>
      <c r="H280" s="5" t="str">
        <f>IF(INDEX('Afvalgegevens LMA'!$A$1:$BK$1003,RelGegevens!$A280+'Data LMA'!$A$2,RelGegevens!H$2)="","",INDEX('Afvalgegevens LMA'!$A$1:$BK$1003,RelGegevens!$A280+'Data LMA'!$A$2,RelGegevens!H$2))</f>
        <v/>
      </c>
      <c r="I280" s="5" t="str">
        <f>IF(INDEX('Afvalgegevens LMA'!$A$1:$BK$1003,RelGegevens!$A280+'Data LMA'!$A$2,RelGegevens!I$2)="","",INDEX('Afvalgegevens LMA'!$A$1:$BK$1003,RelGegevens!$A280+'Data LMA'!$A$2,RelGegevens!I$2))</f>
        <v/>
      </c>
      <c r="J280" s="5" t="str">
        <f>IF(INDEX('Afvalgegevens LMA'!$A$1:$BK$1003,RelGegevens!$A280+'Data LMA'!$A$2,RelGegevens!J$2)="","",INDEX('Afvalgegevens LMA'!$A$1:$BK$1003,RelGegevens!$A280+'Data LMA'!$A$2,RelGegevens!J$2))</f>
        <v/>
      </c>
      <c r="K280" s="5" t="str">
        <f>IF(INDEX('Afvalgegevens LMA'!$A$1:$BK$1003,RelGegevens!$A280+'Data LMA'!$A$2,RelGegevens!K$2)="","",INDEX('Afvalgegevens LMA'!$A$1:$BK$1003,RelGegevens!$A280+'Data LMA'!$A$2,RelGegevens!K$2))</f>
        <v/>
      </c>
      <c r="L280" s="5" t="str">
        <f>IF(INDEX('Afvalgegevens LMA'!$A$1:$BK$1003,RelGegevens!$A280+'Data LMA'!$A$2,RelGegevens!L$2)="","",INDEX('Afvalgegevens LMA'!$A$1:$BK$1003,RelGegevens!$A280+'Data LMA'!$A$2,RelGegevens!L$2))</f>
        <v/>
      </c>
      <c r="M280" s="5" t="str">
        <f>IF(INDEX('Afvalgegevens LMA'!$A$1:$BK$1003,RelGegevens!$A280+'Data LMA'!$A$2,RelGegevens!M$2)="","",INDEX('Afvalgegevens LMA'!$A$1:$BK$1003,RelGegevens!$A280+'Data LMA'!$A$2,RelGegevens!M$2))</f>
        <v/>
      </c>
    </row>
    <row r="281" spans="1:13" x14ac:dyDescent="0.25">
      <c r="A281" s="8">
        <f t="shared" si="30"/>
        <v>279</v>
      </c>
      <c r="B281" s="8" t="str">
        <f t="shared" si="31"/>
        <v/>
      </c>
      <c r="C281" s="8" t="str">
        <f t="shared" si="32"/>
        <v/>
      </c>
      <c r="D281" s="5">
        <f t="shared" si="33"/>
        <v>-1</v>
      </c>
      <c r="E281" s="5">
        <f t="shared" si="34"/>
        <v>-1</v>
      </c>
      <c r="F281" s="5" t="str">
        <f t="shared" si="35"/>
        <v/>
      </c>
      <c r="G281" s="5" t="str">
        <f>IF(INDEX('Afvalgegevens LMA'!$A$1:$BK$1003,RelGegevens!$A281+'Data LMA'!$A$2,RelGegevens!G$2)="","",INDEX('Afvalgegevens LMA'!$A$1:$BK$1003,RelGegevens!$A281+'Data LMA'!$A$2,RelGegevens!G$2))</f>
        <v/>
      </c>
      <c r="H281" s="5" t="str">
        <f>IF(INDEX('Afvalgegevens LMA'!$A$1:$BK$1003,RelGegevens!$A281+'Data LMA'!$A$2,RelGegevens!H$2)="","",INDEX('Afvalgegevens LMA'!$A$1:$BK$1003,RelGegevens!$A281+'Data LMA'!$A$2,RelGegevens!H$2))</f>
        <v/>
      </c>
      <c r="I281" s="5" t="str">
        <f>IF(INDEX('Afvalgegevens LMA'!$A$1:$BK$1003,RelGegevens!$A281+'Data LMA'!$A$2,RelGegevens!I$2)="","",INDEX('Afvalgegevens LMA'!$A$1:$BK$1003,RelGegevens!$A281+'Data LMA'!$A$2,RelGegevens!I$2))</f>
        <v/>
      </c>
      <c r="J281" s="5" t="str">
        <f>IF(INDEX('Afvalgegevens LMA'!$A$1:$BK$1003,RelGegevens!$A281+'Data LMA'!$A$2,RelGegevens!J$2)="","",INDEX('Afvalgegevens LMA'!$A$1:$BK$1003,RelGegevens!$A281+'Data LMA'!$A$2,RelGegevens!J$2))</f>
        <v/>
      </c>
      <c r="K281" s="5" t="str">
        <f>IF(INDEX('Afvalgegevens LMA'!$A$1:$BK$1003,RelGegevens!$A281+'Data LMA'!$A$2,RelGegevens!K$2)="","",INDEX('Afvalgegevens LMA'!$A$1:$BK$1003,RelGegevens!$A281+'Data LMA'!$A$2,RelGegevens!K$2))</f>
        <v/>
      </c>
      <c r="L281" s="5" t="str">
        <f>IF(INDEX('Afvalgegevens LMA'!$A$1:$BK$1003,RelGegevens!$A281+'Data LMA'!$A$2,RelGegevens!L$2)="","",INDEX('Afvalgegevens LMA'!$A$1:$BK$1003,RelGegevens!$A281+'Data LMA'!$A$2,RelGegevens!L$2))</f>
        <v/>
      </c>
      <c r="M281" s="5" t="str">
        <f>IF(INDEX('Afvalgegevens LMA'!$A$1:$BK$1003,RelGegevens!$A281+'Data LMA'!$A$2,RelGegevens!M$2)="","",INDEX('Afvalgegevens LMA'!$A$1:$BK$1003,RelGegevens!$A281+'Data LMA'!$A$2,RelGegevens!M$2))</f>
        <v/>
      </c>
    </row>
    <row r="282" spans="1:13" x14ac:dyDescent="0.25">
      <c r="A282" s="8">
        <f t="shared" si="30"/>
        <v>280</v>
      </c>
      <c r="B282" s="8" t="str">
        <f t="shared" si="31"/>
        <v/>
      </c>
      <c r="C282" s="8" t="str">
        <f t="shared" si="32"/>
        <v/>
      </c>
      <c r="D282" s="5">
        <f t="shared" si="33"/>
        <v>-1</v>
      </c>
      <c r="E282" s="5">
        <f t="shared" si="34"/>
        <v>-1</v>
      </c>
      <c r="F282" s="5" t="str">
        <f t="shared" si="35"/>
        <v/>
      </c>
      <c r="G282" s="5" t="str">
        <f>IF(INDEX('Afvalgegevens LMA'!$A$1:$BK$1003,RelGegevens!$A282+'Data LMA'!$A$2,RelGegevens!G$2)="","",INDEX('Afvalgegevens LMA'!$A$1:$BK$1003,RelGegevens!$A282+'Data LMA'!$A$2,RelGegevens!G$2))</f>
        <v/>
      </c>
      <c r="H282" s="5" t="str">
        <f>IF(INDEX('Afvalgegevens LMA'!$A$1:$BK$1003,RelGegevens!$A282+'Data LMA'!$A$2,RelGegevens!H$2)="","",INDEX('Afvalgegevens LMA'!$A$1:$BK$1003,RelGegevens!$A282+'Data LMA'!$A$2,RelGegevens!H$2))</f>
        <v/>
      </c>
      <c r="I282" s="5" t="str">
        <f>IF(INDEX('Afvalgegevens LMA'!$A$1:$BK$1003,RelGegevens!$A282+'Data LMA'!$A$2,RelGegevens!I$2)="","",INDEX('Afvalgegevens LMA'!$A$1:$BK$1003,RelGegevens!$A282+'Data LMA'!$A$2,RelGegevens!I$2))</f>
        <v/>
      </c>
      <c r="J282" s="5" t="str">
        <f>IF(INDEX('Afvalgegevens LMA'!$A$1:$BK$1003,RelGegevens!$A282+'Data LMA'!$A$2,RelGegevens!J$2)="","",INDEX('Afvalgegevens LMA'!$A$1:$BK$1003,RelGegevens!$A282+'Data LMA'!$A$2,RelGegevens!J$2))</f>
        <v/>
      </c>
      <c r="K282" s="5" t="str">
        <f>IF(INDEX('Afvalgegevens LMA'!$A$1:$BK$1003,RelGegevens!$A282+'Data LMA'!$A$2,RelGegevens!K$2)="","",INDEX('Afvalgegevens LMA'!$A$1:$BK$1003,RelGegevens!$A282+'Data LMA'!$A$2,RelGegevens!K$2))</f>
        <v/>
      </c>
      <c r="L282" s="5" t="str">
        <f>IF(INDEX('Afvalgegevens LMA'!$A$1:$BK$1003,RelGegevens!$A282+'Data LMA'!$A$2,RelGegevens!L$2)="","",INDEX('Afvalgegevens LMA'!$A$1:$BK$1003,RelGegevens!$A282+'Data LMA'!$A$2,RelGegevens!L$2))</f>
        <v/>
      </c>
      <c r="M282" s="5" t="str">
        <f>IF(INDEX('Afvalgegevens LMA'!$A$1:$BK$1003,RelGegevens!$A282+'Data LMA'!$A$2,RelGegevens!M$2)="","",INDEX('Afvalgegevens LMA'!$A$1:$BK$1003,RelGegevens!$A282+'Data LMA'!$A$2,RelGegevens!M$2))</f>
        <v/>
      </c>
    </row>
    <row r="283" spans="1:13" x14ac:dyDescent="0.25">
      <c r="A283" s="8">
        <f t="shared" si="30"/>
        <v>281</v>
      </c>
      <c r="B283" s="8" t="str">
        <f t="shared" si="31"/>
        <v/>
      </c>
      <c r="C283" s="8" t="str">
        <f t="shared" si="32"/>
        <v/>
      </c>
      <c r="D283" s="5">
        <f t="shared" si="33"/>
        <v>-1</v>
      </c>
      <c r="E283" s="5">
        <f t="shared" si="34"/>
        <v>-1</v>
      </c>
      <c r="F283" s="5" t="str">
        <f t="shared" si="35"/>
        <v/>
      </c>
      <c r="G283" s="5" t="str">
        <f>IF(INDEX('Afvalgegevens LMA'!$A$1:$BK$1003,RelGegevens!$A283+'Data LMA'!$A$2,RelGegevens!G$2)="","",INDEX('Afvalgegevens LMA'!$A$1:$BK$1003,RelGegevens!$A283+'Data LMA'!$A$2,RelGegevens!G$2))</f>
        <v/>
      </c>
      <c r="H283" s="5" t="str">
        <f>IF(INDEX('Afvalgegevens LMA'!$A$1:$BK$1003,RelGegevens!$A283+'Data LMA'!$A$2,RelGegevens!H$2)="","",INDEX('Afvalgegevens LMA'!$A$1:$BK$1003,RelGegevens!$A283+'Data LMA'!$A$2,RelGegevens!H$2))</f>
        <v/>
      </c>
      <c r="I283" s="5" t="str">
        <f>IF(INDEX('Afvalgegevens LMA'!$A$1:$BK$1003,RelGegevens!$A283+'Data LMA'!$A$2,RelGegevens!I$2)="","",INDEX('Afvalgegevens LMA'!$A$1:$BK$1003,RelGegevens!$A283+'Data LMA'!$A$2,RelGegevens!I$2))</f>
        <v/>
      </c>
      <c r="J283" s="5" t="str">
        <f>IF(INDEX('Afvalgegevens LMA'!$A$1:$BK$1003,RelGegevens!$A283+'Data LMA'!$A$2,RelGegevens!J$2)="","",INDEX('Afvalgegevens LMA'!$A$1:$BK$1003,RelGegevens!$A283+'Data LMA'!$A$2,RelGegevens!J$2))</f>
        <v/>
      </c>
      <c r="K283" s="5" t="str">
        <f>IF(INDEX('Afvalgegevens LMA'!$A$1:$BK$1003,RelGegevens!$A283+'Data LMA'!$A$2,RelGegevens!K$2)="","",INDEX('Afvalgegevens LMA'!$A$1:$BK$1003,RelGegevens!$A283+'Data LMA'!$A$2,RelGegevens!K$2))</f>
        <v/>
      </c>
      <c r="L283" s="5" t="str">
        <f>IF(INDEX('Afvalgegevens LMA'!$A$1:$BK$1003,RelGegevens!$A283+'Data LMA'!$A$2,RelGegevens!L$2)="","",INDEX('Afvalgegevens LMA'!$A$1:$BK$1003,RelGegevens!$A283+'Data LMA'!$A$2,RelGegevens!L$2))</f>
        <v/>
      </c>
      <c r="M283" s="5" t="str">
        <f>IF(INDEX('Afvalgegevens LMA'!$A$1:$BK$1003,RelGegevens!$A283+'Data LMA'!$A$2,RelGegevens!M$2)="","",INDEX('Afvalgegevens LMA'!$A$1:$BK$1003,RelGegevens!$A283+'Data LMA'!$A$2,RelGegevens!M$2))</f>
        <v/>
      </c>
    </row>
    <row r="284" spans="1:13" x14ac:dyDescent="0.25">
      <c r="A284" s="8">
        <f t="shared" si="30"/>
        <v>282</v>
      </c>
      <c r="B284" s="8" t="str">
        <f t="shared" si="31"/>
        <v/>
      </c>
      <c r="C284" s="8" t="str">
        <f t="shared" si="32"/>
        <v/>
      </c>
      <c r="D284" s="5">
        <f t="shared" si="33"/>
        <v>-1</v>
      </c>
      <c r="E284" s="5">
        <f t="shared" si="34"/>
        <v>-1</v>
      </c>
      <c r="F284" s="5" t="str">
        <f t="shared" si="35"/>
        <v/>
      </c>
      <c r="G284" s="5" t="str">
        <f>IF(INDEX('Afvalgegevens LMA'!$A$1:$BK$1003,RelGegevens!$A284+'Data LMA'!$A$2,RelGegevens!G$2)="","",INDEX('Afvalgegevens LMA'!$A$1:$BK$1003,RelGegevens!$A284+'Data LMA'!$A$2,RelGegevens!G$2))</f>
        <v/>
      </c>
      <c r="H284" s="5" t="str">
        <f>IF(INDEX('Afvalgegevens LMA'!$A$1:$BK$1003,RelGegevens!$A284+'Data LMA'!$A$2,RelGegevens!H$2)="","",INDEX('Afvalgegevens LMA'!$A$1:$BK$1003,RelGegevens!$A284+'Data LMA'!$A$2,RelGegevens!H$2))</f>
        <v/>
      </c>
      <c r="I284" s="5" t="str">
        <f>IF(INDEX('Afvalgegevens LMA'!$A$1:$BK$1003,RelGegevens!$A284+'Data LMA'!$A$2,RelGegevens!I$2)="","",INDEX('Afvalgegevens LMA'!$A$1:$BK$1003,RelGegevens!$A284+'Data LMA'!$A$2,RelGegevens!I$2))</f>
        <v/>
      </c>
      <c r="J284" s="5" t="str">
        <f>IF(INDEX('Afvalgegevens LMA'!$A$1:$BK$1003,RelGegevens!$A284+'Data LMA'!$A$2,RelGegevens!J$2)="","",INDEX('Afvalgegevens LMA'!$A$1:$BK$1003,RelGegevens!$A284+'Data LMA'!$A$2,RelGegevens!J$2))</f>
        <v/>
      </c>
      <c r="K284" s="5" t="str">
        <f>IF(INDEX('Afvalgegevens LMA'!$A$1:$BK$1003,RelGegevens!$A284+'Data LMA'!$A$2,RelGegevens!K$2)="","",INDEX('Afvalgegevens LMA'!$A$1:$BK$1003,RelGegevens!$A284+'Data LMA'!$A$2,RelGegevens!K$2))</f>
        <v/>
      </c>
      <c r="L284" s="5" t="str">
        <f>IF(INDEX('Afvalgegevens LMA'!$A$1:$BK$1003,RelGegevens!$A284+'Data LMA'!$A$2,RelGegevens!L$2)="","",INDEX('Afvalgegevens LMA'!$A$1:$BK$1003,RelGegevens!$A284+'Data LMA'!$A$2,RelGegevens!L$2))</f>
        <v/>
      </c>
      <c r="M284" s="5" t="str">
        <f>IF(INDEX('Afvalgegevens LMA'!$A$1:$BK$1003,RelGegevens!$A284+'Data LMA'!$A$2,RelGegevens!M$2)="","",INDEX('Afvalgegevens LMA'!$A$1:$BK$1003,RelGegevens!$A284+'Data LMA'!$A$2,RelGegevens!M$2))</f>
        <v/>
      </c>
    </row>
    <row r="285" spans="1:13" x14ac:dyDescent="0.25">
      <c r="A285" s="8">
        <f t="shared" si="30"/>
        <v>283</v>
      </c>
      <c r="B285" s="8" t="str">
        <f t="shared" si="31"/>
        <v/>
      </c>
      <c r="C285" s="8" t="str">
        <f t="shared" si="32"/>
        <v/>
      </c>
      <c r="D285" s="5">
        <f t="shared" si="33"/>
        <v>-1</v>
      </c>
      <c r="E285" s="5">
        <f t="shared" si="34"/>
        <v>-1</v>
      </c>
      <c r="F285" s="5" t="str">
        <f t="shared" si="35"/>
        <v/>
      </c>
      <c r="G285" s="5" t="str">
        <f>IF(INDEX('Afvalgegevens LMA'!$A$1:$BK$1003,RelGegevens!$A285+'Data LMA'!$A$2,RelGegevens!G$2)="","",INDEX('Afvalgegevens LMA'!$A$1:$BK$1003,RelGegevens!$A285+'Data LMA'!$A$2,RelGegevens!G$2))</f>
        <v/>
      </c>
      <c r="H285" s="5" t="str">
        <f>IF(INDEX('Afvalgegevens LMA'!$A$1:$BK$1003,RelGegevens!$A285+'Data LMA'!$A$2,RelGegevens!H$2)="","",INDEX('Afvalgegevens LMA'!$A$1:$BK$1003,RelGegevens!$A285+'Data LMA'!$A$2,RelGegevens!H$2))</f>
        <v/>
      </c>
      <c r="I285" s="5" t="str">
        <f>IF(INDEX('Afvalgegevens LMA'!$A$1:$BK$1003,RelGegevens!$A285+'Data LMA'!$A$2,RelGegevens!I$2)="","",INDEX('Afvalgegevens LMA'!$A$1:$BK$1003,RelGegevens!$A285+'Data LMA'!$A$2,RelGegevens!I$2))</f>
        <v/>
      </c>
      <c r="J285" s="5" t="str">
        <f>IF(INDEX('Afvalgegevens LMA'!$A$1:$BK$1003,RelGegevens!$A285+'Data LMA'!$A$2,RelGegevens!J$2)="","",INDEX('Afvalgegevens LMA'!$A$1:$BK$1003,RelGegevens!$A285+'Data LMA'!$A$2,RelGegevens!J$2))</f>
        <v/>
      </c>
      <c r="K285" s="5" t="str">
        <f>IF(INDEX('Afvalgegevens LMA'!$A$1:$BK$1003,RelGegevens!$A285+'Data LMA'!$A$2,RelGegevens!K$2)="","",INDEX('Afvalgegevens LMA'!$A$1:$BK$1003,RelGegevens!$A285+'Data LMA'!$A$2,RelGegevens!K$2))</f>
        <v/>
      </c>
      <c r="L285" s="5" t="str">
        <f>IF(INDEX('Afvalgegevens LMA'!$A$1:$BK$1003,RelGegevens!$A285+'Data LMA'!$A$2,RelGegevens!L$2)="","",INDEX('Afvalgegevens LMA'!$A$1:$BK$1003,RelGegevens!$A285+'Data LMA'!$A$2,RelGegevens!L$2))</f>
        <v/>
      </c>
      <c r="M285" s="5" t="str">
        <f>IF(INDEX('Afvalgegevens LMA'!$A$1:$BK$1003,RelGegevens!$A285+'Data LMA'!$A$2,RelGegevens!M$2)="","",INDEX('Afvalgegevens LMA'!$A$1:$BK$1003,RelGegevens!$A285+'Data LMA'!$A$2,RelGegevens!M$2))</f>
        <v/>
      </c>
    </row>
    <row r="286" spans="1:13" x14ac:dyDescent="0.25">
      <c r="A286" s="8">
        <f t="shared" si="30"/>
        <v>284</v>
      </c>
      <c r="B286" s="8" t="str">
        <f t="shared" si="31"/>
        <v/>
      </c>
      <c r="C286" s="8" t="str">
        <f t="shared" si="32"/>
        <v/>
      </c>
      <c r="D286" s="5">
        <f t="shared" si="33"/>
        <v>-1</v>
      </c>
      <c r="E286" s="5">
        <f t="shared" si="34"/>
        <v>-1</v>
      </c>
      <c r="F286" s="5" t="str">
        <f t="shared" si="35"/>
        <v/>
      </c>
      <c r="G286" s="5" t="str">
        <f>IF(INDEX('Afvalgegevens LMA'!$A$1:$BK$1003,RelGegevens!$A286+'Data LMA'!$A$2,RelGegevens!G$2)="","",INDEX('Afvalgegevens LMA'!$A$1:$BK$1003,RelGegevens!$A286+'Data LMA'!$A$2,RelGegevens!G$2))</f>
        <v/>
      </c>
      <c r="H286" s="5" t="str">
        <f>IF(INDEX('Afvalgegevens LMA'!$A$1:$BK$1003,RelGegevens!$A286+'Data LMA'!$A$2,RelGegevens!H$2)="","",INDEX('Afvalgegevens LMA'!$A$1:$BK$1003,RelGegevens!$A286+'Data LMA'!$A$2,RelGegevens!H$2))</f>
        <v/>
      </c>
      <c r="I286" s="5" t="str">
        <f>IF(INDEX('Afvalgegevens LMA'!$A$1:$BK$1003,RelGegevens!$A286+'Data LMA'!$A$2,RelGegevens!I$2)="","",INDEX('Afvalgegevens LMA'!$A$1:$BK$1003,RelGegevens!$A286+'Data LMA'!$A$2,RelGegevens!I$2))</f>
        <v/>
      </c>
      <c r="J286" s="5" t="str">
        <f>IF(INDEX('Afvalgegevens LMA'!$A$1:$BK$1003,RelGegevens!$A286+'Data LMA'!$A$2,RelGegevens!J$2)="","",INDEX('Afvalgegevens LMA'!$A$1:$BK$1003,RelGegevens!$A286+'Data LMA'!$A$2,RelGegevens!J$2))</f>
        <v/>
      </c>
      <c r="K286" s="5" t="str">
        <f>IF(INDEX('Afvalgegevens LMA'!$A$1:$BK$1003,RelGegevens!$A286+'Data LMA'!$A$2,RelGegevens!K$2)="","",INDEX('Afvalgegevens LMA'!$A$1:$BK$1003,RelGegevens!$A286+'Data LMA'!$A$2,RelGegevens!K$2))</f>
        <v/>
      </c>
      <c r="L286" s="5" t="str">
        <f>IF(INDEX('Afvalgegevens LMA'!$A$1:$BK$1003,RelGegevens!$A286+'Data LMA'!$A$2,RelGegevens!L$2)="","",INDEX('Afvalgegevens LMA'!$A$1:$BK$1003,RelGegevens!$A286+'Data LMA'!$A$2,RelGegevens!L$2))</f>
        <v/>
      </c>
      <c r="M286" s="5" t="str">
        <f>IF(INDEX('Afvalgegevens LMA'!$A$1:$BK$1003,RelGegevens!$A286+'Data LMA'!$A$2,RelGegevens!M$2)="","",INDEX('Afvalgegevens LMA'!$A$1:$BK$1003,RelGegevens!$A286+'Data LMA'!$A$2,RelGegevens!M$2))</f>
        <v/>
      </c>
    </row>
    <row r="287" spans="1:13" x14ac:dyDescent="0.25">
      <c r="A287" s="8">
        <f t="shared" si="30"/>
        <v>285</v>
      </c>
      <c r="B287" s="8" t="str">
        <f t="shared" si="31"/>
        <v/>
      </c>
      <c r="C287" s="8" t="str">
        <f t="shared" si="32"/>
        <v/>
      </c>
      <c r="D287" s="5">
        <f t="shared" si="33"/>
        <v>-1</v>
      </c>
      <c r="E287" s="5">
        <f t="shared" si="34"/>
        <v>-1</v>
      </c>
      <c r="F287" s="5" t="str">
        <f t="shared" si="35"/>
        <v/>
      </c>
      <c r="G287" s="5" t="str">
        <f>IF(INDEX('Afvalgegevens LMA'!$A$1:$BK$1003,RelGegevens!$A287+'Data LMA'!$A$2,RelGegevens!G$2)="","",INDEX('Afvalgegevens LMA'!$A$1:$BK$1003,RelGegevens!$A287+'Data LMA'!$A$2,RelGegevens!G$2))</f>
        <v/>
      </c>
      <c r="H287" s="5" t="str">
        <f>IF(INDEX('Afvalgegevens LMA'!$A$1:$BK$1003,RelGegevens!$A287+'Data LMA'!$A$2,RelGegevens!H$2)="","",INDEX('Afvalgegevens LMA'!$A$1:$BK$1003,RelGegevens!$A287+'Data LMA'!$A$2,RelGegevens!H$2))</f>
        <v/>
      </c>
      <c r="I287" s="5" t="str">
        <f>IF(INDEX('Afvalgegevens LMA'!$A$1:$BK$1003,RelGegevens!$A287+'Data LMA'!$A$2,RelGegevens!I$2)="","",INDEX('Afvalgegevens LMA'!$A$1:$BK$1003,RelGegevens!$A287+'Data LMA'!$A$2,RelGegevens!I$2))</f>
        <v/>
      </c>
      <c r="J287" s="5" t="str">
        <f>IF(INDEX('Afvalgegevens LMA'!$A$1:$BK$1003,RelGegevens!$A287+'Data LMA'!$A$2,RelGegevens!J$2)="","",INDEX('Afvalgegevens LMA'!$A$1:$BK$1003,RelGegevens!$A287+'Data LMA'!$A$2,RelGegevens!J$2))</f>
        <v/>
      </c>
      <c r="K287" s="5" t="str">
        <f>IF(INDEX('Afvalgegevens LMA'!$A$1:$BK$1003,RelGegevens!$A287+'Data LMA'!$A$2,RelGegevens!K$2)="","",INDEX('Afvalgegevens LMA'!$A$1:$BK$1003,RelGegevens!$A287+'Data LMA'!$A$2,RelGegevens!K$2))</f>
        <v/>
      </c>
      <c r="L287" s="5" t="str">
        <f>IF(INDEX('Afvalgegevens LMA'!$A$1:$BK$1003,RelGegevens!$A287+'Data LMA'!$A$2,RelGegevens!L$2)="","",INDEX('Afvalgegevens LMA'!$A$1:$BK$1003,RelGegevens!$A287+'Data LMA'!$A$2,RelGegevens!L$2))</f>
        <v/>
      </c>
      <c r="M287" s="5" t="str">
        <f>IF(INDEX('Afvalgegevens LMA'!$A$1:$BK$1003,RelGegevens!$A287+'Data LMA'!$A$2,RelGegevens!M$2)="","",INDEX('Afvalgegevens LMA'!$A$1:$BK$1003,RelGegevens!$A287+'Data LMA'!$A$2,RelGegevens!M$2))</f>
        <v/>
      </c>
    </row>
    <row r="288" spans="1:13" x14ac:dyDescent="0.25">
      <c r="A288" s="8">
        <f t="shared" si="30"/>
        <v>286</v>
      </c>
      <c r="B288" s="8" t="str">
        <f t="shared" si="31"/>
        <v/>
      </c>
      <c r="C288" s="8" t="str">
        <f t="shared" si="32"/>
        <v/>
      </c>
      <c r="D288" s="5">
        <f t="shared" si="33"/>
        <v>-1</v>
      </c>
      <c r="E288" s="5">
        <f t="shared" si="34"/>
        <v>-1</v>
      </c>
      <c r="F288" s="5" t="str">
        <f t="shared" si="35"/>
        <v/>
      </c>
      <c r="G288" s="5" t="str">
        <f>IF(INDEX('Afvalgegevens LMA'!$A$1:$BK$1003,RelGegevens!$A288+'Data LMA'!$A$2,RelGegevens!G$2)="","",INDEX('Afvalgegevens LMA'!$A$1:$BK$1003,RelGegevens!$A288+'Data LMA'!$A$2,RelGegevens!G$2))</f>
        <v/>
      </c>
      <c r="H288" s="5" t="str">
        <f>IF(INDEX('Afvalgegevens LMA'!$A$1:$BK$1003,RelGegevens!$A288+'Data LMA'!$A$2,RelGegevens!H$2)="","",INDEX('Afvalgegevens LMA'!$A$1:$BK$1003,RelGegevens!$A288+'Data LMA'!$A$2,RelGegevens!H$2))</f>
        <v/>
      </c>
      <c r="I288" s="5" t="str">
        <f>IF(INDEX('Afvalgegevens LMA'!$A$1:$BK$1003,RelGegevens!$A288+'Data LMA'!$A$2,RelGegevens!I$2)="","",INDEX('Afvalgegevens LMA'!$A$1:$BK$1003,RelGegevens!$A288+'Data LMA'!$A$2,RelGegevens!I$2))</f>
        <v/>
      </c>
      <c r="J288" s="5" t="str">
        <f>IF(INDEX('Afvalgegevens LMA'!$A$1:$BK$1003,RelGegevens!$A288+'Data LMA'!$A$2,RelGegevens!J$2)="","",INDEX('Afvalgegevens LMA'!$A$1:$BK$1003,RelGegevens!$A288+'Data LMA'!$A$2,RelGegevens!J$2))</f>
        <v/>
      </c>
      <c r="K288" s="5" t="str">
        <f>IF(INDEX('Afvalgegevens LMA'!$A$1:$BK$1003,RelGegevens!$A288+'Data LMA'!$A$2,RelGegevens!K$2)="","",INDEX('Afvalgegevens LMA'!$A$1:$BK$1003,RelGegevens!$A288+'Data LMA'!$A$2,RelGegevens!K$2))</f>
        <v/>
      </c>
      <c r="L288" s="5" t="str">
        <f>IF(INDEX('Afvalgegevens LMA'!$A$1:$BK$1003,RelGegevens!$A288+'Data LMA'!$A$2,RelGegevens!L$2)="","",INDEX('Afvalgegevens LMA'!$A$1:$BK$1003,RelGegevens!$A288+'Data LMA'!$A$2,RelGegevens!L$2))</f>
        <v/>
      </c>
      <c r="M288" s="5" t="str">
        <f>IF(INDEX('Afvalgegevens LMA'!$A$1:$BK$1003,RelGegevens!$A288+'Data LMA'!$A$2,RelGegevens!M$2)="","",INDEX('Afvalgegevens LMA'!$A$1:$BK$1003,RelGegevens!$A288+'Data LMA'!$A$2,RelGegevens!M$2))</f>
        <v/>
      </c>
    </row>
    <row r="289" spans="1:13" x14ac:dyDescent="0.25">
      <c r="A289" s="8">
        <f t="shared" si="30"/>
        <v>287</v>
      </c>
      <c r="B289" s="8" t="str">
        <f t="shared" si="31"/>
        <v/>
      </c>
      <c r="C289" s="8" t="str">
        <f t="shared" si="32"/>
        <v/>
      </c>
      <c r="D289" s="5">
        <f t="shared" si="33"/>
        <v>-1</v>
      </c>
      <c r="E289" s="5">
        <f t="shared" si="34"/>
        <v>-1</v>
      </c>
      <c r="F289" s="5" t="str">
        <f t="shared" si="35"/>
        <v/>
      </c>
      <c r="G289" s="5" t="str">
        <f>IF(INDEX('Afvalgegevens LMA'!$A$1:$BK$1003,RelGegevens!$A289+'Data LMA'!$A$2,RelGegevens!G$2)="","",INDEX('Afvalgegevens LMA'!$A$1:$BK$1003,RelGegevens!$A289+'Data LMA'!$A$2,RelGegevens!G$2))</f>
        <v/>
      </c>
      <c r="H289" s="5" t="str">
        <f>IF(INDEX('Afvalgegevens LMA'!$A$1:$BK$1003,RelGegevens!$A289+'Data LMA'!$A$2,RelGegevens!H$2)="","",INDEX('Afvalgegevens LMA'!$A$1:$BK$1003,RelGegevens!$A289+'Data LMA'!$A$2,RelGegevens!H$2))</f>
        <v/>
      </c>
      <c r="I289" s="5" t="str">
        <f>IF(INDEX('Afvalgegevens LMA'!$A$1:$BK$1003,RelGegevens!$A289+'Data LMA'!$A$2,RelGegevens!I$2)="","",INDEX('Afvalgegevens LMA'!$A$1:$BK$1003,RelGegevens!$A289+'Data LMA'!$A$2,RelGegevens!I$2))</f>
        <v/>
      </c>
      <c r="J289" s="5" t="str">
        <f>IF(INDEX('Afvalgegevens LMA'!$A$1:$BK$1003,RelGegevens!$A289+'Data LMA'!$A$2,RelGegevens!J$2)="","",INDEX('Afvalgegevens LMA'!$A$1:$BK$1003,RelGegevens!$A289+'Data LMA'!$A$2,RelGegevens!J$2))</f>
        <v/>
      </c>
      <c r="K289" s="5" t="str">
        <f>IF(INDEX('Afvalgegevens LMA'!$A$1:$BK$1003,RelGegevens!$A289+'Data LMA'!$A$2,RelGegevens!K$2)="","",INDEX('Afvalgegevens LMA'!$A$1:$BK$1003,RelGegevens!$A289+'Data LMA'!$A$2,RelGegevens!K$2))</f>
        <v/>
      </c>
      <c r="L289" s="5" t="str">
        <f>IF(INDEX('Afvalgegevens LMA'!$A$1:$BK$1003,RelGegevens!$A289+'Data LMA'!$A$2,RelGegevens!L$2)="","",INDEX('Afvalgegevens LMA'!$A$1:$BK$1003,RelGegevens!$A289+'Data LMA'!$A$2,RelGegevens!L$2))</f>
        <v/>
      </c>
      <c r="M289" s="5" t="str">
        <f>IF(INDEX('Afvalgegevens LMA'!$A$1:$BK$1003,RelGegevens!$A289+'Data LMA'!$A$2,RelGegevens!M$2)="","",INDEX('Afvalgegevens LMA'!$A$1:$BK$1003,RelGegevens!$A289+'Data LMA'!$A$2,RelGegevens!M$2))</f>
        <v/>
      </c>
    </row>
    <row r="290" spans="1:13" x14ac:dyDescent="0.25">
      <c r="A290" s="8">
        <f t="shared" si="30"/>
        <v>288</v>
      </c>
      <c r="B290" s="8" t="str">
        <f t="shared" si="31"/>
        <v/>
      </c>
      <c r="C290" s="8" t="str">
        <f t="shared" si="32"/>
        <v/>
      </c>
      <c r="D290" s="5">
        <f t="shared" si="33"/>
        <v>-1</v>
      </c>
      <c r="E290" s="5">
        <f t="shared" si="34"/>
        <v>-1</v>
      </c>
      <c r="F290" s="5" t="str">
        <f t="shared" si="35"/>
        <v/>
      </c>
      <c r="G290" s="5" t="str">
        <f>IF(INDEX('Afvalgegevens LMA'!$A$1:$BK$1003,RelGegevens!$A290+'Data LMA'!$A$2,RelGegevens!G$2)="","",INDEX('Afvalgegevens LMA'!$A$1:$BK$1003,RelGegevens!$A290+'Data LMA'!$A$2,RelGegevens!G$2))</f>
        <v/>
      </c>
      <c r="H290" s="5" t="str">
        <f>IF(INDEX('Afvalgegevens LMA'!$A$1:$BK$1003,RelGegevens!$A290+'Data LMA'!$A$2,RelGegevens!H$2)="","",INDEX('Afvalgegevens LMA'!$A$1:$BK$1003,RelGegevens!$A290+'Data LMA'!$A$2,RelGegevens!H$2))</f>
        <v/>
      </c>
      <c r="I290" s="5" t="str">
        <f>IF(INDEX('Afvalgegevens LMA'!$A$1:$BK$1003,RelGegevens!$A290+'Data LMA'!$A$2,RelGegevens!I$2)="","",INDEX('Afvalgegevens LMA'!$A$1:$BK$1003,RelGegevens!$A290+'Data LMA'!$A$2,RelGegevens!I$2))</f>
        <v/>
      </c>
      <c r="J290" s="5" t="str">
        <f>IF(INDEX('Afvalgegevens LMA'!$A$1:$BK$1003,RelGegevens!$A290+'Data LMA'!$A$2,RelGegevens!J$2)="","",INDEX('Afvalgegevens LMA'!$A$1:$BK$1003,RelGegevens!$A290+'Data LMA'!$A$2,RelGegevens!J$2))</f>
        <v/>
      </c>
      <c r="K290" s="5" t="str">
        <f>IF(INDEX('Afvalgegevens LMA'!$A$1:$BK$1003,RelGegevens!$A290+'Data LMA'!$A$2,RelGegevens!K$2)="","",INDEX('Afvalgegevens LMA'!$A$1:$BK$1003,RelGegevens!$A290+'Data LMA'!$A$2,RelGegevens!K$2))</f>
        <v/>
      </c>
      <c r="L290" s="5" t="str">
        <f>IF(INDEX('Afvalgegevens LMA'!$A$1:$BK$1003,RelGegevens!$A290+'Data LMA'!$A$2,RelGegevens!L$2)="","",INDEX('Afvalgegevens LMA'!$A$1:$BK$1003,RelGegevens!$A290+'Data LMA'!$A$2,RelGegevens!L$2))</f>
        <v/>
      </c>
      <c r="M290" s="5" t="str">
        <f>IF(INDEX('Afvalgegevens LMA'!$A$1:$BK$1003,RelGegevens!$A290+'Data LMA'!$A$2,RelGegevens!M$2)="","",INDEX('Afvalgegevens LMA'!$A$1:$BK$1003,RelGegevens!$A290+'Data LMA'!$A$2,RelGegevens!M$2))</f>
        <v/>
      </c>
    </row>
    <row r="291" spans="1:13" x14ac:dyDescent="0.25">
      <c r="A291" s="8">
        <f t="shared" si="30"/>
        <v>289</v>
      </c>
      <c r="B291" s="8" t="str">
        <f t="shared" si="31"/>
        <v/>
      </c>
      <c r="C291" s="8" t="str">
        <f t="shared" si="32"/>
        <v/>
      </c>
      <c r="D291" s="5">
        <f t="shared" si="33"/>
        <v>-1</v>
      </c>
      <c r="E291" s="5">
        <f t="shared" si="34"/>
        <v>-1</v>
      </c>
      <c r="F291" s="5" t="str">
        <f t="shared" si="35"/>
        <v/>
      </c>
      <c r="G291" s="5" t="str">
        <f>IF(INDEX('Afvalgegevens LMA'!$A$1:$BK$1003,RelGegevens!$A291+'Data LMA'!$A$2,RelGegevens!G$2)="","",INDEX('Afvalgegevens LMA'!$A$1:$BK$1003,RelGegevens!$A291+'Data LMA'!$A$2,RelGegevens!G$2))</f>
        <v/>
      </c>
      <c r="H291" s="5" t="str">
        <f>IF(INDEX('Afvalgegevens LMA'!$A$1:$BK$1003,RelGegevens!$A291+'Data LMA'!$A$2,RelGegevens!H$2)="","",INDEX('Afvalgegevens LMA'!$A$1:$BK$1003,RelGegevens!$A291+'Data LMA'!$A$2,RelGegevens!H$2))</f>
        <v/>
      </c>
      <c r="I291" s="5" t="str">
        <f>IF(INDEX('Afvalgegevens LMA'!$A$1:$BK$1003,RelGegevens!$A291+'Data LMA'!$A$2,RelGegevens!I$2)="","",INDEX('Afvalgegevens LMA'!$A$1:$BK$1003,RelGegevens!$A291+'Data LMA'!$A$2,RelGegevens!I$2))</f>
        <v/>
      </c>
      <c r="J291" s="5" t="str">
        <f>IF(INDEX('Afvalgegevens LMA'!$A$1:$BK$1003,RelGegevens!$A291+'Data LMA'!$A$2,RelGegevens!J$2)="","",INDEX('Afvalgegevens LMA'!$A$1:$BK$1003,RelGegevens!$A291+'Data LMA'!$A$2,RelGegevens!J$2))</f>
        <v/>
      </c>
      <c r="K291" s="5" t="str">
        <f>IF(INDEX('Afvalgegevens LMA'!$A$1:$BK$1003,RelGegevens!$A291+'Data LMA'!$A$2,RelGegevens!K$2)="","",INDEX('Afvalgegevens LMA'!$A$1:$BK$1003,RelGegevens!$A291+'Data LMA'!$A$2,RelGegevens!K$2))</f>
        <v/>
      </c>
      <c r="L291" s="5" t="str">
        <f>IF(INDEX('Afvalgegevens LMA'!$A$1:$BK$1003,RelGegevens!$A291+'Data LMA'!$A$2,RelGegevens!L$2)="","",INDEX('Afvalgegevens LMA'!$A$1:$BK$1003,RelGegevens!$A291+'Data LMA'!$A$2,RelGegevens!L$2))</f>
        <v/>
      </c>
      <c r="M291" s="5" t="str">
        <f>IF(INDEX('Afvalgegevens LMA'!$A$1:$BK$1003,RelGegevens!$A291+'Data LMA'!$A$2,RelGegevens!M$2)="","",INDEX('Afvalgegevens LMA'!$A$1:$BK$1003,RelGegevens!$A291+'Data LMA'!$A$2,RelGegevens!M$2))</f>
        <v/>
      </c>
    </row>
    <row r="292" spans="1:13" x14ac:dyDescent="0.25">
      <c r="A292" s="8">
        <f t="shared" si="30"/>
        <v>290</v>
      </c>
      <c r="B292" s="8" t="str">
        <f t="shared" si="31"/>
        <v/>
      </c>
      <c r="C292" s="8" t="str">
        <f t="shared" si="32"/>
        <v/>
      </c>
      <c r="D292" s="5">
        <f t="shared" si="33"/>
        <v>-1</v>
      </c>
      <c r="E292" s="5">
        <f t="shared" si="34"/>
        <v>-1</v>
      </c>
      <c r="F292" s="5" t="str">
        <f t="shared" si="35"/>
        <v/>
      </c>
      <c r="G292" s="5" t="str">
        <f>IF(INDEX('Afvalgegevens LMA'!$A$1:$BK$1003,RelGegevens!$A292+'Data LMA'!$A$2,RelGegevens!G$2)="","",INDEX('Afvalgegevens LMA'!$A$1:$BK$1003,RelGegevens!$A292+'Data LMA'!$A$2,RelGegevens!G$2))</f>
        <v/>
      </c>
      <c r="H292" s="5" t="str">
        <f>IF(INDEX('Afvalgegevens LMA'!$A$1:$BK$1003,RelGegevens!$A292+'Data LMA'!$A$2,RelGegevens!H$2)="","",INDEX('Afvalgegevens LMA'!$A$1:$BK$1003,RelGegevens!$A292+'Data LMA'!$A$2,RelGegevens!H$2))</f>
        <v/>
      </c>
      <c r="I292" s="5" t="str">
        <f>IF(INDEX('Afvalgegevens LMA'!$A$1:$BK$1003,RelGegevens!$A292+'Data LMA'!$A$2,RelGegevens!I$2)="","",INDEX('Afvalgegevens LMA'!$A$1:$BK$1003,RelGegevens!$A292+'Data LMA'!$A$2,RelGegevens!I$2))</f>
        <v/>
      </c>
      <c r="J292" s="5" t="str">
        <f>IF(INDEX('Afvalgegevens LMA'!$A$1:$BK$1003,RelGegevens!$A292+'Data LMA'!$A$2,RelGegevens!J$2)="","",INDEX('Afvalgegevens LMA'!$A$1:$BK$1003,RelGegevens!$A292+'Data LMA'!$A$2,RelGegevens!J$2))</f>
        <v/>
      </c>
      <c r="K292" s="5" t="str">
        <f>IF(INDEX('Afvalgegevens LMA'!$A$1:$BK$1003,RelGegevens!$A292+'Data LMA'!$A$2,RelGegevens!K$2)="","",INDEX('Afvalgegevens LMA'!$A$1:$BK$1003,RelGegevens!$A292+'Data LMA'!$A$2,RelGegevens!K$2))</f>
        <v/>
      </c>
      <c r="L292" s="5" t="str">
        <f>IF(INDEX('Afvalgegevens LMA'!$A$1:$BK$1003,RelGegevens!$A292+'Data LMA'!$A$2,RelGegevens!L$2)="","",INDEX('Afvalgegevens LMA'!$A$1:$BK$1003,RelGegevens!$A292+'Data LMA'!$A$2,RelGegevens!L$2))</f>
        <v/>
      </c>
      <c r="M292" s="5" t="str">
        <f>IF(INDEX('Afvalgegevens LMA'!$A$1:$BK$1003,RelGegevens!$A292+'Data LMA'!$A$2,RelGegevens!M$2)="","",INDEX('Afvalgegevens LMA'!$A$1:$BK$1003,RelGegevens!$A292+'Data LMA'!$A$2,RelGegevens!M$2))</f>
        <v/>
      </c>
    </row>
    <row r="293" spans="1:13" x14ac:dyDescent="0.25">
      <c r="A293" s="8">
        <f t="shared" si="30"/>
        <v>291</v>
      </c>
      <c r="B293" s="8" t="str">
        <f t="shared" si="31"/>
        <v/>
      </c>
      <c r="C293" s="8" t="str">
        <f t="shared" si="32"/>
        <v/>
      </c>
      <c r="D293" s="5">
        <f t="shared" si="33"/>
        <v>-1</v>
      </c>
      <c r="E293" s="5">
        <f t="shared" si="34"/>
        <v>-1</v>
      </c>
      <c r="F293" s="5" t="str">
        <f t="shared" si="35"/>
        <v/>
      </c>
      <c r="G293" s="5" t="str">
        <f>IF(INDEX('Afvalgegevens LMA'!$A$1:$BK$1003,RelGegevens!$A293+'Data LMA'!$A$2,RelGegevens!G$2)="","",INDEX('Afvalgegevens LMA'!$A$1:$BK$1003,RelGegevens!$A293+'Data LMA'!$A$2,RelGegevens!G$2))</f>
        <v/>
      </c>
      <c r="H293" s="5" t="str">
        <f>IF(INDEX('Afvalgegevens LMA'!$A$1:$BK$1003,RelGegevens!$A293+'Data LMA'!$A$2,RelGegevens!H$2)="","",INDEX('Afvalgegevens LMA'!$A$1:$BK$1003,RelGegevens!$A293+'Data LMA'!$A$2,RelGegevens!H$2))</f>
        <v/>
      </c>
      <c r="I293" s="5" t="str">
        <f>IF(INDEX('Afvalgegevens LMA'!$A$1:$BK$1003,RelGegevens!$A293+'Data LMA'!$A$2,RelGegevens!I$2)="","",INDEX('Afvalgegevens LMA'!$A$1:$BK$1003,RelGegevens!$A293+'Data LMA'!$A$2,RelGegevens!I$2))</f>
        <v/>
      </c>
      <c r="J293" s="5" t="str">
        <f>IF(INDEX('Afvalgegevens LMA'!$A$1:$BK$1003,RelGegevens!$A293+'Data LMA'!$A$2,RelGegevens!J$2)="","",INDEX('Afvalgegevens LMA'!$A$1:$BK$1003,RelGegevens!$A293+'Data LMA'!$A$2,RelGegevens!J$2))</f>
        <v/>
      </c>
      <c r="K293" s="5" t="str">
        <f>IF(INDEX('Afvalgegevens LMA'!$A$1:$BK$1003,RelGegevens!$A293+'Data LMA'!$A$2,RelGegevens!K$2)="","",INDEX('Afvalgegevens LMA'!$A$1:$BK$1003,RelGegevens!$A293+'Data LMA'!$A$2,RelGegevens!K$2))</f>
        <v/>
      </c>
      <c r="L293" s="5" t="str">
        <f>IF(INDEX('Afvalgegevens LMA'!$A$1:$BK$1003,RelGegevens!$A293+'Data LMA'!$A$2,RelGegevens!L$2)="","",INDEX('Afvalgegevens LMA'!$A$1:$BK$1003,RelGegevens!$A293+'Data LMA'!$A$2,RelGegevens!L$2))</f>
        <v/>
      </c>
      <c r="M293" s="5" t="str">
        <f>IF(INDEX('Afvalgegevens LMA'!$A$1:$BK$1003,RelGegevens!$A293+'Data LMA'!$A$2,RelGegevens!M$2)="","",INDEX('Afvalgegevens LMA'!$A$1:$BK$1003,RelGegevens!$A293+'Data LMA'!$A$2,RelGegevens!M$2))</f>
        <v/>
      </c>
    </row>
    <row r="294" spans="1:13" x14ac:dyDescent="0.25">
      <c r="A294" s="8">
        <f t="shared" si="30"/>
        <v>292</v>
      </c>
      <c r="B294" s="8" t="str">
        <f t="shared" si="31"/>
        <v/>
      </c>
      <c r="C294" s="8" t="str">
        <f t="shared" si="32"/>
        <v/>
      </c>
      <c r="D294" s="5">
        <f t="shared" si="33"/>
        <v>-1</v>
      </c>
      <c r="E294" s="5">
        <f t="shared" si="34"/>
        <v>-1</v>
      </c>
      <c r="F294" s="5" t="str">
        <f t="shared" si="35"/>
        <v/>
      </c>
      <c r="G294" s="5" t="str">
        <f>IF(INDEX('Afvalgegevens LMA'!$A$1:$BK$1003,RelGegevens!$A294+'Data LMA'!$A$2,RelGegevens!G$2)="","",INDEX('Afvalgegevens LMA'!$A$1:$BK$1003,RelGegevens!$A294+'Data LMA'!$A$2,RelGegevens!G$2))</f>
        <v/>
      </c>
      <c r="H294" s="5" t="str">
        <f>IF(INDEX('Afvalgegevens LMA'!$A$1:$BK$1003,RelGegevens!$A294+'Data LMA'!$A$2,RelGegevens!H$2)="","",INDEX('Afvalgegevens LMA'!$A$1:$BK$1003,RelGegevens!$A294+'Data LMA'!$A$2,RelGegevens!H$2))</f>
        <v/>
      </c>
      <c r="I294" s="5" t="str">
        <f>IF(INDEX('Afvalgegevens LMA'!$A$1:$BK$1003,RelGegevens!$A294+'Data LMA'!$A$2,RelGegevens!I$2)="","",INDEX('Afvalgegevens LMA'!$A$1:$BK$1003,RelGegevens!$A294+'Data LMA'!$A$2,RelGegevens!I$2))</f>
        <v/>
      </c>
      <c r="J294" s="5" t="str">
        <f>IF(INDEX('Afvalgegevens LMA'!$A$1:$BK$1003,RelGegevens!$A294+'Data LMA'!$A$2,RelGegevens!J$2)="","",INDEX('Afvalgegevens LMA'!$A$1:$BK$1003,RelGegevens!$A294+'Data LMA'!$A$2,RelGegevens!J$2))</f>
        <v/>
      </c>
      <c r="K294" s="5" t="str">
        <f>IF(INDEX('Afvalgegevens LMA'!$A$1:$BK$1003,RelGegevens!$A294+'Data LMA'!$A$2,RelGegevens!K$2)="","",INDEX('Afvalgegevens LMA'!$A$1:$BK$1003,RelGegevens!$A294+'Data LMA'!$A$2,RelGegevens!K$2))</f>
        <v/>
      </c>
      <c r="L294" s="5" t="str">
        <f>IF(INDEX('Afvalgegevens LMA'!$A$1:$BK$1003,RelGegevens!$A294+'Data LMA'!$A$2,RelGegevens!L$2)="","",INDEX('Afvalgegevens LMA'!$A$1:$BK$1003,RelGegevens!$A294+'Data LMA'!$A$2,RelGegevens!L$2))</f>
        <v/>
      </c>
      <c r="M294" s="5" t="str">
        <f>IF(INDEX('Afvalgegevens LMA'!$A$1:$BK$1003,RelGegevens!$A294+'Data LMA'!$A$2,RelGegevens!M$2)="","",INDEX('Afvalgegevens LMA'!$A$1:$BK$1003,RelGegevens!$A294+'Data LMA'!$A$2,RelGegevens!M$2))</f>
        <v/>
      </c>
    </row>
    <row r="295" spans="1:13" x14ac:dyDescent="0.25">
      <c r="A295" s="8">
        <f t="shared" si="30"/>
        <v>293</v>
      </c>
      <c r="B295" s="8" t="str">
        <f t="shared" si="31"/>
        <v/>
      </c>
      <c r="C295" s="8" t="str">
        <f t="shared" si="32"/>
        <v/>
      </c>
      <c r="D295" s="5">
        <f t="shared" si="33"/>
        <v>-1</v>
      </c>
      <c r="E295" s="5">
        <f t="shared" si="34"/>
        <v>-1</v>
      </c>
      <c r="F295" s="5" t="str">
        <f t="shared" si="35"/>
        <v/>
      </c>
      <c r="G295" s="5" t="str">
        <f>IF(INDEX('Afvalgegevens LMA'!$A$1:$BK$1003,RelGegevens!$A295+'Data LMA'!$A$2,RelGegevens!G$2)="","",INDEX('Afvalgegevens LMA'!$A$1:$BK$1003,RelGegevens!$A295+'Data LMA'!$A$2,RelGegevens!G$2))</f>
        <v/>
      </c>
      <c r="H295" s="5" t="str">
        <f>IF(INDEX('Afvalgegevens LMA'!$A$1:$BK$1003,RelGegevens!$A295+'Data LMA'!$A$2,RelGegevens!H$2)="","",INDEX('Afvalgegevens LMA'!$A$1:$BK$1003,RelGegevens!$A295+'Data LMA'!$A$2,RelGegevens!H$2))</f>
        <v/>
      </c>
      <c r="I295" s="5" t="str">
        <f>IF(INDEX('Afvalgegevens LMA'!$A$1:$BK$1003,RelGegevens!$A295+'Data LMA'!$A$2,RelGegevens!I$2)="","",INDEX('Afvalgegevens LMA'!$A$1:$BK$1003,RelGegevens!$A295+'Data LMA'!$A$2,RelGegevens!I$2))</f>
        <v/>
      </c>
      <c r="J295" s="5" t="str">
        <f>IF(INDEX('Afvalgegevens LMA'!$A$1:$BK$1003,RelGegevens!$A295+'Data LMA'!$A$2,RelGegevens!J$2)="","",INDEX('Afvalgegevens LMA'!$A$1:$BK$1003,RelGegevens!$A295+'Data LMA'!$A$2,RelGegevens!J$2))</f>
        <v/>
      </c>
      <c r="K295" s="5" t="str">
        <f>IF(INDEX('Afvalgegevens LMA'!$A$1:$BK$1003,RelGegevens!$A295+'Data LMA'!$A$2,RelGegevens!K$2)="","",INDEX('Afvalgegevens LMA'!$A$1:$BK$1003,RelGegevens!$A295+'Data LMA'!$A$2,RelGegevens!K$2))</f>
        <v/>
      </c>
      <c r="L295" s="5" t="str">
        <f>IF(INDEX('Afvalgegevens LMA'!$A$1:$BK$1003,RelGegevens!$A295+'Data LMA'!$A$2,RelGegevens!L$2)="","",INDEX('Afvalgegevens LMA'!$A$1:$BK$1003,RelGegevens!$A295+'Data LMA'!$A$2,RelGegevens!L$2))</f>
        <v/>
      </c>
      <c r="M295" s="5" t="str">
        <f>IF(INDEX('Afvalgegevens LMA'!$A$1:$BK$1003,RelGegevens!$A295+'Data LMA'!$A$2,RelGegevens!M$2)="","",INDEX('Afvalgegevens LMA'!$A$1:$BK$1003,RelGegevens!$A295+'Data LMA'!$A$2,RelGegevens!M$2))</f>
        <v/>
      </c>
    </row>
    <row r="296" spans="1:13" x14ac:dyDescent="0.25">
      <c r="A296" s="8">
        <f t="shared" si="30"/>
        <v>294</v>
      </c>
      <c r="B296" s="8" t="str">
        <f t="shared" si="31"/>
        <v/>
      </c>
      <c r="C296" s="8" t="str">
        <f t="shared" si="32"/>
        <v/>
      </c>
      <c r="D296" s="5">
        <f t="shared" si="33"/>
        <v>-1</v>
      </c>
      <c r="E296" s="5">
        <f t="shared" si="34"/>
        <v>-1</v>
      </c>
      <c r="F296" s="5" t="str">
        <f t="shared" si="35"/>
        <v/>
      </c>
      <c r="G296" s="5" t="str">
        <f>IF(INDEX('Afvalgegevens LMA'!$A$1:$BK$1003,RelGegevens!$A296+'Data LMA'!$A$2,RelGegevens!G$2)="","",INDEX('Afvalgegevens LMA'!$A$1:$BK$1003,RelGegevens!$A296+'Data LMA'!$A$2,RelGegevens!G$2))</f>
        <v/>
      </c>
      <c r="H296" s="5" t="str">
        <f>IF(INDEX('Afvalgegevens LMA'!$A$1:$BK$1003,RelGegevens!$A296+'Data LMA'!$A$2,RelGegevens!H$2)="","",INDEX('Afvalgegevens LMA'!$A$1:$BK$1003,RelGegevens!$A296+'Data LMA'!$A$2,RelGegevens!H$2))</f>
        <v/>
      </c>
      <c r="I296" s="5" t="str">
        <f>IF(INDEX('Afvalgegevens LMA'!$A$1:$BK$1003,RelGegevens!$A296+'Data LMA'!$A$2,RelGegevens!I$2)="","",INDEX('Afvalgegevens LMA'!$A$1:$BK$1003,RelGegevens!$A296+'Data LMA'!$A$2,RelGegevens!I$2))</f>
        <v/>
      </c>
      <c r="J296" s="5" t="str">
        <f>IF(INDEX('Afvalgegevens LMA'!$A$1:$BK$1003,RelGegevens!$A296+'Data LMA'!$A$2,RelGegevens!J$2)="","",INDEX('Afvalgegevens LMA'!$A$1:$BK$1003,RelGegevens!$A296+'Data LMA'!$A$2,RelGegevens!J$2))</f>
        <v/>
      </c>
      <c r="K296" s="5" t="str">
        <f>IF(INDEX('Afvalgegevens LMA'!$A$1:$BK$1003,RelGegevens!$A296+'Data LMA'!$A$2,RelGegevens!K$2)="","",INDEX('Afvalgegevens LMA'!$A$1:$BK$1003,RelGegevens!$A296+'Data LMA'!$A$2,RelGegevens!K$2))</f>
        <v/>
      </c>
      <c r="L296" s="5" t="str">
        <f>IF(INDEX('Afvalgegevens LMA'!$A$1:$BK$1003,RelGegevens!$A296+'Data LMA'!$A$2,RelGegevens!L$2)="","",INDEX('Afvalgegevens LMA'!$A$1:$BK$1003,RelGegevens!$A296+'Data LMA'!$A$2,RelGegevens!L$2))</f>
        <v/>
      </c>
      <c r="M296" s="5" t="str">
        <f>IF(INDEX('Afvalgegevens LMA'!$A$1:$BK$1003,RelGegevens!$A296+'Data LMA'!$A$2,RelGegevens!M$2)="","",INDEX('Afvalgegevens LMA'!$A$1:$BK$1003,RelGegevens!$A296+'Data LMA'!$A$2,RelGegevens!M$2))</f>
        <v/>
      </c>
    </row>
    <row r="297" spans="1:13" x14ac:dyDescent="0.25">
      <c r="A297" s="8">
        <f t="shared" si="30"/>
        <v>295</v>
      </c>
      <c r="B297" s="8" t="str">
        <f t="shared" si="31"/>
        <v/>
      </c>
      <c r="C297" s="8" t="str">
        <f t="shared" si="32"/>
        <v/>
      </c>
      <c r="D297" s="5">
        <f t="shared" si="33"/>
        <v>-1</v>
      </c>
      <c r="E297" s="5">
        <f t="shared" si="34"/>
        <v>-1</v>
      </c>
      <c r="F297" s="5" t="str">
        <f t="shared" si="35"/>
        <v/>
      </c>
      <c r="G297" s="5" t="str">
        <f>IF(INDEX('Afvalgegevens LMA'!$A$1:$BK$1003,RelGegevens!$A297+'Data LMA'!$A$2,RelGegevens!G$2)="","",INDEX('Afvalgegevens LMA'!$A$1:$BK$1003,RelGegevens!$A297+'Data LMA'!$A$2,RelGegevens!G$2))</f>
        <v/>
      </c>
      <c r="H297" s="5" t="str">
        <f>IF(INDEX('Afvalgegevens LMA'!$A$1:$BK$1003,RelGegevens!$A297+'Data LMA'!$A$2,RelGegevens!H$2)="","",INDEX('Afvalgegevens LMA'!$A$1:$BK$1003,RelGegevens!$A297+'Data LMA'!$A$2,RelGegevens!H$2))</f>
        <v/>
      </c>
      <c r="I297" s="5" t="str">
        <f>IF(INDEX('Afvalgegevens LMA'!$A$1:$BK$1003,RelGegevens!$A297+'Data LMA'!$A$2,RelGegevens!I$2)="","",INDEX('Afvalgegevens LMA'!$A$1:$BK$1003,RelGegevens!$A297+'Data LMA'!$A$2,RelGegevens!I$2))</f>
        <v/>
      </c>
      <c r="J297" s="5" t="str">
        <f>IF(INDEX('Afvalgegevens LMA'!$A$1:$BK$1003,RelGegevens!$A297+'Data LMA'!$A$2,RelGegevens!J$2)="","",INDEX('Afvalgegevens LMA'!$A$1:$BK$1003,RelGegevens!$A297+'Data LMA'!$A$2,RelGegevens!J$2))</f>
        <v/>
      </c>
      <c r="K297" s="5" t="str">
        <f>IF(INDEX('Afvalgegevens LMA'!$A$1:$BK$1003,RelGegevens!$A297+'Data LMA'!$A$2,RelGegevens!K$2)="","",INDEX('Afvalgegevens LMA'!$A$1:$BK$1003,RelGegevens!$A297+'Data LMA'!$A$2,RelGegevens!K$2))</f>
        <v/>
      </c>
      <c r="L297" s="5" t="str">
        <f>IF(INDEX('Afvalgegevens LMA'!$A$1:$BK$1003,RelGegevens!$A297+'Data LMA'!$A$2,RelGegevens!L$2)="","",INDEX('Afvalgegevens LMA'!$A$1:$BK$1003,RelGegevens!$A297+'Data LMA'!$A$2,RelGegevens!L$2))</f>
        <v/>
      </c>
      <c r="M297" s="5" t="str">
        <f>IF(INDEX('Afvalgegevens LMA'!$A$1:$BK$1003,RelGegevens!$A297+'Data LMA'!$A$2,RelGegevens!M$2)="","",INDEX('Afvalgegevens LMA'!$A$1:$BK$1003,RelGegevens!$A297+'Data LMA'!$A$2,RelGegevens!M$2))</f>
        <v/>
      </c>
    </row>
    <row r="298" spans="1:13" x14ac:dyDescent="0.25">
      <c r="A298" s="8">
        <f t="shared" si="30"/>
        <v>296</v>
      </c>
      <c r="B298" s="8" t="str">
        <f t="shared" si="31"/>
        <v/>
      </c>
      <c r="C298" s="8" t="str">
        <f t="shared" si="32"/>
        <v/>
      </c>
      <c r="D298" s="5">
        <f t="shared" si="33"/>
        <v>-1</v>
      </c>
      <c r="E298" s="5">
        <f t="shared" si="34"/>
        <v>-1</v>
      </c>
      <c r="F298" s="5" t="str">
        <f t="shared" si="35"/>
        <v/>
      </c>
      <c r="G298" s="5" t="str">
        <f>IF(INDEX('Afvalgegevens LMA'!$A$1:$BK$1003,RelGegevens!$A298+'Data LMA'!$A$2,RelGegevens!G$2)="","",INDEX('Afvalgegevens LMA'!$A$1:$BK$1003,RelGegevens!$A298+'Data LMA'!$A$2,RelGegevens!G$2))</f>
        <v/>
      </c>
      <c r="H298" s="5" t="str">
        <f>IF(INDEX('Afvalgegevens LMA'!$A$1:$BK$1003,RelGegevens!$A298+'Data LMA'!$A$2,RelGegevens!H$2)="","",INDEX('Afvalgegevens LMA'!$A$1:$BK$1003,RelGegevens!$A298+'Data LMA'!$A$2,RelGegevens!H$2))</f>
        <v/>
      </c>
      <c r="I298" s="5" t="str">
        <f>IF(INDEX('Afvalgegevens LMA'!$A$1:$BK$1003,RelGegevens!$A298+'Data LMA'!$A$2,RelGegevens!I$2)="","",INDEX('Afvalgegevens LMA'!$A$1:$BK$1003,RelGegevens!$A298+'Data LMA'!$A$2,RelGegevens!I$2))</f>
        <v/>
      </c>
      <c r="J298" s="5" t="str">
        <f>IF(INDEX('Afvalgegevens LMA'!$A$1:$BK$1003,RelGegevens!$A298+'Data LMA'!$A$2,RelGegevens!J$2)="","",INDEX('Afvalgegevens LMA'!$A$1:$BK$1003,RelGegevens!$A298+'Data LMA'!$A$2,RelGegevens!J$2))</f>
        <v/>
      </c>
      <c r="K298" s="5" t="str">
        <f>IF(INDEX('Afvalgegevens LMA'!$A$1:$BK$1003,RelGegevens!$A298+'Data LMA'!$A$2,RelGegevens!K$2)="","",INDEX('Afvalgegevens LMA'!$A$1:$BK$1003,RelGegevens!$A298+'Data LMA'!$A$2,RelGegevens!K$2))</f>
        <v/>
      </c>
      <c r="L298" s="5" t="str">
        <f>IF(INDEX('Afvalgegevens LMA'!$A$1:$BK$1003,RelGegevens!$A298+'Data LMA'!$A$2,RelGegevens!L$2)="","",INDEX('Afvalgegevens LMA'!$A$1:$BK$1003,RelGegevens!$A298+'Data LMA'!$A$2,RelGegevens!L$2))</f>
        <v/>
      </c>
      <c r="M298" s="5" t="str">
        <f>IF(INDEX('Afvalgegevens LMA'!$A$1:$BK$1003,RelGegevens!$A298+'Data LMA'!$A$2,RelGegevens!M$2)="","",INDEX('Afvalgegevens LMA'!$A$1:$BK$1003,RelGegevens!$A298+'Data LMA'!$A$2,RelGegevens!M$2))</f>
        <v/>
      </c>
    </row>
    <row r="299" spans="1:13" x14ac:dyDescent="0.25">
      <c r="A299" s="8">
        <f t="shared" si="30"/>
        <v>297</v>
      </c>
      <c r="B299" s="8" t="str">
        <f t="shared" si="31"/>
        <v/>
      </c>
      <c r="C299" s="8" t="str">
        <f t="shared" si="32"/>
        <v/>
      </c>
      <c r="D299" s="5">
        <f t="shared" si="33"/>
        <v>-1</v>
      </c>
      <c r="E299" s="5">
        <f t="shared" si="34"/>
        <v>-1</v>
      </c>
      <c r="F299" s="5" t="str">
        <f t="shared" si="35"/>
        <v/>
      </c>
      <c r="G299" s="5" t="str">
        <f>IF(INDEX('Afvalgegevens LMA'!$A$1:$BK$1003,RelGegevens!$A299+'Data LMA'!$A$2,RelGegevens!G$2)="","",INDEX('Afvalgegevens LMA'!$A$1:$BK$1003,RelGegevens!$A299+'Data LMA'!$A$2,RelGegevens!G$2))</f>
        <v/>
      </c>
      <c r="H299" s="5" t="str">
        <f>IF(INDEX('Afvalgegevens LMA'!$A$1:$BK$1003,RelGegevens!$A299+'Data LMA'!$A$2,RelGegevens!H$2)="","",INDEX('Afvalgegevens LMA'!$A$1:$BK$1003,RelGegevens!$A299+'Data LMA'!$A$2,RelGegevens!H$2))</f>
        <v/>
      </c>
      <c r="I299" s="5" t="str">
        <f>IF(INDEX('Afvalgegevens LMA'!$A$1:$BK$1003,RelGegevens!$A299+'Data LMA'!$A$2,RelGegevens!I$2)="","",INDEX('Afvalgegevens LMA'!$A$1:$BK$1003,RelGegevens!$A299+'Data LMA'!$A$2,RelGegevens!I$2))</f>
        <v/>
      </c>
      <c r="J299" s="5" t="str">
        <f>IF(INDEX('Afvalgegevens LMA'!$A$1:$BK$1003,RelGegevens!$A299+'Data LMA'!$A$2,RelGegevens!J$2)="","",INDEX('Afvalgegevens LMA'!$A$1:$BK$1003,RelGegevens!$A299+'Data LMA'!$A$2,RelGegevens!J$2))</f>
        <v/>
      </c>
      <c r="K299" s="5" t="str">
        <f>IF(INDEX('Afvalgegevens LMA'!$A$1:$BK$1003,RelGegevens!$A299+'Data LMA'!$A$2,RelGegevens!K$2)="","",INDEX('Afvalgegevens LMA'!$A$1:$BK$1003,RelGegevens!$A299+'Data LMA'!$A$2,RelGegevens!K$2))</f>
        <v/>
      </c>
      <c r="L299" s="5" t="str">
        <f>IF(INDEX('Afvalgegevens LMA'!$A$1:$BK$1003,RelGegevens!$A299+'Data LMA'!$A$2,RelGegevens!L$2)="","",INDEX('Afvalgegevens LMA'!$A$1:$BK$1003,RelGegevens!$A299+'Data LMA'!$A$2,RelGegevens!L$2))</f>
        <v/>
      </c>
      <c r="M299" s="5" t="str">
        <f>IF(INDEX('Afvalgegevens LMA'!$A$1:$BK$1003,RelGegevens!$A299+'Data LMA'!$A$2,RelGegevens!M$2)="","",INDEX('Afvalgegevens LMA'!$A$1:$BK$1003,RelGegevens!$A299+'Data LMA'!$A$2,RelGegevens!M$2))</f>
        <v/>
      </c>
    </row>
    <row r="300" spans="1:13" x14ac:dyDescent="0.25">
      <c r="A300" s="8">
        <f t="shared" si="30"/>
        <v>298</v>
      </c>
      <c r="B300" s="8" t="str">
        <f t="shared" si="31"/>
        <v/>
      </c>
      <c r="C300" s="8" t="str">
        <f t="shared" si="32"/>
        <v/>
      </c>
      <c r="D300" s="5">
        <f t="shared" si="33"/>
        <v>-1</v>
      </c>
      <c r="E300" s="5">
        <f t="shared" si="34"/>
        <v>-1</v>
      </c>
      <c r="F300" s="5" t="str">
        <f t="shared" si="35"/>
        <v/>
      </c>
      <c r="G300" s="5" t="str">
        <f>IF(INDEX('Afvalgegevens LMA'!$A$1:$BK$1003,RelGegevens!$A300+'Data LMA'!$A$2,RelGegevens!G$2)="","",INDEX('Afvalgegevens LMA'!$A$1:$BK$1003,RelGegevens!$A300+'Data LMA'!$A$2,RelGegevens!G$2))</f>
        <v/>
      </c>
      <c r="H300" s="5" t="str">
        <f>IF(INDEX('Afvalgegevens LMA'!$A$1:$BK$1003,RelGegevens!$A300+'Data LMA'!$A$2,RelGegevens!H$2)="","",INDEX('Afvalgegevens LMA'!$A$1:$BK$1003,RelGegevens!$A300+'Data LMA'!$A$2,RelGegevens!H$2))</f>
        <v/>
      </c>
      <c r="I300" s="5" t="str">
        <f>IF(INDEX('Afvalgegevens LMA'!$A$1:$BK$1003,RelGegevens!$A300+'Data LMA'!$A$2,RelGegevens!I$2)="","",INDEX('Afvalgegevens LMA'!$A$1:$BK$1003,RelGegevens!$A300+'Data LMA'!$A$2,RelGegevens!I$2))</f>
        <v/>
      </c>
      <c r="J300" s="5" t="str">
        <f>IF(INDEX('Afvalgegevens LMA'!$A$1:$BK$1003,RelGegevens!$A300+'Data LMA'!$A$2,RelGegevens!J$2)="","",INDEX('Afvalgegevens LMA'!$A$1:$BK$1003,RelGegevens!$A300+'Data LMA'!$A$2,RelGegevens!J$2))</f>
        <v/>
      </c>
      <c r="K300" s="5" t="str">
        <f>IF(INDEX('Afvalgegevens LMA'!$A$1:$BK$1003,RelGegevens!$A300+'Data LMA'!$A$2,RelGegevens!K$2)="","",INDEX('Afvalgegevens LMA'!$A$1:$BK$1003,RelGegevens!$A300+'Data LMA'!$A$2,RelGegevens!K$2))</f>
        <v/>
      </c>
      <c r="L300" s="5" t="str">
        <f>IF(INDEX('Afvalgegevens LMA'!$A$1:$BK$1003,RelGegevens!$A300+'Data LMA'!$A$2,RelGegevens!L$2)="","",INDEX('Afvalgegevens LMA'!$A$1:$BK$1003,RelGegevens!$A300+'Data LMA'!$A$2,RelGegevens!L$2))</f>
        <v/>
      </c>
      <c r="M300" s="5" t="str">
        <f>IF(INDEX('Afvalgegevens LMA'!$A$1:$BK$1003,RelGegevens!$A300+'Data LMA'!$A$2,RelGegevens!M$2)="","",INDEX('Afvalgegevens LMA'!$A$1:$BK$1003,RelGegevens!$A300+'Data LMA'!$A$2,RelGegevens!M$2))</f>
        <v/>
      </c>
    </row>
    <row r="301" spans="1:13" x14ac:dyDescent="0.25">
      <c r="A301" s="8">
        <f t="shared" si="30"/>
        <v>299</v>
      </c>
      <c r="B301" s="8" t="str">
        <f t="shared" si="31"/>
        <v/>
      </c>
      <c r="C301" s="8" t="str">
        <f t="shared" si="32"/>
        <v/>
      </c>
      <c r="D301" s="5">
        <f t="shared" si="33"/>
        <v>-1</v>
      </c>
      <c r="E301" s="5">
        <f t="shared" si="34"/>
        <v>-1</v>
      </c>
      <c r="F301" s="5" t="str">
        <f t="shared" si="35"/>
        <v/>
      </c>
      <c r="G301" s="5" t="str">
        <f>IF(INDEX('Afvalgegevens LMA'!$A$1:$BK$1003,RelGegevens!$A301+'Data LMA'!$A$2,RelGegevens!G$2)="","",INDEX('Afvalgegevens LMA'!$A$1:$BK$1003,RelGegevens!$A301+'Data LMA'!$A$2,RelGegevens!G$2))</f>
        <v/>
      </c>
      <c r="H301" s="5" t="str">
        <f>IF(INDEX('Afvalgegevens LMA'!$A$1:$BK$1003,RelGegevens!$A301+'Data LMA'!$A$2,RelGegevens!H$2)="","",INDEX('Afvalgegevens LMA'!$A$1:$BK$1003,RelGegevens!$A301+'Data LMA'!$A$2,RelGegevens!H$2))</f>
        <v/>
      </c>
      <c r="I301" s="5" t="str">
        <f>IF(INDEX('Afvalgegevens LMA'!$A$1:$BK$1003,RelGegevens!$A301+'Data LMA'!$A$2,RelGegevens!I$2)="","",INDEX('Afvalgegevens LMA'!$A$1:$BK$1003,RelGegevens!$A301+'Data LMA'!$A$2,RelGegevens!I$2))</f>
        <v/>
      </c>
      <c r="J301" s="5" t="str">
        <f>IF(INDEX('Afvalgegevens LMA'!$A$1:$BK$1003,RelGegevens!$A301+'Data LMA'!$A$2,RelGegevens!J$2)="","",INDEX('Afvalgegevens LMA'!$A$1:$BK$1003,RelGegevens!$A301+'Data LMA'!$A$2,RelGegevens!J$2))</f>
        <v/>
      </c>
      <c r="K301" s="5" t="str">
        <f>IF(INDEX('Afvalgegevens LMA'!$A$1:$BK$1003,RelGegevens!$A301+'Data LMA'!$A$2,RelGegevens!K$2)="","",INDEX('Afvalgegevens LMA'!$A$1:$BK$1003,RelGegevens!$A301+'Data LMA'!$A$2,RelGegevens!K$2))</f>
        <v/>
      </c>
      <c r="L301" s="5" t="str">
        <f>IF(INDEX('Afvalgegevens LMA'!$A$1:$BK$1003,RelGegevens!$A301+'Data LMA'!$A$2,RelGegevens!L$2)="","",INDEX('Afvalgegevens LMA'!$A$1:$BK$1003,RelGegevens!$A301+'Data LMA'!$A$2,RelGegevens!L$2))</f>
        <v/>
      </c>
      <c r="M301" s="5" t="str">
        <f>IF(INDEX('Afvalgegevens LMA'!$A$1:$BK$1003,RelGegevens!$A301+'Data LMA'!$A$2,RelGegevens!M$2)="","",INDEX('Afvalgegevens LMA'!$A$1:$BK$1003,RelGegevens!$A301+'Data LMA'!$A$2,RelGegevens!M$2))</f>
        <v/>
      </c>
    </row>
    <row r="302" spans="1:13" x14ac:dyDescent="0.25">
      <c r="A302" s="8">
        <f t="shared" si="30"/>
        <v>300</v>
      </c>
      <c r="B302" s="8" t="str">
        <f t="shared" si="31"/>
        <v/>
      </c>
      <c r="C302" s="8" t="str">
        <f t="shared" si="32"/>
        <v/>
      </c>
      <c r="D302" s="5">
        <f t="shared" si="33"/>
        <v>-1</v>
      </c>
      <c r="E302" s="5">
        <f t="shared" si="34"/>
        <v>-1</v>
      </c>
      <c r="F302" s="5" t="str">
        <f t="shared" si="35"/>
        <v/>
      </c>
      <c r="G302" s="5" t="str">
        <f>IF(INDEX('Afvalgegevens LMA'!$A$1:$BK$1003,RelGegevens!$A302+'Data LMA'!$A$2,RelGegevens!G$2)="","",INDEX('Afvalgegevens LMA'!$A$1:$BK$1003,RelGegevens!$A302+'Data LMA'!$A$2,RelGegevens!G$2))</f>
        <v/>
      </c>
      <c r="H302" s="5" t="str">
        <f>IF(INDEX('Afvalgegevens LMA'!$A$1:$BK$1003,RelGegevens!$A302+'Data LMA'!$A$2,RelGegevens!H$2)="","",INDEX('Afvalgegevens LMA'!$A$1:$BK$1003,RelGegevens!$A302+'Data LMA'!$A$2,RelGegevens!H$2))</f>
        <v/>
      </c>
      <c r="I302" s="5" t="str">
        <f>IF(INDEX('Afvalgegevens LMA'!$A$1:$BK$1003,RelGegevens!$A302+'Data LMA'!$A$2,RelGegevens!I$2)="","",INDEX('Afvalgegevens LMA'!$A$1:$BK$1003,RelGegevens!$A302+'Data LMA'!$A$2,RelGegevens!I$2))</f>
        <v/>
      </c>
      <c r="J302" s="5" t="str">
        <f>IF(INDEX('Afvalgegevens LMA'!$A$1:$BK$1003,RelGegevens!$A302+'Data LMA'!$A$2,RelGegevens!J$2)="","",INDEX('Afvalgegevens LMA'!$A$1:$BK$1003,RelGegevens!$A302+'Data LMA'!$A$2,RelGegevens!J$2))</f>
        <v/>
      </c>
      <c r="K302" s="5" t="str">
        <f>IF(INDEX('Afvalgegevens LMA'!$A$1:$BK$1003,RelGegevens!$A302+'Data LMA'!$A$2,RelGegevens!K$2)="","",INDEX('Afvalgegevens LMA'!$A$1:$BK$1003,RelGegevens!$A302+'Data LMA'!$A$2,RelGegevens!K$2))</f>
        <v/>
      </c>
      <c r="L302" s="5" t="str">
        <f>IF(INDEX('Afvalgegevens LMA'!$A$1:$BK$1003,RelGegevens!$A302+'Data LMA'!$A$2,RelGegevens!L$2)="","",INDEX('Afvalgegevens LMA'!$A$1:$BK$1003,RelGegevens!$A302+'Data LMA'!$A$2,RelGegevens!L$2))</f>
        <v/>
      </c>
      <c r="M302" s="5" t="str">
        <f>IF(INDEX('Afvalgegevens LMA'!$A$1:$BK$1003,RelGegevens!$A302+'Data LMA'!$A$2,RelGegevens!M$2)="","",INDEX('Afvalgegevens LMA'!$A$1:$BK$1003,RelGegevens!$A302+'Data LMA'!$A$2,RelGegevens!M$2))</f>
        <v/>
      </c>
    </row>
    <row r="303" spans="1:13" x14ac:dyDescent="0.25">
      <c r="A303" s="8">
        <f t="shared" si="30"/>
        <v>301</v>
      </c>
      <c r="B303" s="8" t="str">
        <f t="shared" si="31"/>
        <v/>
      </c>
      <c r="C303" s="8" t="str">
        <f t="shared" si="32"/>
        <v/>
      </c>
      <c r="D303" s="5">
        <f t="shared" si="33"/>
        <v>-1</v>
      </c>
      <c r="E303" s="5">
        <f t="shared" si="34"/>
        <v>-1</v>
      </c>
      <c r="F303" s="5" t="str">
        <f t="shared" si="35"/>
        <v/>
      </c>
      <c r="G303" s="5" t="str">
        <f>IF(INDEX('Afvalgegevens LMA'!$A$1:$BK$1003,RelGegevens!$A303+'Data LMA'!$A$2,RelGegevens!G$2)="","",INDEX('Afvalgegevens LMA'!$A$1:$BK$1003,RelGegevens!$A303+'Data LMA'!$A$2,RelGegevens!G$2))</f>
        <v/>
      </c>
      <c r="H303" s="5" t="str">
        <f>IF(INDEX('Afvalgegevens LMA'!$A$1:$BK$1003,RelGegevens!$A303+'Data LMA'!$A$2,RelGegevens!H$2)="","",INDEX('Afvalgegevens LMA'!$A$1:$BK$1003,RelGegevens!$A303+'Data LMA'!$A$2,RelGegevens!H$2))</f>
        <v/>
      </c>
      <c r="I303" s="5" t="str">
        <f>IF(INDEX('Afvalgegevens LMA'!$A$1:$BK$1003,RelGegevens!$A303+'Data LMA'!$A$2,RelGegevens!I$2)="","",INDEX('Afvalgegevens LMA'!$A$1:$BK$1003,RelGegevens!$A303+'Data LMA'!$A$2,RelGegevens!I$2))</f>
        <v/>
      </c>
      <c r="J303" s="5" t="str">
        <f>IF(INDEX('Afvalgegevens LMA'!$A$1:$BK$1003,RelGegevens!$A303+'Data LMA'!$A$2,RelGegevens!J$2)="","",INDEX('Afvalgegevens LMA'!$A$1:$BK$1003,RelGegevens!$A303+'Data LMA'!$A$2,RelGegevens!J$2))</f>
        <v/>
      </c>
      <c r="K303" s="5" t="str">
        <f>IF(INDEX('Afvalgegevens LMA'!$A$1:$BK$1003,RelGegevens!$A303+'Data LMA'!$A$2,RelGegevens!K$2)="","",INDEX('Afvalgegevens LMA'!$A$1:$BK$1003,RelGegevens!$A303+'Data LMA'!$A$2,RelGegevens!K$2))</f>
        <v/>
      </c>
      <c r="L303" s="5" t="str">
        <f>IF(INDEX('Afvalgegevens LMA'!$A$1:$BK$1003,RelGegevens!$A303+'Data LMA'!$A$2,RelGegevens!L$2)="","",INDEX('Afvalgegevens LMA'!$A$1:$BK$1003,RelGegevens!$A303+'Data LMA'!$A$2,RelGegevens!L$2))</f>
        <v/>
      </c>
      <c r="M303" s="5" t="str">
        <f>IF(INDEX('Afvalgegevens LMA'!$A$1:$BK$1003,RelGegevens!$A303+'Data LMA'!$A$2,RelGegevens!M$2)="","",INDEX('Afvalgegevens LMA'!$A$1:$BK$1003,RelGegevens!$A303+'Data LMA'!$A$2,RelGegevens!M$2))</f>
        <v/>
      </c>
    </row>
    <row r="304" spans="1:13" x14ac:dyDescent="0.25">
      <c r="A304" s="8">
        <f t="shared" si="30"/>
        <v>302</v>
      </c>
      <c r="B304" s="8" t="str">
        <f t="shared" si="31"/>
        <v/>
      </c>
      <c r="C304" s="8" t="str">
        <f t="shared" si="32"/>
        <v/>
      </c>
      <c r="D304" s="5">
        <f t="shared" si="33"/>
        <v>-1</v>
      </c>
      <c r="E304" s="5">
        <f t="shared" si="34"/>
        <v>-1</v>
      </c>
      <c r="F304" s="5" t="str">
        <f t="shared" si="35"/>
        <v/>
      </c>
      <c r="G304" s="5" t="str">
        <f>IF(INDEX('Afvalgegevens LMA'!$A$1:$BK$1003,RelGegevens!$A304+'Data LMA'!$A$2,RelGegevens!G$2)="","",INDEX('Afvalgegevens LMA'!$A$1:$BK$1003,RelGegevens!$A304+'Data LMA'!$A$2,RelGegevens!G$2))</f>
        <v/>
      </c>
      <c r="H304" s="5" t="str">
        <f>IF(INDEX('Afvalgegevens LMA'!$A$1:$BK$1003,RelGegevens!$A304+'Data LMA'!$A$2,RelGegevens!H$2)="","",INDEX('Afvalgegevens LMA'!$A$1:$BK$1003,RelGegevens!$A304+'Data LMA'!$A$2,RelGegevens!H$2))</f>
        <v/>
      </c>
      <c r="I304" s="5" t="str">
        <f>IF(INDEX('Afvalgegevens LMA'!$A$1:$BK$1003,RelGegevens!$A304+'Data LMA'!$A$2,RelGegevens!I$2)="","",INDEX('Afvalgegevens LMA'!$A$1:$BK$1003,RelGegevens!$A304+'Data LMA'!$A$2,RelGegevens!I$2))</f>
        <v/>
      </c>
      <c r="J304" s="5" t="str">
        <f>IF(INDEX('Afvalgegevens LMA'!$A$1:$BK$1003,RelGegevens!$A304+'Data LMA'!$A$2,RelGegevens!J$2)="","",INDEX('Afvalgegevens LMA'!$A$1:$BK$1003,RelGegevens!$A304+'Data LMA'!$A$2,RelGegevens!J$2))</f>
        <v/>
      </c>
      <c r="K304" s="5" t="str">
        <f>IF(INDEX('Afvalgegevens LMA'!$A$1:$BK$1003,RelGegevens!$A304+'Data LMA'!$A$2,RelGegevens!K$2)="","",INDEX('Afvalgegevens LMA'!$A$1:$BK$1003,RelGegevens!$A304+'Data LMA'!$A$2,RelGegevens!K$2))</f>
        <v/>
      </c>
      <c r="L304" s="5" t="str">
        <f>IF(INDEX('Afvalgegevens LMA'!$A$1:$BK$1003,RelGegevens!$A304+'Data LMA'!$A$2,RelGegevens!L$2)="","",INDEX('Afvalgegevens LMA'!$A$1:$BK$1003,RelGegevens!$A304+'Data LMA'!$A$2,RelGegevens!L$2))</f>
        <v/>
      </c>
      <c r="M304" s="5" t="str">
        <f>IF(INDEX('Afvalgegevens LMA'!$A$1:$BK$1003,RelGegevens!$A304+'Data LMA'!$A$2,RelGegevens!M$2)="","",INDEX('Afvalgegevens LMA'!$A$1:$BK$1003,RelGegevens!$A304+'Data LMA'!$A$2,RelGegevens!M$2))</f>
        <v/>
      </c>
    </row>
    <row r="305" spans="1:13" x14ac:dyDescent="0.25">
      <c r="A305" s="8">
        <f t="shared" si="30"/>
        <v>303</v>
      </c>
      <c r="B305" s="8" t="str">
        <f t="shared" si="31"/>
        <v/>
      </c>
      <c r="C305" s="8" t="str">
        <f t="shared" si="32"/>
        <v/>
      </c>
      <c r="D305" s="5">
        <f t="shared" si="33"/>
        <v>-1</v>
      </c>
      <c r="E305" s="5">
        <f t="shared" si="34"/>
        <v>-1</v>
      </c>
      <c r="F305" s="5" t="str">
        <f t="shared" si="35"/>
        <v/>
      </c>
      <c r="G305" s="5" t="str">
        <f>IF(INDEX('Afvalgegevens LMA'!$A$1:$BK$1003,RelGegevens!$A305+'Data LMA'!$A$2,RelGegevens!G$2)="","",INDEX('Afvalgegevens LMA'!$A$1:$BK$1003,RelGegevens!$A305+'Data LMA'!$A$2,RelGegevens!G$2))</f>
        <v/>
      </c>
      <c r="H305" s="5" t="str">
        <f>IF(INDEX('Afvalgegevens LMA'!$A$1:$BK$1003,RelGegevens!$A305+'Data LMA'!$A$2,RelGegevens!H$2)="","",INDEX('Afvalgegevens LMA'!$A$1:$BK$1003,RelGegevens!$A305+'Data LMA'!$A$2,RelGegevens!H$2))</f>
        <v/>
      </c>
      <c r="I305" s="5" t="str">
        <f>IF(INDEX('Afvalgegevens LMA'!$A$1:$BK$1003,RelGegevens!$A305+'Data LMA'!$A$2,RelGegevens!I$2)="","",INDEX('Afvalgegevens LMA'!$A$1:$BK$1003,RelGegevens!$A305+'Data LMA'!$A$2,RelGegevens!I$2))</f>
        <v/>
      </c>
      <c r="J305" s="5" t="str">
        <f>IF(INDEX('Afvalgegevens LMA'!$A$1:$BK$1003,RelGegevens!$A305+'Data LMA'!$A$2,RelGegevens!J$2)="","",INDEX('Afvalgegevens LMA'!$A$1:$BK$1003,RelGegevens!$A305+'Data LMA'!$A$2,RelGegevens!J$2))</f>
        <v/>
      </c>
      <c r="K305" s="5" t="str">
        <f>IF(INDEX('Afvalgegevens LMA'!$A$1:$BK$1003,RelGegevens!$A305+'Data LMA'!$A$2,RelGegevens!K$2)="","",INDEX('Afvalgegevens LMA'!$A$1:$BK$1003,RelGegevens!$A305+'Data LMA'!$A$2,RelGegevens!K$2))</f>
        <v/>
      </c>
      <c r="L305" s="5" t="str">
        <f>IF(INDEX('Afvalgegevens LMA'!$A$1:$BK$1003,RelGegevens!$A305+'Data LMA'!$A$2,RelGegevens!L$2)="","",INDEX('Afvalgegevens LMA'!$A$1:$BK$1003,RelGegevens!$A305+'Data LMA'!$A$2,RelGegevens!L$2))</f>
        <v/>
      </c>
      <c r="M305" s="5" t="str">
        <f>IF(INDEX('Afvalgegevens LMA'!$A$1:$BK$1003,RelGegevens!$A305+'Data LMA'!$A$2,RelGegevens!M$2)="","",INDEX('Afvalgegevens LMA'!$A$1:$BK$1003,RelGegevens!$A305+'Data LMA'!$A$2,RelGegevens!M$2))</f>
        <v/>
      </c>
    </row>
    <row r="306" spans="1:13" x14ac:dyDescent="0.25">
      <c r="A306" s="8">
        <f t="shared" si="30"/>
        <v>304</v>
      </c>
      <c r="B306" s="8" t="str">
        <f t="shared" si="31"/>
        <v/>
      </c>
      <c r="C306" s="8" t="str">
        <f t="shared" si="32"/>
        <v/>
      </c>
      <c r="D306" s="5">
        <f t="shared" si="33"/>
        <v>-1</v>
      </c>
      <c r="E306" s="5">
        <f t="shared" si="34"/>
        <v>-1</v>
      </c>
      <c r="F306" s="5" t="str">
        <f t="shared" si="35"/>
        <v/>
      </c>
      <c r="G306" s="5" t="str">
        <f>IF(INDEX('Afvalgegevens LMA'!$A$1:$BK$1003,RelGegevens!$A306+'Data LMA'!$A$2,RelGegevens!G$2)="","",INDEX('Afvalgegevens LMA'!$A$1:$BK$1003,RelGegevens!$A306+'Data LMA'!$A$2,RelGegevens!G$2))</f>
        <v/>
      </c>
      <c r="H306" s="5" t="str">
        <f>IF(INDEX('Afvalgegevens LMA'!$A$1:$BK$1003,RelGegevens!$A306+'Data LMA'!$A$2,RelGegevens!H$2)="","",INDEX('Afvalgegevens LMA'!$A$1:$BK$1003,RelGegevens!$A306+'Data LMA'!$A$2,RelGegevens!H$2))</f>
        <v/>
      </c>
      <c r="I306" s="5" t="str">
        <f>IF(INDEX('Afvalgegevens LMA'!$A$1:$BK$1003,RelGegevens!$A306+'Data LMA'!$A$2,RelGegevens!I$2)="","",INDEX('Afvalgegevens LMA'!$A$1:$BK$1003,RelGegevens!$A306+'Data LMA'!$A$2,RelGegevens!I$2))</f>
        <v/>
      </c>
      <c r="J306" s="5" t="str">
        <f>IF(INDEX('Afvalgegevens LMA'!$A$1:$BK$1003,RelGegevens!$A306+'Data LMA'!$A$2,RelGegevens!J$2)="","",INDEX('Afvalgegevens LMA'!$A$1:$BK$1003,RelGegevens!$A306+'Data LMA'!$A$2,RelGegevens!J$2))</f>
        <v/>
      </c>
      <c r="K306" s="5" t="str">
        <f>IF(INDEX('Afvalgegevens LMA'!$A$1:$BK$1003,RelGegevens!$A306+'Data LMA'!$A$2,RelGegevens!K$2)="","",INDEX('Afvalgegevens LMA'!$A$1:$BK$1003,RelGegevens!$A306+'Data LMA'!$A$2,RelGegevens!K$2))</f>
        <v/>
      </c>
      <c r="L306" s="5" t="str">
        <f>IF(INDEX('Afvalgegevens LMA'!$A$1:$BK$1003,RelGegevens!$A306+'Data LMA'!$A$2,RelGegevens!L$2)="","",INDEX('Afvalgegevens LMA'!$A$1:$BK$1003,RelGegevens!$A306+'Data LMA'!$A$2,RelGegevens!L$2))</f>
        <v/>
      </c>
      <c r="M306" s="5" t="str">
        <f>IF(INDEX('Afvalgegevens LMA'!$A$1:$BK$1003,RelGegevens!$A306+'Data LMA'!$A$2,RelGegevens!M$2)="","",INDEX('Afvalgegevens LMA'!$A$1:$BK$1003,RelGegevens!$A306+'Data LMA'!$A$2,RelGegevens!M$2))</f>
        <v/>
      </c>
    </row>
    <row r="307" spans="1:13" x14ac:dyDescent="0.25">
      <c r="A307" s="8">
        <f t="shared" si="30"/>
        <v>305</v>
      </c>
      <c r="B307" s="8" t="str">
        <f t="shared" si="31"/>
        <v/>
      </c>
      <c r="C307" s="8" t="str">
        <f t="shared" si="32"/>
        <v/>
      </c>
      <c r="D307" s="5">
        <f t="shared" si="33"/>
        <v>-1</v>
      </c>
      <c r="E307" s="5">
        <f t="shared" si="34"/>
        <v>-1</v>
      </c>
      <c r="F307" s="5" t="str">
        <f t="shared" si="35"/>
        <v/>
      </c>
      <c r="G307" s="5" t="str">
        <f>IF(INDEX('Afvalgegevens LMA'!$A$1:$BK$1003,RelGegevens!$A307+'Data LMA'!$A$2,RelGegevens!G$2)="","",INDEX('Afvalgegevens LMA'!$A$1:$BK$1003,RelGegevens!$A307+'Data LMA'!$A$2,RelGegevens!G$2))</f>
        <v/>
      </c>
      <c r="H307" s="5" t="str">
        <f>IF(INDEX('Afvalgegevens LMA'!$A$1:$BK$1003,RelGegevens!$A307+'Data LMA'!$A$2,RelGegevens!H$2)="","",INDEX('Afvalgegevens LMA'!$A$1:$BK$1003,RelGegevens!$A307+'Data LMA'!$A$2,RelGegevens!H$2))</f>
        <v/>
      </c>
      <c r="I307" s="5" t="str">
        <f>IF(INDEX('Afvalgegevens LMA'!$A$1:$BK$1003,RelGegevens!$A307+'Data LMA'!$A$2,RelGegevens!I$2)="","",INDEX('Afvalgegevens LMA'!$A$1:$BK$1003,RelGegevens!$A307+'Data LMA'!$A$2,RelGegevens!I$2))</f>
        <v/>
      </c>
      <c r="J307" s="5" t="str">
        <f>IF(INDEX('Afvalgegevens LMA'!$A$1:$BK$1003,RelGegevens!$A307+'Data LMA'!$A$2,RelGegevens!J$2)="","",INDEX('Afvalgegevens LMA'!$A$1:$BK$1003,RelGegevens!$A307+'Data LMA'!$A$2,RelGegevens!J$2))</f>
        <v/>
      </c>
      <c r="K307" s="5" t="str">
        <f>IF(INDEX('Afvalgegevens LMA'!$A$1:$BK$1003,RelGegevens!$A307+'Data LMA'!$A$2,RelGegevens!K$2)="","",INDEX('Afvalgegevens LMA'!$A$1:$BK$1003,RelGegevens!$A307+'Data LMA'!$A$2,RelGegevens!K$2))</f>
        <v/>
      </c>
      <c r="L307" s="5" t="str">
        <f>IF(INDEX('Afvalgegevens LMA'!$A$1:$BK$1003,RelGegevens!$A307+'Data LMA'!$A$2,RelGegevens!L$2)="","",INDEX('Afvalgegevens LMA'!$A$1:$BK$1003,RelGegevens!$A307+'Data LMA'!$A$2,RelGegevens!L$2))</f>
        <v/>
      </c>
      <c r="M307" s="5" t="str">
        <f>IF(INDEX('Afvalgegevens LMA'!$A$1:$BK$1003,RelGegevens!$A307+'Data LMA'!$A$2,RelGegevens!M$2)="","",INDEX('Afvalgegevens LMA'!$A$1:$BK$1003,RelGegevens!$A307+'Data LMA'!$A$2,RelGegevens!M$2))</f>
        <v/>
      </c>
    </row>
    <row r="308" spans="1:13" x14ac:dyDescent="0.25">
      <c r="A308" s="8">
        <f t="shared" si="30"/>
        <v>306</v>
      </c>
      <c r="B308" s="8" t="str">
        <f t="shared" si="31"/>
        <v/>
      </c>
      <c r="C308" s="8" t="str">
        <f t="shared" si="32"/>
        <v/>
      </c>
      <c r="D308" s="5">
        <f t="shared" si="33"/>
        <v>-1</v>
      </c>
      <c r="E308" s="5">
        <f t="shared" si="34"/>
        <v>-1</v>
      </c>
      <c r="F308" s="5" t="str">
        <f t="shared" si="35"/>
        <v/>
      </c>
      <c r="G308" s="5" t="str">
        <f>IF(INDEX('Afvalgegevens LMA'!$A$1:$BK$1003,RelGegevens!$A308+'Data LMA'!$A$2,RelGegevens!G$2)="","",INDEX('Afvalgegevens LMA'!$A$1:$BK$1003,RelGegevens!$A308+'Data LMA'!$A$2,RelGegevens!G$2))</f>
        <v/>
      </c>
      <c r="H308" s="5" t="str">
        <f>IF(INDEX('Afvalgegevens LMA'!$A$1:$BK$1003,RelGegevens!$A308+'Data LMA'!$A$2,RelGegevens!H$2)="","",INDEX('Afvalgegevens LMA'!$A$1:$BK$1003,RelGegevens!$A308+'Data LMA'!$A$2,RelGegevens!H$2))</f>
        <v/>
      </c>
      <c r="I308" s="5" t="str">
        <f>IF(INDEX('Afvalgegevens LMA'!$A$1:$BK$1003,RelGegevens!$A308+'Data LMA'!$A$2,RelGegevens!I$2)="","",INDEX('Afvalgegevens LMA'!$A$1:$BK$1003,RelGegevens!$A308+'Data LMA'!$A$2,RelGegevens!I$2))</f>
        <v/>
      </c>
      <c r="J308" s="5" t="str">
        <f>IF(INDEX('Afvalgegevens LMA'!$A$1:$BK$1003,RelGegevens!$A308+'Data LMA'!$A$2,RelGegevens!J$2)="","",INDEX('Afvalgegevens LMA'!$A$1:$BK$1003,RelGegevens!$A308+'Data LMA'!$A$2,RelGegevens!J$2))</f>
        <v/>
      </c>
      <c r="K308" s="5" t="str">
        <f>IF(INDEX('Afvalgegevens LMA'!$A$1:$BK$1003,RelGegevens!$A308+'Data LMA'!$A$2,RelGegevens!K$2)="","",INDEX('Afvalgegevens LMA'!$A$1:$BK$1003,RelGegevens!$A308+'Data LMA'!$A$2,RelGegevens!K$2))</f>
        <v/>
      </c>
      <c r="L308" s="5" t="str">
        <f>IF(INDEX('Afvalgegevens LMA'!$A$1:$BK$1003,RelGegevens!$A308+'Data LMA'!$A$2,RelGegevens!L$2)="","",INDEX('Afvalgegevens LMA'!$A$1:$BK$1003,RelGegevens!$A308+'Data LMA'!$A$2,RelGegevens!L$2))</f>
        <v/>
      </c>
      <c r="M308" s="5" t="str">
        <f>IF(INDEX('Afvalgegevens LMA'!$A$1:$BK$1003,RelGegevens!$A308+'Data LMA'!$A$2,RelGegevens!M$2)="","",INDEX('Afvalgegevens LMA'!$A$1:$BK$1003,RelGegevens!$A308+'Data LMA'!$A$2,RelGegevens!M$2))</f>
        <v/>
      </c>
    </row>
    <row r="309" spans="1:13" x14ac:dyDescent="0.25">
      <c r="A309" s="8">
        <f t="shared" si="30"/>
        <v>307</v>
      </c>
      <c r="B309" s="8" t="str">
        <f t="shared" si="31"/>
        <v/>
      </c>
      <c r="C309" s="8" t="str">
        <f t="shared" si="32"/>
        <v/>
      </c>
      <c r="D309" s="5">
        <f t="shared" si="33"/>
        <v>-1</v>
      </c>
      <c r="E309" s="5">
        <f t="shared" si="34"/>
        <v>-1</v>
      </c>
      <c r="F309" s="5" t="str">
        <f t="shared" si="35"/>
        <v/>
      </c>
      <c r="G309" s="5" t="str">
        <f>IF(INDEX('Afvalgegevens LMA'!$A$1:$BK$1003,RelGegevens!$A309+'Data LMA'!$A$2,RelGegevens!G$2)="","",INDEX('Afvalgegevens LMA'!$A$1:$BK$1003,RelGegevens!$A309+'Data LMA'!$A$2,RelGegevens!G$2))</f>
        <v/>
      </c>
      <c r="H309" s="5" t="str">
        <f>IF(INDEX('Afvalgegevens LMA'!$A$1:$BK$1003,RelGegevens!$A309+'Data LMA'!$A$2,RelGegevens!H$2)="","",INDEX('Afvalgegevens LMA'!$A$1:$BK$1003,RelGegevens!$A309+'Data LMA'!$A$2,RelGegevens!H$2))</f>
        <v/>
      </c>
      <c r="I309" s="5" t="str">
        <f>IF(INDEX('Afvalgegevens LMA'!$A$1:$BK$1003,RelGegevens!$A309+'Data LMA'!$A$2,RelGegevens!I$2)="","",INDEX('Afvalgegevens LMA'!$A$1:$BK$1003,RelGegevens!$A309+'Data LMA'!$A$2,RelGegevens!I$2))</f>
        <v/>
      </c>
      <c r="J309" s="5" t="str">
        <f>IF(INDEX('Afvalgegevens LMA'!$A$1:$BK$1003,RelGegevens!$A309+'Data LMA'!$A$2,RelGegevens!J$2)="","",INDEX('Afvalgegevens LMA'!$A$1:$BK$1003,RelGegevens!$A309+'Data LMA'!$A$2,RelGegevens!J$2))</f>
        <v/>
      </c>
      <c r="K309" s="5" t="str">
        <f>IF(INDEX('Afvalgegevens LMA'!$A$1:$BK$1003,RelGegevens!$A309+'Data LMA'!$A$2,RelGegevens!K$2)="","",INDEX('Afvalgegevens LMA'!$A$1:$BK$1003,RelGegevens!$A309+'Data LMA'!$A$2,RelGegevens!K$2))</f>
        <v/>
      </c>
      <c r="L309" s="5" t="str">
        <f>IF(INDEX('Afvalgegevens LMA'!$A$1:$BK$1003,RelGegevens!$A309+'Data LMA'!$A$2,RelGegevens!L$2)="","",INDEX('Afvalgegevens LMA'!$A$1:$BK$1003,RelGegevens!$A309+'Data LMA'!$A$2,RelGegevens!L$2))</f>
        <v/>
      </c>
      <c r="M309" s="5" t="str">
        <f>IF(INDEX('Afvalgegevens LMA'!$A$1:$BK$1003,RelGegevens!$A309+'Data LMA'!$A$2,RelGegevens!M$2)="","",INDEX('Afvalgegevens LMA'!$A$1:$BK$1003,RelGegevens!$A309+'Data LMA'!$A$2,RelGegevens!M$2))</f>
        <v/>
      </c>
    </row>
    <row r="310" spans="1:13" x14ac:dyDescent="0.25">
      <c r="A310" s="8">
        <f t="shared" si="30"/>
        <v>308</v>
      </c>
      <c r="B310" s="8" t="str">
        <f t="shared" si="31"/>
        <v/>
      </c>
      <c r="C310" s="8" t="str">
        <f t="shared" si="32"/>
        <v/>
      </c>
      <c r="D310" s="5">
        <f t="shared" si="33"/>
        <v>-1</v>
      </c>
      <c r="E310" s="5">
        <f t="shared" si="34"/>
        <v>-1</v>
      </c>
      <c r="F310" s="5" t="str">
        <f t="shared" si="35"/>
        <v/>
      </c>
      <c r="G310" s="5" t="str">
        <f>IF(INDEX('Afvalgegevens LMA'!$A$1:$BK$1003,RelGegevens!$A310+'Data LMA'!$A$2,RelGegevens!G$2)="","",INDEX('Afvalgegevens LMA'!$A$1:$BK$1003,RelGegevens!$A310+'Data LMA'!$A$2,RelGegevens!G$2))</f>
        <v/>
      </c>
      <c r="H310" s="5" t="str">
        <f>IF(INDEX('Afvalgegevens LMA'!$A$1:$BK$1003,RelGegevens!$A310+'Data LMA'!$A$2,RelGegevens!H$2)="","",INDEX('Afvalgegevens LMA'!$A$1:$BK$1003,RelGegevens!$A310+'Data LMA'!$A$2,RelGegevens!H$2))</f>
        <v/>
      </c>
      <c r="I310" s="5" t="str">
        <f>IF(INDEX('Afvalgegevens LMA'!$A$1:$BK$1003,RelGegevens!$A310+'Data LMA'!$A$2,RelGegevens!I$2)="","",INDEX('Afvalgegevens LMA'!$A$1:$BK$1003,RelGegevens!$A310+'Data LMA'!$A$2,RelGegevens!I$2))</f>
        <v/>
      </c>
      <c r="J310" s="5" t="str">
        <f>IF(INDEX('Afvalgegevens LMA'!$A$1:$BK$1003,RelGegevens!$A310+'Data LMA'!$A$2,RelGegevens!J$2)="","",INDEX('Afvalgegevens LMA'!$A$1:$BK$1003,RelGegevens!$A310+'Data LMA'!$A$2,RelGegevens!J$2))</f>
        <v/>
      </c>
      <c r="K310" s="5" t="str">
        <f>IF(INDEX('Afvalgegevens LMA'!$A$1:$BK$1003,RelGegevens!$A310+'Data LMA'!$A$2,RelGegevens!K$2)="","",INDEX('Afvalgegevens LMA'!$A$1:$BK$1003,RelGegevens!$A310+'Data LMA'!$A$2,RelGegevens!K$2))</f>
        <v/>
      </c>
      <c r="L310" s="5" t="str">
        <f>IF(INDEX('Afvalgegevens LMA'!$A$1:$BK$1003,RelGegevens!$A310+'Data LMA'!$A$2,RelGegevens!L$2)="","",INDEX('Afvalgegevens LMA'!$A$1:$BK$1003,RelGegevens!$A310+'Data LMA'!$A$2,RelGegevens!L$2))</f>
        <v/>
      </c>
      <c r="M310" s="5" t="str">
        <f>IF(INDEX('Afvalgegevens LMA'!$A$1:$BK$1003,RelGegevens!$A310+'Data LMA'!$A$2,RelGegevens!M$2)="","",INDEX('Afvalgegevens LMA'!$A$1:$BK$1003,RelGegevens!$A310+'Data LMA'!$A$2,RelGegevens!M$2))</f>
        <v/>
      </c>
    </row>
    <row r="311" spans="1:13" x14ac:dyDescent="0.25">
      <c r="A311" s="8">
        <f t="shared" si="30"/>
        <v>309</v>
      </c>
      <c r="B311" s="8" t="str">
        <f t="shared" si="31"/>
        <v/>
      </c>
      <c r="C311" s="8" t="str">
        <f t="shared" si="32"/>
        <v/>
      </c>
      <c r="D311" s="5">
        <f t="shared" si="33"/>
        <v>-1</v>
      </c>
      <c r="E311" s="5">
        <f t="shared" si="34"/>
        <v>-1</v>
      </c>
      <c r="F311" s="5" t="str">
        <f t="shared" si="35"/>
        <v/>
      </c>
      <c r="G311" s="5" t="str">
        <f>IF(INDEX('Afvalgegevens LMA'!$A$1:$BK$1003,RelGegevens!$A311+'Data LMA'!$A$2,RelGegevens!G$2)="","",INDEX('Afvalgegevens LMA'!$A$1:$BK$1003,RelGegevens!$A311+'Data LMA'!$A$2,RelGegevens!G$2))</f>
        <v/>
      </c>
      <c r="H311" s="5" t="str">
        <f>IF(INDEX('Afvalgegevens LMA'!$A$1:$BK$1003,RelGegevens!$A311+'Data LMA'!$A$2,RelGegevens!H$2)="","",INDEX('Afvalgegevens LMA'!$A$1:$BK$1003,RelGegevens!$A311+'Data LMA'!$A$2,RelGegevens!H$2))</f>
        <v/>
      </c>
      <c r="I311" s="5" t="str">
        <f>IF(INDEX('Afvalgegevens LMA'!$A$1:$BK$1003,RelGegevens!$A311+'Data LMA'!$A$2,RelGegevens!I$2)="","",INDEX('Afvalgegevens LMA'!$A$1:$BK$1003,RelGegevens!$A311+'Data LMA'!$A$2,RelGegevens!I$2))</f>
        <v/>
      </c>
      <c r="J311" s="5" t="str">
        <f>IF(INDEX('Afvalgegevens LMA'!$A$1:$BK$1003,RelGegevens!$A311+'Data LMA'!$A$2,RelGegevens!J$2)="","",INDEX('Afvalgegevens LMA'!$A$1:$BK$1003,RelGegevens!$A311+'Data LMA'!$A$2,RelGegevens!J$2))</f>
        <v/>
      </c>
      <c r="K311" s="5" t="str">
        <f>IF(INDEX('Afvalgegevens LMA'!$A$1:$BK$1003,RelGegevens!$A311+'Data LMA'!$A$2,RelGegevens!K$2)="","",INDEX('Afvalgegevens LMA'!$A$1:$BK$1003,RelGegevens!$A311+'Data LMA'!$A$2,RelGegevens!K$2))</f>
        <v/>
      </c>
      <c r="L311" s="5" t="str">
        <f>IF(INDEX('Afvalgegevens LMA'!$A$1:$BK$1003,RelGegevens!$A311+'Data LMA'!$A$2,RelGegevens!L$2)="","",INDEX('Afvalgegevens LMA'!$A$1:$BK$1003,RelGegevens!$A311+'Data LMA'!$A$2,RelGegevens!L$2))</f>
        <v/>
      </c>
      <c r="M311" s="5" t="str">
        <f>IF(INDEX('Afvalgegevens LMA'!$A$1:$BK$1003,RelGegevens!$A311+'Data LMA'!$A$2,RelGegevens!M$2)="","",INDEX('Afvalgegevens LMA'!$A$1:$BK$1003,RelGegevens!$A311+'Data LMA'!$A$2,RelGegevens!M$2))</f>
        <v/>
      </c>
    </row>
    <row r="312" spans="1:13" x14ac:dyDescent="0.25">
      <c r="A312" s="8">
        <f t="shared" si="30"/>
        <v>310</v>
      </c>
      <c r="B312" s="8" t="str">
        <f t="shared" si="31"/>
        <v/>
      </c>
      <c r="C312" s="8" t="str">
        <f t="shared" si="32"/>
        <v/>
      </c>
      <c r="D312" s="5">
        <f t="shared" si="33"/>
        <v>-1</v>
      </c>
      <c r="E312" s="5">
        <f t="shared" si="34"/>
        <v>-1</v>
      </c>
      <c r="F312" s="5" t="str">
        <f t="shared" si="35"/>
        <v/>
      </c>
      <c r="G312" s="5" t="str">
        <f>IF(INDEX('Afvalgegevens LMA'!$A$1:$BK$1003,RelGegevens!$A312+'Data LMA'!$A$2,RelGegevens!G$2)="","",INDEX('Afvalgegevens LMA'!$A$1:$BK$1003,RelGegevens!$A312+'Data LMA'!$A$2,RelGegevens!G$2))</f>
        <v/>
      </c>
      <c r="H312" s="5" t="str">
        <f>IF(INDEX('Afvalgegevens LMA'!$A$1:$BK$1003,RelGegevens!$A312+'Data LMA'!$A$2,RelGegevens!H$2)="","",INDEX('Afvalgegevens LMA'!$A$1:$BK$1003,RelGegevens!$A312+'Data LMA'!$A$2,RelGegevens!H$2))</f>
        <v/>
      </c>
      <c r="I312" s="5" t="str">
        <f>IF(INDEX('Afvalgegevens LMA'!$A$1:$BK$1003,RelGegevens!$A312+'Data LMA'!$A$2,RelGegevens!I$2)="","",INDEX('Afvalgegevens LMA'!$A$1:$BK$1003,RelGegevens!$A312+'Data LMA'!$A$2,RelGegevens!I$2))</f>
        <v/>
      </c>
      <c r="J312" s="5" t="str">
        <f>IF(INDEX('Afvalgegevens LMA'!$A$1:$BK$1003,RelGegevens!$A312+'Data LMA'!$A$2,RelGegevens!J$2)="","",INDEX('Afvalgegevens LMA'!$A$1:$BK$1003,RelGegevens!$A312+'Data LMA'!$A$2,RelGegevens!J$2))</f>
        <v/>
      </c>
      <c r="K312" s="5" t="str">
        <f>IF(INDEX('Afvalgegevens LMA'!$A$1:$BK$1003,RelGegevens!$A312+'Data LMA'!$A$2,RelGegevens!K$2)="","",INDEX('Afvalgegevens LMA'!$A$1:$BK$1003,RelGegevens!$A312+'Data LMA'!$A$2,RelGegevens!K$2))</f>
        <v/>
      </c>
      <c r="L312" s="5" t="str">
        <f>IF(INDEX('Afvalgegevens LMA'!$A$1:$BK$1003,RelGegevens!$A312+'Data LMA'!$A$2,RelGegevens!L$2)="","",INDEX('Afvalgegevens LMA'!$A$1:$BK$1003,RelGegevens!$A312+'Data LMA'!$A$2,RelGegevens!L$2))</f>
        <v/>
      </c>
      <c r="M312" s="5" t="str">
        <f>IF(INDEX('Afvalgegevens LMA'!$A$1:$BK$1003,RelGegevens!$A312+'Data LMA'!$A$2,RelGegevens!M$2)="","",INDEX('Afvalgegevens LMA'!$A$1:$BK$1003,RelGegevens!$A312+'Data LMA'!$A$2,RelGegevens!M$2))</f>
        <v/>
      </c>
    </row>
    <row r="313" spans="1:13" x14ac:dyDescent="0.25">
      <c r="A313" s="8">
        <f t="shared" si="30"/>
        <v>311</v>
      </c>
      <c r="B313" s="8" t="str">
        <f t="shared" si="31"/>
        <v/>
      </c>
      <c r="C313" s="8" t="str">
        <f t="shared" si="32"/>
        <v/>
      </c>
      <c r="D313" s="5">
        <f t="shared" si="33"/>
        <v>-1</v>
      </c>
      <c r="E313" s="5">
        <f t="shared" si="34"/>
        <v>-1</v>
      </c>
      <c r="F313" s="5" t="str">
        <f t="shared" si="35"/>
        <v/>
      </c>
      <c r="G313" s="5" t="str">
        <f>IF(INDEX('Afvalgegevens LMA'!$A$1:$BK$1003,RelGegevens!$A313+'Data LMA'!$A$2,RelGegevens!G$2)="","",INDEX('Afvalgegevens LMA'!$A$1:$BK$1003,RelGegevens!$A313+'Data LMA'!$A$2,RelGegevens!G$2))</f>
        <v/>
      </c>
      <c r="H313" s="5" t="str">
        <f>IF(INDEX('Afvalgegevens LMA'!$A$1:$BK$1003,RelGegevens!$A313+'Data LMA'!$A$2,RelGegevens!H$2)="","",INDEX('Afvalgegevens LMA'!$A$1:$BK$1003,RelGegevens!$A313+'Data LMA'!$A$2,RelGegevens!H$2))</f>
        <v/>
      </c>
      <c r="I313" s="5" t="str">
        <f>IF(INDEX('Afvalgegevens LMA'!$A$1:$BK$1003,RelGegevens!$A313+'Data LMA'!$A$2,RelGegevens!I$2)="","",INDEX('Afvalgegevens LMA'!$A$1:$BK$1003,RelGegevens!$A313+'Data LMA'!$A$2,RelGegevens!I$2))</f>
        <v/>
      </c>
      <c r="J313" s="5" t="str">
        <f>IF(INDEX('Afvalgegevens LMA'!$A$1:$BK$1003,RelGegevens!$A313+'Data LMA'!$A$2,RelGegevens!J$2)="","",INDEX('Afvalgegevens LMA'!$A$1:$BK$1003,RelGegevens!$A313+'Data LMA'!$A$2,RelGegevens!J$2))</f>
        <v/>
      </c>
      <c r="K313" s="5" t="str">
        <f>IF(INDEX('Afvalgegevens LMA'!$A$1:$BK$1003,RelGegevens!$A313+'Data LMA'!$A$2,RelGegevens!K$2)="","",INDEX('Afvalgegevens LMA'!$A$1:$BK$1003,RelGegevens!$A313+'Data LMA'!$A$2,RelGegevens!K$2))</f>
        <v/>
      </c>
      <c r="L313" s="5" t="str">
        <f>IF(INDEX('Afvalgegevens LMA'!$A$1:$BK$1003,RelGegevens!$A313+'Data LMA'!$A$2,RelGegevens!L$2)="","",INDEX('Afvalgegevens LMA'!$A$1:$BK$1003,RelGegevens!$A313+'Data LMA'!$A$2,RelGegevens!L$2))</f>
        <v/>
      </c>
      <c r="M313" s="5" t="str">
        <f>IF(INDEX('Afvalgegevens LMA'!$A$1:$BK$1003,RelGegevens!$A313+'Data LMA'!$A$2,RelGegevens!M$2)="","",INDEX('Afvalgegevens LMA'!$A$1:$BK$1003,RelGegevens!$A313+'Data LMA'!$A$2,RelGegevens!M$2))</f>
        <v/>
      </c>
    </row>
    <row r="314" spans="1:13" x14ac:dyDescent="0.25">
      <c r="A314" s="8">
        <f t="shared" si="30"/>
        <v>312</v>
      </c>
      <c r="B314" s="8" t="str">
        <f t="shared" si="31"/>
        <v/>
      </c>
      <c r="C314" s="8" t="str">
        <f t="shared" si="32"/>
        <v/>
      </c>
      <c r="D314" s="5">
        <f t="shared" si="33"/>
        <v>-1</v>
      </c>
      <c r="E314" s="5">
        <f t="shared" si="34"/>
        <v>-1</v>
      </c>
      <c r="F314" s="5" t="str">
        <f t="shared" si="35"/>
        <v/>
      </c>
      <c r="G314" s="5" t="str">
        <f>IF(INDEX('Afvalgegevens LMA'!$A$1:$BK$1003,RelGegevens!$A314+'Data LMA'!$A$2,RelGegevens!G$2)="","",INDEX('Afvalgegevens LMA'!$A$1:$BK$1003,RelGegevens!$A314+'Data LMA'!$A$2,RelGegevens!G$2))</f>
        <v/>
      </c>
      <c r="H314" s="5" t="str">
        <f>IF(INDEX('Afvalgegevens LMA'!$A$1:$BK$1003,RelGegevens!$A314+'Data LMA'!$A$2,RelGegevens!H$2)="","",INDEX('Afvalgegevens LMA'!$A$1:$BK$1003,RelGegevens!$A314+'Data LMA'!$A$2,RelGegevens!H$2))</f>
        <v/>
      </c>
      <c r="I314" s="5" t="str">
        <f>IF(INDEX('Afvalgegevens LMA'!$A$1:$BK$1003,RelGegevens!$A314+'Data LMA'!$A$2,RelGegevens!I$2)="","",INDEX('Afvalgegevens LMA'!$A$1:$BK$1003,RelGegevens!$A314+'Data LMA'!$A$2,RelGegevens!I$2))</f>
        <v/>
      </c>
      <c r="J314" s="5" t="str">
        <f>IF(INDEX('Afvalgegevens LMA'!$A$1:$BK$1003,RelGegevens!$A314+'Data LMA'!$A$2,RelGegevens!J$2)="","",INDEX('Afvalgegevens LMA'!$A$1:$BK$1003,RelGegevens!$A314+'Data LMA'!$A$2,RelGegevens!J$2))</f>
        <v/>
      </c>
      <c r="K314" s="5" t="str">
        <f>IF(INDEX('Afvalgegevens LMA'!$A$1:$BK$1003,RelGegevens!$A314+'Data LMA'!$A$2,RelGegevens!K$2)="","",INDEX('Afvalgegevens LMA'!$A$1:$BK$1003,RelGegevens!$A314+'Data LMA'!$A$2,RelGegevens!K$2))</f>
        <v/>
      </c>
      <c r="L314" s="5" t="str">
        <f>IF(INDEX('Afvalgegevens LMA'!$A$1:$BK$1003,RelGegevens!$A314+'Data LMA'!$A$2,RelGegevens!L$2)="","",INDEX('Afvalgegevens LMA'!$A$1:$BK$1003,RelGegevens!$A314+'Data LMA'!$A$2,RelGegevens!L$2))</f>
        <v/>
      </c>
      <c r="M314" s="5" t="str">
        <f>IF(INDEX('Afvalgegevens LMA'!$A$1:$BK$1003,RelGegevens!$A314+'Data LMA'!$A$2,RelGegevens!M$2)="","",INDEX('Afvalgegevens LMA'!$A$1:$BK$1003,RelGegevens!$A314+'Data LMA'!$A$2,RelGegevens!M$2))</f>
        <v/>
      </c>
    </row>
    <row r="315" spans="1:13" x14ac:dyDescent="0.25">
      <c r="A315" s="8">
        <f t="shared" si="30"/>
        <v>313</v>
      </c>
      <c r="B315" s="8" t="str">
        <f t="shared" si="31"/>
        <v/>
      </c>
      <c r="C315" s="8" t="str">
        <f t="shared" si="32"/>
        <v/>
      </c>
      <c r="D315" s="5">
        <f t="shared" si="33"/>
        <v>-1</v>
      </c>
      <c r="E315" s="5">
        <f t="shared" si="34"/>
        <v>-1</v>
      </c>
      <c r="F315" s="5" t="str">
        <f t="shared" si="35"/>
        <v/>
      </c>
      <c r="G315" s="5" t="str">
        <f>IF(INDEX('Afvalgegevens LMA'!$A$1:$BK$1003,RelGegevens!$A315+'Data LMA'!$A$2,RelGegevens!G$2)="","",INDEX('Afvalgegevens LMA'!$A$1:$BK$1003,RelGegevens!$A315+'Data LMA'!$A$2,RelGegevens!G$2))</f>
        <v/>
      </c>
      <c r="H315" s="5" t="str">
        <f>IF(INDEX('Afvalgegevens LMA'!$A$1:$BK$1003,RelGegevens!$A315+'Data LMA'!$A$2,RelGegevens!H$2)="","",INDEX('Afvalgegevens LMA'!$A$1:$BK$1003,RelGegevens!$A315+'Data LMA'!$A$2,RelGegevens!H$2))</f>
        <v/>
      </c>
      <c r="I315" s="5" t="str">
        <f>IF(INDEX('Afvalgegevens LMA'!$A$1:$BK$1003,RelGegevens!$A315+'Data LMA'!$A$2,RelGegevens!I$2)="","",INDEX('Afvalgegevens LMA'!$A$1:$BK$1003,RelGegevens!$A315+'Data LMA'!$A$2,RelGegevens!I$2))</f>
        <v/>
      </c>
      <c r="J315" s="5" t="str">
        <f>IF(INDEX('Afvalgegevens LMA'!$A$1:$BK$1003,RelGegevens!$A315+'Data LMA'!$A$2,RelGegevens!J$2)="","",INDEX('Afvalgegevens LMA'!$A$1:$BK$1003,RelGegevens!$A315+'Data LMA'!$A$2,RelGegevens!J$2))</f>
        <v/>
      </c>
      <c r="K315" s="5" t="str">
        <f>IF(INDEX('Afvalgegevens LMA'!$A$1:$BK$1003,RelGegevens!$A315+'Data LMA'!$A$2,RelGegevens!K$2)="","",INDEX('Afvalgegevens LMA'!$A$1:$BK$1003,RelGegevens!$A315+'Data LMA'!$A$2,RelGegevens!K$2))</f>
        <v/>
      </c>
      <c r="L315" s="5" t="str">
        <f>IF(INDEX('Afvalgegevens LMA'!$A$1:$BK$1003,RelGegevens!$A315+'Data LMA'!$A$2,RelGegevens!L$2)="","",INDEX('Afvalgegevens LMA'!$A$1:$BK$1003,RelGegevens!$A315+'Data LMA'!$A$2,RelGegevens!L$2))</f>
        <v/>
      </c>
      <c r="M315" s="5" t="str">
        <f>IF(INDEX('Afvalgegevens LMA'!$A$1:$BK$1003,RelGegevens!$A315+'Data LMA'!$A$2,RelGegevens!M$2)="","",INDEX('Afvalgegevens LMA'!$A$1:$BK$1003,RelGegevens!$A315+'Data LMA'!$A$2,RelGegevens!M$2))</f>
        <v/>
      </c>
    </row>
    <row r="316" spans="1:13" x14ac:dyDescent="0.25">
      <c r="A316" s="8">
        <f t="shared" si="30"/>
        <v>314</v>
      </c>
      <c r="B316" s="8" t="str">
        <f t="shared" si="31"/>
        <v/>
      </c>
      <c r="C316" s="8" t="str">
        <f t="shared" si="32"/>
        <v/>
      </c>
      <c r="D316" s="5">
        <f t="shared" si="33"/>
        <v>-1</v>
      </c>
      <c r="E316" s="5">
        <f t="shared" si="34"/>
        <v>-1</v>
      </c>
      <c r="F316" s="5" t="str">
        <f t="shared" si="35"/>
        <v/>
      </c>
      <c r="G316" s="5" t="str">
        <f>IF(INDEX('Afvalgegevens LMA'!$A$1:$BK$1003,RelGegevens!$A316+'Data LMA'!$A$2,RelGegevens!G$2)="","",INDEX('Afvalgegevens LMA'!$A$1:$BK$1003,RelGegevens!$A316+'Data LMA'!$A$2,RelGegevens!G$2))</f>
        <v/>
      </c>
      <c r="H316" s="5" t="str">
        <f>IF(INDEX('Afvalgegevens LMA'!$A$1:$BK$1003,RelGegevens!$A316+'Data LMA'!$A$2,RelGegevens!H$2)="","",INDEX('Afvalgegevens LMA'!$A$1:$BK$1003,RelGegevens!$A316+'Data LMA'!$A$2,RelGegevens!H$2))</f>
        <v/>
      </c>
      <c r="I316" s="5" t="str">
        <f>IF(INDEX('Afvalgegevens LMA'!$A$1:$BK$1003,RelGegevens!$A316+'Data LMA'!$A$2,RelGegevens!I$2)="","",INDEX('Afvalgegevens LMA'!$A$1:$BK$1003,RelGegevens!$A316+'Data LMA'!$A$2,RelGegevens!I$2))</f>
        <v/>
      </c>
      <c r="J316" s="5" t="str">
        <f>IF(INDEX('Afvalgegevens LMA'!$A$1:$BK$1003,RelGegevens!$A316+'Data LMA'!$A$2,RelGegevens!J$2)="","",INDEX('Afvalgegevens LMA'!$A$1:$BK$1003,RelGegevens!$A316+'Data LMA'!$A$2,RelGegevens!J$2))</f>
        <v/>
      </c>
      <c r="K316" s="5" t="str">
        <f>IF(INDEX('Afvalgegevens LMA'!$A$1:$BK$1003,RelGegevens!$A316+'Data LMA'!$A$2,RelGegevens!K$2)="","",INDEX('Afvalgegevens LMA'!$A$1:$BK$1003,RelGegevens!$A316+'Data LMA'!$A$2,RelGegevens!K$2))</f>
        <v/>
      </c>
      <c r="L316" s="5" t="str">
        <f>IF(INDEX('Afvalgegevens LMA'!$A$1:$BK$1003,RelGegevens!$A316+'Data LMA'!$A$2,RelGegevens!L$2)="","",INDEX('Afvalgegevens LMA'!$A$1:$BK$1003,RelGegevens!$A316+'Data LMA'!$A$2,RelGegevens!L$2))</f>
        <v/>
      </c>
      <c r="M316" s="5" t="str">
        <f>IF(INDEX('Afvalgegevens LMA'!$A$1:$BK$1003,RelGegevens!$A316+'Data LMA'!$A$2,RelGegevens!M$2)="","",INDEX('Afvalgegevens LMA'!$A$1:$BK$1003,RelGegevens!$A316+'Data LMA'!$A$2,RelGegevens!M$2))</f>
        <v/>
      </c>
    </row>
    <row r="317" spans="1:13" x14ac:dyDescent="0.25">
      <c r="A317" s="8">
        <f t="shared" si="30"/>
        <v>315</v>
      </c>
      <c r="B317" s="8" t="str">
        <f t="shared" si="31"/>
        <v/>
      </c>
      <c r="C317" s="8" t="str">
        <f t="shared" si="32"/>
        <v/>
      </c>
      <c r="D317" s="5">
        <f t="shared" si="33"/>
        <v>-1</v>
      </c>
      <c r="E317" s="5">
        <f t="shared" si="34"/>
        <v>-1</v>
      </c>
      <c r="F317" s="5" t="str">
        <f t="shared" si="35"/>
        <v/>
      </c>
      <c r="G317" s="5" t="str">
        <f>IF(INDEX('Afvalgegevens LMA'!$A$1:$BK$1003,RelGegevens!$A317+'Data LMA'!$A$2,RelGegevens!G$2)="","",INDEX('Afvalgegevens LMA'!$A$1:$BK$1003,RelGegevens!$A317+'Data LMA'!$A$2,RelGegevens!G$2))</f>
        <v/>
      </c>
      <c r="H317" s="5" t="str">
        <f>IF(INDEX('Afvalgegevens LMA'!$A$1:$BK$1003,RelGegevens!$A317+'Data LMA'!$A$2,RelGegevens!H$2)="","",INDEX('Afvalgegevens LMA'!$A$1:$BK$1003,RelGegevens!$A317+'Data LMA'!$A$2,RelGegevens!H$2))</f>
        <v/>
      </c>
      <c r="I317" s="5" t="str">
        <f>IF(INDEX('Afvalgegevens LMA'!$A$1:$BK$1003,RelGegevens!$A317+'Data LMA'!$A$2,RelGegevens!I$2)="","",INDEX('Afvalgegevens LMA'!$A$1:$BK$1003,RelGegevens!$A317+'Data LMA'!$A$2,RelGegevens!I$2))</f>
        <v/>
      </c>
      <c r="J317" s="5" t="str">
        <f>IF(INDEX('Afvalgegevens LMA'!$A$1:$BK$1003,RelGegevens!$A317+'Data LMA'!$A$2,RelGegevens!J$2)="","",INDEX('Afvalgegevens LMA'!$A$1:$BK$1003,RelGegevens!$A317+'Data LMA'!$A$2,RelGegevens!J$2))</f>
        <v/>
      </c>
      <c r="K317" s="5" t="str">
        <f>IF(INDEX('Afvalgegevens LMA'!$A$1:$BK$1003,RelGegevens!$A317+'Data LMA'!$A$2,RelGegevens!K$2)="","",INDEX('Afvalgegevens LMA'!$A$1:$BK$1003,RelGegevens!$A317+'Data LMA'!$A$2,RelGegevens!K$2))</f>
        <v/>
      </c>
      <c r="L317" s="5" t="str">
        <f>IF(INDEX('Afvalgegevens LMA'!$A$1:$BK$1003,RelGegevens!$A317+'Data LMA'!$A$2,RelGegevens!L$2)="","",INDEX('Afvalgegevens LMA'!$A$1:$BK$1003,RelGegevens!$A317+'Data LMA'!$A$2,RelGegevens!L$2))</f>
        <v/>
      </c>
      <c r="M317" s="5" t="str">
        <f>IF(INDEX('Afvalgegevens LMA'!$A$1:$BK$1003,RelGegevens!$A317+'Data LMA'!$A$2,RelGegevens!M$2)="","",INDEX('Afvalgegevens LMA'!$A$1:$BK$1003,RelGegevens!$A317+'Data LMA'!$A$2,RelGegevens!M$2))</f>
        <v/>
      </c>
    </row>
    <row r="318" spans="1:13" x14ac:dyDescent="0.25">
      <c r="A318" s="8">
        <f t="shared" si="30"/>
        <v>316</v>
      </c>
      <c r="B318" s="8" t="str">
        <f t="shared" si="31"/>
        <v/>
      </c>
      <c r="C318" s="8" t="str">
        <f t="shared" si="32"/>
        <v/>
      </c>
      <c r="D318" s="5">
        <f t="shared" si="33"/>
        <v>-1</v>
      </c>
      <c r="E318" s="5">
        <f t="shared" si="34"/>
        <v>-1</v>
      </c>
      <c r="F318" s="5" t="str">
        <f t="shared" si="35"/>
        <v/>
      </c>
      <c r="G318" s="5" t="str">
        <f>IF(INDEX('Afvalgegevens LMA'!$A$1:$BK$1003,RelGegevens!$A318+'Data LMA'!$A$2,RelGegevens!G$2)="","",INDEX('Afvalgegevens LMA'!$A$1:$BK$1003,RelGegevens!$A318+'Data LMA'!$A$2,RelGegevens!G$2))</f>
        <v/>
      </c>
      <c r="H318" s="5" t="str">
        <f>IF(INDEX('Afvalgegevens LMA'!$A$1:$BK$1003,RelGegevens!$A318+'Data LMA'!$A$2,RelGegevens!H$2)="","",INDEX('Afvalgegevens LMA'!$A$1:$BK$1003,RelGegevens!$A318+'Data LMA'!$A$2,RelGegevens!H$2))</f>
        <v/>
      </c>
      <c r="I318" s="5" t="str">
        <f>IF(INDEX('Afvalgegevens LMA'!$A$1:$BK$1003,RelGegevens!$A318+'Data LMA'!$A$2,RelGegevens!I$2)="","",INDEX('Afvalgegevens LMA'!$A$1:$BK$1003,RelGegevens!$A318+'Data LMA'!$A$2,RelGegevens!I$2))</f>
        <v/>
      </c>
      <c r="J318" s="5" t="str">
        <f>IF(INDEX('Afvalgegevens LMA'!$A$1:$BK$1003,RelGegevens!$A318+'Data LMA'!$A$2,RelGegevens!J$2)="","",INDEX('Afvalgegevens LMA'!$A$1:$BK$1003,RelGegevens!$A318+'Data LMA'!$A$2,RelGegevens!J$2))</f>
        <v/>
      </c>
      <c r="K318" s="5" t="str">
        <f>IF(INDEX('Afvalgegevens LMA'!$A$1:$BK$1003,RelGegevens!$A318+'Data LMA'!$A$2,RelGegevens!K$2)="","",INDEX('Afvalgegevens LMA'!$A$1:$BK$1003,RelGegevens!$A318+'Data LMA'!$A$2,RelGegevens!K$2))</f>
        <v/>
      </c>
      <c r="L318" s="5" t="str">
        <f>IF(INDEX('Afvalgegevens LMA'!$A$1:$BK$1003,RelGegevens!$A318+'Data LMA'!$A$2,RelGegevens!L$2)="","",INDEX('Afvalgegevens LMA'!$A$1:$BK$1003,RelGegevens!$A318+'Data LMA'!$A$2,RelGegevens!L$2))</f>
        <v/>
      </c>
      <c r="M318" s="5" t="str">
        <f>IF(INDEX('Afvalgegevens LMA'!$A$1:$BK$1003,RelGegevens!$A318+'Data LMA'!$A$2,RelGegevens!M$2)="","",INDEX('Afvalgegevens LMA'!$A$1:$BK$1003,RelGegevens!$A318+'Data LMA'!$A$2,RelGegevens!M$2))</f>
        <v/>
      </c>
    </row>
    <row r="319" spans="1:13" x14ac:dyDescent="0.25">
      <c r="A319" s="8">
        <f t="shared" si="30"/>
        <v>317</v>
      </c>
      <c r="B319" s="8" t="str">
        <f t="shared" si="31"/>
        <v/>
      </c>
      <c r="C319" s="8" t="str">
        <f t="shared" si="32"/>
        <v/>
      </c>
      <c r="D319" s="5">
        <f t="shared" si="33"/>
        <v>-1</v>
      </c>
      <c r="E319" s="5">
        <f t="shared" si="34"/>
        <v>-1</v>
      </c>
      <c r="F319" s="5" t="str">
        <f t="shared" si="35"/>
        <v/>
      </c>
      <c r="G319" s="5" t="str">
        <f>IF(INDEX('Afvalgegevens LMA'!$A$1:$BK$1003,RelGegevens!$A319+'Data LMA'!$A$2,RelGegevens!G$2)="","",INDEX('Afvalgegevens LMA'!$A$1:$BK$1003,RelGegevens!$A319+'Data LMA'!$A$2,RelGegevens!G$2))</f>
        <v/>
      </c>
      <c r="H319" s="5" t="str">
        <f>IF(INDEX('Afvalgegevens LMA'!$A$1:$BK$1003,RelGegevens!$A319+'Data LMA'!$A$2,RelGegevens!H$2)="","",INDEX('Afvalgegevens LMA'!$A$1:$BK$1003,RelGegevens!$A319+'Data LMA'!$A$2,RelGegevens!H$2))</f>
        <v/>
      </c>
      <c r="I319" s="5" t="str">
        <f>IF(INDEX('Afvalgegevens LMA'!$A$1:$BK$1003,RelGegevens!$A319+'Data LMA'!$A$2,RelGegevens!I$2)="","",INDEX('Afvalgegevens LMA'!$A$1:$BK$1003,RelGegevens!$A319+'Data LMA'!$A$2,RelGegevens!I$2))</f>
        <v/>
      </c>
      <c r="J319" s="5" t="str">
        <f>IF(INDEX('Afvalgegevens LMA'!$A$1:$BK$1003,RelGegevens!$A319+'Data LMA'!$A$2,RelGegevens!J$2)="","",INDEX('Afvalgegevens LMA'!$A$1:$BK$1003,RelGegevens!$A319+'Data LMA'!$A$2,RelGegevens!J$2))</f>
        <v/>
      </c>
      <c r="K319" s="5" t="str">
        <f>IF(INDEX('Afvalgegevens LMA'!$A$1:$BK$1003,RelGegevens!$A319+'Data LMA'!$A$2,RelGegevens!K$2)="","",INDEX('Afvalgegevens LMA'!$A$1:$BK$1003,RelGegevens!$A319+'Data LMA'!$A$2,RelGegevens!K$2))</f>
        <v/>
      </c>
      <c r="L319" s="5" t="str">
        <f>IF(INDEX('Afvalgegevens LMA'!$A$1:$BK$1003,RelGegevens!$A319+'Data LMA'!$A$2,RelGegevens!L$2)="","",INDEX('Afvalgegevens LMA'!$A$1:$BK$1003,RelGegevens!$A319+'Data LMA'!$A$2,RelGegevens!L$2))</f>
        <v/>
      </c>
      <c r="M319" s="5" t="str">
        <f>IF(INDEX('Afvalgegevens LMA'!$A$1:$BK$1003,RelGegevens!$A319+'Data LMA'!$A$2,RelGegevens!M$2)="","",INDEX('Afvalgegevens LMA'!$A$1:$BK$1003,RelGegevens!$A319+'Data LMA'!$A$2,RelGegevens!M$2))</f>
        <v/>
      </c>
    </row>
    <row r="320" spans="1:13" x14ac:dyDescent="0.25">
      <c r="A320" s="8">
        <f t="shared" si="30"/>
        <v>318</v>
      </c>
      <c r="B320" s="8" t="str">
        <f t="shared" si="31"/>
        <v/>
      </c>
      <c r="C320" s="8" t="str">
        <f t="shared" si="32"/>
        <v/>
      </c>
      <c r="D320" s="5">
        <f t="shared" si="33"/>
        <v>-1</v>
      </c>
      <c r="E320" s="5">
        <f t="shared" si="34"/>
        <v>-1</v>
      </c>
      <c r="F320" s="5" t="str">
        <f t="shared" si="35"/>
        <v/>
      </c>
      <c r="G320" s="5" t="str">
        <f>IF(INDEX('Afvalgegevens LMA'!$A$1:$BK$1003,RelGegevens!$A320+'Data LMA'!$A$2,RelGegevens!G$2)="","",INDEX('Afvalgegevens LMA'!$A$1:$BK$1003,RelGegevens!$A320+'Data LMA'!$A$2,RelGegevens!G$2))</f>
        <v/>
      </c>
      <c r="H320" s="5" t="str">
        <f>IF(INDEX('Afvalgegevens LMA'!$A$1:$BK$1003,RelGegevens!$A320+'Data LMA'!$A$2,RelGegevens!H$2)="","",INDEX('Afvalgegevens LMA'!$A$1:$BK$1003,RelGegevens!$A320+'Data LMA'!$A$2,RelGegevens!H$2))</f>
        <v/>
      </c>
      <c r="I320" s="5" t="str">
        <f>IF(INDEX('Afvalgegevens LMA'!$A$1:$BK$1003,RelGegevens!$A320+'Data LMA'!$A$2,RelGegevens!I$2)="","",INDEX('Afvalgegevens LMA'!$A$1:$BK$1003,RelGegevens!$A320+'Data LMA'!$A$2,RelGegevens!I$2))</f>
        <v/>
      </c>
      <c r="J320" s="5" t="str">
        <f>IF(INDEX('Afvalgegevens LMA'!$A$1:$BK$1003,RelGegevens!$A320+'Data LMA'!$A$2,RelGegevens!J$2)="","",INDEX('Afvalgegevens LMA'!$A$1:$BK$1003,RelGegevens!$A320+'Data LMA'!$A$2,RelGegevens!J$2))</f>
        <v/>
      </c>
      <c r="K320" s="5" t="str">
        <f>IF(INDEX('Afvalgegevens LMA'!$A$1:$BK$1003,RelGegevens!$A320+'Data LMA'!$A$2,RelGegevens!K$2)="","",INDEX('Afvalgegevens LMA'!$A$1:$BK$1003,RelGegevens!$A320+'Data LMA'!$A$2,RelGegevens!K$2))</f>
        <v/>
      </c>
      <c r="L320" s="5" t="str">
        <f>IF(INDEX('Afvalgegevens LMA'!$A$1:$BK$1003,RelGegevens!$A320+'Data LMA'!$A$2,RelGegevens!L$2)="","",INDEX('Afvalgegevens LMA'!$A$1:$BK$1003,RelGegevens!$A320+'Data LMA'!$A$2,RelGegevens!L$2))</f>
        <v/>
      </c>
      <c r="M320" s="5" t="str">
        <f>IF(INDEX('Afvalgegevens LMA'!$A$1:$BK$1003,RelGegevens!$A320+'Data LMA'!$A$2,RelGegevens!M$2)="","",INDEX('Afvalgegevens LMA'!$A$1:$BK$1003,RelGegevens!$A320+'Data LMA'!$A$2,RelGegevens!M$2))</f>
        <v/>
      </c>
    </row>
    <row r="321" spans="1:13" x14ac:dyDescent="0.25">
      <c r="A321" s="8">
        <f t="shared" si="30"/>
        <v>319</v>
      </c>
      <c r="B321" s="8" t="str">
        <f t="shared" si="31"/>
        <v/>
      </c>
      <c r="C321" s="8" t="str">
        <f t="shared" si="32"/>
        <v/>
      </c>
      <c r="D321" s="5">
        <f t="shared" si="33"/>
        <v>-1</v>
      </c>
      <c r="E321" s="5">
        <f t="shared" si="34"/>
        <v>-1</v>
      </c>
      <c r="F321" s="5" t="str">
        <f t="shared" si="35"/>
        <v/>
      </c>
      <c r="G321" s="5" t="str">
        <f>IF(INDEX('Afvalgegevens LMA'!$A$1:$BK$1003,RelGegevens!$A321+'Data LMA'!$A$2,RelGegevens!G$2)="","",INDEX('Afvalgegevens LMA'!$A$1:$BK$1003,RelGegevens!$A321+'Data LMA'!$A$2,RelGegevens!G$2))</f>
        <v/>
      </c>
      <c r="H321" s="5" t="str">
        <f>IF(INDEX('Afvalgegevens LMA'!$A$1:$BK$1003,RelGegevens!$A321+'Data LMA'!$A$2,RelGegevens!H$2)="","",INDEX('Afvalgegevens LMA'!$A$1:$BK$1003,RelGegevens!$A321+'Data LMA'!$A$2,RelGegevens!H$2))</f>
        <v/>
      </c>
      <c r="I321" s="5" t="str">
        <f>IF(INDEX('Afvalgegevens LMA'!$A$1:$BK$1003,RelGegevens!$A321+'Data LMA'!$A$2,RelGegevens!I$2)="","",INDEX('Afvalgegevens LMA'!$A$1:$BK$1003,RelGegevens!$A321+'Data LMA'!$A$2,RelGegevens!I$2))</f>
        <v/>
      </c>
      <c r="J321" s="5" t="str">
        <f>IF(INDEX('Afvalgegevens LMA'!$A$1:$BK$1003,RelGegevens!$A321+'Data LMA'!$A$2,RelGegevens!J$2)="","",INDEX('Afvalgegevens LMA'!$A$1:$BK$1003,RelGegevens!$A321+'Data LMA'!$A$2,RelGegevens!J$2))</f>
        <v/>
      </c>
      <c r="K321" s="5" t="str">
        <f>IF(INDEX('Afvalgegevens LMA'!$A$1:$BK$1003,RelGegevens!$A321+'Data LMA'!$A$2,RelGegevens!K$2)="","",INDEX('Afvalgegevens LMA'!$A$1:$BK$1003,RelGegevens!$A321+'Data LMA'!$A$2,RelGegevens!K$2))</f>
        <v/>
      </c>
      <c r="L321" s="5" t="str">
        <f>IF(INDEX('Afvalgegevens LMA'!$A$1:$BK$1003,RelGegevens!$A321+'Data LMA'!$A$2,RelGegevens!L$2)="","",INDEX('Afvalgegevens LMA'!$A$1:$BK$1003,RelGegevens!$A321+'Data LMA'!$A$2,RelGegevens!L$2))</f>
        <v/>
      </c>
      <c r="M321" s="5" t="str">
        <f>IF(INDEX('Afvalgegevens LMA'!$A$1:$BK$1003,RelGegevens!$A321+'Data LMA'!$A$2,RelGegevens!M$2)="","",INDEX('Afvalgegevens LMA'!$A$1:$BK$1003,RelGegevens!$A321+'Data LMA'!$A$2,RelGegevens!M$2))</f>
        <v/>
      </c>
    </row>
    <row r="322" spans="1:13" x14ac:dyDescent="0.25">
      <c r="A322" s="8">
        <f t="shared" si="30"/>
        <v>320</v>
      </c>
      <c r="B322" s="8" t="str">
        <f t="shared" si="31"/>
        <v/>
      </c>
      <c r="C322" s="8" t="str">
        <f t="shared" si="32"/>
        <v/>
      </c>
      <c r="D322" s="5">
        <f t="shared" si="33"/>
        <v>-1</v>
      </c>
      <c r="E322" s="5">
        <f t="shared" si="34"/>
        <v>-1</v>
      </c>
      <c r="F322" s="5" t="str">
        <f t="shared" si="35"/>
        <v/>
      </c>
      <c r="G322" s="5" t="str">
        <f>IF(INDEX('Afvalgegevens LMA'!$A$1:$BK$1003,RelGegevens!$A322+'Data LMA'!$A$2,RelGegevens!G$2)="","",INDEX('Afvalgegevens LMA'!$A$1:$BK$1003,RelGegevens!$A322+'Data LMA'!$A$2,RelGegevens!G$2))</f>
        <v/>
      </c>
      <c r="H322" s="5" t="str">
        <f>IF(INDEX('Afvalgegevens LMA'!$A$1:$BK$1003,RelGegevens!$A322+'Data LMA'!$A$2,RelGegevens!H$2)="","",INDEX('Afvalgegevens LMA'!$A$1:$BK$1003,RelGegevens!$A322+'Data LMA'!$A$2,RelGegevens!H$2))</f>
        <v/>
      </c>
      <c r="I322" s="5" t="str">
        <f>IF(INDEX('Afvalgegevens LMA'!$A$1:$BK$1003,RelGegevens!$A322+'Data LMA'!$A$2,RelGegevens!I$2)="","",INDEX('Afvalgegevens LMA'!$A$1:$BK$1003,RelGegevens!$A322+'Data LMA'!$A$2,RelGegevens!I$2))</f>
        <v/>
      </c>
      <c r="J322" s="5" t="str">
        <f>IF(INDEX('Afvalgegevens LMA'!$A$1:$BK$1003,RelGegevens!$A322+'Data LMA'!$A$2,RelGegevens!J$2)="","",INDEX('Afvalgegevens LMA'!$A$1:$BK$1003,RelGegevens!$A322+'Data LMA'!$A$2,RelGegevens!J$2))</f>
        <v/>
      </c>
      <c r="K322" s="5" t="str">
        <f>IF(INDEX('Afvalgegevens LMA'!$A$1:$BK$1003,RelGegevens!$A322+'Data LMA'!$A$2,RelGegevens!K$2)="","",INDEX('Afvalgegevens LMA'!$A$1:$BK$1003,RelGegevens!$A322+'Data LMA'!$A$2,RelGegevens!K$2))</f>
        <v/>
      </c>
      <c r="L322" s="5" t="str">
        <f>IF(INDEX('Afvalgegevens LMA'!$A$1:$BK$1003,RelGegevens!$A322+'Data LMA'!$A$2,RelGegevens!L$2)="","",INDEX('Afvalgegevens LMA'!$A$1:$BK$1003,RelGegevens!$A322+'Data LMA'!$A$2,RelGegevens!L$2))</f>
        <v/>
      </c>
      <c r="M322" s="5" t="str">
        <f>IF(INDEX('Afvalgegevens LMA'!$A$1:$BK$1003,RelGegevens!$A322+'Data LMA'!$A$2,RelGegevens!M$2)="","",INDEX('Afvalgegevens LMA'!$A$1:$BK$1003,RelGegevens!$A322+'Data LMA'!$A$2,RelGegevens!M$2))</f>
        <v/>
      </c>
    </row>
    <row r="323" spans="1:13" x14ac:dyDescent="0.25">
      <c r="A323" s="8">
        <f t="shared" si="30"/>
        <v>321</v>
      </c>
      <c r="B323" s="8" t="str">
        <f t="shared" si="31"/>
        <v/>
      </c>
      <c r="C323" s="8" t="str">
        <f t="shared" si="32"/>
        <v/>
      </c>
      <c r="D323" s="5">
        <f t="shared" si="33"/>
        <v>-1</v>
      </c>
      <c r="E323" s="5">
        <f t="shared" si="34"/>
        <v>-1</v>
      </c>
      <c r="F323" s="5" t="str">
        <f t="shared" si="35"/>
        <v/>
      </c>
      <c r="G323" s="5" t="str">
        <f>IF(INDEX('Afvalgegevens LMA'!$A$1:$BK$1003,RelGegevens!$A323+'Data LMA'!$A$2,RelGegevens!G$2)="","",INDEX('Afvalgegevens LMA'!$A$1:$BK$1003,RelGegevens!$A323+'Data LMA'!$A$2,RelGegevens!G$2))</f>
        <v/>
      </c>
      <c r="H323" s="5" t="str">
        <f>IF(INDEX('Afvalgegevens LMA'!$A$1:$BK$1003,RelGegevens!$A323+'Data LMA'!$A$2,RelGegevens!H$2)="","",INDEX('Afvalgegevens LMA'!$A$1:$BK$1003,RelGegevens!$A323+'Data LMA'!$A$2,RelGegevens!H$2))</f>
        <v/>
      </c>
      <c r="I323" s="5" t="str">
        <f>IF(INDEX('Afvalgegevens LMA'!$A$1:$BK$1003,RelGegevens!$A323+'Data LMA'!$A$2,RelGegevens!I$2)="","",INDEX('Afvalgegevens LMA'!$A$1:$BK$1003,RelGegevens!$A323+'Data LMA'!$A$2,RelGegevens!I$2))</f>
        <v/>
      </c>
      <c r="J323" s="5" t="str">
        <f>IF(INDEX('Afvalgegevens LMA'!$A$1:$BK$1003,RelGegevens!$A323+'Data LMA'!$A$2,RelGegevens!J$2)="","",INDEX('Afvalgegevens LMA'!$A$1:$BK$1003,RelGegevens!$A323+'Data LMA'!$A$2,RelGegevens!J$2))</f>
        <v/>
      </c>
      <c r="K323" s="5" t="str">
        <f>IF(INDEX('Afvalgegevens LMA'!$A$1:$BK$1003,RelGegevens!$A323+'Data LMA'!$A$2,RelGegevens!K$2)="","",INDEX('Afvalgegevens LMA'!$A$1:$BK$1003,RelGegevens!$A323+'Data LMA'!$A$2,RelGegevens!K$2))</f>
        <v/>
      </c>
      <c r="L323" s="5" t="str">
        <f>IF(INDEX('Afvalgegevens LMA'!$A$1:$BK$1003,RelGegevens!$A323+'Data LMA'!$A$2,RelGegevens!L$2)="","",INDEX('Afvalgegevens LMA'!$A$1:$BK$1003,RelGegevens!$A323+'Data LMA'!$A$2,RelGegevens!L$2))</f>
        <v/>
      </c>
      <c r="M323" s="5" t="str">
        <f>IF(INDEX('Afvalgegevens LMA'!$A$1:$BK$1003,RelGegevens!$A323+'Data LMA'!$A$2,RelGegevens!M$2)="","",INDEX('Afvalgegevens LMA'!$A$1:$BK$1003,RelGegevens!$A323+'Data LMA'!$A$2,RelGegevens!M$2))</f>
        <v/>
      </c>
    </row>
    <row r="324" spans="1:13" x14ac:dyDescent="0.25">
      <c r="A324" s="8">
        <f t="shared" si="30"/>
        <v>322</v>
      </c>
      <c r="B324" s="8" t="str">
        <f t="shared" si="31"/>
        <v/>
      </c>
      <c r="C324" s="8" t="str">
        <f t="shared" si="32"/>
        <v/>
      </c>
      <c r="D324" s="5">
        <f t="shared" si="33"/>
        <v>-1</v>
      </c>
      <c r="E324" s="5">
        <f t="shared" si="34"/>
        <v>-1</v>
      </c>
      <c r="F324" s="5" t="str">
        <f t="shared" si="35"/>
        <v/>
      </c>
      <c r="G324" s="5" t="str">
        <f>IF(INDEX('Afvalgegevens LMA'!$A$1:$BK$1003,RelGegevens!$A324+'Data LMA'!$A$2,RelGegevens!G$2)="","",INDEX('Afvalgegevens LMA'!$A$1:$BK$1003,RelGegevens!$A324+'Data LMA'!$A$2,RelGegevens!G$2))</f>
        <v/>
      </c>
      <c r="H324" s="5" t="str">
        <f>IF(INDEX('Afvalgegevens LMA'!$A$1:$BK$1003,RelGegevens!$A324+'Data LMA'!$A$2,RelGegevens!H$2)="","",INDEX('Afvalgegevens LMA'!$A$1:$BK$1003,RelGegevens!$A324+'Data LMA'!$A$2,RelGegevens!H$2))</f>
        <v/>
      </c>
      <c r="I324" s="5" t="str">
        <f>IF(INDEX('Afvalgegevens LMA'!$A$1:$BK$1003,RelGegevens!$A324+'Data LMA'!$A$2,RelGegevens!I$2)="","",INDEX('Afvalgegevens LMA'!$A$1:$BK$1003,RelGegevens!$A324+'Data LMA'!$A$2,RelGegevens!I$2))</f>
        <v/>
      </c>
      <c r="J324" s="5" t="str">
        <f>IF(INDEX('Afvalgegevens LMA'!$A$1:$BK$1003,RelGegevens!$A324+'Data LMA'!$A$2,RelGegevens!J$2)="","",INDEX('Afvalgegevens LMA'!$A$1:$BK$1003,RelGegevens!$A324+'Data LMA'!$A$2,RelGegevens!J$2))</f>
        <v/>
      </c>
      <c r="K324" s="5" t="str">
        <f>IF(INDEX('Afvalgegevens LMA'!$A$1:$BK$1003,RelGegevens!$A324+'Data LMA'!$A$2,RelGegevens!K$2)="","",INDEX('Afvalgegevens LMA'!$A$1:$BK$1003,RelGegevens!$A324+'Data LMA'!$A$2,RelGegevens!K$2))</f>
        <v/>
      </c>
      <c r="L324" s="5" t="str">
        <f>IF(INDEX('Afvalgegevens LMA'!$A$1:$BK$1003,RelGegevens!$A324+'Data LMA'!$A$2,RelGegevens!L$2)="","",INDEX('Afvalgegevens LMA'!$A$1:$BK$1003,RelGegevens!$A324+'Data LMA'!$A$2,RelGegevens!L$2))</f>
        <v/>
      </c>
      <c r="M324" s="5" t="str">
        <f>IF(INDEX('Afvalgegevens LMA'!$A$1:$BK$1003,RelGegevens!$A324+'Data LMA'!$A$2,RelGegevens!M$2)="","",INDEX('Afvalgegevens LMA'!$A$1:$BK$1003,RelGegevens!$A324+'Data LMA'!$A$2,RelGegevens!M$2))</f>
        <v/>
      </c>
    </row>
    <row r="325" spans="1:13" x14ac:dyDescent="0.25">
      <c r="A325" s="8">
        <f t="shared" si="30"/>
        <v>323</v>
      </c>
      <c r="B325" s="8" t="str">
        <f t="shared" si="31"/>
        <v/>
      </c>
      <c r="C325" s="8" t="str">
        <f t="shared" si="32"/>
        <v/>
      </c>
      <c r="D325" s="5">
        <f t="shared" si="33"/>
        <v>-1</v>
      </c>
      <c r="E325" s="5">
        <f t="shared" si="34"/>
        <v>-1</v>
      </c>
      <c r="F325" s="5" t="str">
        <f t="shared" si="35"/>
        <v/>
      </c>
      <c r="G325" s="5" t="str">
        <f>IF(INDEX('Afvalgegevens LMA'!$A$1:$BK$1003,RelGegevens!$A325+'Data LMA'!$A$2,RelGegevens!G$2)="","",INDEX('Afvalgegevens LMA'!$A$1:$BK$1003,RelGegevens!$A325+'Data LMA'!$A$2,RelGegevens!G$2))</f>
        <v/>
      </c>
      <c r="H325" s="5" t="str">
        <f>IF(INDEX('Afvalgegevens LMA'!$A$1:$BK$1003,RelGegevens!$A325+'Data LMA'!$A$2,RelGegevens!H$2)="","",INDEX('Afvalgegevens LMA'!$A$1:$BK$1003,RelGegevens!$A325+'Data LMA'!$A$2,RelGegevens!H$2))</f>
        <v/>
      </c>
      <c r="I325" s="5" t="str">
        <f>IF(INDEX('Afvalgegevens LMA'!$A$1:$BK$1003,RelGegevens!$A325+'Data LMA'!$A$2,RelGegevens!I$2)="","",INDEX('Afvalgegevens LMA'!$A$1:$BK$1003,RelGegevens!$A325+'Data LMA'!$A$2,RelGegevens!I$2))</f>
        <v/>
      </c>
      <c r="J325" s="5" t="str">
        <f>IF(INDEX('Afvalgegevens LMA'!$A$1:$BK$1003,RelGegevens!$A325+'Data LMA'!$A$2,RelGegevens!J$2)="","",INDEX('Afvalgegevens LMA'!$A$1:$BK$1003,RelGegevens!$A325+'Data LMA'!$A$2,RelGegevens!J$2))</f>
        <v/>
      </c>
      <c r="K325" s="5" t="str">
        <f>IF(INDEX('Afvalgegevens LMA'!$A$1:$BK$1003,RelGegevens!$A325+'Data LMA'!$A$2,RelGegevens!K$2)="","",INDEX('Afvalgegevens LMA'!$A$1:$BK$1003,RelGegevens!$A325+'Data LMA'!$A$2,RelGegevens!K$2))</f>
        <v/>
      </c>
      <c r="L325" s="5" t="str">
        <f>IF(INDEX('Afvalgegevens LMA'!$A$1:$BK$1003,RelGegevens!$A325+'Data LMA'!$A$2,RelGegevens!L$2)="","",INDEX('Afvalgegevens LMA'!$A$1:$BK$1003,RelGegevens!$A325+'Data LMA'!$A$2,RelGegevens!L$2))</f>
        <v/>
      </c>
      <c r="M325" s="5" t="str">
        <f>IF(INDEX('Afvalgegevens LMA'!$A$1:$BK$1003,RelGegevens!$A325+'Data LMA'!$A$2,RelGegevens!M$2)="","",INDEX('Afvalgegevens LMA'!$A$1:$BK$1003,RelGegevens!$A325+'Data LMA'!$A$2,RelGegevens!M$2))</f>
        <v/>
      </c>
    </row>
    <row r="326" spans="1:13" x14ac:dyDescent="0.25">
      <c r="A326" s="8">
        <f t="shared" si="30"/>
        <v>324</v>
      </c>
      <c r="B326" s="8" t="str">
        <f t="shared" si="31"/>
        <v/>
      </c>
      <c r="C326" s="8" t="str">
        <f t="shared" si="32"/>
        <v/>
      </c>
      <c r="D326" s="5">
        <f t="shared" si="33"/>
        <v>-1</v>
      </c>
      <c r="E326" s="5">
        <f t="shared" si="34"/>
        <v>-1</v>
      </c>
      <c r="F326" s="5" t="str">
        <f t="shared" si="35"/>
        <v/>
      </c>
      <c r="G326" s="5" t="str">
        <f>IF(INDEX('Afvalgegevens LMA'!$A$1:$BK$1003,RelGegevens!$A326+'Data LMA'!$A$2,RelGegevens!G$2)="","",INDEX('Afvalgegevens LMA'!$A$1:$BK$1003,RelGegevens!$A326+'Data LMA'!$A$2,RelGegevens!G$2))</f>
        <v/>
      </c>
      <c r="H326" s="5" t="str">
        <f>IF(INDEX('Afvalgegevens LMA'!$A$1:$BK$1003,RelGegevens!$A326+'Data LMA'!$A$2,RelGegevens!H$2)="","",INDEX('Afvalgegevens LMA'!$A$1:$BK$1003,RelGegevens!$A326+'Data LMA'!$A$2,RelGegevens!H$2))</f>
        <v/>
      </c>
      <c r="I326" s="5" t="str">
        <f>IF(INDEX('Afvalgegevens LMA'!$A$1:$BK$1003,RelGegevens!$A326+'Data LMA'!$A$2,RelGegevens!I$2)="","",INDEX('Afvalgegevens LMA'!$A$1:$BK$1003,RelGegevens!$A326+'Data LMA'!$A$2,RelGegevens!I$2))</f>
        <v/>
      </c>
      <c r="J326" s="5" t="str">
        <f>IF(INDEX('Afvalgegevens LMA'!$A$1:$BK$1003,RelGegevens!$A326+'Data LMA'!$A$2,RelGegevens!J$2)="","",INDEX('Afvalgegevens LMA'!$A$1:$BK$1003,RelGegevens!$A326+'Data LMA'!$A$2,RelGegevens!J$2))</f>
        <v/>
      </c>
      <c r="K326" s="5" t="str">
        <f>IF(INDEX('Afvalgegevens LMA'!$A$1:$BK$1003,RelGegevens!$A326+'Data LMA'!$A$2,RelGegevens!K$2)="","",INDEX('Afvalgegevens LMA'!$A$1:$BK$1003,RelGegevens!$A326+'Data LMA'!$A$2,RelGegevens!K$2))</f>
        <v/>
      </c>
      <c r="L326" s="5" t="str">
        <f>IF(INDEX('Afvalgegevens LMA'!$A$1:$BK$1003,RelGegevens!$A326+'Data LMA'!$A$2,RelGegevens!L$2)="","",INDEX('Afvalgegevens LMA'!$A$1:$BK$1003,RelGegevens!$A326+'Data LMA'!$A$2,RelGegevens!L$2))</f>
        <v/>
      </c>
      <c r="M326" s="5" t="str">
        <f>IF(INDEX('Afvalgegevens LMA'!$A$1:$BK$1003,RelGegevens!$A326+'Data LMA'!$A$2,RelGegevens!M$2)="","",INDEX('Afvalgegevens LMA'!$A$1:$BK$1003,RelGegevens!$A326+'Data LMA'!$A$2,RelGegevens!M$2))</f>
        <v/>
      </c>
    </row>
    <row r="327" spans="1:13" x14ac:dyDescent="0.25">
      <c r="A327" s="8">
        <f t="shared" si="30"/>
        <v>325</v>
      </c>
      <c r="B327" s="8" t="str">
        <f t="shared" si="31"/>
        <v/>
      </c>
      <c r="C327" s="8" t="str">
        <f t="shared" si="32"/>
        <v/>
      </c>
      <c r="D327" s="5">
        <f t="shared" si="33"/>
        <v>-1</v>
      </c>
      <c r="E327" s="5">
        <f t="shared" si="34"/>
        <v>-1</v>
      </c>
      <c r="F327" s="5" t="str">
        <f t="shared" si="35"/>
        <v/>
      </c>
      <c r="G327" s="5" t="str">
        <f>IF(INDEX('Afvalgegevens LMA'!$A$1:$BK$1003,RelGegevens!$A327+'Data LMA'!$A$2,RelGegevens!G$2)="","",INDEX('Afvalgegevens LMA'!$A$1:$BK$1003,RelGegevens!$A327+'Data LMA'!$A$2,RelGegevens!G$2))</f>
        <v/>
      </c>
      <c r="H327" s="5" t="str">
        <f>IF(INDEX('Afvalgegevens LMA'!$A$1:$BK$1003,RelGegevens!$A327+'Data LMA'!$A$2,RelGegevens!H$2)="","",INDEX('Afvalgegevens LMA'!$A$1:$BK$1003,RelGegevens!$A327+'Data LMA'!$A$2,RelGegevens!H$2))</f>
        <v/>
      </c>
      <c r="I327" s="5" t="str">
        <f>IF(INDEX('Afvalgegevens LMA'!$A$1:$BK$1003,RelGegevens!$A327+'Data LMA'!$A$2,RelGegevens!I$2)="","",INDEX('Afvalgegevens LMA'!$A$1:$BK$1003,RelGegevens!$A327+'Data LMA'!$A$2,RelGegevens!I$2))</f>
        <v/>
      </c>
      <c r="J327" s="5" t="str">
        <f>IF(INDEX('Afvalgegevens LMA'!$A$1:$BK$1003,RelGegevens!$A327+'Data LMA'!$A$2,RelGegevens!J$2)="","",INDEX('Afvalgegevens LMA'!$A$1:$BK$1003,RelGegevens!$A327+'Data LMA'!$A$2,RelGegevens!J$2))</f>
        <v/>
      </c>
      <c r="K327" s="5" t="str">
        <f>IF(INDEX('Afvalgegevens LMA'!$A$1:$BK$1003,RelGegevens!$A327+'Data LMA'!$A$2,RelGegevens!K$2)="","",INDEX('Afvalgegevens LMA'!$A$1:$BK$1003,RelGegevens!$A327+'Data LMA'!$A$2,RelGegevens!K$2))</f>
        <v/>
      </c>
      <c r="L327" s="5" t="str">
        <f>IF(INDEX('Afvalgegevens LMA'!$A$1:$BK$1003,RelGegevens!$A327+'Data LMA'!$A$2,RelGegevens!L$2)="","",INDEX('Afvalgegevens LMA'!$A$1:$BK$1003,RelGegevens!$A327+'Data LMA'!$A$2,RelGegevens!L$2))</f>
        <v/>
      </c>
      <c r="M327" s="5" t="str">
        <f>IF(INDEX('Afvalgegevens LMA'!$A$1:$BK$1003,RelGegevens!$A327+'Data LMA'!$A$2,RelGegevens!M$2)="","",INDEX('Afvalgegevens LMA'!$A$1:$BK$1003,RelGegevens!$A327+'Data LMA'!$A$2,RelGegevens!M$2))</f>
        <v/>
      </c>
    </row>
    <row r="328" spans="1:13" x14ac:dyDescent="0.25">
      <c r="A328" s="8">
        <f t="shared" si="30"/>
        <v>326</v>
      </c>
      <c r="B328" s="8" t="str">
        <f t="shared" si="31"/>
        <v/>
      </c>
      <c r="C328" s="8" t="str">
        <f t="shared" si="32"/>
        <v/>
      </c>
      <c r="D328" s="5">
        <f t="shared" si="33"/>
        <v>-1</v>
      </c>
      <c r="E328" s="5">
        <f t="shared" si="34"/>
        <v>-1</v>
      </c>
      <c r="F328" s="5" t="str">
        <f t="shared" si="35"/>
        <v/>
      </c>
      <c r="G328" s="5" t="str">
        <f>IF(INDEX('Afvalgegevens LMA'!$A$1:$BK$1003,RelGegevens!$A328+'Data LMA'!$A$2,RelGegevens!G$2)="","",INDEX('Afvalgegevens LMA'!$A$1:$BK$1003,RelGegevens!$A328+'Data LMA'!$A$2,RelGegevens!G$2))</f>
        <v/>
      </c>
      <c r="H328" s="5" t="str">
        <f>IF(INDEX('Afvalgegevens LMA'!$A$1:$BK$1003,RelGegevens!$A328+'Data LMA'!$A$2,RelGegevens!H$2)="","",INDEX('Afvalgegevens LMA'!$A$1:$BK$1003,RelGegevens!$A328+'Data LMA'!$A$2,RelGegevens!H$2))</f>
        <v/>
      </c>
      <c r="I328" s="5" t="str">
        <f>IF(INDEX('Afvalgegevens LMA'!$A$1:$BK$1003,RelGegevens!$A328+'Data LMA'!$A$2,RelGegevens!I$2)="","",INDEX('Afvalgegevens LMA'!$A$1:$BK$1003,RelGegevens!$A328+'Data LMA'!$A$2,RelGegevens!I$2))</f>
        <v/>
      </c>
      <c r="J328" s="5" t="str">
        <f>IF(INDEX('Afvalgegevens LMA'!$A$1:$BK$1003,RelGegevens!$A328+'Data LMA'!$A$2,RelGegevens!J$2)="","",INDEX('Afvalgegevens LMA'!$A$1:$BK$1003,RelGegevens!$A328+'Data LMA'!$A$2,RelGegevens!J$2))</f>
        <v/>
      </c>
      <c r="K328" s="5" t="str">
        <f>IF(INDEX('Afvalgegevens LMA'!$A$1:$BK$1003,RelGegevens!$A328+'Data LMA'!$A$2,RelGegevens!K$2)="","",INDEX('Afvalgegevens LMA'!$A$1:$BK$1003,RelGegevens!$A328+'Data LMA'!$A$2,RelGegevens!K$2))</f>
        <v/>
      </c>
      <c r="L328" s="5" t="str">
        <f>IF(INDEX('Afvalgegevens LMA'!$A$1:$BK$1003,RelGegevens!$A328+'Data LMA'!$A$2,RelGegevens!L$2)="","",INDEX('Afvalgegevens LMA'!$A$1:$BK$1003,RelGegevens!$A328+'Data LMA'!$A$2,RelGegevens!L$2))</f>
        <v/>
      </c>
      <c r="M328" s="5" t="str">
        <f>IF(INDEX('Afvalgegevens LMA'!$A$1:$BK$1003,RelGegevens!$A328+'Data LMA'!$A$2,RelGegevens!M$2)="","",INDEX('Afvalgegevens LMA'!$A$1:$BK$1003,RelGegevens!$A328+'Data LMA'!$A$2,RelGegevens!M$2))</f>
        <v/>
      </c>
    </row>
    <row r="329" spans="1:13" x14ac:dyDescent="0.25">
      <c r="A329" s="8">
        <f t="shared" si="30"/>
        <v>327</v>
      </c>
      <c r="B329" s="8" t="str">
        <f t="shared" si="31"/>
        <v/>
      </c>
      <c r="C329" s="8" t="str">
        <f t="shared" si="32"/>
        <v/>
      </c>
      <c r="D329" s="5">
        <f t="shared" si="33"/>
        <v>-1</v>
      </c>
      <c r="E329" s="5">
        <f t="shared" si="34"/>
        <v>-1</v>
      </c>
      <c r="F329" s="5" t="str">
        <f t="shared" si="35"/>
        <v/>
      </c>
      <c r="G329" s="5" t="str">
        <f>IF(INDEX('Afvalgegevens LMA'!$A$1:$BK$1003,RelGegevens!$A329+'Data LMA'!$A$2,RelGegevens!G$2)="","",INDEX('Afvalgegevens LMA'!$A$1:$BK$1003,RelGegevens!$A329+'Data LMA'!$A$2,RelGegevens!G$2))</f>
        <v/>
      </c>
      <c r="H329" s="5" t="str">
        <f>IF(INDEX('Afvalgegevens LMA'!$A$1:$BK$1003,RelGegevens!$A329+'Data LMA'!$A$2,RelGegevens!H$2)="","",INDEX('Afvalgegevens LMA'!$A$1:$BK$1003,RelGegevens!$A329+'Data LMA'!$A$2,RelGegevens!H$2))</f>
        <v/>
      </c>
      <c r="I329" s="5" t="str">
        <f>IF(INDEX('Afvalgegevens LMA'!$A$1:$BK$1003,RelGegevens!$A329+'Data LMA'!$A$2,RelGegevens!I$2)="","",INDEX('Afvalgegevens LMA'!$A$1:$BK$1003,RelGegevens!$A329+'Data LMA'!$A$2,RelGegevens!I$2))</f>
        <v/>
      </c>
      <c r="J329" s="5" t="str">
        <f>IF(INDEX('Afvalgegevens LMA'!$A$1:$BK$1003,RelGegevens!$A329+'Data LMA'!$A$2,RelGegevens!J$2)="","",INDEX('Afvalgegevens LMA'!$A$1:$BK$1003,RelGegevens!$A329+'Data LMA'!$A$2,RelGegevens!J$2))</f>
        <v/>
      </c>
      <c r="K329" s="5" t="str">
        <f>IF(INDEX('Afvalgegevens LMA'!$A$1:$BK$1003,RelGegevens!$A329+'Data LMA'!$A$2,RelGegevens!K$2)="","",INDEX('Afvalgegevens LMA'!$A$1:$BK$1003,RelGegevens!$A329+'Data LMA'!$A$2,RelGegevens!K$2))</f>
        <v/>
      </c>
      <c r="L329" s="5" t="str">
        <f>IF(INDEX('Afvalgegevens LMA'!$A$1:$BK$1003,RelGegevens!$A329+'Data LMA'!$A$2,RelGegevens!L$2)="","",INDEX('Afvalgegevens LMA'!$A$1:$BK$1003,RelGegevens!$A329+'Data LMA'!$A$2,RelGegevens!L$2))</f>
        <v/>
      </c>
      <c r="M329" s="5" t="str">
        <f>IF(INDEX('Afvalgegevens LMA'!$A$1:$BK$1003,RelGegevens!$A329+'Data LMA'!$A$2,RelGegevens!M$2)="","",INDEX('Afvalgegevens LMA'!$A$1:$BK$1003,RelGegevens!$A329+'Data LMA'!$A$2,RelGegevens!M$2))</f>
        <v/>
      </c>
    </row>
    <row r="330" spans="1:13" x14ac:dyDescent="0.25">
      <c r="A330" s="8">
        <f t="shared" si="30"/>
        <v>328</v>
      </c>
      <c r="B330" s="8" t="str">
        <f t="shared" si="31"/>
        <v/>
      </c>
      <c r="C330" s="8" t="str">
        <f t="shared" si="32"/>
        <v/>
      </c>
      <c r="D330" s="5">
        <f t="shared" si="33"/>
        <v>-1</v>
      </c>
      <c r="E330" s="5">
        <f t="shared" si="34"/>
        <v>-1</v>
      </c>
      <c r="F330" s="5" t="str">
        <f t="shared" si="35"/>
        <v/>
      </c>
      <c r="G330" s="5" t="str">
        <f>IF(INDEX('Afvalgegevens LMA'!$A$1:$BK$1003,RelGegevens!$A330+'Data LMA'!$A$2,RelGegevens!G$2)="","",INDEX('Afvalgegevens LMA'!$A$1:$BK$1003,RelGegevens!$A330+'Data LMA'!$A$2,RelGegevens!G$2))</f>
        <v/>
      </c>
      <c r="H330" s="5" t="str">
        <f>IF(INDEX('Afvalgegevens LMA'!$A$1:$BK$1003,RelGegevens!$A330+'Data LMA'!$A$2,RelGegevens!H$2)="","",INDEX('Afvalgegevens LMA'!$A$1:$BK$1003,RelGegevens!$A330+'Data LMA'!$A$2,RelGegevens!H$2))</f>
        <v/>
      </c>
      <c r="I330" s="5" t="str">
        <f>IF(INDEX('Afvalgegevens LMA'!$A$1:$BK$1003,RelGegevens!$A330+'Data LMA'!$A$2,RelGegevens!I$2)="","",INDEX('Afvalgegevens LMA'!$A$1:$BK$1003,RelGegevens!$A330+'Data LMA'!$A$2,RelGegevens!I$2))</f>
        <v/>
      </c>
      <c r="J330" s="5" t="str">
        <f>IF(INDEX('Afvalgegevens LMA'!$A$1:$BK$1003,RelGegevens!$A330+'Data LMA'!$A$2,RelGegevens!J$2)="","",INDEX('Afvalgegevens LMA'!$A$1:$BK$1003,RelGegevens!$A330+'Data LMA'!$A$2,RelGegevens!J$2))</f>
        <v/>
      </c>
      <c r="K330" s="5" t="str">
        <f>IF(INDEX('Afvalgegevens LMA'!$A$1:$BK$1003,RelGegevens!$A330+'Data LMA'!$A$2,RelGegevens!K$2)="","",INDEX('Afvalgegevens LMA'!$A$1:$BK$1003,RelGegevens!$A330+'Data LMA'!$A$2,RelGegevens!K$2))</f>
        <v/>
      </c>
      <c r="L330" s="5" t="str">
        <f>IF(INDEX('Afvalgegevens LMA'!$A$1:$BK$1003,RelGegevens!$A330+'Data LMA'!$A$2,RelGegevens!L$2)="","",INDEX('Afvalgegevens LMA'!$A$1:$BK$1003,RelGegevens!$A330+'Data LMA'!$A$2,RelGegevens!L$2))</f>
        <v/>
      </c>
      <c r="M330" s="5" t="str">
        <f>IF(INDEX('Afvalgegevens LMA'!$A$1:$BK$1003,RelGegevens!$A330+'Data LMA'!$A$2,RelGegevens!M$2)="","",INDEX('Afvalgegevens LMA'!$A$1:$BK$1003,RelGegevens!$A330+'Data LMA'!$A$2,RelGegevens!M$2))</f>
        <v/>
      </c>
    </row>
    <row r="331" spans="1:13" x14ac:dyDescent="0.25">
      <c r="A331" s="8">
        <f t="shared" si="30"/>
        <v>329</v>
      </c>
      <c r="B331" s="8" t="str">
        <f t="shared" si="31"/>
        <v/>
      </c>
      <c r="C331" s="8" t="str">
        <f t="shared" si="32"/>
        <v/>
      </c>
      <c r="D331" s="5">
        <f t="shared" si="33"/>
        <v>-1</v>
      </c>
      <c r="E331" s="5">
        <f t="shared" si="34"/>
        <v>-1</v>
      </c>
      <c r="F331" s="5" t="str">
        <f t="shared" si="35"/>
        <v/>
      </c>
      <c r="G331" s="5" t="str">
        <f>IF(INDEX('Afvalgegevens LMA'!$A$1:$BK$1003,RelGegevens!$A331+'Data LMA'!$A$2,RelGegevens!G$2)="","",INDEX('Afvalgegevens LMA'!$A$1:$BK$1003,RelGegevens!$A331+'Data LMA'!$A$2,RelGegevens!G$2))</f>
        <v/>
      </c>
      <c r="H331" s="5" t="str">
        <f>IF(INDEX('Afvalgegevens LMA'!$A$1:$BK$1003,RelGegevens!$A331+'Data LMA'!$A$2,RelGegevens!H$2)="","",INDEX('Afvalgegevens LMA'!$A$1:$BK$1003,RelGegevens!$A331+'Data LMA'!$A$2,RelGegevens!H$2))</f>
        <v/>
      </c>
      <c r="I331" s="5" t="str">
        <f>IF(INDEX('Afvalgegevens LMA'!$A$1:$BK$1003,RelGegevens!$A331+'Data LMA'!$A$2,RelGegevens!I$2)="","",INDEX('Afvalgegevens LMA'!$A$1:$BK$1003,RelGegevens!$A331+'Data LMA'!$A$2,RelGegevens!I$2))</f>
        <v/>
      </c>
      <c r="J331" s="5" t="str">
        <f>IF(INDEX('Afvalgegevens LMA'!$A$1:$BK$1003,RelGegevens!$A331+'Data LMA'!$A$2,RelGegevens!J$2)="","",INDEX('Afvalgegevens LMA'!$A$1:$BK$1003,RelGegevens!$A331+'Data LMA'!$A$2,RelGegevens!J$2))</f>
        <v/>
      </c>
      <c r="K331" s="5" t="str">
        <f>IF(INDEX('Afvalgegevens LMA'!$A$1:$BK$1003,RelGegevens!$A331+'Data LMA'!$A$2,RelGegevens!K$2)="","",INDEX('Afvalgegevens LMA'!$A$1:$BK$1003,RelGegevens!$A331+'Data LMA'!$A$2,RelGegevens!K$2))</f>
        <v/>
      </c>
      <c r="L331" s="5" t="str">
        <f>IF(INDEX('Afvalgegevens LMA'!$A$1:$BK$1003,RelGegevens!$A331+'Data LMA'!$A$2,RelGegevens!L$2)="","",INDEX('Afvalgegevens LMA'!$A$1:$BK$1003,RelGegevens!$A331+'Data LMA'!$A$2,RelGegevens!L$2))</f>
        <v/>
      </c>
      <c r="M331" s="5" t="str">
        <f>IF(INDEX('Afvalgegevens LMA'!$A$1:$BK$1003,RelGegevens!$A331+'Data LMA'!$A$2,RelGegevens!M$2)="","",INDEX('Afvalgegevens LMA'!$A$1:$BK$1003,RelGegevens!$A331+'Data LMA'!$A$2,RelGegevens!M$2))</f>
        <v/>
      </c>
    </row>
    <row r="332" spans="1:13" x14ac:dyDescent="0.25">
      <c r="A332" s="8">
        <f t="shared" si="30"/>
        <v>330</v>
      </c>
      <c r="B332" s="8" t="str">
        <f t="shared" si="31"/>
        <v/>
      </c>
      <c r="C332" s="8" t="str">
        <f t="shared" si="32"/>
        <v/>
      </c>
      <c r="D332" s="5">
        <f t="shared" si="33"/>
        <v>-1</v>
      </c>
      <c r="E332" s="5">
        <f t="shared" si="34"/>
        <v>-1</v>
      </c>
      <c r="F332" s="5" t="str">
        <f t="shared" si="35"/>
        <v/>
      </c>
      <c r="G332" s="5" t="str">
        <f>IF(INDEX('Afvalgegevens LMA'!$A$1:$BK$1003,RelGegevens!$A332+'Data LMA'!$A$2,RelGegevens!G$2)="","",INDEX('Afvalgegevens LMA'!$A$1:$BK$1003,RelGegevens!$A332+'Data LMA'!$A$2,RelGegevens!G$2))</f>
        <v/>
      </c>
      <c r="H332" s="5" t="str">
        <f>IF(INDEX('Afvalgegevens LMA'!$A$1:$BK$1003,RelGegevens!$A332+'Data LMA'!$A$2,RelGegevens!H$2)="","",INDEX('Afvalgegevens LMA'!$A$1:$BK$1003,RelGegevens!$A332+'Data LMA'!$A$2,RelGegevens!H$2))</f>
        <v/>
      </c>
      <c r="I332" s="5" t="str">
        <f>IF(INDEX('Afvalgegevens LMA'!$A$1:$BK$1003,RelGegevens!$A332+'Data LMA'!$A$2,RelGegevens!I$2)="","",INDEX('Afvalgegevens LMA'!$A$1:$BK$1003,RelGegevens!$A332+'Data LMA'!$A$2,RelGegevens!I$2))</f>
        <v/>
      </c>
      <c r="J332" s="5" t="str">
        <f>IF(INDEX('Afvalgegevens LMA'!$A$1:$BK$1003,RelGegevens!$A332+'Data LMA'!$A$2,RelGegevens!J$2)="","",INDEX('Afvalgegevens LMA'!$A$1:$BK$1003,RelGegevens!$A332+'Data LMA'!$A$2,RelGegevens!J$2))</f>
        <v/>
      </c>
      <c r="K332" s="5" t="str">
        <f>IF(INDEX('Afvalgegevens LMA'!$A$1:$BK$1003,RelGegevens!$A332+'Data LMA'!$A$2,RelGegevens!K$2)="","",INDEX('Afvalgegevens LMA'!$A$1:$BK$1003,RelGegevens!$A332+'Data LMA'!$A$2,RelGegevens!K$2))</f>
        <v/>
      </c>
      <c r="L332" s="5" t="str">
        <f>IF(INDEX('Afvalgegevens LMA'!$A$1:$BK$1003,RelGegevens!$A332+'Data LMA'!$A$2,RelGegevens!L$2)="","",INDEX('Afvalgegevens LMA'!$A$1:$BK$1003,RelGegevens!$A332+'Data LMA'!$A$2,RelGegevens!L$2))</f>
        <v/>
      </c>
      <c r="M332" s="5" t="str">
        <f>IF(INDEX('Afvalgegevens LMA'!$A$1:$BK$1003,RelGegevens!$A332+'Data LMA'!$A$2,RelGegevens!M$2)="","",INDEX('Afvalgegevens LMA'!$A$1:$BK$1003,RelGegevens!$A332+'Data LMA'!$A$2,RelGegevens!M$2))</f>
        <v/>
      </c>
    </row>
    <row r="333" spans="1:13" x14ac:dyDescent="0.25">
      <c r="A333" s="8">
        <f t="shared" si="30"/>
        <v>331</v>
      </c>
      <c r="B333" s="8" t="str">
        <f t="shared" si="31"/>
        <v/>
      </c>
      <c r="C333" s="8" t="str">
        <f t="shared" si="32"/>
        <v/>
      </c>
      <c r="D333" s="5">
        <f t="shared" si="33"/>
        <v>-1</v>
      </c>
      <c r="E333" s="5">
        <f t="shared" si="34"/>
        <v>-1</v>
      </c>
      <c r="F333" s="5" t="str">
        <f t="shared" si="35"/>
        <v/>
      </c>
      <c r="G333" s="5" t="str">
        <f>IF(INDEX('Afvalgegevens LMA'!$A$1:$BK$1003,RelGegevens!$A333+'Data LMA'!$A$2,RelGegevens!G$2)="","",INDEX('Afvalgegevens LMA'!$A$1:$BK$1003,RelGegevens!$A333+'Data LMA'!$A$2,RelGegevens!G$2))</f>
        <v/>
      </c>
      <c r="H333" s="5" t="str">
        <f>IF(INDEX('Afvalgegevens LMA'!$A$1:$BK$1003,RelGegevens!$A333+'Data LMA'!$A$2,RelGegevens!H$2)="","",INDEX('Afvalgegevens LMA'!$A$1:$BK$1003,RelGegevens!$A333+'Data LMA'!$A$2,RelGegevens!H$2))</f>
        <v/>
      </c>
      <c r="I333" s="5" t="str">
        <f>IF(INDEX('Afvalgegevens LMA'!$A$1:$BK$1003,RelGegevens!$A333+'Data LMA'!$A$2,RelGegevens!I$2)="","",INDEX('Afvalgegevens LMA'!$A$1:$BK$1003,RelGegevens!$A333+'Data LMA'!$A$2,RelGegevens!I$2))</f>
        <v/>
      </c>
      <c r="J333" s="5" t="str">
        <f>IF(INDEX('Afvalgegevens LMA'!$A$1:$BK$1003,RelGegevens!$A333+'Data LMA'!$A$2,RelGegevens!J$2)="","",INDEX('Afvalgegevens LMA'!$A$1:$BK$1003,RelGegevens!$A333+'Data LMA'!$A$2,RelGegevens!J$2))</f>
        <v/>
      </c>
      <c r="K333" s="5" t="str">
        <f>IF(INDEX('Afvalgegevens LMA'!$A$1:$BK$1003,RelGegevens!$A333+'Data LMA'!$A$2,RelGegevens!K$2)="","",INDEX('Afvalgegevens LMA'!$A$1:$BK$1003,RelGegevens!$A333+'Data LMA'!$A$2,RelGegevens!K$2))</f>
        <v/>
      </c>
      <c r="L333" s="5" t="str">
        <f>IF(INDEX('Afvalgegevens LMA'!$A$1:$BK$1003,RelGegevens!$A333+'Data LMA'!$A$2,RelGegevens!L$2)="","",INDEX('Afvalgegevens LMA'!$A$1:$BK$1003,RelGegevens!$A333+'Data LMA'!$A$2,RelGegevens!L$2))</f>
        <v/>
      </c>
      <c r="M333" s="5" t="str">
        <f>IF(INDEX('Afvalgegevens LMA'!$A$1:$BK$1003,RelGegevens!$A333+'Data LMA'!$A$2,RelGegevens!M$2)="","",INDEX('Afvalgegevens LMA'!$A$1:$BK$1003,RelGegevens!$A333+'Data LMA'!$A$2,RelGegevens!M$2))</f>
        <v/>
      </c>
    </row>
    <row r="334" spans="1:13" x14ac:dyDescent="0.25">
      <c r="A334" s="8">
        <f t="shared" ref="A334:A397" si="36">A333+1</f>
        <v>332</v>
      </c>
      <c r="B334" s="8" t="str">
        <f t="shared" ref="B334:B397" si="37">IF(ISNUMBER(FIND(G334,B333)),B333,CONCATENATE(B333,"/",G334))</f>
        <v/>
      </c>
      <c r="C334" s="8" t="str">
        <f t="shared" ref="C334:C397" si="38">IF(ISNUMBER(FIND(I334,C333)),C333,CONCATENATE(C333,"/",I334))</f>
        <v/>
      </c>
      <c r="D334" s="5">
        <f t="shared" ref="D334:D397" si="39">IF(ISNUMBER(FIND(G334,B333)),-ABS(D333),ABS(D333)+1)</f>
        <v>-1</v>
      </c>
      <c r="E334" s="5">
        <f t="shared" ref="E334:E397" si="40">IF(ISNUMBER(FIND(I334,C333)),-ABS(E333),ABS(E333)+1)</f>
        <v>-1</v>
      </c>
      <c r="F334" s="5" t="str">
        <f t="shared" ref="F334:F397" si="41">IF(AND(G334&lt;&gt;"",I334&lt;&gt;""),CONCATENATE(G334,"-",I334),"")</f>
        <v/>
      </c>
      <c r="G334" s="5" t="str">
        <f>IF(INDEX('Afvalgegevens LMA'!$A$1:$BK$1003,RelGegevens!$A334+'Data LMA'!$A$2,RelGegevens!G$2)="","",INDEX('Afvalgegevens LMA'!$A$1:$BK$1003,RelGegevens!$A334+'Data LMA'!$A$2,RelGegevens!G$2))</f>
        <v/>
      </c>
      <c r="H334" s="5" t="str">
        <f>IF(INDEX('Afvalgegevens LMA'!$A$1:$BK$1003,RelGegevens!$A334+'Data LMA'!$A$2,RelGegevens!H$2)="","",INDEX('Afvalgegevens LMA'!$A$1:$BK$1003,RelGegevens!$A334+'Data LMA'!$A$2,RelGegevens!H$2))</f>
        <v/>
      </c>
      <c r="I334" s="5" t="str">
        <f>IF(INDEX('Afvalgegevens LMA'!$A$1:$BK$1003,RelGegevens!$A334+'Data LMA'!$A$2,RelGegevens!I$2)="","",INDEX('Afvalgegevens LMA'!$A$1:$BK$1003,RelGegevens!$A334+'Data LMA'!$A$2,RelGegevens!I$2))</f>
        <v/>
      </c>
      <c r="J334" s="5" t="str">
        <f>IF(INDEX('Afvalgegevens LMA'!$A$1:$BK$1003,RelGegevens!$A334+'Data LMA'!$A$2,RelGegevens!J$2)="","",INDEX('Afvalgegevens LMA'!$A$1:$BK$1003,RelGegevens!$A334+'Data LMA'!$A$2,RelGegevens!J$2))</f>
        <v/>
      </c>
      <c r="K334" s="5" t="str">
        <f>IF(INDEX('Afvalgegevens LMA'!$A$1:$BK$1003,RelGegevens!$A334+'Data LMA'!$A$2,RelGegevens!K$2)="","",INDEX('Afvalgegevens LMA'!$A$1:$BK$1003,RelGegevens!$A334+'Data LMA'!$A$2,RelGegevens!K$2))</f>
        <v/>
      </c>
      <c r="L334" s="5" t="str">
        <f>IF(INDEX('Afvalgegevens LMA'!$A$1:$BK$1003,RelGegevens!$A334+'Data LMA'!$A$2,RelGegevens!L$2)="","",INDEX('Afvalgegevens LMA'!$A$1:$BK$1003,RelGegevens!$A334+'Data LMA'!$A$2,RelGegevens!L$2))</f>
        <v/>
      </c>
      <c r="M334" s="5" t="str">
        <f>IF(INDEX('Afvalgegevens LMA'!$A$1:$BK$1003,RelGegevens!$A334+'Data LMA'!$A$2,RelGegevens!M$2)="","",INDEX('Afvalgegevens LMA'!$A$1:$BK$1003,RelGegevens!$A334+'Data LMA'!$A$2,RelGegevens!M$2))</f>
        <v/>
      </c>
    </row>
    <row r="335" spans="1:13" x14ac:dyDescent="0.25">
      <c r="A335" s="8">
        <f t="shared" si="36"/>
        <v>333</v>
      </c>
      <c r="B335" s="8" t="str">
        <f t="shared" si="37"/>
        <v/>
      </c>
      <c r="C335" s="8" t="str">
        <f t="shared" si="38"/>
        <v/>
      </c>
      <c r="D335" s="5">
        <f t="shared" si="39"/>
        <v>-1</v>
      </c>
      <c r="E335" s="5">
        <f t="shared" si="40"/>
        <v>-1</v>
      </c>
      <c r="F335" s="5" t="str">
        <f t="shared" si="41"/>
        <v/>
      </c>
      <c r="G335" s="5" t="str">
        <f>IF(INDEX('Afvalgegevens LMA'!$A$1:$BK$1003,RelGegevens!$A335+'Data LMA'!$A$2,RelGegevens!G$2)="","",INDEX('Afvalgegevens LMA'!$A$1:$BK$1003,RelGegevens!$A335+'Data LMA'!$A$2,RelGegevens!G$2))</f>
        <v/>
      </c>
      <c r="H335" s="5" t="str">
        <f>IF(INDEX('Afvalgegevens LMA'!$A$1:$BK$1003,RelGegevens!$A335+'Data LMA'!$A$2,RelGegevens!H$2)="","",INDEX('Afvalgegevens LMA'!$A$1:$BK$1003,RelGegevens!$A335+'Data LMA'!$A$2,RelGegevens!H$2))</f>
        <v/>
      </c>
      <c r="I335" s="5" t="str">
        <f>IF(INDEX('Afvalgegevens LMA'!$A$1:$BK$1003,RelGegevens!$A335+'Data LMA'!$A$2,RelGegevens!I$2)="","",INDEX('Afvalgegevens LMA'!$A$1:$BK$1003,RelGegevens!$A335+'Data LMA'!$A$2,RelGegevens!I$2))</f>
        <v/>
      </c>
      <c r="J335" s="5" t="str">
        <f>IF(INDEX('Afvalgegevens LMA'!$A$1:$BK$1003,RelGegevens!$A335+'Data LMA'!$A$2,RelGegevens!J$2)="","",INDEX('Afvalgegevens LMA'!$A$1:$BK$1003,RelGegevens!$A335+'Data LMA'!$A$2,RelGegevens!J$2))</f>
        <v/>
      </c>
      <c r="K335" s="5" t="str">
        <f>IF(INDEX('Afvalgegevens LMA'!$A$1:$BK$1003,RelGegevens!$A335+'Data LMA'!$A$2,RelGegevens!K$2)="","",INDEX('Afvalgegevens LMA'!$A$1:$BK$1003,RelGegevens!$A335+'Data LMA'!$A$2,RelGegevens!K$2))</f>
        <v/>
      </c>
      <c r="L335" s="5" t="str">
        <f>IF(INDEX('Afvalgegevens LMA'!$A$1:$BK$1003,RelGegevens!$A335+'Data LMA'!$A$2,RelGegevens!L$2)="","",INDEX('Afvalgegevens LMA'!$A$1:$BK$1003,RelGegevens!$A335+'Data LMA'!$A$2,RelGegevens!L$2))</f>
        <v/>
      </c>
      <c r="M335" s="5" t="str">
        <f>IF(INDEX('Afvalgegevens LMA'!$A$1:$BK$1003,RelGegevens!$A335+'Data LMA'!$A$2,RelGegevens!M$2)="","",INDEX('Afvalgegevens LMA'!$A$1:$BK$1003,RelGegevens!$A335+'Data LMA'!$A$2,RelGegevens!M$2))</f>
        <v/>
      </c>
    </row>
    <row r="336" spans="1:13" x14ac:dyDescent="0.25">
      <c r="A336" s="8">
        <f t="shared" si="36"/>
        <v>334</v>
      </c>
      <c r="B336" s="8" t="str">
        <f t="shared" si="37"/>
        <v/>
      </c>
      <c r="C336" s="8" t="str">
        <f t="shared" si="38"/>
        <v/>
      </c>
      <c r="D336" s="5">
        <f t="shared" si="39"/>
        <v>-1</v>
      </c>
      <c r="E336" s="5">
        <f t="shared" si="40"/>
        <v>-1</v>
      </c>
      <c r="F336" s="5" t="str">
        <f t="shared" si="41"/>
        <v/>
      </c>
      <c r="G336" s="5" t="str">
        <f>IF(INDEX('Afvalgegevens LMA'!$A$1:$BK$1003,RelGegevens!$A336+'Data LMA'!$A$2,RelGegevens!G$2)="","",INDEX('Afvalgegevens LMA'!$A$1:$BK$1003,RelGegevens!$A336+'Data LMA'!$A$2,RelGegevens!G$2))</f>
        <v/>
      </c>
      <c r="H336" s="5" t="str">
        <f>IF(INDEX('Afvalgegevens LMA'!$A$1:$BK$1003,RelGegevens!$A336+'Data LMA'!$A$2,RelGegevens!H$2)="","",INDEX('Afvalgegevens LMA'!$A$1:$BK$1003,RelGegevens!$A336+'Data LMA'!$A$2,RelGegevens!H$2))</f>
        <v/>
      </c>
      <c r="I336" s="5" t="str">
        <f>IF(INDEX('Afvalgegevens LMA'!$A$1:$BK$1003,RelGegevens!$A336+'Data LMA'!$A$2,RelGegevens!I$2)="","",INDEX('Afvalgegevens LMA'!$A$1:$BK$1003,RelGegevens!$A336+'Data LMA'!$A$2,RelGegevens!I$2))</f>
        <v/>
      </c>
      <c r="J336" s="5" t="str">
        <f>IF(INDEX('Afvalgegevens LMA'!$A$1:$BK$1003,RelGegevens!$A336+'Data LMA'!$A$2,RelGegevens!J$2)="","",INDEX('Afvalgegevens LMA'!$A$1:$BK$1003,RelGegevens!$A336+'Data LMA'!$A$2,RelGegevens!J$2))</f>
        <v/>
      </c>
      <c r="K336" s="5" t="str">
        <f>IF(INDEX('Afvalgegevens LMA'!$A$1:$BK$1003,RelGegevens!$A336+'Data LMA'!$A$2,RelGegevens!K$2)="","",INDEX('Afvalgegevens LMA'!$A$1:$BK$1003,RelGegevens!$A336+'Data LMA'!$A$2,RelGegevens!K$2))</f>
        <v/>
      </c>
      <c r="L336" s="5" t="str">
        <f>IF(INDEX('Afvalgegevens LMA'!$A$1:$BK$1003,RelGegevens!$A336+'Data LMA'!$A$2,RelGegevens!L$2)="","",INDEX('Afvalgegevens LMA'!$A$1:$BK$1003,RelGegevens!$A336+'Data LMA'!$A$2,RelGegevens!L$2))</f>
        <v/>
      </c>
      <c r="M336" s="5" t="str">
        <f>IF(INDEX('Afvalgegevens LMA'!$A$1:$BK$1003,RelGegevens!$A336+'Data LMA'!$A$2,RelGegevens!M$2)="","",INDEX('Afvalgegevens LMA'!$A$1:$BK$1003,RelGegevens!$A336+'Data LMA'!$A$2,RelGegevens!M$2))</f>
        <v/>
      </c>
    </row>
    <row r="337" spans="1:13" x14ac:dyDescent="0.25">
      <c r="A337" s="8">
        <f t="shared" si="36"/>
        <v>335</v>
      </c>
      <c r="B337" s="8" t="str">
        <f t="shared" si="37"/>
        <v/>
      </c>
      <c r="C337" s="8" t="str">
        <f t="shared" si="38"/>
        <v/>
      </c>
      <c r="D337" s="5">
        <f t="shared" si="39"/>
        <v>-1</v>
      </c>
      <c r="E337" s="5">
        <f t="shared" si="40"/>
        <v>-1</v>
      </c>
      <c r="F337" s="5" t="str">
        <f t="shared" si="41"/>
        <v/>
      </c>
      <c r="G337" s="5" t="str">
        <f>IF(INDEX('Afvalgegevens LMA'!$A$1:$BK$1003,RelGegevens!$A337+'Data LMA'!$A$2,RelGegevens!G$2)="","",INDEX('Afvalgegevens LMA'!$A$1:$BK$1003,RelGegevens!$A337+'Data LMA'!$A$2,RelGegevens!G$2))</f>
        <v/>
      </c>
      <c r="H337" s="5" t="str">
        <f>IF(INDEX('Afvalgegevens LMA'!$A$1:$BK$1003,RelGegevens!$A337+'Data LMA'!$A$2,RelGegevens!H$2)="","",INDEX('Afvalgegevens LMA'!$A$1:$BK$1003,RelGegevens!$A337+'Data LMA'!$A$2,RelGegevens!H$2))</f>
        <v/>
      </c>
      <c r="I337" s="5" t="str">
        <f>IF(INDEX('Afvalgegevens LMA'!$A$1:$BK$1003,RelGegevens!$A337+'Data LMA'!$A$2,RelGegevens!I$2)="","",INDEX('Afvalgegevens LMA'!$A$1:$BK$1003,RelGegevens!$A337+'Data LMA'!$A$2,RelGegevens!I$2))</f>
        <v/>
      </c>
      <c r="J337" s="5" t="str">
        <f>IF(INDEX('Afvalgegevens LMA'!$A$1:$BK$1003,RelGegevens!$A337+'Data LMA'!$A$2,RelGegevens!J$2)="","",INDEX('Afvalgegevens LMA'!$A$1:$BK$1003,RelGegevens!$A337+'Data LMA'!$A$2,RelGegevens!J$2))</f>
        <v/>
      </c>
      <c r="K337" s="5" t="str">
        <f>IF(INDEX('Afvalgegevens LMA'!$A$1:$BK$1003,RelGegevens!$A337+'Data LMA'!$A$2,RelGegevens!K$2)="","",INDEX('Afvalgegevens LMA'!$A$1:$BK$1003,RelGegevens!$A337+'Data LMA'!$A$2,RelGegevens!K$2))</f>
        <v/>
      </c>
      <c r="L337" s="5" t="str">
        <f>IF(INDEX('Afvalgegevens LMA'!$A$1:$BK$1003,RelGegevens!$A337+'Data LMA'!$A$2,RelGegevens!L$2)="","",INDEX('Afvalgegevens LMA'!$A$1:$BK$1003,RelGegevens!$A337+'Data LMA'!$A$2,RelGegevens!L$2))</f>
        <v/>
      </c>
      <c r="M337" s="5" t="str">
        <f>IF(INDEX('Afvalgegevens LMA'!$A$1:$BK$1003,RelGegevens!$A337+'Data LMA'!$A$2,RelGegevens!M$2)="","",INDEX('Afvalgegevens LMA'!$A$1:$BK$1003,RelGegevens!$A337+'Data LMA'!$A$2,RelGegevens!M$2))</f>
        <v/>
      </c>
    </row>
    <row r="338" spans="1:13" x14ac:dyDescent="0.25">
      <c r="A338" s="8">
        <f t="shared" si="36"/>
        <v>336</v>
      </c>
      <c r="B338" s="8" t="str">
        <f t="shared" si="37"/>
        <v/>
      </c>
      <c r="C338" s="8" t="str">
        <f t="shared" si="38"/>
        <v/>
      </c>
      <c r="D338" s="5">
        <f t="shared" si="39"/>
        <v>-1</v>
      </c>
      <c r="E338" s="5">
        <f t="shared" si="40"/>
        <v>-1</v>
      </c>
      <c r="F338" s="5" t="str">
        <f t="shared" si="41"/>
        <v/>
      </c>
      <c r="G338" s="5" t="str">
        <f>IF(INDEX('Afvalgegevens LMA'!$A$1:$BK$1003,RelGegevens!$A338+'Data LMA'!$A$2,RelGegevens!G$2)="","",INDEX('Afvalgegevens LMA'!$A$1:$BK$1003,RelGegevens!$A338+'Data LMA'!$A$2,RelGegevens!G$2))</f>
        <v/>
      </c>
      <c r="H338" s="5" t="str">
        <f>IF(INDEX('Afvalgegevens LMA'!$A$1:$BK$1003,RelGegevens!$A338+'Data LMA'!$A$2,RelGegevens!H$2)="","",INDEX('Afvalgegevens LMA'!$A$1:$BK$1003,RelGegevens!$A338+'Data LMA'!$A$2,RelGegevens!H$2))</f>
        <v/>
      </c>
      <c r="I338" s="5" t="str">
        <f>IF(INDEX('Afvalgegevens LMA'!$A$1:$BK$1003,RelGegevens!$A338+'Data LMA'!$A$2,RelGegevens!I$2)="","",INDEX('Afvalgegevens LMA'!$A$1:$BK$1003,RelGegevens!$A338+'Data LMA'!$A$2,RelGegevens!I$2))</f>
        <v/>
      </c>
      <c r="J338" s="5" t="str">
        <f>IF(INDEX('Afvalgegevens LMA'!$A$1:$BK$1003,RelGegevens!$A338+'Data LMA'!$A$2,RelGegevens!J$2)="","",INDEX('Afvalgegevens LMA'!$A$1:$BK$1003,RelGegevens!$A338+'Data LMA'!$A$2,RelGegevens!J$2))</f>
        <v/>
      </c>
      <c r="K338" s="5" t="str">
        <f>IF(INDEX('Afvalgegevens LMA'!$A$1:$BK$1003,RelGegevens!$A338+'Data LMA'!$A$2,RelGegevens!K$2)="","",INDEX('Afvalgegevens LMA'!$A$1:$BK$1003,RelGegevens!$A338+'Data LMA'!$A$2,RelGegevens!K$2))</f>
        <v/>
      </c>
      <c r="L338" s="5" t="str">
        <f>IF(INDEX('Afvalgegevens LMA'!$A$1:$BK$1003,RelGegevens!$A338+'Data LMA'!$A$2,RelGegevens!L$2)="","",INDEX('Afvalgegevens LMA'!$A$1:$BK$1003,RelGegevens!$A338+'Data LMA'!$A$2,RelGegevens!L$2))</f>
        <v/>
      </c>
      <c r="M338" s="5" t="str">
        <f>IF(INDEX('Afvalgegevens LMA'!$A$1:$BK$1003,RelGegevens!$A338+'Data LMA'!$A$2,RelGegevens!M$2)="","",INDEX('Afvalgegevens LMA'!$A$1:$BK$1003,RelGegevens!$A338+'Data LMA'!$A$2,RelGegevens!M$2))</f>
        <v/>
      </c>
    </row>
    <row r="339" spans="1:13" x14ac:dyDescent="0.25">
      <c r="A339" s="8">
        <f t="shared" si="36"/>
        <v>337</v>
      </c>
      <c r="B339" s="8" t="str">
        <f t="shared" si="37"/>
        <v/>
      </c>
      <c r="C339" s="8" t="str">
        <f t="shared" si="38"/>
        <v/>
      </c>
      <c r="D339" s="5">
        <f t="shared" si="39"/>
        <v>-1</v>
      </c>
      <c r="E339" s="5">
        <f t="shared" si="40"/>
        <v>-1</v>
      </c>
      <c r="F339" s="5" t="str">
        <f t="shared" si="41"/>
        <v/>
      </c>
      <c r="G339" s="5" t="str">
        <f>IF(INDEX('Afvalgegevens LMA'!$A$1:$BK$1003,RelGegevens!$A339+'Data LMA'!$A$2,RelGegevens!G$2)="","",INDEX('Afvalgegevens LMA'!$A$1:$BK$1003,RelGegevens!$A339+'Data LMA'!$A$2,RelGegevens!G$2))</f>
        <v/>
      </c>
      <c r="H339" s="5" t="str">
        <f>IF(INDEX('Afvalgegevens LMA'!$A$1:$BK$1003,RelGegevens!$A339+'Data LMA'!$A$2,RelGegevens!H$2)="","",INDEX('Afvalgegevens LMA'!$A$1:$BK$1003,RelGegevens!$A339+'Data LMA'!$A$2,RelGegevens!H$2))</f>
        <v/>
      </c>
      <c r="I339" s="5" t="str">
        <f>IF(INDEX('Afvalgegevens LMA'!$A$1:$BK$1003,RelGegevens!$A339+'Data LMA'!$A$2,RelGegevens!I$2)="","",INDEX('Afvalgegevens LMA'!$A$1:$BK$1003,RelGegevens!$A339+'Data LMA'!$A$2,RelGegevens!I$2))</f>
        <v/>
      </c>
      <c r="J339" s="5" t="str">
        <f>IF(INDEX('Afvalgegevens LMA'!$A$1:$BK$1003,RelGegevens!$A339+'Data LMA'!$A$2,RelGegevens!J$2)="","",INDEX('Afvalgegevens LMA'!$A$1:$BK$1003,RelGegevens!$A339+'Data LMA'!$A$2,RelGegevens!J$2))</f>
        <v/>
      </c>
      <c r="K339" s="5" t="str">
        <f>IF(INDEX('Afvalgegevens LMA'!$A$1:$BK$1003,RelGegevens!$A339+'Data LMA'!$A$2,RelGegevens!K$2)="","",INDEX('Afvalgegevens LMA'!$A$1:$BK$1003,RelGegevens!$A339+'Data LMA'!$A$2,RelGegevens!K$2))</f>
        <v/>
      </c>
      <c r="L339" s="5" t="str">
        <f>IF(INDEX('Afvalgegevens LMA'!$A$1:$BK$1003,RelGegevens!$A339+'Data LMA'!$A$2,RelGegevens!L$2)="","",INDEX('Afvalgegevens LMA'!$A$1:$BK$1003,RelGegevens!$A339+'Data LMA'!$A$2,RelGegevens!L$2))</f>
        <v/>
      </c>
      <c r="M339" s="5" t="str">
        <f>IF(INDEX('Afvalgegevens LMA'!$A$1:$BK$1003,RelGegevens!$A339+'Data LMA'!$A$2,RelGegevens!M$2)="","",INDEX('Afvalgegevens LMA'!$A$1:$BK$1003,RelGegevens!$A339+'Data LMA'!$A$2,RelGegevens!M$2))</f>
        <v/>
      </c>
    </row>
    <row r="340" spans="1:13" x14ac:dyDescent="0.25">
      <c r="A340" s="8">
        <f t="shared" si="36"/>
        <v>338</v>
      </c>
      <c r="B340" s="8" t="str">
        <f t="shared" si="37"/>
        <v/>
      </c>
      <c r="C340" s="8" t="str">
        <f t="shared" si="38"/>
        <v/>
      </c>
      <c r="D340" s="5">
        <f t="shared" si="39"/>
        <v>-1</v>
      </c>
      <c r="E340" s="5">
        <f t="shared" si="40"/>
        <v>-1</v>
      </c>
      <c r="F340" s="5" t="str">
        <f t="shared" si="41"/>
        <v/>
      </c>
      <c r="G340" s="5" t="str">
        <f>IF(INDEX('Afvalgegevens LMA'!$A$1:$BK$1003,RelGegevens!$A340+'Data LMA'!$A$2,RelGegevens!G$2)="","",INDEX('Afvalgegevens LMA'!$A$1:$BK$1003,RelGegevens!$A340+'Data LMA'!$A$2,RelGegevens!G$2))</f>
        <v/>
      </c>
      <c r="H340" s="5" t="str">
        <f>IF(INDEX('Afvalgegevens LMA'!$A$1:$BK$1003,RelGegevens!$A340+'Data LMA'!$A$2,RelGegevens!H$2)="","",INDEX('Afvalgegevens LMA'!$A$1:$BK$1003,RelGegevens!$A340+'Data LMA'!$A$2,RelGegevens!H$2))</f>
        <v/>
      </c>
      <c r="I340" s="5" t="str">
        <f>IF(INDEX('Afvalgegevens LMA'!$A$1:$BK$1003,RelGegevens!$A340+'Data LMA'!$A$2,RelGegevens!I$2)="","",INDEX('Afvalgegevens LMA'!$A$1:$BK$1003,RelGegevens!$A340+'Data LMA'!$A$2,RelGegevens!I$2))</f>
        <v/>
      </c>
      <c r="J340" s="5" t="str">
        <f>IF(INDEX('Afvalgegevens LMA'!$A$1:$BK$1003,RelGegevens!$A340+'Data LMA'!$A$2,RelGegevens!J$2)="","",INDEX('Afvalgegevens LMA'!$A$1:$BK$1003,RelGegevens!$A340+'Data LMA'!$A$2,RelGegevens!J$2))</f>
        <v/>
      </c>
      <c r="K340" s="5" t="str">
        <f>IF(INDEX('Afvalgegevens LMA'!$A$1:$BK$1003,RelGegevens!$A340+'Data LMA'!$A$2,RelGegevens!K$2)="","",INDEX('Afvalgegevens LMA'!$A$1:$BK$1003,RelGegevens!$A340+'Data LMA'!$A$2,RelGegevens!K$2))</f>
        <v/>
      </c>
      <c r="L340" s="5" t="str">
        <f>IF(INDEX('Afvalgegevens LMA'!$A$1:$BK$1003,RelGegevens!$A340+'Data LMA'!$A$2,RelGegevens!L$2)="","",INDEX('Afvalgegevens LMA'!$A$1:$BK$1003,RelGegevens!$A340+'Data LMA'!$A$2,RelGegevens!L$2))</f>
        <v/>
      </c>
      <c r="M340" s="5" t="str">
        <f>IF(INDEX('Afvalgegevens LMA'!$A$1:$BK$1003,RelGegevens!$A340+'Data LMA'!$A$2,RelGegevens!M$2)="","",INDEX('Afvalgegevens LMA'!$A$1:$BK$1003,RelGegevens!$A340+'Data LMA'!$A$2,RelGegevens!M$2))</f>
        <v/>
      </c>
    </row>
    <row r="341" spans="1:13" x14ac:dyDescent="0.25">
      <c r="A341" s="8">
        <f t="shared" si="36"/>
        <v>339</v>
      </c>
      <c r="B341" s="8" t="str">
        <f t="shared" si="37"/>
        <v/>
      </c>
      <c r="C341" s="8" t="str">
        <f t="shared" si="38"/>
        <v/>
      </c>
      <c r="D341" s="5">
        <f t="shared" si="39"/>
        <v>-1</v>
      </c>
      <c r="E341" s="5">
        <f t="shared" si="40"/>
        <v>-1</v>
      </c>
      <c r="F341" s="5" t="str">
        <f t="shared" si="41"/>
        <v/>
      </c>
      <c r="G341" s="5" t="str">
        <f>IF(INDEX('Afvalgegevens LMA'!$A$1:$BK$1003,RelGegevens!$A341+'Data LMA'!$A$2,RelGegevens!G$2)="","",INDEX('Afvalgegevens LMA'!$A$1:$BK$1003,RelGegevens!$A341+'Data LMA'!$A$2,RelGegevens!G$2))</f>
        <v/>
      </c>
      <c r="H341" s="5" t="str">
        <f>IF(INDEX('Afvalgegevens LMA'!$A$1:$BK$1003,RelGegevens!$A341+'Data LMA'!$A$2,RelGegevens!H$2)="","",INDEX('Afvalgegevens LMA'!$A$1:$BK$1003,RelGegevens!$A341+'Data LMA'!$A$2,RelGegevens!H$2))</f>
        <v/>
      </c>
      <c r="I341" s="5" t="str">
        <f>IF(INDEX('Afvalgegevens LMA'!$A$1:$BK$1003,RelGegevens!$A341+'Data LMA'!$A$2,RelGegevens!I$2)="","",INDEX('Afvalgegevens LMA'!$A$1:$BK$1003,RelGegevens!$A341+'Data LMA'!$A$2,RelGegevens!I$2))</f>
        <v/>
      </c>
      <c r="J341" s="5" t="str">
        <f>IF(INDEX('Afvalgegevens LMA'!$A$1:$BK$1003,RelGegevens!$A341+'Data LMA'!$A$2,RelGegevens!J$2)="","",INDEX('Afvalgegevens LMA'!$A$1:$BK$1003,RelGegevens!$A341+'Data LMA'!$A$2,RelGegevens!J$2))</f>
        <v/>
      </c>
      <c r="K341" s="5" t="str">
        <f>IF(INDEX('Afvalgegevens LMA'!$A$1:$BK$1003,RelGegevens!$A341+'Data LMA'!$A$2,RelGegevens!K$2)="","",INDEX('Afvalgegevens LMA'!$A$1:$BK$1003,RelGegevens!$A341+'Data LMA'!$A$2,RelGegevens!K$2))</f>
        <v/>
      </c>
      <c r="L341" s="5" t="str">
        <f>IF(INDEX('Afvalgegevens LMA'!$A$1:$BK$1003,RelGegevens!$A341+'Data LMA'!$A$2,RelGegevens!L$2)="","",INDEX('Afvalgegevens LMA'!$A$1:$BK$1003,RelGegevens!$A341+'Data LMA'!$A$2,RelGegevens!L$2))</f>
        <v/>
      </c>
      <c r="M341" s="5" t="str">
        <f>IF(INDEX('Afvalgegevens LMA'!$A$1:$BK$1003,RelGegevens!$A341+'Data LMA'!$A$2,RelGegevens!M$2)="","",INDEX('Afvalgegevens LMA'!$A$1:$BK$1003,RelGegevens!$A341+'Data LMA'!$A$2,RelGegevens!M$2))</f>
        <v/>
      </c>
    </row>
    <row r="342" spans="1:13" x14ac:dyDescent="0.25">
      <c r="A342" s="8">
        <f t="shared" si="36"/>
        <v>340</v>
      </c>
      <c r="B342" s="8" t="str">
        <f t="shared" si="37"/>
        <v/>
      </c>
      <c r="C342" s="8" t="str">
        <f t="shared" si="38"/>
        <v/>
      </c>
      <c r="D342" s="5">
        <f t="shared" si="39"/>
        <v>-1</v>
      </c>
      <c r="E342" s="5">
        <f t="shared" si="40"/>
        <v>-1</v>
      </c>
      <c r="F342" s="5" t="str">
        <f t="shared" si="41"/>
        <v/>
      </c>
      <c r="G342" s="5" t="str">
        <f>IF(INDEX('Afvalgegevens LMA'!$A$1:$BK$1003,RelGegevens!$A342+'Data LMA'!$A$2,RelGegevens!G$2)="","",INDEX('Afvalgegevens LMA'!$A$1:$BK$1003,RelGegevens!$A342+'Data LMA'!$A$2,RelGegevens!G$2))</f>
        <v/>
      </c>
      <c r="H342" s="5" t="str">
        <f>IF(INDEX('Afvalgegevens LMA'!$A$1:$BK$1003,RelGegevens!$A342+'Data LMA'!$A$2,RelGegevens!H$2)="","",INDEX('Afvalgegevens LMA'!$A$1:$BK$1003,RelGegevens!$A342+'Data LMA'!$A$2,RelGegevens!H$2))</f>
        <v/>
      </c>
      <c r="I342" s="5" t="str">
        <f>IF(INDEX('Afvalgegevens LMA'!$A$1:$BK$1003,RelGegevens!$A342+'Data LMA'!$A$2,RelGegevens!I$2)="","",INDEX('Afvalgegevens LMA'!$A$1:$BK$1003,RelGegevens!$A342+'Data LMA'!$A$2,RelGegevens!I$2))</f>
        <v/>
      </c>
      <c r="J342" s="5" t="str">
        <f>IF(INDEX('Afvalgegevens LMA'!$A$1:$BK$1003,RelGegevens!$A342+'Data LMA'!$A$2,RelGegevens!J$2)="","",INDEX('Afvalgegevens LMA'!$A$1:$BK$1003,RelGegevens!$A342+'Data LMA'!$A$2,RelGegevens!J$2))</f>
        <v/>
      </c>
      <c r="K342" s="5" t="str">
        <f>IF(INDEX('Afvalgegevens LMA'!$A$1:$BK$1003,RelGegevens!$A342+'Data LMA'!$A$2,RelGegevens!K$2)="","",INDEX('Afvalgegevens LMA'!$A$1:$BK$1003,RelGegevens!$A342+'Data LMA'!$A$2,RelGegevens!K$2))</f>
        <v/>
      </c>
      <c r="L342" s="5" t="str">
        <f>IF(INDEX('Afvalgegevens LMA'!$A$1:$BK$1003,RelGegevens!$A342+'Data LMA'!$A$2,RelGegevens!L$2)="","",INDEX('Afvalgegevens LMA'!$A$1:$BK$1003,RelGegevens!$A342+'Data LMA'!$A$2,RelGegevens!L$2))</f>
        <v/>
      </c>
      <c r="M342" s="5" t="str">
        <f>IF(INDEX('Afvalgegevens LMA'!$A$1:$BK$1003,RelGegevens!$A342+'Data LMA'!$A$2,RelGegevens!M$2)="","",INDEX('Afvalgegevens LMA'!$A$1:$BK$1003,RelGegevens!$A342+'Data LMA'!$A$2,RelGegevens!M$2))</f>
        <v/>
      </c>
    </row>
    <row r="343" spans="1:13" x14ac:dyDescent="0.25">
      <c r="A343" s="8">
        <f t="shared" si="36"/>
        <v>341</v>
      </c>
      <c r="B343" s="8" t="str">
        <f t="shared" si="37"/>
        <v/>
      </c>
      <c r="C343" s="8" t="str">
        <f t="shared" si="38"/>
        <v/>
      </c>
      <c r="D343" s="5">
        <f t="shared" si="39"/>
        <v>-1</v>
      </c>
      <c r="E343" s="5">
        <f t="shared" si="40"/>
        <v>-1</v>
      </c>
      <c r="F343" s="5" t="str">
        <f t="shared" si="41"/>
        <v/>
      </c>
      <c r="G343" s="5" t="str">
        <f>IF(INDEX('Afvalgegevens LMA'!$A$1:$BK$1003,RelGegevens!$A343+'Data LMA'!$A$2,RelGegevens!G$2)="","",INDEX('Afvalgegevens LMA'!$A$1:$BK$1003,RelGegevens!$A343+'Data LMA'!$A$2,RelGegevens!G$2))</f>
        <v/>
      </c>
      <c r="H343" s="5" t="str">
        <f>IF(INDEX('Afvalgegevens LMA'!$A$1:$BK$1003,RelGegevens!$A343+'Data LMA'!$A$2,RelGegevens!H$2)="","",INDEX('Afvalgegevens LMA'!$A$1:$BK$1003,RelGegevens!$A343+'Data LMA'!$A$2,RelGegevens!H$2))</f>
        <v/>
      </c>
      <c r="I343" s="5" t="str">
        <f>IF(INDEX('Afvalgegevens LMA'!$A$1:$BK$1003,RelGegevens!$A343+'Data LMA'!$A$2,RelGegevens!I$2)="","",INDEX('Afvalgegevens LMA'!$A$1:$BK$1003,RelGegevens!$A343+'Data LMA'!$A$2,RelGegevens!I$2))</f>
        <v/>
      </c>
      <c r="J343" s="5" t="str">
        <f>IF(INDEX('Afvalgegevens LMA'!$A$1:$BK$1003,RelGegevens!$A343+'Data LMA'!$A$2,RelGegevens!J$2)="","",INDEX('Afvalgegevens LMA'!$A$1:$BK$1003,RelGegevens!$A343+'Data LMA'!$A$2,RelGegevens!J$2))</f>
        <v/>
      </c>
      <c r="K343" s="5" t="str">
        <f>IF(INDEX('Afvalgegevens LMA'!$A$1:$BK$1003,RelGegevens!$A343+'Data LMA'!$A$2,RelGegevens!K$2)="","",INDEX('Afvalgegevens LMA'!$A$1:$BK$1003,RelGegevens!$A343+'Data LMA'!$A$2,RelGegevens!K$2))</f>
        <v/>
      </c>
      <c r="L343" s="5" t="str">
        <f>IF(INDEX('Afvalgegevens LMA'!$A$1:$BK$1003,RelGegevens!$A343+'Data LMA'!$A$2,RelGegevens!L$2)="","",INDEX('Afvalgegevens LMA'!$A$1:$BK$1003,RelGegevens!$A343+'Data LMA'!$A$2,RelGegevens!L$2))</f>
        <v/>
      </c>
      <c r="M343" s="5" t="str">
        <f>IF(INDEX('Afvalgegevens LMA'!$A$1:$BK$1003,RelGegevens!$A343+'Data LMA'!$A$2,RelGegevens!M$2)="","",INDEX('Afvalgegevens LMA'!$A$1:$BK$1003,RelGegevens!$A343+'Data LMA'!$A$2,RelGegevens!M$2))</f>
        <v/>
      </c>
    </row>
    <row r="344" spans="1:13" x14ac:dyDescent="0.25">
      <c r="A344" s="8">
        <f t="shared" si="36"/>
        <v>342</v>
      </c>
      <c r="B344" s="8" t="str">
        <f t="shared" si="37"/>
        <v/>
      </c>
      <c r="C344" s="8" t="str">
        <f t="shared" si="38"/>
        <v/>
      </c>
      <c r="D344" s="5">
        <f t="shared" si="39"/>
        <v>-1</v>
      </c>
      <c r="E344" s="5">
        <f t="shared" si="40"/>
        <v>-1</v>
      </c>
      <c r="F344" s="5" t="str">
        <f t="shared" si="41"/>
        <v/>
      </c>
      <c r="G344" s="5" t="str">
        <f>IF(INDEX('Afvalgegevens LMA'!$A$1:$BK$1003,RelGegevens!$A344+'Data LMA'!$A$2,RelGegevens!G$2)="","",INDEX('Afvalgegevens LMA'!$A$1:$BK$1003,RelGegevens!$A344+'Data LMA'!$A$2,RelGegevens!G$2))</f>
        <v/>
      </c>
      <c r="H344" s="5" t="str">
        <f>IF(INDEX('Afvalgegevens LMA'!$A$1:$BK$1003,RelGegevens!$A344+'Data LMA'!$A$2,RelGegevens!H$2)="","",INDEX('Afvalgegevens LMA'!$A$1:$BK$1003,RelGegevens!$A344+'Data LMA'!$A$2,RelGegevens!H$2))</f>
        <v/>
      </c>
      <c r="I344" s="5" t="str">
        <f>IF(INDEX('Afvalgegevens LMA'!$A$1:$BK$1003,RelGegevens!$A344+'Data LMA'!$A$2,RelGegevens!I$2)="","",INDEX('Afvalgegevens LMA'!$A$1:$BK$1003,RelGegevens!$A344+'Data LMA'!$A$2,RelGegevens!I$2))</f>
        <v/>
      </c>
      <c r="J344" s="5" t="str">
        <f>IF(INDEX('Afvalgegevens LMA'!$A$1:$BK$1003,RelGegevens!$A344+'Data LMA'!$A$2,RelGegevens!J$2)="","",INDEX('Afvalgegevens LMA'!$A$1:$BK$1003,RelGegevens!$A344+'Data LMA'!$A$2,RelGegevens!J$2))</f>
        <v/>
      </c>
      <c r="K344" s="5" t="str">
        <f>IF(INDEX('Afvalgegevens LMA'!$A$1:$BK$1003,RelGegevens!$A344+'Data LMA'!$A$2,RelGegevens!K$2)="","",INDEX('Afvalgegevens LMA'!$A$1:$BK$1003,RelGegevens!$A344+'Data LMA'!$A$2,RelGegevens!K$2))</f>
        <v/>
      </c>
      <c r="L344" s="5" t="str">
        <f>IF(INDEX('Afvalgegevens LMA'!$A$1:$BK$1003,RelGegevens!$A344+'Data LMA'!$A$2,RelGegevens!L$2)="","",INDEX('Afvalgegevens LMA'!$A$1:$BK$1003,RelGegevens!$A344+'Data LMA'!$A$2,RelGegevens!L$2))</f>
        <v/>
      </c>
      <c r="M344" s="5" t="str">
        <f>IF(INDEX('Afvalgegevens LMA'!$A$1:$BK$1003,RelGegevens!$A344+'Data LMA'!$A$2,RelGegevens!M$2)="","",INDEX('Afvalgegevens LMA'!$A$1:$BK$1003,RelGegevens!$A344+'Data LMA'!$A$2,RelGegevens!M$2))</f>
        <v/>
      </c>
    </row>
    <row r="345" spans="1:13" x14ac:dyDescent="0.25">
      <c r="A345" s="8">
        <f t="shared" si="36"/>
        <v>343</v>
      </c>
      <c r="B345" s="8" t="str">
        <f t="shared" si="37"/>
        <v/>
      </c>
      <c r="C345" s="8" t="str">
        <f t="shared" si="38"/>
        <v/>
      </c>
      <c r="D345" s="5">
        <f t="shared" si="39"/>
        <v>-1</v>
      </c>
      <c r="E345" s="5">
        <f t="shared" si="40"/>
        <v>-1</v>
      </c>
      <c r="F345" s="5" t="str">
        <f t="shared" si="41"/>
        <v/>
      </c>
      <c r="G345" s="5" t="str">
        <f>IF(INDEX('Afvalgegevens LMA'!$A$1:$BK$1003,RelGegevens!$A345+'Data LMA'!$A$2,RelGegevens!G$2)="","",INDEX('Afvalgegevens LMA'!$A$1:$BK$1003,RelGegevens!$A345+'Data LMA'!$A$2,RelGegevens!G$2))</f>
        <v/>
      </c>
      <c r="H345" s="5" t="str">
        <f>IF(INDEX('Afvalgegevens LMA'!$A$1:$BK$1003,RelGegevens!$A345+'Data LMA'!$A$2,RelGegevens!H$2)="","",INDEX('Afvalgegevens LMA'!$A$1:$BK$1003,RelGegevens!$A345+'Data LMA'!$A$2,RelGegevens!H$2))</f>
        <v/>
      </c>
      <c r="I345" s="5" t="str">
        <f>IF(INDEX('Afvalgegevens LMA'!$A$1:$BK$1003,RelGegevens!$A345+'Data LMA'!$A$2,RelGegevens!I$2)="","",INDEX('Afvalgegevens LMA'!$A$1:$BK$1003,RelGegevens!$A345+'Data LMA'!$A$2,RelGegevens!I$2))</f>
        <v/>
      </c>
      <c r="J345" s="5" t="str">
        <f>IF(INDEX('Afvalgegevens LMA'!$A$1:$BK$1003,RelGegevens!$A345+'Data LMA'!$A$2,RelGegevens!J$2)="","",INDEX('Afvalgegevens LMA'!$A$1:$BK$1003,RelGegevens!$A345+'Data LMA'!$A$2,RelGegevens!J$2))</f>
        <v/>
      </c>
      <c r="K345" s="5" t="str">
        <f>IF(INDEX('Afvalgegevens LMA'!$A$1:$BK$1003,RelGegevens!$A345+'Data LMA'!$A$2,RelGegevens!K$2)="","",INDEX('Afvalgegevens LMA'!$A$1:$BK$1003,RelGegevens!$A345+'Data LMA'!$A$2,RelGegevens!K$2))</f>
        <v/>
      </c>
      <c r="L345" s="5" t="str">
        <f>IF(INDEX('Afvalgegevens LMA'!$A$1:$BK$1003,RelGegevens!$A345+'Data LMA'!$A$2,RelGegevens!L$2)="","",INDEX('Afvalgegevens LMA'!$A$1:$BK$1003,RelGegevens!$A345+'Data LMA'!$A$2,RelGegevens!L$2))</f>
        <v/>
      </c>
      <c r="M345" s="5" t="str">
        <f>IF(INDEX('Afvalgegevens LMA'!$A$1:$BK$1003,RelGegevens!$A345+'Data LMA'!$A$2,RelGegevens!M$2)="","",INDEX('Afvalgegevens LMA'!$A$1:$BK$1003,RelGegevens!$A345+'Data LMA'!$A$2,RelGegevens!M$2))</f>
        <v/>
      </c>
    </row>
    <row r="346" spans="1:13" x14ac:dyDescent="0.25">
      <c r="A346" s="8">
        <f t="shared" si="36"/>
        <v>344</v>
      </c>
      <c r="B346" s="8" t="str">
        <f t="shared" si="37"/>
        <v/>
      </c>
      <c r="C346" s="8" t="str">
        <f t="shared" si="38"/>
        <v/>
      </c>
      <c r="D346" s="5">
        <f t="shared" si="39"/>
        <v>-1</v>
      </c>
      <c r="E346" s="5">
        <f t="shared" si="40"/>
        <v>-1</v>
      </c>
      <c r="F346" s="5" t="str">
        <f t="shared" si="41"/>
        <v/>
      </c>
      <c r="G346" s="5" t="str">
        <f>IF(INDEX('Afvalgegevens LMA'!$A$1:$BK$1003,RelGegevens!$A346+'Data LMA'!$A$2,RelGegevens!G$2)="","",INDEX('Afvalgegevens LMA'!$A$1:$BK$1003,RelGegevens!$A346+'Data LMA'!$A$2,RelGegevens!G$2))</f>
        <v/>
      </c>
      <c r="H346" s="5" t="str">
        <f>IF(INDEX('Afvalgegevens LMA'!$A$1:$BK$1003,RelGegevens!$A346+'Data LMA'!$A$2,RelGegevens!H$2)="","",INDEX('Afvalgegevens LMA'!$A$1:$BK$1003,RelGegevens!$A346+'Data LMA'!$A$2,RelGegevens!H$2))</f>
        <v/>
      </c>
      <c r="I346" s="5" t="str">
        <f>IF(INDEX('Afvalgegevens LMA'!$A$1:$BK$1003,RelGegevens!$A346+'Data LMA'!$A$2,RelGegevens!I$2)="","",INDEX('Afvalgegevens LMA'!$A$1:$BK$1003,RelGegevens!$A346+'Data LMA'!$A$2,RelGegevens!I$2))</f>
        <v/>
      </c>
      <c r="J346" s="5" t="str">
        <f>IF(INDEX('Afvalgegevens LMA'!$A$1:$BK$1003,RelGegevens!$A346+'Data LMA'!$A$2,RelGegevens!J$2)="","",INDEX('Afvalgegevens LMA'!$A$1:$BK$1003,RelGegevens!$A346+'Data LMA'!$A$2,RelGegevens!J$2))</f>
        <v/>
      </c>
      <c r="K346" s="5" t="str">
        <f>IF(INDEX('Afvalgegevens LMA'!$A$1:$BK$1003,RelGegevens!$A346+'Data LMA'!$A$2,RelGegevens!K$2)="","",INDEX('Afvalgegevens LMA'!$A$1:$BK$1003,RelGegevens!$A346+'Data LMA'!$A$2,RelGegevens!K$2))</f>
        <v/>
      </c>
      <c r="L346" s="5" t="str">
        <f>IF(INDEX('Afvalgegevens LMA'!$A$1:$BK$1003,RelGegevens!$A346+'Data LMA'!$A$2,RelGegevens!L$2)="","",INDEX('Afvalgegevens LMA'!$A$1:$BK$1003,RelGegevens!$A346+'Data LMA'!$A$2,RelGegevens!L$2))</f>
        <v/>
      </c>
      <c r="M346" s="5" t="str">
        <f>IF(INDEX('Afvalgegevens LMA'!$A$1:$BK$1003,RelGegevens!$A346+'Data LMA'!$A$2,RelGegevens!M$2)="","",INDEX('Afvalgegevens LMA'!$A$1:$BK$1003,RelGegevens!$A346+'Data LMA'!$A$2,RelGegevens!M$2))</f>
        <v/>
      </c>
    </row>
    <row r="347" spans="1:13" x14ac:dyDescent="0.25">
      <c r="A347" s="8">
        <f t="shared" si="36"/>
        <v>345</v>
      </c>
      <c r="B347" s="8" t="str">
        <f t="shared" si="37"/>
        <v/>
      </c>
      <c r="C347" s="8" t="str">
        <f t="shared" si="38"/>
        <v/>
      </c>
      <c r="D347" s="5">
        <f t="shared" si="39"/>
        <v>-1</v>
      </c>
      <c r="E347" s="5">
        <f t="shared" si="40"/>
        <v>-1</v>
      </c>
      <c r="F347" s="5" t="str">
        <f t="shared" si="41"/>
        <v/>
      </c>
      <c r="G347" s="5" t="str">
        <f>IF(INDEX('Afvalgegevens LMA'!$A$1:$BK$1003,RelGegevens!$A347+'Data LMA'!$A$2,RelGegevens!G$2)="","",INDEX('Afvalgegevens LMA'!$A$1:$BK$1003,RelGegevens!$A347+'Data LMA'!$A$2,RelGegevens!G$2))</f>
        <v/>
      </c>
      <c r="H347" s="5" t="str">
        <f>IF(INDEX('Afvalgegevens LMA'!$A$1:$BK$1003,RelGegevens!$A347+'Data LMA'!$A$2,RelGegevens!H$2)="","",INDEX('Afvalgegevens LMA'!$A$1:$BK$1003,RelGegevens!$A347+'Data LMA'!$A$2,RelGegevens!H$2))</f>
        <v/>
      </c>
      <c r="I347" s="5" t="str">
        <f>IF(INDEX('Afvalgegevens LMA'!$A$1:$BK$1003,RelGegevens!$A347+'Data LMA'!$A$2,RelGegevens!I$2)="","",INDEX('Afvalgegevens LMA'!$A$1:$BK$1003,RelGegevens!$A347+'Data LMA'!$A$2,RelGegevens!I$2))</f>
        <v/>
      </c>
      <c r="J347" s="5" t="str">
        <f>IF(INDEX('Afvalgegevens LMA'!$A$1:$BK$1003,RelGegevens!$A347+'Data LMA'!$A$2,RelGegevens!J$2)="","",INDEX('Afvalgegevens LMA'!$A$1:$BK$1003,RelGegevens!$A347+'Data LMA'!$A$2,RelGegevens!J$2))</f>
        <v/>
      </c>
      <c r="K347" s="5" t="str">
        <f>IF(INDEX('Afvalgegevens LMA'!$A$1:$BK$1003,RelGegevens!$A347+'Data LMA'!$A$2,RelGegevens!K$2)="","",INDEX('Afvalgegevens LMA'!$A$1:$BK$1003,RelGegevens!$A347+'Data LMA'!$A$2,RelGegevens!K$2))</f>
        <v/>
      </c>
      <c r="L347" s="5" t="str">
        <f>IF(INDEX('Afvalgegevens LMA'!$A$1:$BK$1003,RelGegevens!$A347+'Data LMA'!$A$2,RelGegevens!L$2)="","",INDEX('Afvalgegevens LMA'!$A$1:$BK$1003,RelGegevens!$A347+'Data LMA'!$A$2,RelGegevens!L$2))</f>
        <v/>
      </c>
      <c r="M347" s="5" t="str">
        <f>IF(INDEX('Afvalgegevens LMA'!$A$1:$BK$1003,RelGegevens!$A347+'Data LMA'!$A$2,RelGegevens!M$2)="","",INDEX('Afvalgegevens LMA'!$A$1:$BK$1003,RelGegevens!$A347+'Data LMA'!$A$2,RelGegevens!M$2))</f>
        <v/>
      </c>
    </row>
    <row r="348" spans="1:13" x14ac:dyDescent="0.25">
      <c r="A348" s="8">
        <f t="shared" si="36"/>
        <v>346</v>
      </c>
      <c r="B348" s="8" t="str">
        <f t="shared" si="37"/>
        <v/>
      </c>
      <c r="C348" s="8" t="str">
        <f t="shared" si="38"/>
        <v/>
      </c>
      <c r="D348" s="5">
        <f t="shared" si="39"/>
        <v>-1</v>
      </c>
      <c r="E348" s="5">
        <f t="shared" si="40"/>
        <v>-1</v>
      </c>
      <c r="F348" s="5" t="str">
        <f t="shared" si="41"/>
        <v/>
      </c>
      <c r="G348" s="5" t="str">
        <f>IF(INDEX('Afvalgegevens LMA'!$A$1:$BK$1003,RelGegevens!$A348+'Data LMA'!$A$2,RelGegevens!G$2)="","",INDEX('Afvalgegevens LMA'!$A$1:$BK$1003,RelGegevens!$A348+'Data LMA'!$A$2,RelGegevens!G$2))</f>
        <v/>
      </c>
      <c r="H348" s="5" t="str">
        <f>IF(INDEX('Afvalgegevens LMA'!$A$1:$BK$1003,RelGegevens!$A348+'Data LMA'!$A$2,RelGegevens!H$2)="","",INDEX('Afvalgegevens LMA'!$A$1:$BK$1003,RelGegevens!$A348+'Data LMA'!$A$2,RelGegevens!H$2))</f>
        <v/>
      </c>
      <c r="I348" s="5" t="str">
        <f>IF(INDEX('Afvalgegevens LMA'!$A$1:$BK$1003,RelGegevens!$A348+'Data LMA'!$A$2,RelGegevens!I$2)="","",INDEX('Afvalgegevens LMA'!$A$1:$BK$1003,RelGegevens!$A348+'Data LMA'!$A$2,RelGegevens!I$2))</f>
        <v/>
      </c>
      <c r="J348" s="5" t="str">
        <f>IF(INDEX('Afvalgegevens LMA'!$A$1:$BK$1003,RelGegevens!$A348+'Data LMA'!$A$2,RelGegevens!J$2)="","",INDEX('Afvalgegevens LMA'!$A$1:$BK$1003,RelGegevens!$A348+'Data LMA'!$A$2,RelGegevens!J$2))</f>
        <v/>
      </c>
      <c r="K348" s="5" t="str">
        <f>IF(INDEX('Afvalgegevens LMA'!$A$1:$BK$1003,RelGegevens!$A348+'Data LMA'!$A$2,RelGegevens!K$2)="","",INDEX('Afvalgegevens LMA'!$A$1:$BK$1003,RelGegevens!$A348+'Data LMA'!$A$2,RelGegevens!K$2))</f>
        <v/>
      </c>
      <c r="L348" s="5" t="str">
        <f>IF(INDEX('Afvalgegevens LMA'!$A$1:$BK$1003,RelGegevens!$A348+'Data LMA'!$A$2,RelGegevens!L$2)="","",INDEX('Afvalgegevens LMA'!$A$1:$BK$1003,RelGegevens!$A348+'Data LMA'!$A$2,RelGegevens!L$2))</f>
        <v/>
      </c>
      <c r="M348" s="5" t="str">
        <f>IF(INDEX('Afvalgegevens LMA'!$A$1:$BK$1003,RelGegevens!$A348+'Data LMA'!$A$2,RelGegevens!M$2)="","",INDEX('Afvalgegevens LMA'!$A$1:$BK$1003,RelGegevens!$A348+'Data LMA'!$A$2,RelGegevens!M$2))</f>
        <v/>
      </c>
    </row>
    <row r="349" spans="1:13" x14ac:dyDescent="0.25">
      <c r="A349" s="8">
        <f t="shared" si="36"/>
        <v>347</v>
      </c>
      <c r="B349" s="8" t="str">
        <f t="shared" si="37"/>
        <v/>
      </c>
      <c r="C349" s="8" t="str">
        <f t="shared" si="38"/>
        <v/>
      </c>
      <c r="D349" s="5">
        <f t="shared" si="39"/>
        <v>-1</v>
      </c>
      <c r="E349" s="5">
        <f t="shared" si="40"/>
        <v>-1</v>
      </c>
      <c r="F349" s="5" t="str">
        <f t="shared" si="41"/>
        <v/>
      </c>
      <c r="G349" s="5" t="str">
        <f>IF(INDEX('Afvalgegevens LMA'!$A$1:$BK$1003,RelGegevens!$A349+'Data LMA'!$A$2,RelGegevens!G$2)="","",INDEX('Afvalgegevens LMA'!$A$1:$BK$1003,RelGegevens!$A349+'Data LMA'!$A$2,RelGegevens!G$2))</f>
        <v/>
      </c>
      <c r="H349" s="5" t="str">
        <f>IF(INDEX('Afvalgegevens LMA'!$A$1:$BK$1003,RelGegevens!$A349+'Data LMA'!$A$2,RelGegevens!H$2)="","",INDEX('Afvalgegevens LMA'!$A$1:$BK$1003,RelGegevens!$A349+'Data LMA'!$A$2,RelGegevens!H$2))</f>
        <v/>
      </c>
      <c r="I349" s="5" t="str">
        <f>IF(INDEX('Afvalgegevens LMA'!$A$1:$BK$1003,RelGegevens!$A349+'Data LMA'!$A$2,RelGegevens!I$2)="","",INDEX('Afvalgegevens LMA'!$A$1:$BK$1003,RelGegevens!$A349+'Data LMA'!$A$2,RelGegevens!I$2))</f>
        <v/>
      </c>
      <c r="J349" s="5" t="str">
        <f>IF(INDEX('Afvalgegevens LMA'!$A$1:$BK$1003,RelGegevens!$A349+'Data LMA'!$A$2,RelGegevens!J$2)="","",INDEX('Afvalgegevens LMA'!$A$1:$BK$1003,RelGegevens!$A349+'Data LMA'!$A$2,RelGegevens!J$2))</f>
        <v/>
      </c>
      <c r="K349" s="5" t="str">
        <f>IF(INDEX('Afvalgegevens LMA'!$A$1:$BK$1003,RelGegevens!$A349+'Data LMA'!$A$2,RelGegevens!K$2)="","",INDEX('Afvalgegevens LMA'!$A$1:$BK$1003,RelGegevens!$A349+'Data LMA'!$A$2,RelGegevens!K$2))</f>
        <v/>
      </c>
      <c r="L349" s="5" t="str">
        <f>IF(INDEX('Afvalgegevens LMA'!$A$1:$BK$1003,RelGegevens!$A349+'Data LMA'!$A$2,RelGegevens!L$2)="","",INDEX('Afvalgegevens LMA'!$A$1:$BK$1003,RelGegevens!$A349+'Data LMA'!$A$2,RelGegevens!L$2))</f>
        <v/>
      </c>
      <c r="M349" s="5" t="str">
        <f>IF(INDEX('Afvalgegevens LMA'!$A$1:$BK$1003,RelGegevens!$A349+'Data LMA'!$A$2,RelGegevens!M$2)="","",INDEX('Afvalgegevens LMA'!$A$1:$BK$1003,RelGegevens!$A349+'Data LMA'!$A$2,RelGegevens!M$2))</f>
        <v/>
      </c>
    </row>
    <row r="350" spans="1:13" x14ac:dyDescent="0.25">
      <c r="A350" s="8">
        <f t="shared" si="36"/>
        <v>348</v>
      </c>
      <c r="B350" s="8" t="str">
        <f t="shared" si="37"/>
        <v/>
      </c>
      <c r="C350" s="8" t="str">
        <f t="shared" si="38"/>
        <v/>
      </c>
      <c r="D350" s="5">
        <f t="shared" si="39"/>
        <v>-1</v>
      </c>
      <c r="E350" s="5">
        <f t="shared" si="40"/>
        <v>-1</v>
      </c>
      <c r="F350" s="5" t="str">
        <f t="shared" si="41"/>
        <v/>
      </c>
      <c r="G350" s="5" t="str">
        <f>IF(INDEX('Afvalgegevens LMA'!$A$1:$BK$1003,RelGegevens!$A350+'Data LMA'!$A$2,RelGegevens!G$2)="","",INDEX('Afvalgegevens LMA'!$A$1:$BK$1003,RelGegevens!$A350+'Data LMA'!$A$2,RelGegevens!G$2))</f>
        <v/>
      </c>
      <c r="H350" s="5" t="str">
        <f>IF(INDEX('Afvalgegevens LMA'!$A$1:$BK$1003,RelGegevens!$A350+'Data LMA'!$A$2,RelGegevens!H$2)="","",INDEX('Afvalgegevens LMA'!$A$1:$BK$1003,RelGegevens!$A350+'Data LMA'!$A$2,RelGegevens!H$2))</f>
        <v/>
      </c>
      <c r="I350" s="5" t="str">
        <f>IF(INDEX('Afvalgegevens LMA'!$A$1:$BK$1003,RelGegevens!$A350+'Data LMA'!$A$2,RelGegevens!I$2)="","",INDEX('Afvalgegevens LMA'!$A$1:$BK$1003,RelGegevens!$A350+'Data LMA'!$A$2,RelGegevens!I$2))</f>
        <v/>
      </c>
      <c r="J350" s="5" t="str">
        <f>IF(INDEX('Afvalgegevens LMA'!$A$1:$BK$1003,RelGegevens!$A350+'Data LMA'!$A$2,RelGegevens!J$2)="","",INDEX('Afvalgegevens LMA'!$A$1:$BK$1003,RelGegevens!$A350+'Data LMA'!$A$2,RelGegevens!J$2))</f>
        <v/>
      </c>
      <c r="K350" s="5" t="str">
        <f>IF(INDEX('Afvalgegevens LMA'!$A$1:$BK$1003,RelGegevens!$A350+'Data LMA'!$A$2,RelGegevens!K$2)="","",INDEX('Afvalgegevens LMA'!$A$1:$BK$1003,RelGegevens!$A350+'Data LMA'!$A$2,RelGegevens!K$2))</f>
        <v/>
      </c>
      <c r="L350" s="5" t="str">
        <f>IF(INDEX('Afvalgegevens LMA'!$A$1:$BK$1003,RelGegevens!$A350+'Data LMA'!$A$2,RelGegevens!L$2)="","",INDEX('Afvalgegevens LMA'!$A$1:$BK$1003,RelGegevens!$A350+'Data LMA'!$A$2,RelGegevens!L$2))</f>
        <v/>
      </c>
      <c r="M350" s="5" t="str">
        <f>IF(INDEX('Afvalgegevens LMA'!$A$1:$BK$1003,RelGegevens!$A350+'Data LMA'!$A$2,RelGegevens!M$2)="","",INDEX('Afvalgegevens LMA'!$A$1:$BK$1003,RelGegevens!$A350+'Data LMA'!$A$2,RelGegevens!M$2))</f>
        <v/>
      </c>
    </row>
    <row r="351" spans="1:13" x14ac:dyDescent="0.25">
      <c r="A351" s="8">
        <f t="shared" si="36"/>
        <v>349</v>
      </c>
      <c r="B351" s="8" t="str">
        <f t="shared" si="37"/>
        <v/>
      </c>
      <c r="C351" s="8" t="str">
        <f t="shared" si="38"/>
        <v/>
      </c>
      <c r="D351" s="5">
        <f t="shared" si="39"/>
        <v>-1</v>
      </c>
      <c r="E351" s="5">
        <f t="shared" si="40"/>
        <v>-1</v>
      </c>
      <c r="F351" s="5" t="str">
        <f t="shared" si="41"/>
        <v/>
      </c>
      <c r="G351" s="5" t="str">
        <f>IF(INDEX('Afvalgegevens LMA'!$A$1:$BK$1003,RelGegevens!$A351+'Data LMA'!$A$2,RelGegevens!G$2)="","",INDEX('Afvalgegevens LMA'!$A$1:$BK$1003,RelGegevens!$A351+'Data LMA'!$A$2,RelGegevens!G$2))</f>
        <v/>
      </c>
      <c r="H351" s="5" t="str">
        <f>IF(INDEX('Afvalgegevens LMA'!$A$1:$BK$1003,RelGegevens!$A351+'Data LMA'!$A$2,RelGegevens!H$2)="","",INDEX('Afvalgegevens LMA'!$A$1:$BK$1003,RelGegevens!$A351+'Data LMA'!$A$2,RelGegevens!H$2))</f>
        <v/>
      </c>
      <c r="I351" s="5" t="str">
        <f>IF(INDEX('Afvalgegevens LMA'!$A$1:$BK$1003,RelGegevens!$A351+'Data LMA'!$A$2,RelGegevens!I$2)="","",INDEX('Afvalgegevens LMA'!$A$1:$BK$1003,RelGegevens!$A351+'Data LMA'!$A$2,RelGegevens!I$2))</f>
        <v/>
      </c>
      <c r="J351" s="5" t="str">
        <f>IF(INDEX('Afvalgegevens LMA'!$A$1:$BK$1003,RelGegevens!$A351+'Data LMA'!$A$2,RelGegevens!J$2)="","",INDEX('Afvalgegevens LMA'!$A$1:$BK$1003,RelGegevens!$A351+'Data LMA'!$A$2,RelGegevens!J$2))</f>
        <v/>
      </c>
      <c r="K351" s="5" t="str">
        <f>IF(INDEX('Afvalgegevens LMA'!$A$1:$BK$1003,RelGegevens!$A351+'Data LMA'!$A$2,RelGegevens!K$2)="","",INDEX('Afvalgegevens LMA'!$A$1:$BK$1003,RelGegevens!$A351+'Data LMA'!$A$2,RelGegevens!K$2))</f>
        <v/>
      </c>
      <c r="L351" s="5" t="str">
        <f>IF(INDEX('Afvalgegevens LMA'!$A$1:$BK$1003,RelGegevens!$A351+'Data LMA'!$A$2,RelGegevens!L$2)="","",INDEX('Afvalgegevens LMA'!$A$1:$BK$1003,RelGegevens!$A351+'Data LMA'!$A$2,RelGegevens!L$2))</f>
        <v/>
      </c>
      <c r="M351" s="5" t="str">
        <f>IF(INDEX('Afvalgegevens LMA'!$A$1:$BK$1003,RelGegevens!$A351+'Data LMA'!$A$2,RelGegevens!M$2)="","",INDEX('Afvalgegevens LMA'!$A$1:$BK$1003,RelGegevens!$A351+'Data LMA'!$A$2,RelGegevens!M$2))</f>
        <v/>
      </c>
    </row>
    <row r="352" spans="1:13" x14ac:dyDescent="0.25">
      <c r="A352" s="8">
        <f t="shared" si="36"/>
        <v>350</v>
      </c>
      <c r="B352" s="8" t="str">
        <f t="shared" si="37"/>
        <v/>
      </c>
      <c r="C352" s="8" t="str">
        <f t="shared" si="38"/>
        <v/>
      </c>
      <c r="D352" s="5">
        <f t="shared" si="39"/>
        <v>-1</v>
      </c>
      <c r="E352" s="5">
        <f t="shared" si="40"/>
        <v>-1</v>
      </c>
      <c r="F352" s="5" t="str">
        <f t="shared" si="41"/>
        <v/>
      </c>
      <c r="G352" s="5" t="str">
        <f>IF(INDEX('Afvalgegevens LMA'!$A$1:$BK$1003,RelGegevens!$A352+'Data LMA'!$A$2,RelGegevens!G$2)="","",INDEX('Afvalgegevens LMA'!$A$1:$BK$1003,RelGegevens!$A352+'Data LMA'!$A$2,RelGegevens!G$2))</f>
        <v/>
      </c>
      <c r="H352" s="5" t="str">
        <f>IF(INDEX('Afvalgegevens LMA'!$A$1:$BK$1003,RelGegevens!$A352+'Data LMA'!$A$2,RelGegevens!H$2)="","",INDEX('Afvalgegevens LMA'!$A$1:$BK$1003,RelGegevens!$A352+'Data LMA'!$A$2,RelGegevens!H$2))</f>
        <v/>
      </c>
      <c r="I352" s="5" t="str">
        <f>IF(INDEX('Afvalgegevens LMA'!$A$1:$BK$1003,RelGegevens!$A352+'Data LMA'!$A$2,RelGegevens!I$2)="","",INDEX('Afvalgegevens LMA'!$A$1:$BK$1003,RelGegevens!$A352+'Data LMA'!$A$2,RelGegevens!I$2))</f>
        <v/>
      </c>
      <c r="J352" s="5" t="str">
        <f>IF(INDEX('Afvalgegevens LMA'!$A$1:$BK$1003,RelGegevens!$A352+'Data LMA'!$A$2,RelGegevens!J$2)="","",INDEX('Afvalgegevens LMA'!$A$1:$BK$1003,RelGegevens!$A352+'Data LMA'!$A$2,RelGegevens!J$2))</f>
        <v/>
      </c>
      <c r="K352" s="5" t="str">
        <f>IF(INDEX('Afvalgegevens LMA'!$A$1:$BK$1003,RelGegevens!$A352+'Data LMA'!$A$2,RelGegevens!K$2)="","",INDEX('Afvalgegevens LMA'!$A$1:$BK$1003,RelGegevens!$A352+'Data LMA'!$A$2,RelGegevens!K$2))</f>
        <v/>
      </c>
      <c r="L352" s="5" t="str">
        <f>IF(INDEX('Afvalgegevens LMA'!$A$1:$BK$1003,RelGegevens!$A352+'Data LMA'!$A$2,RelGegevens!L$2)="","",INDEX('Afvalgegevens LMA'!$A$1:$BK$1003,RelGegevens!$A352+'Data LMA'!$A$2,RelGegevens!L$2))</f>
        <v/>
      </c>
      <c r="M352" s="5" t="str">
        <f>IF(INDEX('Afvalgegevens LMA'!$A$1:$BK$1003,RelGegevens!$A352+'Data LMA'!$A$2,RelGegevens!M$2)="","",INDEX('Afvalgegevens LMA'!$A$1:$BK$1003,RelGegevens!$A352+'Data LMA'!$A$2,RelGegevens!M$2))</f>
        <v/>
      </c>
    </row>
    <row r="353" spans="1:13" x14ac:dyDescent="0.25">
      <c r="A353" s="8">
        <f t="shared" si="36"/>
        <v>351</v>
      </c>
      <c r="B353" s="8" t="str">
        <f t="shared" si="37"/>
        <v/>
      </c>
      <c r="C353" s="8" t="str">
        <f t="shared" si="38"/>
        <v/>
      </c>
      <c r="D353" s="5">
        <f t="shared" si="39"/>
        <v>-1</v>
      </c>
      <c r="E353" s="5">
        <f t="shared" si="40"/>
        <v>-1</v>
      </c>
      <c r="F353" s="5" t="str">
        <f t="shared" si="41"/>
        <v/>
      </c>
      <c r="G353" s="5" t="str">
        <f>IF(INDEX('Afvalgegevens LMA'!$A$1:$BK$1003,RelGegevens!$A353+'Data LMA'!$A$2,RelGegevens!G$2)="","",INDEX('Afvalgegevens LMA'!$A$1:$BK$1003,RelGegevens!$A353+'Data LMA'!$A$2,RelGegevens!G$2))</f>
        <v/>
      </c>
      <c r="H353" s="5" t="str">
        <f>IF(INDEX('Afvalgegevens LMA'!$A$1:$BK$1003,RelGegevens!$A353+'Data LMA'!$A$2,RelGegevens!H$2)="","",INDEX('Afvalgegevens LMA'!$A$1:$BK$1003,RelGegevens!$A353+'Data LMA'!$A$2,RelGegevens!H$2))</f>
        <v/>
      </c>
      <c r="I353" s="5" t="str">
        <f>IF(INDEX('Afvalgegevens LMA'!$A$1:$BK$1003,RelGegevens!$A353+'Data LMA'!$A$2,RelGegevens!I$2)="","",INDEX('Afvalgegevens LMA'!$A$1:$BK$1003,RelGegevens!$A353+'Data LMA'!$A$2,RelGegevens!I$2))</f>
        <v/>
      </c>
      <c r="J353" s="5" t="str">
        <f>IF(INDEX('Afvalgegevens LMA'!$A$1:$BK$1003,RelGegevens!$A353+'Data LMA'!$A$2,RelGegevens!J$2)="","",INDEX('Afvalgegevens LMA'!$A$1:$BK$1003,RelGegevens!$A353+'Data LMA'!$A$2,RelGegevens!J$2))</f>
        <v/>
      </c>
      <c r="K353" s="5" t="str">
        <f>IF(INDEX('Afvalgegevens LMA'!$A$1:$BK$1003,RelGegevens!$A353+'Data LMA'!$A$2,RelGegevens!K$2)="","",INDEX('Afvalgegevens LMA'!$A$1:$BK$1003,RelGegevens!$A353+'Data LMA'!$A$2,RelGegevens!K$2))</f>
        <v/>
      </c>
      <c r="L353" s="5" t="str">
        <f>IF(INDEX('Afvalgegevens LMA'!$A$1:$BK$1003,RelGegevens!$A353+'Data LMA'!$A$2,RelGegevens!L$2)="","",INDEX('Afvalgegevens LMA'!$A$1:$BK$1003,RelGegevens!$A353+'Data LMA'!$A$2,RelGegevens!L$2))</f>
        <v/>
      </c>
      <c r="M353" s="5" t="str">
        <f>IF(INDEX('Afvalgegevens LMA'!$A$1:$BK$1003,RelGegevens!$A353+'Data LMA'!$A$2,RelGegevens!M$2)="","",INDEX('Afvalgegevens LMA'!$A$1:$BK$1003,RelGegevens!$A353+'Data LMA'!$A$2,RelGegevens!M$2))</f>
        <v/>
      </c>
    </row>
    <row r="354" spans="1:13" x14ac:dyDescent="0.25">
      <c r="A354" s="8">
        <f t="shared" si="36"/>
        <v>352</v>
      </c>
      <c r="B354" s="8" t="str">
        <f t="shared" si="37"/>
        <v/>
      </c>
      <c r="C354" s="8" t="str">
        <f t="shared" si="38"/>
        <v/>
      </c>
      <c r="D354" s="5">
        <f t="shared" si="39"/>
        <v>-1</v>
      </c>
      <c r="E354" s="5">
        <f t="shared" si="40"/>
        <v>-1</v>
      </c>
      <c r="F354" s="5" t="str">
        <f t="shared" si="41"/>
        <v/>
      </c>
      <c r="G354" s="5" t="str">
        <f>IF(INDEX('Afvalgegevens LMA'!$A$1:$BK$1003,RelGegevens!$A354+'Data LMA'!$A$2,RelGegevens!G$2)="","",INDEX('Afvalgegevens LMA'!$A$1:$BK$1003,RelGegevens!$A354+'Data LMA'!$A$2,RelGegevens!G$2))</f>
        <v/>
      </c>
      <c r="H354" s="5" t="str">
        <f>IF(INDEX('Afvalgegevens LMA'!$A$1:$BK$1003,RelGegevens!$A354+'Data LMA'!$A$2,RelGegevens!H$2)="","",INDEX('Afvalgegevens LMA'!$A$1:$BK$1003,RelGegevens!$A354+'Data LMA'!$A$2,RelGegevens!H$2))</f>
        <v/>
      </c>
      <c r="I354" s="5" t="str">
        <f>IF(INDEX('Afvalgegevens LMA'!$A$1:$BK$1003,RelGegevens!$A354+'Data LMA'!$A$2,RelGegevens!I$2)="","",INDEX('Afvalgegevens LMA'!$A$1:$BK$1003,RelGegevens!$A354+'Data LMA'!$A$2,RelGegevens!I$2))</f>
        <v/>
      </c>
      <c r="J354" s="5" t="str">
        <f>IF(INDEX('Afvalgegevens LMA'!$A$1:$BK$1003,RelGegevens!$A354+'Data LMA'!$A$2,RelGegevens!J$2)="","",INDEX('Afvalgegevens LMA'!$A$1:$BK$1003,RelGegevens!$A354+'Data LMA'!$A$2,RelGegevens!J$2))</f>
        <v/>
      </c>
      <c r="K354" s="5" t="str">
        <f>IF(INDEX('Afvalgegevens LMA'!$A$1:$BK$1003,RelGegevens!$A354+'Data LMA'!$A$2,RelGegevens!K$2)="","",INDEX('Afvalgegevens LMA'!$A$1:$BK$1003,RelGegevens!$A354+'Data LMA'!$A$2,RelGegevens!K$2))</f>
        <v/>
      </c>
      <c r="L354" s="5" t="str">
        <f>IF(INDEX('Afvalgegevens LMA'!$A$1:$BK$1003,RelGegevens!$A354+'Data LMA'!$A$2,RelGegevens!L$2)="","",INDEX('Afvalgegevens LMA'!$A$1:$BK$1003,RelGegevens!$A354+'Data LMA'!$A$2,RelGegevens!L$2))</f>
        <v/>
      </c>
      <c r="M354" s="5" t="str">
        <f>IF(INDEX('Afvalgegevens LMA'!$A$1:$BK$1003,RelGegevens!$A354+'Data LMA'!$A$2,RelGegevens!M$2)="","",INDEX('Afvalgegevens LMA'!$A$1:$BK$1003,RelGegevens!$A354+'Data LMA'!$A$2,RelGegevens!M$2))</f>
        <v/>
      </c>
    </row>
    <row r="355" spans="1:13" x14ac:dyDescent="0.25">
      <c r="A355" s="8">
        <f t="shared" si="36"/>
        <v>353</v>
      </c>
      <c r="B355" s="8" t="str">
        <f t="shared" si="37"/>
        <v/>
      </c>
      <c r="C355" s="8" t="str">
        <f t="shared" si="38"/>
        <v/>
      </c>
      <c r="D355" s="5">
        <f t="shared" si="39"/>
        <v>-1</v>
      </c>
      <c r="E355" s="5">
        <f t="shared" si="40"/>
        <v>-1</v>
      </c>
      <c r="F355" s="5" t="str">
        <f t="shared" si="41"/>
        <v/>
      </c>
      <c r="G355" s="5" t="str">
        <f>IF(INDEX('Afvalgegevens LMA'!$A$1:$BK$1003,RelGegevens!$A355+'Data LMA'!$A$2,RelGegevens!G$2)="","",INDEX('Afvalgegevens LMA'!$A$1:$BK$1003,RelGegevens!$A355+'Data LMA'!$A$2,RelGegevens!G$2))</f>
        <v/>
      </c>
      <c r="H355" s="5" t="str">
        <f>IF(INDEX('Afvalgegevens LMA'!$A$1:$BK$1003,RelGegevens!$A355+'Data LMA'!$A$2,RelGegevens!H$2)="","",INDEX('Afvalgegevens LMA'!$A$1:$BK$1003,RelGegevens!$A355+'Data LMA'!$A$2,RelGegevens!H$2))</f>
        <v/>
      </c>
      <c r="I355" s="5" t="str">
        <f>IF(INDEX('Afvalgegevens LMA'!$A$1:$BK$1003,RelGegevens!$A355+'Data LMA'!$A$2,RelGegevens!I$2)="","",INDEX('Afvalgegevens LMA'!$A$1:$BK$1003,RelGegevens!$A355+'Data LMA'!$A$2,RelGegevens!I$2))</f>
        <v/>
      </c>
      <c r="J355" s="5" t="str">
        <f>IF(INDEX('Afvalgegevens LMA'!$A$1:$BK$1003,RelGegevens!$A355+'Data LMA'!$A$2,RelGegevens!J$2)="","",INDEX('Afvalgegevens LMA'!$A$1:$BK$1003,RelGegevens!$A355+'Data LMA'!$A$2,RelGegevens!J$2))</f>
        <v/>
      </c>
      <c r="K355" s="5" t="str">
        <f>IF(INDEX('Afvalgegevens LMA'!$A$1:$BK$1003,RelGegevens!$A355+'Data LMA'!$A$2,RelGegevens!K$2)="","",INDEX('Afvalgegevens LMA'!$A$1:$BK$1003,RelGegevens!$A355+'Data LMA'!$A$2,RelGegevens!K$2))</f>
        <v/>
      </c>
      <c r="L355" s="5" t="str">
        <f>IF(INDEX('Afvalgegevens LMA'!$A$1:$BK$1003,RelGegevens!$A355+'Data LMA'!$A$2,RelGegevens!L$2)="","",INDEX('Afvalgegevens LMA'!$A$1:$BK$1003,RelGegevens!$A355+'Data LMA'!$A$2,RelGegevens!L$2))</f>
        <v/>
      </c>
      <c r="M355" s="5" t="str">
        <f>IF(INDEX('Afvalgegevens LMA'!$A$1:$BK$1003,RelGegevens!$A355+'Data LMA'!$A$2,RelGegevens!M$2)="","",INDEX('Afvalgegevens LMA'!$A$1:$BK$1003,RelGegevens!$A355+'Data LMA'!$A$2,RelGegevens!M$2))</f>
        <v/>
      </c>
    </row>
    <row r="356" spans="1:13" x14ac:dyDescent="0.25">
      <c r="A356" s="8">
        <f t="shared" si="36"/>
        <v>354</v>
      </c>
      <c r="B356" s="8" t="str">
        <f t="shared" si="37"/>
        <v/>
      </c>
      <c r="C356" s="8" t="str">
        <f t="shared" si="38"/>
        <v/>
      </c>
      <c r="D356" s="5">
        <f t="shared" si="39"/>
        <v>-1</v>
      </c>
      <c r="E356" s="5">
        <f t="shared" si="40"/>
        <v>-1</v>
      </c>
      <c r="F356" s="5" t="str">
        <f t="shared" si="41"/>
        <v/>
      </c>
      <c r="G356" s="5" t="str">
        <f>IF(INDEX('Afvalgegevens LMA'!$A$1:$BK$1003,RelGegevens!$A356+'Data LMA'!$A$2,RelGegevens!G$2)="","",INDEX('Afvalgegevens LMA'!$A$1:$BK$1003,RelGegevens!$A356+'Data LMA'!$A$2,RelGegevens!G$2))</f>
        <v/>
      </c>
      <c r="H356" s="5" t="str">
        <f>IF(INDEX('Afvalgegevens LMA'!$A$1:$BK$1003,RelGegevens!$A356+'Data LMA'!$A$2,RelGegevens!H$2)="","",INDEX('Afvalgegevens LMA'!$A$1:$BK$1003,RelGegevens!$A356+'Data LMA'!$A$2,RelGegevens!H$2))</f>
        <v/>
      </c>
      <c r="I356" s="5" t="str">
        <f>IF(INDEX('Afvalgegevens LMA'!$A$1:$BK$1003,RelGegevens!$A356+'Data LMA'!$A$2,RelGegevens!I$2)="","",INDEX('Afvalgegevens LMA'!$A$1:$BK$1003,RelGegevens!$A356+'Data LMA'!$A$2,RelGegevens!I$2))</f>
        <v/>
      </c>
      <c r="J356" s="5" t="str">
        <f>IF(INDEX('Afvalgegevens LMA'!$A$1:$BK$1003,RelGegevens!$A356+'Data LMA'!$A$2,RelGegevens!J$2)="","",INDEX('Afvalgegevens LMA'!$A$1:$BK$1003,RelGegevens!$A356+'Data LMA'!$A$2,RelGegevens!J$2))</f>
        <v/>
      </c>
      <c r="K356" s="5" t="str">
        <f>IF(INDEX('Afvalgegevens LMA'!$A$1:$BK$1003,RelGegevens!$A356+'Data LMA'!$A$2,RelGegevens!K$2)="","",INDEX('Afvalgegevens LMA'!$A$1:$BK$1003,RelGegevens!$A356+'Data LMA'!$A$2,RelGegevens!K$2))</f>
        <v/>
      </c>
      <c r="L356" s="5" t="str">
        <f>IF(INDEX('Afvalgegevens LMA'!$A$1:$BK$1003,RelGegevens!$A356+'Data LMA'!$A$2,RelGegevens!L$2)="","",INDEX('Afvalgegevens LMA'!$A$1:$BK$1003,RelGegevens!$A356+'Data LMA'!$A$2,RelGegevens!L$2))</f>
        <v/>
      </c>
      <c r="M356" s="5" t="str">
        <f>IF(INDEX('Afvalgegevens LMA'!$A$1:$BK$1003,RelGegevens!$A356+'Data LMA'!$A$2,RelGegevens!M$2)="","",INDEX('Afvalgegevens LMA'!$A$1:$BK$1003,RelGegevens!$A356+'Data LMA'!$A$2,RelGegevens!M$2))</f>
        <v/>
      </c>
    </row>
    <row r="357" spans="1:13" x14ac:dyDescent="0.25">
      <c r="A357" s="8">
        <f t="shared" si="36"/>
        <v>355</v>
      </c>
      <c r="B357" s="8" t="str">
        <f t="shared" si="37"/>
        <v/>
      </c>
      <c r="C357" s="8" t="str">
        <f t="shared" si="38"/>
        <v/>
      </c>
      <c r="D357" s="5">
        <f t="shared" si="39"/>
        <v>-1</v>
      </c>
      <c r="E357" s="5">
        <f t="shared" si="40"/>
        <v>-1</v>
      </c>
      <c r="F357" s="5" t="str">
        <f t="shared" si="41"/>
        <v/>
      </c>
      <c r="G357" s="5" t="str">
        <f>IF(INDEX('Afvalgegevens LMA'!$A$1:$BK$1003,RelGegevens!$A357+'Data LMA'!$A$2,RelGegevens!G$2)="","",INDEX('Afvalgegevens LMA'!$A$1:$BK$1003,RelGegevens!$A357+'Data LMA'!$A$2,RelGegevens!G$2))</f>
        <v/>
      </c>
      <c r="H357" s="5" t="str">
        <f>IF(INDEX('Afvalgegevens LMA'!$A$1:$BK$1003,RelGegevens!$A357+'Data LMA'!$A$2,RelGegevens!H$2)="","",INDEX('Afvalgegevens LMA'!$A$1:$BK$1003,RelGegevens!$A357+'Data LMA'!$A$2,RelGegevens!H$2))</f>
        <v/>
      </c>
      <c r="I357" s="5" t="str">
        <f>IF(INDEX('Afvalgegevens LMA'!$A$1:$BK$1003,RelGegevens!$A357+'Data LMA'!$A$2,RelGegevens!I$2)="","",INDEX('Afvalgegevens LMA'!$A$1:$BK$1003,RelGegevens!$A357+'Data LMA'!$A$2,RelGegevens!I$2))</f>
        <v/>
      </c>
      <c r="J357" s="5" t="str">
        <f>IF(INDEX('Afvalgegevens LMA'!$A$1:$BK$1003,RelGegevens!$A357+'Data LMA'!$A$2,RelGegevens!J$2)="","",INDEX('Afvalgegevens LMA'!$A$1:$BK$1003,RelGegevens!$A357+'Data LMA'!$A$2,RelGegevens!J$2))</f>
        <v/>
      </c>
      <c r="K357" s="5" t="str">
        <f>IF(INDEX('Afvalgegevens LMA'!$A$1:$BK$1003,RelGegevens!$A357+'Data LMA'!$A$2,RelGegevens!K$2)="","",INDEX('Afvalgegevens LMA'!$A$1:$BK$1003,RelGegevens!$A357+'Data LMA'!$A$2,RelGegevens!K$2))</f>
        <v/>
      </c>
      <c r="L357" s="5" t="str">
        <f>IF(INDEX('Afvalgegevens LMA'!$A$1:$BK$1003,RelGegevens!$A357+'Data LMA'!$A$2,RelGegevens!L$2)="","",INDEX('Afvalgegevens LMA'!$A$1:$BK$1003,RelGegevens!$A357+'Data LMA'!$A$2,RelGegevens!L$2))</f>
        <v/>
      </c>
      <c r="M357" s="5" t="str">
        <f>IF(INDEX('Afvalgegevens LMA'!$A$1:$BK$1003,RelGegevens!$A357+'Data LMA'!$A$2,RelGegevens!M$2)="","",INDEX('Afvalgegevens LMA'!$A$1:$BK$1003,RelGegevens!$A357+'Data LMA'!$A$2,RelGegevens!M$2))</f>
        <v/>
      </c>
    </row>
    <row r="358" spans="1:13" x14ac:dyDescent="0.25">
      <c r="A358" s="8">
        <f t="shared" si="36"/>
        <v>356</v>
      </c>
      <c r="B358" s="8" t="str">
        <f t="shared" si="37"/>
        <v/>
      </c>
      <c r="C358" s="8" t="str">
        <f t="shared" si="38"/>
        <v/>
      </c>
      <c r="D358" s="5">
        <f t="shared" si="39"/>
        <v>-1</v>
      </c>
      <c r="E358" s="5">
        <f t="shared" si="40"/>
        <v>-1</v>
      </c>
      <c r="F358" s="5" t="str">
        <f t="shared" si="41"/>
        <v/>
      </c>
      <c r="G358" s="5" t="str">
        <f>IF(INDEX('Afvalgegevens LMA'!$A$1:$BK$1003,RelGegevens!$A358+'Data LMA'!$A$2,RelGegevens!G$2)="","",INDEX('Afvalgegevens LMA'!$A$1:$BK$1003,RelGegevens!$A358+'Data LMA'!$A$2,RelGegevens!G$2))</f>
        <v/>
      </c>
      <c r="H358" s="5" t="str">
        <f>IF(INDEX('Afvalgegevens LMA'!$A$1:$BK$1003,RelGegevens!$A358+'Data LMA'!$A$2,RelGegevens!H$2)="","",INDEX('Afvalgegevens LMA'!$A$1:$BK$1003,RelGegevens!$A358+'Data LMA'!$A$2,RelGegevens!H$2))</f>
        <v/>
      </c>
      <c r="I358" s="5" t="str">
        <f>IF(INDEX('Afvalgegevens LMA'!$A$1:$BK$1003,RelGegevens!$A358+'Data LMA'!$A$2,RelGegevens!I$2)="","",INDEX('Afvalgegevens LMA'!$A$1:$BK$1003,RelGegevens!$A358+'Data LMA'!$A$2,RelGegevens!I$2))</f>
        <v/>
      </c>
      <c r="J358" s="5" t="str">
        <f>IF(INDEX('Afvalgegevens LMA'!$A$1:$BK$1003,RelGegevens!$A358+'Data LMA'!$A$2,RelGegevens!J$2)="","",INDEX('Afvalgegevens LMA'!$A$1:$BK$1003,RelGegevens!$A358+'Data LMA'!$A$2,RelGegevens!J$2))</f>
        <v/>
      </c>
      <c r="K358" s="5" t="str">
        <f>IF(INDEX('Afvalgegevens LMA'!$A$1:$BK$1003,RelGegevens!$A358+'Data LMA'!$A$2,RelGegevens!K$2)="","",INDEX('Afvalgegevens LMA'!$A$1:$BK$1003,RelGegevens!$A358+'Data LMA'!$A$2,RelGegevens!K$2))</f>
        <v/>
      </c>
      <c r="L358" s="5" t="str">
        <f>IF(INDEX('Afvalgegevens LMA'!$A$1:$BK$1003,RelGegevens!$A358+'Data LMA'!$A$2,RelGegevens!L$2)="","",INDEX('Afvalgegevens LMA'!$A$1:$BK$1003,RelGegevens!$A358+'Data LMA'!$A$2,RelGegevens!L$2))</f>
        <v/>
      </c>
      <c r="M358" s="5" t="str">
        <f>IF(INDEX('Afvalgegevens LMA'!$A$1:$BK$1003,RelGegevens!$A358+'Data LMA'!$A$2,RelGegevens!M$2)="","",INDEX('Afvalgegevens LMA'!$A$1:$BK$1003,RelGegevens!$A358+'Data LMA'!$A$2,RelGegevens!M$2))</f>
        <v/>
      </c>
    </row>
    <row r="359" spans="1:13" x14ac:dyDescent="0.25">
      <c r="A359" s="8">
        <f t="shared" si="36"/>
        <v>357</v>
      </c>
      <c r="B359" s="8" t="str">
        <f t="shared" si="37"/>
        <v/>
      </c>
      <c r="C359" s="8" t="str">
        <f t="shared" si="38"/>
        <v/>
      </c>
      <c r="D359" s="5">
        <f t="shared" si="39"/>
        <v>-1</v>
      </c>
      <c r="E359" s="5">
        <f t="shared" si="40"/>
        <v>-1</v>
      </c>
      <c r="F359" s="5" t="str">
        <f t="shared" si="41"/>
        <v/>
      </c>
      <c r="G359" s="5" t="str">
        <f>IF(INDEX('Afvalgegevens LMA'!$A$1:$BK$1003,RelGegevens!$A359+'Data LMA'!$A$2,RelGegevens!G$2)="","",INDEX('Afvalgegevens LMA'!$A$1:$BK$1003,RelGegevens!$A359+'Data LMA'!$A$2,RelGegevens!G$2))</f>
        <v/>
      </c>
      <c r="H359" s="5" t="str">
        <f>IF(INDEX('Afvalgegevens LMA'!$A$1:$BK$1003,RelGegevens!$A359+'Data LMA'!$A$2,RelGegevens!H$2)="","",INDEX('Afvalgegevens LMA'!$A$1:$BK$1003,RelGegevens!$A359+'Data LMA'!$A$2,RelGegevens!H$2))</f>
        <v/>
      </c>
      <c r="I359" s="5" t="str">
        <f>IF(INDEX('Afvalgegevens LMA'!$A$1:$BK$1003,RelGegevens!$A359+'Data LMA'!$A$2,RelGegevens!I$2)="","",INDEX('Afvalgegevens LMA'!$A$1:$BK$1003,RelGegevens!$A359+'Data LMA'!$A$2,RelGegevens!I$2))</f>
        <v/>
      </c>
      <c r="J359" s="5" t="str">
        <f>IF(INDEX('Afvalgegevens LMA'!$A$1:$BK$1003,RelGegevens!$A359+'Data LMA'!$A$2,RelGegevens!J$2)="","",INDEX('Afvalgegevens LMA'!$A$1:$BK$1003,RelGegevens!$A359+'Data LMA'!$A$2,RelGegevens!J$2))</f>
        <v/>
      </c>
      <c r="K359" s="5" t="str">
        <f>IF(INDEX('Afvalgegevens LMA'!$A$1:$BK$1003,RelGegevens!$A359+'Data LMA'!$A$2,RelGegevens!K$2)="","",INDEX('Afvalgegevens LMA'!$A$1:$BK$1003,RelGegevens!$A359+'Data LMA'!$A$2,RelGegevens!K$2))</f>
        <v/>
      </c>
      <c r="L359" s="5" t="str">
        <f>IF(INDEX('Afvalgegevens LMA'!$A$1:$BK$1003,RelGegevens!$A359+'Data LMA'!$A$2,RelGegevens!L$2)="","",INDEX('Afvalgegevens LMA'!$A$1:$BK$1003,RelGegevens!$A359+'Data LMA'!$A$2,RelGegevens!L$2))</f>
        <v/>
      </c>
      <c r="M359" s="5" t="str">
        <f>IF(INDEX('Afvalgegevens LMA'!$A$1:$BK$1003,RelGegevens!$A359+'Data LMA'!$A$2,RelGegevens!M$2)="","",INDEX('Afvalgegevens LMA'!$A$1:$BK$1003,RelGegevens!$A359+'Data LMA'!$A$2,RelGegevens!M$2))</f>
        <v/>
      </c>
    </row>
    <row r="360" spans="1:13" x14ac:dyDescent="0.25">
      <c r="A360" s="8">
        <f t="shared" si="36"/>
        <v>358</v>
      </c>
      <c r="B360" s="8" t="str">
        <f t="shared" si="37"/>
        <v/>
      </c>
      <c r="C360" s="8" t="str">
        <f t="shared" si="38"/>
        <v/>
      </c>
      <c r="D360" s="5">
        <f t="shared" si="39"/>
        <v>-1</v>
      </c>
      <c r="E360" s="5">
        <f t="shared" si="40"/>
        <v>-1</v>
      </c>
      <c r="F360" s="5" t="str">
        <f t="shared" si="41"/>
        <v/>
      </c>
      <c r="G360" s="5" t="str">
        <f>IF(INDEX('Afvalgegevens LMA'!$A$1:$BK$1003,RelGegevens!$A360+'Data LMA'!$A$2,RelGegevens!G$2)="","",INDEX('Afvalgegevens LMA'!$A$1:$BK$1003,RelGegevens!$A360+'Data LMA'!$A$2,RelGegevens!G$2))</f>
        <v/>
      </c>
      <c r="H360" s="5" t="str">
        <f>IF(INDEX('Afvalgegevens LMA'!$A$1:$BK$1003,RelGegevens!$A360+'Data LMA'!$A$2,RelGegevens!H$2)="","",INDEX('Afvalgegevens LMA'!$A$1:$BK$1003,RelGegevens!$A360+'Data LMA'!$A$2,RelGegevens!H$2))</f>
        <v/>
      </c>
      <c r="I360" s="5" t="str">
        <f>IF(INDEX('Afvalgegevens LMA'!$A$1:$BK$1003,RelGegevens!$A360+'Data LMA'!$A$2,RelGegevens!I$2)="","",INDEX('Afvalgegevens LMA'!$A$1:$BK$1003,RelGegevens!$A360+'Data LMA'!$A$2,RelGegevens!I$2))</f>
        <v/>
      </c>
      <c r="J360" s="5" t="str">
        <f>IF(INDEX('Afvalgegevens LMA'!$A$1:$BK$1003,RelGegevens!$A360+'Data LMA'!$A$2,RelGegevens!J$2)="","",INDEX('Afvalgegevens LMA'!$A$1:$BK$1003,RelGegevens!$A360+'Data LMA'!$A$2,RelGegevens!J$2))</f>
        <v/>
      </c>
      <c r="K360" s="5" t="str">
        <f>IF(INDEX('Afvalgegevens LMA'!$A$1:$BK$1003,RelGegevens!$A360+'Data LMA'!$A$2,RelGegevens!K$2)="","",INDEX('Afvalgegevens LMA'!$A$1:$BK$1003,RelGegevens!$A360+'Data LMA'!$A$2,RelGegevens!K$2))</f>
        <v/>
      </c>
      <c r="L360" s="5" t="str">
        <f>IF(INDEX('Afvalgegevens LMA'!$A$1:$BK$1003,RelGegevens!$A360+'Data LMA'!$A$2,RelGegevens!L$2)="","",INDEX('Afvalgegevens LMA'!$A$1:$BK$1003,RelGegevens!$A360+'Data LMA'!$A$2,RelGegevens!L$2))</f>
        <v/>
      </c>
      <c r="M360" s="5" t="str">
        <f>IF(INDEX('Afvalgegevens LMA'!$A$1:$BK$1003,RelGegevens!$A360+'Data LMA'!$A$2,RelGegevens!M$2)="","",INDEX('Afvalgegevens LMA'!$A$1:$BK$1003,RelGegevens!$A360+'Data LMA'!$A$2,RelGegevens!M$2))</f>
        <v/>
      </c>
    </row>
    <row r="361" spans="1:13" x14ac:dyDescent="0.25">
      <c r="A361" s="8">
        <f t="shared" si="36"/>
        <v>359</v>
      </c>
      <c r="B361" s="8" t="str">
        <f t="shared" si="37"/>
        <v/>
      </c>
      <c r="C361" s="8" t="str">
        <f t="shared" si="38"/>
        <v/>
      </c>
      <c r="D361" s="5">
        <f t="shared" si="39"/>
        <v>-1</v>
      </c>
      <c r="E361" s="5">
        <f t="shared" si="40"/>
        <v>-1</v>
      </c>
      <c r="F361" s="5" t="str">
        <f t="shared" si="41"/>
        <v/>
      </c>
      <c r="G361" s="5" t="str">
        <f>IF(INDEX('Afvalgegevens LMA'!$A$1:$BK$1003,RelGegevens!$A361+'Data LMA'!$A$2,RelGegevens!G$2)="","",INDEX('Afvalgegevens LMA'!$A$1:$BK$1003,RelGegevens!$A361+'Data LMA'!$A$2,RelGegevens!G$2))</f>
        <v/>
      </c>
      <c r="H361" s="5" t="str">
        <f>IF(INDEX('Afvalgegevens LMA'!$A$1:$BK$1003,RelGegevens!$A361+'Data LMA'!$A$2,RelGegevens!H$2)="","",INDEX('Afvalgegevens LMA'!$A$1:$BK$1003,RelGegevens!$A361+'Data LMA'!$A$2,RelGegevens!H$2))</f>
        <v/>
      </c>
      <c r="I361" s="5" t="str">
        <f>IF(INDEX('Afvalgegevens LMA'!$A$1:$BK$1003,RelGegevens!$A361+'Data LMA'!$A$2,RelGegevens!I$2)="","",INDEX('Afvalgegevens LMA'!$A$1:$BK$1003,RelGegevens!$A361+'Data LMA'!$A$2,RelGegevens!I$2))</f>
        <v/>
      </c>
      <c r="J361" s="5" t="str">
        <f>IF(INDEX('Afvalgegevens LMA'!$A$1:$BK$1003,RelGegevens!$A361+'Data LMA'!$A$2,RelGegevens!J$2)="","",INDEX('Afvalgegevens LMA'!$A$1:$BK$1003,RelGegevens!$A361+'Data LMA'!$A$2,RelGegevens!J$2))</f>
        <v/>
      </c>
      <c r="K361" s="5" t="str">
        <f>IF(INDEX('Afvalgegevens LMA'!$A$1:$BK$1003,RelGegevens!$A361+'Data LMA'!$A$2,RelGegevens!K$2)="","",INDEX('Afvalgegevens LMA'!$A$1:$BK$1003,RelGegevens!$A361+'Data LMA'!$A$2,RelGegevens!K$2))</f>
        <v/>
      </c>
      <c r="L361" s="5" t="str">
        <f>IF(INDEX('Afvalgegevens LMA'!$A$1:$BK$1003,RelGegevens!$A361+'Data LMA'!$A$2,RelGegevens!L$2)="","",INDEX('Afvalgegevens LMA'!$A$1:$BK$1003,RelGegevens!$A361+'Data LMA'!$A$2,RelGegevens!L$2))</f>
        <v/>
      </c>
      <c r="M361" s="5" t="str">
        <f>IF(INDEX('Afvalgegevens LMA'!$A$1:$BK$1003,RelGegevens!$A361+'Data LMA'!$A$2,RelGegevens!M$2)="","",INDEX('Afvalgegevens LMA'!$A$1:$BK$1003,RelGegevens!$A361+'Data LMA'!$A$2,RelGegevens!M$2))</f>
        <v/>
      </c>
    </row>
    <row r="362" spans="1:13" x14ac:dyDescent="0.25">
      <c r="A362" s="8">
        <f t="shared" si="36"/>
        <v>360</v>
      </c>
      <c r="B362" s="8" t="str">
        <f t="shared" si="37"/>
        <v/>
      </c>
      <c r="C362" s="8" t="str">
        <f t="shared" si="38"/>
        <v/>
      </c>
      <c r="D362" s="5">
        <f t="shared" si="39"/>
        <v>-1</v>
      </c>
      <c r="E362" s="5">
        <f t="shared" si="40"/>
        <v>-1</v>
      </c>
      <c r="F362" s="5" t="str">
        <f t="shared" si="41"/>
        <v/>
      </c>
      <c r="G362" s="5" t="str">
        <f>IF(INDEX('Afvalgegevens LMA'!$A$1:$BK$1003,RelGegevens!$A362+'Data LMA'!$A$2,RelGegevens!G$2)="","",INDEX('Afvalgegevens LMA'!$A$1:$BK$1003,RelGegevens!$A362+'Data LMA'!$A$2,RelGegevens!G$2))</f>
        <v/>
      </c>
      <c r="H362" s="5" t="str">
        <f>IF(INDEX('Afvalgegevens LMA'!$A$1:$BK$1003,RelGegevens!$A362+'Data LMA'!$A$2,RelGegevens!H$2)="","",INDEX('Afvalgegevens LMA'!$A$1:$BK$1003,RelGegevens!$A362+'Data LMA'!$A$2,RelGegevens!H$2))</f>
        <v/>
      </c>
      <c r="I362" s="5" t="str">
        <f>IF(INDEX('Afvalgegevens LMA'!$A$1:$BK$1003,RelGegevens!$A362+'Data LMA'!$A$2,RelGegevens!I$2)="","",INDEX('Afvalgegevens LMA'!$A$1:$BK$1003,RelGegevens!$A362+'Data LMA'!$A$2,RelGegevens!I$2))</f>
        <v/>
      </c>
      <c r="J362" s="5" t="str">
        <f>IF(INDEX('Afvalgegevens LMA'!$A$1:$BK$1003,RelGegevens!$A362+'Data LMA'!$A$2,RelGegevens!J$2)="","",INDEX('Afvalgegevens LMA'!$A$1:$BK$1003,RelGegevens!$A362+'Data LMA'!$A$2,RelGegevens!J$2))</f>
        <v/>
      </c>
      <c r="K362" s="5" t="str">
        <f>IF(INDEX('Afvalgegevens LMA'!$A$1:$BK$1003,RelGegevens!$A362+'Data LMA'!$A$2,RelGegevens!K$2)="","",INDEX('Afvalgegevens LMA'!$A$1:$BK$1003,RelGegevens!$A362+'Data LMA'!$A$2,RelGegevens!K$2))</f>
        <v/>
      </c>
      <c r="L362" s="5" t="str">
        <f>IF(INDEX('Afvalgegevens LMA'!$A$1:$BK$1003,RelGegevens!$A362+'Data LMA'!$A$2,RelGegevens!L$2)="","",INDEX('Afvalgegevens LMA'!$A$1:$BK$1003,RelGegevens!$A362+'Data LMA'!$A$2,RelGegevens!L$2))</f>
        <v/>
      </c>
      <c r="M362" s="5" t="str">
        <f>IF(INDEX('Afvalgegevens LMA'!$A$1:$BK$1003,RelGegevens!$A362+'Data LMA'!$A$2,RelGegevens!M$2)="","",INDEX('Afvalgegevens LMA'!$A$1:$BK$1003,RelGegevens!$A362+'Data LMA'!$A$2,RelGegevens!M$2))</f>
        <v/>
      </c>
    </row>
    <row r="363" spans="1:13" x14ac:dyDescent="0.25">
      <c r="A363" s="8">
        <f t="shared" si="36"/>
        <v>361</v>
      </c>
      <c r="B363" s="8" t="str">
        <f t="shared" si="37"/>
        <v/>
      </c>
      <c r="C363" s="8" t="str">
        <f t="shared" si="38"/>
        <v/>
      </c>
      <c r="D363" s="5">
        <f t="shared" si="39"/>
        <v>-1</v>
      </c>
      <c r="E363" s="5">
        <f t="shared" si="40"/>
        <v>-1</v>
      </c>
      <c r="F363" s="5" t="str">
        <f t="shared" si="41"/>
        <v/>
      </c>
      <c r="G363" s="5" t="str">
        <f>IF(INDEX('Afvalgegevens LMA'!$A$1:$BK$1003,RelGegevens!$A363+'Data LMA'!$A$2,RelGegevens!G$2)="","",INDEX('Afvalgegevens LMA'!$A$1:$BK$1003,RelGegevens!$A363+'Data LMA'!$A$2,RelGegevens!G$2))</f>
        <v/>
      </c>
      <c r="H363" s="5" t="str">
        <f>IF(INDEX('Afvalgegevens LMA'!$A$1:$BK$1003,RelGegevens!$A363+'Data LMA'!$A$2,RelGegevens!H$2)="","",INDEX('Afvalgegevens LMA'!$A$1:$BK$1003,RelGegevens!$A363+'Data LMA'!$A$2,RelGegevens!H$2))</f>
        <v/>
      </c>
      <c r="I363" s="5" t="str">
        <f>IF(INDEX('Afvalgegevens LMA'!$A$1:$BK$1003,RelGegevens!$A363+'Data LMA'!$A$2,RelGegevens!I$2)="","",INDEX('Afvalgegevens LMA'!$A$1:$BK$1003,RelGegevens!$A363+'Data LMA'!$A$2,RelGegevens!I$2))</f>
        <v/>
      </c>
      <c r="J363" s="5" t="str">
        <f>IF(INDEX('Afvalgegevens LMA'!$A$1:$BK$1003,RelGegevens!$A363+'Data LMA'!$A$2,RelGegevens!J$2)="","",INDEX('Afvalgegevens LMA'!$A$1:$BK$1003,RelGegevens!$A363+'Data LMA'!$A$2,RelGegevens!J$2))</f>
        <v/>
      </c>
      <c r="K363" s="5" t="str">
        <f>IF(INDEX('Afvalgegevens LMA'!$A$1:$BK$1003,RelGegevens!$A363+'Data LMA'!$A$2,RelGegevens!K$2)="","",INDEX('Afvalgegevens LMA'!$A$1:$BK$1003,RelGegevens!$A363+'Data LMA'!$A$2,RelGegevens!K$2))</f>
        <v/>
      </c>
      <c r="L363" s="5" t="str">
        <f>IF(INDEX('Afvalgegevens LMA'!$A$1:$BK$1003,RelGegevens!$A363+'Data LMA'!$A$2,RelGegevens!L$2)="","",INDEX('Afvalgegevens LMA'!$A$1:$BK$1003,RelGegevens!$A363+'Data LMA'!$A$2,RelGegevens!L$2))</f>
        <v/>
      </c>
      <c r="M363" s="5" t="str">
        <f>IF(INDEX('Afvalgegevens LMA'!$A$1:$BK$1003,RelGegevens!$A363+'Data LMA'!$A$2,RelGegevens!M$2)="","",INDEX('Afvalgegevens LMA'!$A$1:$BK$1003,RelGegevens!$A363+'Data LMA'!$A$2,RelGegevens!M$2))</f>
        <v/>
      </c>
    </row>
    <row r="364" spans="1:13" x14ac:dyDescent="0.25">
      <c r="A364" s="8">
        <f t="shared" si="36"/>
        <v>362</v>
      </c>
      <c r="B364" s="8" t="str">
        <f t="shared" si="37"/>
        <v/>
      </c>
      <c r="C364" s="8" t="str">
        <f t="shared" si="38"/>
        <v/>
      </c>
      <c r="D364" s="5">
        <f t="shared" si="39"/>
        <v>-1</v>
      </c>
      <c r="E364" s="5">
        <f t="shared" si="40"/>
        <v>-1</v>
      </c>
      <c r="F364" s="5" t="str">
        <f t="shared" si="41"/>
        <v/>
      </c>
      <c r="G364" s="5" t="str">
        <f>IF(INDEX('Afvalgegevens LMA'!$A$1:$BK$1003,RelGegevens!$A364+'Data LMA'!$A$2,RelGegevens!G$2)="","",INDEX('Afvalgegevens LMA'!$A$1:$BK$1003,RelGegevens!$A364+'Data LMA'!$A$2,RelGegevens!G$2))</f>
        <v/>
      </c>
      <c r="H364" s="5" t="str">
        <f>IF(INDEX('Afvalgegevens LMA'!$A$1:$BK$1003,RelGegevens!$A364+'Data LMA'!$A$2,RelGegevens!H$2)="","",INDEX('Afvalgegevens LMA'!$A$1:$BK$1003,RelGegevens!$A364+'Data LMA'!$A$2,RelGegevens!H$2))</f>
        <v/>
      </c>
      <c r="I364" s="5" t="str">
        <f>IF(INDEX('Afvalgegevens LMA'!$A$1:$BK$1003,RelGegevens!$A364+'Data LMA'!$A$2,RelGegevens!I$2)="","",INDEX('Afvalgegevens LMA'!$A$1:$BK$1003,RelGegevens!$A364+'Data LMA'!$A$2,RelGegevens!I$2))</f>
        <v/>
      </c>
      <c r="J364" s="5" t="str">
        <f>IF(INDEX('Afvalgegevens LMA'!$A$1:$BK$1003,RelGegevens!$A364+'Data LMA'!$A$2,RelGegevens!J$2)="","",INDEX('Afvalgegevens LMA'!$A$1:$BK$1003,RelGegevens!$A364+'Data LMA'!$A$2,RelGegevens!J$2))</f>
        <v/>
      </c>
      <c r="K364" s="5" t="str">
        <f>IF(INDEX('Afvalgegevens LMA'!$A$1:$BK$1003,RelGegevens!$A364+'Data LMA'!$A$2,RelGegevens!K$2)="","",INDEX('Afvalgegevens LMA'!$A$1:$BK$1003,RelGegevens!$A364+'Data LMA'!$A$2,RelGegevens!K$2))</f>
        <v/>
      </c>
      <c r="L364" s="5" t="str">
        <f>IF(INDEX('Afvalgegevens LMA'!$A$1:$BK$1003,RelGegevens!$A364+'Data LMA'!$A$2,RelGegevens!L$2)="","",INDEX('Afvalgegevens LMA'!$A$1:$BK$1003,RelGegevens!$A364+'Data LMA'!$A$2,RelGegevens!L$2))</f>
        <v/>
      </c>
      <c r="M364" s="5" t="str">
        <f>IF(INDEX('Afvalgegevens LMA'!$A$1:$BK$1003,RelGegevens!$A364+'Data LMA'!$A$2,RelGegevens!M$2)="","",INDEX('Afvalgegevens LMA'!$A$1:$BK$1003,RelGegevens!$A364+'Data LMA'!$A$2,RelGegevens!M$2))</f>
        <v/>
      </c>
    </row>
    <row r="365" spans="1:13" x14ac:dyDescent="0.25">
      <c r="A365" s="8">
        <f t="shared" si="36"/>
        <v>363</v>
      </c>
      <c r="B365" s="8" t="str">
        <f t="shared" si="37"/>
        <v/>
      </c>
      <c r="C365" s="8" t="str">
        <f t="shared" si="38"/>
        <v/>
      </c>
      <c r="D365" s="5">
        <f t="shared" si="39"/>
        <v>-1</v>
      </c>
      <c r="E365" s="5">
        <f t="shared" si="40"/>
        <v>-1</v>
      </c>
      <c r="F365" s="5" t="str">
        <f t="shared" si="41"/>
        <v/>
      </c>
      <c r="G365" s="5" t="str">
        <f>IF(INDEX('Afvalgegevens LMA'!$A$1:$BK$1003,RelGegevens!$A365+'Data LMA'!$A$2,RelGegevens!G$2)="","",INDEX('Afvalgegevens LMA'!$A$1:$BK$1003,RelGegevens!$A365+'Data LMA'!$A$2,RelGegevens!G$2))</f>
        <v/>
      </c>
      <c r="H365" s="5" t="str">
        <f>IF(INDEX('Afvalgegevens LMA'!$A$1:$BK$1003,RelGegevens!$A365+'Data LMA'!$A$2,RelGegevens!H$2)="","",INDEX('Afvalgegevens LMA'!$A$1:$BK$1003,RelGegevens!$A365+'Data LMA'!$A$2,RelGegevens!H$2))</f>
        <v/>
      </c>
      <c r="I365" s="5" t="str">
        <f>IF(INDEX('Afvalgegevens LMA'!$A$1:$BK$1003,RelGegevens!$A365+'Data LMA'!$A$2,RelGegevens!I$2)="","",INDEX('Afvalgegevens LMA'!$A$1:$BK$1003,RelGegevens!$A365+'Data LMA'!$A$2,RelGegevens!I$2))</f>
        <v/>
      </c>
      <c r="J365" s="5" t="str">
        <f>IF(INDEX('Afvalgegevens LMA'!$A$1:$BK$1003,RelGegevens!$A365+'Data LMA'!$A$2,RelGegevens!J$2)="","",INDEX('Afvalgegevens LMA'!$A$1:$BK$1003,RelGegevens!$A365+'Data LMA'!$A$2,RelGegevens!J$2))</f>
        <v/>
      </c>
      <c r="K365" s="5" t="str">
        <f>IF(INDEX('Afvalgegevens LMA'!$A$1:$BK$1003,RelGegevens!$A365+'Data LMA'!$A$2,RelGegevens!K$2)="","",INDEX('Afvalgegevens LMA'!$A$1:$BK$1003,RelGegevens!$A365+'Data LMA'!$A$2,RelGegevens!K$2))</f>
        <v/>
      </c>
      <c r="L365" s="5" t="str">
        <f>IF(INDEX('Afvalgegevens LMA'!$A$1:$BK$1003,RelGegevens!$A365+'Data LMA'!$A$2,RelGegevens!L$2)="","",INDEX('Afvalgegevens LMA'!$A$1:$BK$1003,RelGegevens!$A365+'Data LMA'!$A$2,RelGegevens!L$2))</f>
        <v/>
      </c>
      <c r="M365" s="5" t="str">
        <f>IF(INDEX('Afvalgegevens LMA'!$A$1:$BK$1003,RelGegevens!$A365+'Data LMA'!$A$2,RelGegevens!M$2)="","",INDEX('Afvalgegevens LMA'!$A$1:$BK$1003,RelGegevens!$A365+'Data LMA'!$A$2,RelGegevens!M$2))</f>
        <v/>
      </c>
    </row>
    <row r="366" spans="1:13" x14ac:dyDescent="0.25">
      <c r="A366" s="8">
        <f t="shared" si="36"/>
        <v>364</v>
      </c>
      <c r="B366" s="8" t="str">
        <f t="shared" si="37"/>
        <v/>
      </c>
      <c r="C366" s="8" t="str">
        <f t="shared" si="38"/>
        <v/>
      </c>
      <c r="D366" s="5">
        <f t="shared" si="39"/>
        <v>-1</v>
      </c>
      <c r="E366" s="5">
        <f t="shared" si="40"/>
        <v>-1</v>
      </c>
      <c r="F366" s="5" t="str">
        <f t="shared" si="41"/>
        <v/>
      </c>
      <c r="G366" s="5" t="str">
        <f>IF(INDEX('Afvalgegevens LMA'!$A$1:$BK$1003,RelGegevens!$A366+'Data LMA'!$A$2,RelGegevens!G$2)="","",INDEX('Afvalgegevens LMA'!$A$1:$BK$1003,RelGegevens!$A366+'Data LMA'!$A$2,RelGegevens!G$2))</f>
        <v/>
      </c>
      <c r="H366" s="5" t="str">
        <f>IF(INDEX('Afvalgegevens LMA'!$A$1:$BK$1003,RelGegevens!$A366+'Data LMA'!$A$2,RelGegevens!H$2)="","",INDEX('Afvalgegevens LMA'!$A$1:$BK$1003,RelGegevens!$A366+'Data LMA'!$A$2,RelGegevens!H$2))</f>
        <v/>
      </c>
      <c r="I366" s="5" t="str">
        <f>IF(INDEX('Afvalgegevens LMA'!$A$1:$BK$1003,RelGegevens!$A366+'Data LMA'!$A$2,RelGegevens!I$2)="","",INDEX('Afvalgegevens LMA'!$A$1:$BK$1003,RelGegevens!$A366+'Data LMA'!$A$2,RelGegevens!I$2))</f>
        <v/>
      </c>
      <c r="J366" s="5" t="str">
        <f>IF(INDEX('Afvalgegevens LMA'!$A$1:$BK$1003,RelGegevens!$A366+'Data LMA'!$A$2,RelGegevens!J$2)="","",INDEX('Afvalgegevens LMA'!$A$1:$BK$1003,RelGegevens!$A366+'Data LMA'!$A$2,RelGegevens!J$2))</f>
        <v/>
      </c>
      <c r="K366" s="5" t="str">
        <f>IF(INDEX('Afvalgegevens LMA'!$A$1:$BK$1003,RelGegevens!$A366+'Data LMA'!$A$2,RelGegevens!K$2)="","",INDEX('Afvalgegevens LMA'!$A$1:$BK$1003,RelGegevens!$A366+'Data LMA'!$A$2,RelGegevens!K$2))</f>
        <v/>
      </c>
      <c r="L366" s="5" t="str">
        <f>IF(INDEX('Afvalgegevens LMA'!$A$1:$BK$1003,RelGegevens!$A366+'Data LMA'!$A$2,RelGegevens!L$2)="","",INDEX('Afvalgegevens LMA'!$A$1:$BK$1003,RelGegevens!$A366+'Data LMA'!$A$2,RelGegevens!L$2))</f>
        <v/>
      </c>
      <c r="M366" s="5" t="str">
        <f>IF(INDEX('Afvalgegevens LMA'!$A$1:$BK$1003,RelGegevens!$A366+'Data LMA'!$A$2,RelGegevens!M$2)="","",INDEX('Afvalgegevens LMA'!$A$1:$BK$1003,RelGegevens!$A366+'Data LMA'!$A$2,RelGegevens!M$2))</f>
        <v/>
      </c>
    </row>
    <row r="367" spans="1:13" x14ac:dyDescent="0.25">
      <c r="A367" s="8">
        <f t="shared" si="36"/>
        <v>365</v>
      </c>
      <c r="B367" s="8" t="str">
        <f t="shared" si="37"/>
        <v/>
      </c>
      <c r="C367" s="8" t="str">
        <f t="shared" si="38"/>
        <v/>
      </c>
      <c r="D367" s="5">
        <f t="shared" si="39"/>
        <v>-1</v>
      </c>
      <c r="E367" s="5">
        <f t="shared" si="40"/>
        <v>-1</v>
      </c>
      <c r="F367" s="5" t="str">
        <f t="shared" si="41"/>
        <v/>
      </c>
      <c r="G367" s="5" t="str">
        <f>IF(INDEX('Afvalgegevens LMA'!$A$1:$BK$1003,RelGegevens!$A367+'Data LMA'!$A$2,RelGegevens!G$2)="","",INDEX('Afvalgegevens LMA'!$A$1:$BK$1003,RelGegevens!$A367+'Data LMA'!$A$2,RelGegevens!G$2))</f>
        <v/>
      </c>
      <c r="H367" s="5" t="str">
        <f>IF(INDEX('Afvalgegevens LMA'!$A$1:$BK$1003,RelGegevens!$A367+'Data LMA'!$A$2,RelGegevens!H$2)="","",INDEX('Afvalgegevens LMA'!$A$1:$BK$1003,RelGegevens!$A367+'Data LMA'!$A$2,RelGegevens!H$2))</f>
        <v/>
      </c>
      <c r="I367" s="5" t="str">
        <f>IF(INDEX('Afvalgegevens LMA'!$A$1:$BK$1003,RelGegevens!$A367+'Data LMA'!$A$2,RelGegevens!I$2)="","",INDEX('Afvalgegevens LMA'!$A$1:$BK$1003,RelGegevens!$A367+'Data LMA'!$A$2,RelGegevens!I$2))</f>
        <v/>
      </c>
      <c r="J367" s="5" t="str">
        <f>IF(INDEX('Afvalgegevens LMA'!$A$1:$BK$1003,RelGegevens!$A367+'Data LMA'!$A$2,RelGegevens!J$2)="","",INDEX('Afvalgegevens LMA'!$A$1:$BK$1003,RelGegevens!$A367+'Data LMA'!$A$2,RelGegevens!J$2))</f>
        <v/>
      </c>
      <c r="K367" s="5" t="str">
        <f>IF(INDEX('Afvalgegevens LMA'!$A$1:$BK$1003,RelGegevens!$A367+'Data LMA'!$A$2,RelGegevens!K$2)="","",INDEX('Afvalgegevens LMA'!$A$1:$BK$1003,RelGegevens!$A367+'Data LMA'!$A$2,RelGegevens!K$2))</f>
        <v/>
      </c>
      <c r="L367" s="5" t="str">
        <f>IF(INDEX('Afvalgegevens LMA'!$A$1:$BK$1003,RelGegevens!$A367+'Data LMA'!$A$2,RelGegevens!L$2)="","",INDEX('Afvalgegevens LMA'!$A$1:$BK$1003,RelGegevens!$A367+'Data LMA'!$A$2,RelGegevens!L$2))</f>
        <v/>
      </c>
      <c r="M367" s="5" t="str">
        <f>IF(INDEX('Afvalgegevens LMA'!$A$1:$BK$1003,RelGegevens!$A367+'Data LMA'!$A$2,RelGegevens!M$2)="","",INDEX('Afvalgegevens LMA'!$A$1:$BK$1003,RelGegevens!$A367+'Data LMA'!$A$2,RelGegevens!M$2))</f>
        <v/>
      </c>
    </row>
    <row r="368" spans="1:13" x14ac:dyDescent="0.25">
      <c r="A368" s="8">
        <f t="shared" si="36"/>
        <v>366</v>
      </c>
      <c r="B368" s="8" t="str">
        <f t="shared" si="37"/>
        <v/>
      </c>
      <c r="C368" s="8" t="str">
        <f t="shared" si="38"/>
        <v/>
      </c>
      <c r="D368" s="5">
        <f t="shared" si="39"/>
        <v>-1</v>
      </c>
      <c r="E368" s="5">
        <f t="shared" si="40"/>
        <v>-1</v>
      </c>
      <c r="F368" s="5" t="str">
        <f t="shared" si="41"/>
        <v/>
      </c>
      <c r="G368" s="5" t="str">
        <f>IF(INDEX('Afvalgegevens LMA'!$A$1:$BK$1003,RelGegevens!$A368+'Data LMA'!$A$2,RelGegevens!G$2)="","",INDEX('Afvalgegevens LMA'!$A$1:$BK$1003,RelGegevens!$A368+'Data LMA'!$A$2,RelGegevens!G$2))</f>
        <v/>
      </c>
      <c r="H368" s="5" t="str">
        <f>IF(INDEX('Afvalgegevens LMA'!$A$1:$BK$1003,RelGegevens!$A368+'Data LMA'!$A$2,RelGegevens!H$2)="","",INDEX('Afvalgegevens LMA'!$A$1:$BK$1003,RelGegevens!$A368+'Data LMA'!$A$2,RelGegevens!H$2))</f>
        <v/>
      </c>
      <c r="I368" s="5" t="str">
        <f>IF(INDEX('Afvalgegevens LMA'!$A$1:$BK$1003,RelGegevens!$A368+'Data LMA'!$A$2,RelGegevens!I$2)="","",INDEX('Afvalgegevens LMA'!$A$1:$BK$1003,RelGegevens!$A368+'Data LMA'!$A$2,RelGegevens!I$2))</f>
        <v/>
      </c>
      <c r="J368" s="5" t="str">
        <f>IF(INDEX('Afvalgegevens LMA'!$A$1:$BK$1003,RelGegevens!$A368+'Data LMA'!$A$2,RelGegevens!J$2)="","",INDEX('Afvalgegevens LMA'!$A$1:$BK$1003,RelGegevens!$A368+'Data LMA'!$A$2,RelGegevens!J$2))</f>
        <v/>
      </c>
      <c r="K368" s="5" t="str">
        <f>IF(INDEX('Afvalgegevens LMA'!$A$1:$BK$1003,RelGegevens!$A368+'Data LMA'!$A$2,RelGegevens!K$2)="","",INDEX('Afvalgegevens LMA'!$A$1:$BK$1003,RelGegevens!$A368+'Data LMA'!$A$2,RelGegevens!K$2))</f>
        <v/>
      </c>
      <c r="L368" s="5" t="str">
        <f>IF(INDEX('Afvalgegevens LMA'!$A$1:$BK$1003,RelGegevens!$A368+'Data LMA'!$A$2,RelGegevens!L$2)="","",INDEX('Afvalgegevens LMA'!$A$1:$BK$1003,RelGegevens!$A368+'Data LMA'!$A$2,RelGegevens!L$2))</f>
        <v/>
      </c>
      <c r="M368" s="5" t="str">
        <f>IF(INDEX('Afvalgegevens LMA'!$A$1:$BK$1003,RelGegevens!$A368+'Data LMA'!$A$2,RelGegevens!M$2)="","",INDEX('Afvalgegevens LMA'!$A$1:$BK$1003,RelGegevens!$A368+'Data LMA'!$A$2,RelGegevens!M$2))</f>
        <v/>
      </c>
    </row>
    <row r="369" spans="1:13" x14ac:dyDescent="0.25">
      <c r="A369" s="8">
        <f t="shared" si="36"/>
        <v>367</v>
      </c>
      <c r="B369" s="8" t="str">
        <f t="shared" si="37"/>
        <v/>
      </c>
      <c r="C369" s="8" t="str">
        <f t="shared" si="38"/>
        <v/>
      </c>
      <c r="D369" s="5">
        <f t="shared" si="39"/>
        <v>-1</v>
      </c>
      <c r="E369" s="5">
        <f t="shared" si="40"/>
        <v>-1</v>
      </c>
      <c r="F369" s="5" t="str">
        <f t="shared" si="41"/>
        <v/>
      </c>
      <c r="G369" s="5" t="str">
        <f>IF(INDEX('Afvalgegevens LMA'!$A$1:$BK$1003,RelGegevens!$A369+'Data LMA'!$A$2,RelGegevens!G$2)="","",INDEX('Afvalgegevens LMA'!$A$1:$BK$1003,RelGegevens!$A369+'Data LMA'!$A$2,RelGegevens!G$2))</f>
        <v/>
      </c>
      <c r="H369" s="5" t="str">
        <f>IF(INDEX('Afvalgegevens LMA'!$A$1:$BK$1003,RelGegevens!$A369+'Data LMA'!$A$2,RelGegevens!H$2)="","",INDEX('Afvalgegevens LMA'!$A$1:$BK$1003,RelGegevens!$A369+'Data LMA'!$A$2,RelGegevens!H$2))</f>
        <v/>
      </c>
      <c r="I369" s="5" t="str">
        <f>IF(INDEX('Afvalgegevens LMA'!$A$1:$BK$1003,RelGegevens!$A369+'Data LMA'!$A$2,RelGegevens!I$2)="","",INDEX('Afvalgegevens LMA'!$A$1:$BK$1003,RelGegevens!$A369+'Data LMA'!$A$2,RelGegevens!I$2))</f>
        <v/>
      </c>
      <c r="J369" s="5" t="str">
        <f>IF(INDEX('Afvalgegevens LMA'!$A$1:$BK$1003,RelGegevens!$A369+'Data LMA'!$A$2,RelGegevens!J$2)="","",INDEX('Afvalgegevens LMA'!$A$1:$BK$1003,RelGegevens!$A369+'Data LMA'!$A$2,RelGegevens!J$2))</f>
        <v/>
      </c>
      <c r="K369" s="5" t="str">
        <f>IF(INDEX('Afvalgegevens LMA'!$A$1:$BK$1003,RelGegevens!$A369+'Data LMA'!$A$2,RelGegevens!K$2)="","",INDEX('Afvalgegevens LMA'!$A$1:$BK$1003,RelGegevens!$A369+'Data LMA'!$A$2,RelGegevens!K$2))</f>
        <v/>
      </c>
      <c r="L369" s="5" t="str">
        <f>IF(INDEX('Afvalgegevens LMA'!$A$1:$BK$1003,RelGegevens!$A369+'Data LMA'!$A$2,RelGegevens!L$2)="","",INDEX('Afvalgegevens LMA'!$A$1:$BK$1003,RelGegevens!$A369+'Data LMA'!$A$2,RelGegevens!L$2))</f>
        <v/>
      </c>
      <c r="M369" s="5" t="str">
        <f>IF(INDEX('Afvalgegevens LMA'!$A$1:$BK$1003,RelGegevens!$A369+'Data LMA'!$A$2,RelGegevens!M$2)="","",INDEX('Afvalgegevens LMA'!$A$1:$BK$1003,RelGegevens!$A369+'Data LMA'!$A$2,RelGegevens!M$2))</f>
        <v/>
      </c>
    </row>
    <row r="370" spans="1:13" x14ac:dyDescent="0.25">
      <c r="A370" s="8">
        <f t="shared" si="36"/>
        <v>368</v>
      </c>
      <c r="B370" s="8" t="str">
        <f t="shared" si="37"/>
        <v/>
      </c>
      <c r="C370" s="8" t="str">
        <f t="shared" si="38"/>
        <v/>
      </c>
      <c r="D370" s="5">
        <f t="shared" si="39"/>
        <v>-1</v>
      </c>
      <c r="E370" s="5">
        <f t="shared" si="40"/>
        <v>-1</v>
      </c>
      <c r="F370" s="5" t="str">
        <f t="shared" si="41"/>
        <v/>
      </c>
      <c r="G370" s="5" t="str">
        <f>IF(INDEX('Afvalgegevens LMA'!$A$1:$BK$1003,RelGegevens!$A370+'Data LMA'!$A$2,RelGegevens!G$2)="","",INDEX('Afvalgegevens LMA'!$A$1:$BK$1003,RelGegevens!$A370+'Data LMA'!$A$2,RelGegevens!G$2))</f>
        <v/>
      </c>
      <c r="H370" s="5" t="str">
        <f>IF(INDEX('Afvalgegevens LMA'!$A$1:$BK$1003,RelGegevens!$A370+'Data LMA'!$A$2,RelGegevens!H$2)="","",INDEX('Afvalgegevens LMA'!$A$1:$BK$1003,RelGegevens!$A370+'Data LMA'!$A$2,RelGegevens!H$2))</f>
        <v/>
      </c>
      <c r="I370" s="5" t="str">
        <f>IF(INDEX('Afvalgegevens LMA'!$A$1:$BK$1003,RelGegevens!$A370+'Data LMA'!$A$2,RelGegevens!I$2)="","",INDEX('Afvalgegevens LMA'!$A$1:$BK$1003,RelGegevens!$A370+'Data LMA'!$A$2,RelGegevens!I$2))</f>
        <v/>
      </c>
      <c r="J370" s="5" t="str">
        <f>IF(INDEX('Afvalgegevens LMA'!$A$1:$BK$1003,RelGegevens!$A370+'Data LMA'!$A$2,RelGegevens!J$2)="","",INDEX('Afvalgegevens LMA'!$A$1:$BK$1003,RelGegevens!$A370+'Data LMA'!$A$2,RelGegevens!J$2))</f>
        <v/>
      </c>
      <c r="K370" s="5" t="str">
        <f>IF(INDEX('Afvalgegevens LMA'!$A$1:$BK$1003,RelGegevens!$A370+'Data LMA'!$A$2,RelGegevens!K$2)="","",INDEX('Afvalgegevens LMA'!$A$1:$BK$1003,RelGegevens!$A370+'Data LMA'!$A$2,RelGegevens!K$2))</f>
        <v/>
      </c>
      <c r="L370" s="5" t="str">
        <f>IF(INDEX('Afvalgegevens LMA'!$A$1:$BK$1003,RelGegevens!$A370+'Data LMA'!$A$2,RelGegevens!L$2)="","",INDEX('Afvalgegevens LMA'!$A$1:$BK$1003,RelGegevens!$A370+'Data LMA'!$A$2,RelGegevens!L$2))</f>
        <v/>
      </c>
      <c r="M370" s="5" t="str">
        <f>IF(INDEX('Afvalgegevens LMA'!$A$1:$BK$1003,RelGegevens!$A370+'Data LMA'!$A$2,RelGegevens!M$2)="","",INDEX('Afvalgegevens LMA'!$A$1:$BK$1003,RelGegevens!$A370+'Data LMA'!$A$2,RelGegevens!M$2))</f>
        <v/>
      </c>
    </row>
    <row r="371" spans="1:13" x14ac:dyDescent="0.25">
      <c r="A371" s="8">
        <f t="shared" si="36"/>
        <v>369</v>
      </c>
      <c r="B371" s="8" t="str">
        <f t="shared" si="37"/>
        <v/>
      </c>
      <c r="C371" s="8" t="str">
        <f t="shared" si="38"/>
        <v/>
      </c>
      <c r="D371" s="5">
        <f t="shared" si="39"/>
        <v>-1</v>
      </c>
      <c r="E371" s="5">
        <f t="shared" si="40"/>
        <v>-1</v>
      </c>
      <c r="F371" s="5" t="str">
        <f t="shared" si="41"/>
        <v/>
      </c>
      <c r="G371" s="5" t="str">
        <f>IF(INDEX('Afvalgegevens LMA'!$A$1:$BK$1003,RelGegevens!$A371+'Data LMA'!$A$2,RelGegevens!G$2)="","",INDEX('Afvalgegevens LMA'!$A$1:$BK$1003,RelGegevens!$A371+'Data LMA'!$A$2,RelGegevens!G$2))</f>
        <v/>
      </c>
      <c r="H371" s="5" t="str">
        <f>IF(INDEX('Afvalgegevens LMA'!$A$1:$BK$1003,RelGegevens!$A371+'Data LMA'!$A$2,RelGegevens!H$2)="","",INDEX('Afvalgegevens LMA'!$A$1:$BK$1003,RelGegevens!$A371+'Data LMA'!$A$2,RelGegevens!H$2))</f>
        <v/>
      </c>
      <c r="I371" s="5" t="str">
        <f>IF(INDEX('Afvalgegevens LMA'!$A$1:$BK$1003,RelGegevens!$A371+'Data LMA'!$A$2,RelGegevens!I$2)="","",INDEX('Afvalgegevens LMA'!$A$1:$BK$1003,RelGegevens!$A371+'Data LMA'!$A$2,RelGegevens!I$2))</f>
        <v/>
      </c>
      <c r="J371" s="5" t="str">
        <f>IF(INDEX('Afvalgegevens LMA'!$A$1:$BK$1003,RelGegevens!$A371+'Data LMA'!$A$2,RelGegevens!J$2)="","",INDEX('Afvalgegevens LMA'!$A$1:$BK$1003,RelGegevens!$A371+'Data LMA'!$A$2,RelGegevens!J$2))</f>
        <v/>
      </c>
      <c r="K371" s="5" t="str">
        <f>IF(INDEX('Afvalgegevens LMA'!$A$1:$BK$1003,RelGegevens!$A371+'Data LMA'!$A$2,RelGegevens!K$2)="","",INDEX('Afvalgegevens LMA'!$A$1:$BK$1003,RelGegevens!$A371+'Data LMA'!$A$2,RelGegevens!K$2))</f>
        <v/>
      </c>
      <c r="L371" s="5" t="str">
        <f>IF(INDEX('Afvalgegevens LMA'!$A$1:$BK$1003,RelGegevens!$A371+'Data LMA'!$A$2,RelGegevens!L$2)="","",INDEX('Afvalgegevens LMA'!$A$1:$BK$1003,RelGegevens!$A371+'Data LMA'!$A$2,RelGegevens!L$2))</f>
        <v/>
      </c>
      <c r="M371" s="5" t="str">
        <f>IF(INDEX('Afvalgegevens LMA'!$A$1:$BK$1003,RelGegevens!$A371+'Data LMA'!$A$2,RelGegevens!M$2)="","",INDEX('Afvalgegevens LMA'!$A$1:$BK$1003,RelGegevens!$A371+'Data LMA'!$A$2,RelGegevens!M$2))</f>
        <v/>
      </c>
    </row>
    <row r="372" spans="1:13" x14ac:dyDescent="0.25">
      <c r="A372" s="8">
        <f t="shared" si="36"/>
        <v>370</v>
      </c>
      <c r="B372" s="8" t="str">
        <f t="shared" si="37"/>
        <v/>
      </c>
      <c r="C372" s="8" t="str">
        <f t="shared" si="38"/>
        <v/>
      </c>
      <c r="D372" s="5">
        <f t="shared" si="39"/>
        <v>-1</v>
      </c>
      <c r="E372" s="5">
        <f t="shared" si="40"/>
        <v>-1</v>
      </c>
      <c r="F372" s="5" t="str">
        <f t="shared" si="41"/>
        <v/>
      </c>
      <c r="G372" s="5" t="str">
        <f>IF(INDEX('Afvalgegevens LMA'!$A$1:$BK$1003,RelGegevens!$A372+'Data LMA'!$A$2,RelGegevens!G$2)="","",INDEX('Afvalgegevens LMA'!$A$1:$BK$1003,RelGegevens!$A372+'Data LMA'!$A$2,RelGegevens!G$2))</f>
        <v/>
      </c>
      <c r="H372" s="5" t="str">
        <f>IF(INDEX('Afvalgegevens LMA'!$A$1:$BK$1003,RelGegevens!$A372+'Data LMA'!$A$2,RelGegevens!H$2)="","",INDEX('Afvalgegevens LMA'!$A$1:$BK$1003,RelGegevens!$A372+'Data LMA'!$A$2,RelGegevens!H$2))</f>
        <v/>
      </c>
      <c r="I372" s="5" t="str">
        <f>IF(INDEX('Afvalgegevens LMA'!$A$1:$BK$1003,RelGegevens!$A372+'Data LMA'!$A$2,RelGegevens!I$2)="","",INDEX('Afvalgegevens LMA'!$A$1:$BK$1003,RelGegevens!$A372+'Data LMA'!$A$2,RelGegevens!I$2))</f>
        <v/>
      </c>
      <c r="J372" s="5" t="str">
        <f>IF(INDEX('Afvalgegevens LMA'!$A$1:$BK$1003,RelGegevens!$A372+'Data LMA'!$A$2,RelGegevens!J$2)="","",INDEX('Afvalgegevens LMA'!$A$1:$BK$1003,RelGegevens!$A372+'Data LMA'!$A$2,RelGegevens!J$2))</f>
        <v/>
      </c>
      <c r="K372" s="5" t="str">
        <f>IF(INDEX('Afvalgegevens LMA'!$A$1:$BK$1003,RelGegevens!$A372+'Data LMA'!$A$2,RelGegevens!K$2)="","",INDEX('Afvalgegevens LMA'!$A$1:$BK$1003,RelGegevens!$A372+'Data LMA'!$A$2,RelGegevens!K$2))</f>
        <v/>
      </c>
      <c r="L372" s="5" t="str">
        <f>IF(INDEX('Afvalgegevens LMA'!$A$1:$BK$1003,RelGegevens!$A372+'Data LMA'!$A$2,RelGegevens!L$2)="","",INDEX('Afvalgegevens LMA'!$A$1:$BK$1003,RelGegevens!$A372+'Data LMA'!$A$2,RelGegevens!L$2))</f>
        <v/>
      </c>
      <c r="M372" s="5" t="str">
        <f>IF(INDEX('Afvalgegevens LMA'!$A$1:$BK$1003,RelGegevens!$A372+'Data LMA'!$A$2,RelGegevens!M$2)="","",INDEX('Afvalgegevens LMA'!$A$1:$BK$1003,RelGegevens!$A372+'Data LMA'!$A$2,RelGegevens!M$2))</f>
        <v/>
      </c>
    </row>
    <row r="373" spans="1:13" x14ac:dyDescent="0.25">
      <c r="A373" s="8">
        <f t="shared" si="36"/>
        <v>371</v>
      </c>
      <c r="B373" s="8" t="str">
        <f t="shared" si="37"/>
        <v/>
      </c>
      <c r="C373" s="8" t="str">
        <f t="shared" si="38"/>
        <v/>
      </c>
      <c r="D373" s="5">
        <f t="shared" si="39"/>
        <v>-1</v>
      </c>
      <c r="E373" s="5">
        <f t="shared" si="40"/>
        <v>-1</v>
      </c>
      <c r="F373" s="5" t="str">
        <f t="shared" si="41"/>
        <v/>
      </c>
      <c r="G373" s="5" t="str">
        <f>IF(INDEX('Afvalgegevens LMA'!$A$1:$BK$1003,RelGegevens!$A373+'Data LMA'!$A$2,RelGegevens!G$2)="","",INDEX('Afvalgegevens LMA'!$A$1:$BK$1003,RelGegevens!$A373+'Data LMA'!$A$2,RelGegevens!G$2))</f>
        <v/>
      </c>
      <c r="H373" s="5" t="str">
        <f>IF(INDEX('Afvalgegevens LMA'!$A$1:$BK$1003,RelGegevens!$A373+'Data LMA'!$A$2,RelGegevens!H$2)="","",INDEX('Afvalgegevens LMA'!$A$1:$BK$1003,RelGegevens!$A373+'Data LMA'!$A$2,RelGegevens!H$2))</f>
        <v/>
      </c>
      <c r="I373" s="5" t="str">
        <f>IF(INDEX('Afvalgegevens LMA'!$A$1:$BK$1003,RelGegevens!$A373+'Data LMA'!$A$2,RelGegevens!I$2)="","",INDEX('Afvalgegevens LMA'!$A$1:$BK$1003,RelGegevens!$A373+'Data LMA'!$A$2,RelGegevens!I$2))</f>
        <v/>
      </c>
      <c r="J373" s="5" t="str">
        <f>IF(INDEX('Afvalgegevens LMA'!$A$1:$BK$1003,RelGegevens!$A373+'Data LMA'!$A$2,RelGegevens!J$2)="","",INDEX('Afvalgegevens LMA'!$A$1:$BK$1003,RelGegevens!$A373+'Data LMA'!$A$2,RelGegevens!J$2))</f>
        <v/>
      </c>
      <c r="K373" s="5" t="str">
        <f>IF(INDEX('Afvalgegevens LMA'!$A$1:$BK$1003,RelGegevens!$A373+'Data LMA'!$A$2,RelGegevens!K$2)="","",INDEX('Afvalgegevens LMA'!$A$1:$BK$1003,RelGegevens!$A373+'Data LMA'!$A$2,RelGegevens!K$2))</f>
        <v/>
      </c>
      <c r="L373" s="5" t="str">
        <f>IF(INDEX('Afvalgegevens LMA'!$A$1:$BK$1003,RelGegevens!$A373+'Data LMA'!$A$2,RelGegevens!L$2)="","",INDEX('Afvalgegevens LMA'!$A$1:$BK$1003,RelGegevens!$A373+'Data LMA'!$A$2,RelGegevens!L$2))</f>
        <v/>
      </c>
      <c r="M373" s="5" t="str">
        <f>IF(INDEX('Afvalgegevens LMA'!$A$1:$BK$1003,RelGegevens!$A373+'Data LMA'!$A$2,RelGegevens!M$2)="","",INDEX('Afvalgegevens LMA'!$A$1:$BK$1003,RelGegevens!$A373+'Data LMA'!$A$2,RelGegevens!M$2))</f>
        <v/>
      </c>
    </row>
    <row r="374" spans="1:13" x14ac:dyDescent="0.25">
      <c r="A374" s="8">
        <f t="shared" si="36"/>
        <v>372</v>
      </c>
      <c r="B374" s="8" t="str">
        <f t="shared" si="37"/>
        <v/>
      </c>
      <c r="C374" s="8" t="str">
        <f t="shared" si="38"/>
        <v/>
      </c>
      <c r="D374" s="5">
        <f t="shared" si="39"/>
        <v>-1</v>
      </c>
      <c r="E374" s="5">
        <f t="shared" si="40"/>
        <v>-1</v>
      </c>
      <c r="F374" s="5" t="str">
        <f t="shared" si="41"/>
        <v/>
      </c>
      <c r="G374" s="5" t="str">
        <f>IF(INDEX('Afvalgegevens LMA'!$A$1:$BK$1003,RelGegevens!$A374+'Data LMA'!$A$2,RelGegevens!G$2)="","",INDEX('Afvalgegevens LMA'!$A$1:$BK$1003,RelGegevens!$A374+'Data LMA'!$A$2,RelGegevens!G$2))</f>
        <v/>
      </c>
      <c r="H374" s="5" t="str">
        <f>IF(INDEX('Afvalgegevens LMA'!$A$1:$BK$1003,RelGegevens!$A374+'Data LMA'!$A$2,RelGegevens!H$2)="","",INDEX('Afvalgegevens LMA'!$A$1:$BK$1003,RelGegevens!$A374+'Data LMA'!$A$2,RelGegevens!H$2))</f>
        <v/>
      </c>
      <c r="I374" s="5" t="str">
        <f>IF(INDEX('Afvalgegevens LMA'!$A$1:$BK$1003,RelGegevens!$A374+'Data LMA'!$A$2,RelGegevens!I$2)="","",INDEX('Afvalgegevens LMA'!$A$1:$BK$1003,RelGegevens!$A374+'Data LMA'!$A$2,RelGegevens!I$2))</f>
        <v/>
      </c>
      <c r="J374" s="5" t="str">
        <f>IF(INDEX('Afvalgegevens LMA'!$A$1:$BK$1003,RelGegevens!$A374+'Data LMA'!$A$2,RelGegevens!J$2)="","",INDEX('Afvalgegevens LMA'!$A$1:$BK$1003,RelGegevens!$A374+'Data LMA'!$A$2,RelGegevens!J$2))</f>
        <v/>
      </c>
      <c r="K374" s="5" t="str">
        <f>IF(INDEX('Afvalgegevens LMA'!$A$1:$BK$1003,RelGegevens!$A374+'Data LMA'!$A$2,RelGegevens!K$2)="","",INDEX('Afvalgegevens LMA'!$A$1:$BK$1003,RelGegevens!$A374+'Data LMA'!$A$2,RelGegevens!K$2))</f>
        <v/>
      </c>
      <c r="L374" s="5" t="str">
        <f>IF(INDEX('Afvalgegevens LMA'!$A$1:$BK$1003,RelGegevens!$A374+'Data LMA'!$A$2,RelGegevens!L$2)="","",INDEX('Afvalgegevens LMA'!$A$1:$BK$1003,RelGegevens!$A374+'Data LMA'!$A$2,RelGegevens!L$2))</f>
        <v/>
      </c>
      <c r="M374" s="5" t="str">
        <f>IF(INDEX('Afvalgegevens LMA'!$A$1:$BK$1003,RelGegevens!$A374+'Data LMA'!$A$2,RelGegevens!M$2)="","",INDEX('Afvalgegevens LMA'!$A$1:$BK$1003,RelGegevens!$A374+'Data LMA'!$A$2,RelGegevens!M$2))</f>
        <v/>
      </c>
    </row>
    <row r="375" spans="1:13" x14ac:dyDescent="0.25">
      <c r="A375" s="8">
        <f t="shared" si="36"/>
        <v>373</v>
      </c>
      <c r="B375" s="8" t="str">
        <f t="shared" si="37"/>
        <v/>
      </c>
      <c r="C375" s="8" t="str">
        <f t="shared" si="38"/>
        <v/>
      </c>
      <c r="D375" s="5">
        <f t="shared" si="39"/>
        <v>-1</v>
      </c>
      <c r="E375" s="5">
        <f t="shared" si="40"/>
        <v>-1</v>
      </c>
      <c r="F375" s="5" t="str">
        <f t="shared" si="41"/>
        <v/>
      </c>
      <c r="G375" s="5" t="str">
        <f>IF(INDEX('Afvalgegevens LMA'!$A$1:$BK$1003,RelGegevens!$A375+'Data LMA'!$A$2,RelGegevens!G$2)="","",INDEX('Afvalgegevens LMA'!$A$1:$BK$1003,RelGegevens!$A375+'Data LMA'!$A$2,RelGegevens!G$2))</f>
        <v/>
      </c>
      <c r="H375" s="5" t="str">
        <f>IF(INDEX('Afvalgegevens LMA'!$A$1:$BK$1003,RelGegevens!$A375+'Data LMA'!$A$2,RelGegevens!H$2)="","",INDEX('Afvalgegevens LMA'!$A$1:$BK$1003,RelGegevens!$A375+'Data LMA'!$A$2,RelGegevens!H$2))</f>
        <v/>
      </c>
      <c r="I375" s="5" t="str">
        <f>IF(INDEX('Afvalgegevens LMA'!$A$1:$BK$1003,RelGegevens!$A375+'Data LMA'!$A$2,RelGegevens!I$2)="","",INDEX('Afvalgegevens LMA'!$A$1:$BK$1003,RelGegevens!$A375+'Data LMA'!$A$2,RelGegevens!I$2))</f>
        <v/>
      </c>
      <c r="J375" s="5" t="str">
        <f>IF(INDEX('Afvalgegevens LMA'!$A$1:$BK$1003,RelGegevens!$A375+'Data LMA'!$A$2,RelGegevens!J$2)="","",INDEX('Afvalgegevens LMA'!$A$1:$BK$1003,RelGegevens!$A375+'Data LMA'!$A$2,RelGegevens!J$2))</f>
        <v/>
      </c>
      <c r="K375" s="5" t="str">
        <f>IF(INDEX('Afvalgegevens LMA'!$A$1:$BK$1003,RelGegevens!$A375+'Data LMA'!$A$2,RelGegevens!K$2)="","",INDEX('Afvalgegevens LMA'!$A$1:$BK$1003,RelGegevens!$A375+'Data LMA'!$A$2,RelGegevens!K$2))</f>
        <v/>
      </c>
      <c r="L375" s="5" t="str">
        <f>IF(INDEX('Afvalgegevens LMA'!$A$1:$BK$1003,RelGegevens!$A375+'Data LMA'!$A$2,RelGegevens!L$2)="","",INDEX('Afvalgegevens LMA'!$A$1:$BK$1003,RelGegevens!$A375+'Data LMA'!$A$2,RelGegevens!L$2))</f>
        <v/>
      </c>
      <c r="M375" s="5" t="str">
        <f>IF(INDEX('Afvalgegevens LMA'!$A$1:$BK$1003,RelGegevens!$A375+'Data LMA'!$A$2,RelGegevens!M$2)="","",INDEX('Afvalgegevens LMA'!$A$1:$BK$1003,RelGegevens!$A375+'Data LMA'!$A$2,RelGegevens!M$2))</f>
        <v/>
      </c>
    </row>
    <row r="376" spans="1:13" x14ac:dyDescent="0.25">
      <c r="A376" s="8">
        <f t="shared" si="36"/>
        <v>374</v>
      </c>
      <c r="B376" s="8" t="str">
        <f t="shared" si="37"/>
        <v/>
      </c>
      <c r="C376" s="8" t="str">
        <f t="shared" si="38"/>
        <v/>
      </c>
      <c r="D376" s="5">
        <f t="shared" si="39"/>
        <v>-1</v>
      </c>
      <c r="E376" s="5">
        <f t="shared" si="40"/>
        <v>-1</v>
      </c>
      <c r="F376" s="5" t="str">
        <f t="shared" si="41"/>
        <v/>
      </c>
      <c r="G376" s="5" t="str">
        <f>IF(INDEX('Afvalgegevens LMA'!$A$1:$BK$1003,RelGegevens!$A376+'Data LMA'!$A$2,RelGegevens!G$2)="","",INDEX('Afvalgegevens LMA'!$A$1:$BK$1003,RelGegevens!$A376+'Data LMA'!$A$2,RelGegevens!G$2))</f>
        <v/>
      </c>
      <c r="H376" s="5" t="str">
        <f>IF(INDEX('Afvalgegevens LMA'!$A$1:$BK$1003,RelGegevens!$A376+'Data LMA'!$A$2,RelGegevens!H$2)="","",INDEX('Afvalgegevens LMA'!$A$1:$BK$1003,RelGegevens!$A376+'Data LMA'!$A$2,RelGegevens!H$2))</f>
        <v/>
      </c>
      <c r="I376" s="5" t="str">
        <f>IF(INDEX('Afvalgegevens LMA'!$A$1:$BK$1003,RelGegevens!$A376+'Data LMA'!$A$2,RelGegevens!I$2)="","",INDEX('Afvalgegevens LMA'!$A$1:$BK$1003,RelGegevens!$A376+'Data LMA'!$A$2,RelGegevens!I$2))</f>
        <v/>
      </c>
      <c r="J376" s="5" t="str">
        <f>IF(INDEX('Afvalgegevens LMA'!$A$1:$BK$1003,RelGegevens!$A376+'Data LMA'!$A$2,RelGegevens!J$2)="","",INDEX('Afvalgegevens LMA'!$A$1:$BK$1003,RelGegevens!$A376+'Data LMA'!$A$2,RelGegevens!J$2))</f>
        <v/>
      </c>
      <c r="K376" s="5" t="str">
        <f>IF(INDEX('Afvalgegevens LMA'!$A$1:$BK$1003,RelGegevens!$A376+'Data LMA'!$A$2,RelGegevens!K$2)="","",INDEX('Afvalgegevens LMA'!$A$1:$BK$1003,RelGegevens!$A376+'Data LMA'!$A$2,RelGegevens!K$2))</f>
        <v/>
      </c>
      <c r="L376" s="5" t="str">
        <f>IF(INDEX('Afvalgegevens LMA'!$A$1:$BK$1003,RelGegevens!$A376+'Data LMA'!$A$2,RelGegevens!L$2)="","",INDEX('Afvalgegevens LMA'!$A$1:$BK$1003,RelGegevens!$A376+'Data LMA'!$A$2,RelGegevens!L$2))</f>
        <v/>
      </c>
      <c r="M376" s="5" t="str">
        <f>IF(INDEX('Afvalgegevens LMA'!$A$1:$BK$1003,RelGegevens!$A376+'Data LMA'!$A$2,RelGegevens!M$2)="","",INDEX('Afvalgegevens LMA'!$A$1:$BK$1003,RelGegevens!$A376+'Data LMA'!$A$2,RelGegevens!M$2))</f>
        <v/>
      </c>
    </row>
    <row r="377" spans="1:13" x14ac:dyDescent="0.25">
      <c r="A377" s="8">
        <f t="shared" si="36"/>
        <v>375</v>
      </c>
      <c r="B377" s="8" t="str">
        <f t="shared" si="37"/>
        <v/>
      </c>
      <c r="C377" s="8" t="str">
        <f t="shared" si="38"/>
        <v/>
      </c>
      <c r="D377" s="5">
        <f t="shared" si="39"/>
        <v>-1</v>
      </c>
      <c r="E377" s="5">
        <f t="shared" si="40"/>
        <v>-1</v>
      </c>
      <c r="F377" s="5" t="str">
        <f t="shared" si="41"/>
        <v/>
      </c>
      <c r="G377" s="5" t="str">
        <f>IF(INDEX('Afvalgegevens LMA'!$A$1:$BK$1003,RelGegevens!$A377+'Data LMA'!$A$2,RelGegevens!G$2)="","",INDEX('Afvalgegevens LMA'!$A$1:$BK$1003,RelGegevens!$A377+'Data LMA'!$A$2,RelGegevens!G$2))</f>
        <v/>
      </c>
      <c r="H377" s="5" t="str">
        <f>IF(INDEX('Afvalgegevens LMA'!$A$1:$BK$1003,RelGegevens!$A377+'Data LMA'!$A$2,RelGegevens!H$2)="","",INDEX('Afvalgegevens LMA'!$A$1:$BK$1003,RelGegevens!$A377+'Data LMA'!$A$2,RelGegevens!H$2))</f>
        <v/>
      </c>
      <c r="I377" s="5" t="str">
        <f>IF(INDEX('Afvalgegevens LMA'!$A$1:$BK$1003,RelGegevens!$A377+'Data LMA'!$A$2,RelGegevens!I$2)="","",INDEX('Afvalgegevens LMA'!$A$1:$BK$1003,RelGegevens!$A377+'Data LMA'!$A$2,RelGegevens!I$2))</f>
        <v/>
      </c>
      <c r="J377" s="5" t="str">
        <f>IF(INDEX('Afvalgegevens LMA'!$A$1:$BK$1003,RelGegevens!$A377+'Data LMA'!$A$2,RelGegevens!J$2)="","",INDEX('Afvalgegevens LMA'!$A$1:$BK$1003,RelGegevens!$A377+'Data LMA'!$A$2,RelGegevens!J$2))</f>
        <v/>
      </c>
      <c r="K377" s="5" t="str">
        <f>IF(INDEX('Afvalgegevens LMA'!$A$1:$BK$1003,RelGegevens!$A377+'Data LMA'!$A$2,RelGegevens!K$2)="","",INDEX('Afvalgegevens LMA'!$A$1:$BK$1003,RelGegevens!$A377+'Data LMA'!$A$2,RelGegevens!K$2))</f>
        <v/>
      </c>
      <c r="L377" s="5" t="str">
        <f>IF(INDEX('Afvalgegevens LMA'!$A$1:$BK$1003,RelGegevens!$A377+'Data LMA'!$A$2,RelGegevens!L$2)="","",INDEX('Afvalgegevens LMA'!$A$1:$BK$1003,RelGegevens!$A377+'Data LMA'!$A$2,RelGegevens!L$2))</f>
        <v/>
      </c>
      <c r="M377" s="5" t="str">
        <f>IF(INDEX('Afvalgegevens LMA'!$A$1:$BK$1003,RelGegevens!$A377+'Data LMA'!$A$2,RelGegevens!M$2)="","",INDEX('Afvalgegevens LMA'!$A$1:$BK$1003,RelGegevens!$A377+'Data LMA'!$A$2,RelGegevens!M$2))</f>
        <v/>
      </c>
    </row>
    <row r="378" spans="1:13" x14ac:dyDescent="0.25">
      <c r="A378" s="8">
        <f t="shared" si="36"/>
        <v>376</v>
      </c>
      <c r="B378" s="8" t="str">
        <f t="shared" si="37"/>
        <v/>
      </c>
      <c r="C378" s="8" t="str">
        <f t="shared" si="38"/>
        <v/>
      </c>
      <c r="D378" s="5">
        <f t="shared" si="39"/>
        <v>-1</v>
      </c>
      <c r="E378" s="5">
        <f t="shared" si="40"/>
        <v>-1</v>
      </c>
      <c r="F378" s="5" t="str">
        <f t="shared" si="41"/>
        <v/>
      </c>
      <c r="G378" s="5" t="str">
        <f>IF(INDEX('Afvalgegevens LMA'!$A$1:$BK$1003,RelGegevens!$A378+'Data LMA'!$A$2,RelGegevens!G$2)="","",INDEX('Afvalgegevens LMA'!$A$1:$BK$1003,RelGegevens!$A378+'Data LMA'!$A$2,RelGegevens!G$2))</f>
        <v/>
      </c>
      <c r="H378" s="5" t="str">
        <f>IF(INDEX('Afvalgegevens LMA'!$A$1:$BK$1003,RelGegevens!$A378+'Data LMA'!$A$2,RelGegevens!H$2)="","",INDEX('Afvalgegevens LMA'!$A$1:$BK$1003,RelGegevens!$A378+'Data LMA'!$A$2,RelGegevens!H$2))</f>
        <v/>
      </c>
      <c r="I378" s="5" t="str">
        <f>IF(INDEX('Afvalgegevens LMA'!$A$1:$BK$1003,RelGegevens!$A378+'Data LMA'!$A$2,RelGegevens!I$2)="","",INDEX('Afvalgegevens LMA'!$A$1:$BK$1003,RelGegevens!$A378+'Data LMA'!$A$2,RelGegevens!I$2))</f>
        <v/>
      </c>
      <c r="J378" s="5" t="str">
        <f>IF(INDEX('Afvalgegevens LMA'!$A$1:$BK$1003,RelGegevens!$A378+'Data LMA'!$A$2,RelGegevens!J$2)="","",INDEX('Afvalgegevens LMA'!$A$1:$BK$1003,RelGegevens!$A378+'Data LMA'!$A$2,RelGegevens!J$2))</f>
        <v/>
      </c>
      <c r="K378" s="5" t="str">
        <f>IF(INDEX('Afvalgegevens LMA'!$A$1:$BK$1003,RelGegevens!$A378+'Data LMA'!$A$2,RelGegevens!K$2)="","",INDEX('Afvalgegevens LMA'!$A$1:$BK$1003,RelGegevens!$A378+'Data LMA'!$A$2,RelGegevens!K$2))</f>
        <v/>
      </c>
      <c r="L378" s="5" t="str">
        <f>IF(INDEX('Afvalgegevens LMA'!$A$1:$BK$1003,RelGegevens!$A378+'Data LMA'!$A$2,RelGegevens!L$2)="","",INDEX('Afvalgegevens LMA'!$A$1:$BK$1003,RelGegevens!$A378+'Data LMA'!$A$2,RelGegevens!L$2))</f>
        <v/>
      </c>
      <c r="M378" s="5" t="str">
        <f>IF(INDEX('Afvalgegevens LMA'!$A$1:$BK$1003,RelGegevens!$A378+'Data LMA'!$A$2,RelGegevens!M$2)="","",INDEX('Afvalgegevens LMA'!$A$1:$BK$1003,RelGegevens!$A378+'Data LMA'!$A$2,RelGegevens!M$2))</f>
        <v/>
      </c>
    </row>
    <row r="379" spans="1:13" x14ac:dyDescent="0.25">
      <c r="A379" s="8">
        <f t="shared" si="36"/>
        <v>377</v>
      </c>
      <c r="B379" s="8" t="str">
        <f t="shared" si="37"/>
        <v/>
      </c>
      <c r="C379" s="8" t="str">
        <f t="shared" si="38"/>
        <v/>
      </c>
      <c r="D379" s="5">
        <f t="shared" si="39"/>
        <v>-1</v>
      </c>
      <c r="E379" s="5">
        <f t="shared" si="40"/>
        <v>-1</v>
      </c>
      <c r="F379" s="5" t="str">
        <f t="shared" si="41"/>
        <v/>
      </c>
      <c r="G379" s="5" t="str">
        <f>IF(INDEX('Afvalgegevens LMA'!$A$1:$BK$1003,RelGegevens!$A379+'Data LMA'!$A$2,RelGegevens!G$2)="","",INDEX('Afvalgegevens LMA'!$A$1:$BK$1003,RelGegevens!$A379+'Data LMA'!$A$2,RelGegevens!G$2))</f>
        <v/>
      </c>
      <c r="H379" s="5" t="str">
        <f>IF(INDEX('Afvalgegevens LMA'!$A$1:$BK$1003,RelGegevens!$A379+'Data LMA'!$A$2,RelGegevens!H$2)="","",INDEX('Afvalgegevens LMA'!$A$1:$BK$1003,RelGegevens!$A379+'Data LMA'!$A$2,RelGegevens!H$2))</f>
        <v/>
      </c>
      <c r="I379" s="5" t="str">
        <f>IF(INDEX('Afvalgegevens LMA'!$A$1:$BK$1003,RelGegevens!$A379+'Data LMA'!$A$2,RelGegevens!I$2)="","",INDEX('Afvalgegevens LMA'!$A$1:$BK$1003,RelGegevens!$A379+'Data LMA'!$A$2,RelGegevens!I$2))</f>
        <v/>
      </c>
      <c r="J379" s="5" t="str">
        <f>IF(INDEX('Afvalgegevens LMA'!$A$1:$BK$1003,RelGegevens!$A379+'Data LMA'!$A$2,RelGegevens!J$2)="","",INDEX('Afvalgegevens LMA'!$A$1:$BK$1003,RelGegevens!$A379+'Data LMA'!$A$2,RelGegevens!J$2))</f>
        <v/>
      </c>
      <c r="K379" s="5" t="str">
        <f>IF(INDEX('Afvalgegevens LMA'!$A$1:$BK$1003,RelGegevens!$A379+'Data LMA'!$A$2,RelGegevens!K$2)="","",INDEX('Afvalgegevens LMA'!$A$1:$BK$1003,RelGegevens!$A379+'Data LMA'!$A$2,RelGegevens!K$2))</f>
        <v/>
      </c>
      <c r="L379" s="5" t="str">
        <f>IF(INDEX('Afvalgegevens LMA'!$A$1:$BK$1003,RelGegevens!$A379+'Data LMA'!$A$2,RelGegevens!L$2)="","",INDEX('Afvalgegevens LMA'!$A$1:$BK$1003,RelGegevens!$A379+'Data LMA'!$A$2,RelGegevens!L$2))</f>
        <v/>
      </c>
      <c r="M379" s="5" t="str">
        <f>IF(INDEX('Afvalgegevens LMA'!$A$1:$BK$1003,RelGegevens!$A379+'Data LMA'!$A$2,RelGegevens!M$2)="","",INDEX('Afvalgegevens LMA'!$A$1:$BK$1003,RelGegevens!$A379+'Data LMA'!$A$2,RelGegevens!M$2))</f>
        <v/>
      </c>
    </row>
    <row r="380" spans="1:13" x14ac:dyDescent="0.25">
      <c r="A380" s="8">
        <f t="shared" si="36"/>
        <v>378</v>
      </c>
      <c r="B380" s="8" t="str">
        <f t="shared" si="37"/>
        <v/>
      </c>
      <c r="C380" s="8" t="str">
        <f t="shared" si="38"/>
        <v/>
      </c>
      <c r="D380" s="5">
        <f t="shared" si="39"/>
        <v>-1</v>
      </c>
      <c r="E380" s="5">
        <f t="shared" si="40"/>
        <v>-1</v>
      </c>
      <c r="F380" s="5" t="str">
        <f t="shared" si="41"/>
        <v/>
      </c>
      <c r="G380" s="5" t="str">
        <f>IF(INDEX('Afvalgegevens LMA'!$A$1:$BK$1003,RelGegevens!$A380+'Data LMA'!$A$2,RelGegevens!G$2)="","",INDEX('Afvalgegevens LMA'!$A$1:$BK$1003,RelGegevens!$A380+'Data LMA'!$A$2,RelGegevens!G$2))</f>
        <v/>
      </c>
      <c r="H380" s="5" t="str">
        <f>IF(INDEX('Afvalgegevens LMA'!$A$1:$BK$1003,RelGegevens!$A380+'Data LMA'!$A$2,RelGegevens!H$2)="","",INDEX('Afvalgegevens LMA'!$A$1:$BK$1003,RelGegevens!$A380+'Data LMA'!$A$2,RelGegevens!H$2))</f>
        <v/>
      </c>
      <c r="I380" s="5" t="str">
        <f>IF(INDEX('Afvalgegevens LMA'!$A$1:$BK$1003,RelGegevens!$A380+'Data LMA'!$A$2,RelGegevens!I$2)="","",INDEX('Afvalgegevens LMA'!$A$1:$BK$1003,RelGegevens!$A380+'Data LMA'!$A$2,RelGegevens!I$2))</f>
        <v/>
      </c>
      <c r="J380" s="5" t="str">
        <f>IF(INDEX('Afvalgegevens LMA'!$A$1:$BK$1003,RelGegevens!$A380+'Data LMA'!$A$2,RelGegevens!J$2)="","",INDEX('Afvalgegevens LMA'!$A$1:$BK$1003,RelGegevens!$A380+'Data LMA'!$A$2,RelGegevens!J$2))</f>
        <v/>
      </c>
      <c r="K380" s="5" t="str">
        <f>IF(INDEX('Afvalgegevens LMA'!$A$1:$BK$1003,RelGegevens!$A380+'Data LMA'!$A$2,RelGegevens!K$2)="","",INDEX('Afvalgegevens LMA'!$A$1:$BK$1003,RelGegevens!$A380+'Data LMA'!$A$2,RelGegevens!K$2))</f>
        <v/>
      </c>
      <c r="L380" s="5" t="str">
        <f>IF(INDEX('Afvalgegevens LMA'!$A$1:$BK$1003,RelGegevens!$A380+'Data LMA'!$A$2,RelGegevens!L$2)="","",INDEX('Afvalgegevens LMA'!$A$1:$BK$1003,RelGegevens!$A380+'Data LMA'!$A$2,RelGegevens!L$2))</f>
        <v/>
      </c>
      <c r="M380" s="5" t="str">
        <f>IF(INDEX('Afvalgegevens LMA'!$A$1:$BK$1003,RelGegevens!$A380+'Data LMA'!$A$2,RelGegevens!M$2)="","",INDEX('Afvalgegevens LMA'!$A$1:$BK$1003,RelGegevens!$A380+'Data LMA'!$A$2,RelGegevens!M$2))</f>
        <v/>
      </c>
    </row>
    <row r="381" spans="1:13" x14ac:dyDescent="0.25">
      <c r="A381" s="8">
        <f t="shared" si="36"/>
        <v>379</v>
      </c>
      <c r="B381" s="8" t="str">
        <f t="shared" si="37"/>
        <v/>
      </c>
      <c r="C381" s="8" t="str">
        <f t="shared" si="38"/>
        <v/>
      </c>
      <c r="D381" s="5">
        <f t="shared" si="39"/>
        <v>-1</v>
      </c>
      <c r="E381" s="5">
        <f t="shared" si="40"/>
        <v>-1</v>
      </c>
      <c r="F381" s="5" t="str">
        <f t="shared" si="41"/>
        <v/>
      </c>
      <c r="G381" s="5" t="str">
        <f>IF(INDEX('Afvalgegevens LMA'!$A$1:$BK$1003,RelGegevens!$A381+'Data LMA'!$A$2,RelGegevens!G$2)="","",INDEX('Afvalgegevens LMA'!$A$1:$BK$1003,RelGegevens!$A381+'Data LMA'!$A$2,RelGegevens!G$2))</f>
        <v/>
      </c>
      <c r="H381" s="5" t="str">
        <f>IF(INDEX('Afvalgegevens LMA'!$A$1:$BK$1003,RelGegevens!$A381+'Data LMA'!$A$2,RelGegevens!H$2)="","",INDEX('Afvalgegevens LMA'!$A$1:$BK$1003,RelGegevens!$A381+'Data LMA'!$A$2,RelGegevens!H$2))</f>
        <v/>
      </c>
      <c r="I381" s="5" t="str">
        <f>IF(INDEX('Afvalgegevens LMA'!$A$1:$BK$1003,RelGegevens!$A381+'Data LMA'!$A$2,RelGegevens!I$2)="","",INDEX('Afvalgegevens LMA'!$A$1:$BK$1003,RelGegevens!$A381+'Data LMA'!$A$2,RelGegevens!I$2))</f>
        <v/>
      </c>
      <c r="J381" s="5" t="str">
        <f>IF(INDEX('Afvalgegevens LMA'!$A$1:$BK$1003,RelGegevens!$A381+'Data LMA'!$A$2,RelGegevens!J$2)="","",INDEX('Afvalgegevens LMA'!$A$1:$BK$1003,RelGegevens!$A381+'Data LMA'!$A$2,RelGegevens!J$2))</f>
        <v/>
      </c>
      <c r="K381" s="5" t="str">
        <f>IF(INDEX('Afvalgegevens LMA'!$A$1:$BK$1003,RelGegevens!$A381+'Data LMA'!$A$2,RelGegevens!K$2)="","",INDEX('Afvalgegevens LMA'!$A$1:$BK$1003,RelGegevens!$A381+'Data LMA'!$A$2,RelGegevens!K$2))</f>
        <v/>
      </c>
      <c r="L381" s="5" t="str">
        <f>IF(INDEX('Afvalgegevens LMA'!$A$1:$BK$1003,RelGegevens!$A381+'Data LMA'!$A$2,RelGegevens!L$2)="","",INDEX('Afvalgegevens LMA'!$A$1:$BK$1003,RelGegevens!$A381+'Data LMA'!$A$2,RelGegevens!L$2))</f>
        <v/>
      </c>
      <c r="M381" s="5" t="str">
        <f>IF(INDEX('Afvalgegevens LMA'!$A$1:$BK$1003,RelGegevens!$A381+'Data LMA'!$A$2,RelGegevens!M$2)="","",INDEX('Afvalgegevens LMA'!$A$1:$BK$1003,RelGegevens!$A381+'Data LMA'!$A$2,RelGegevens!M$2))</f>
        <v/>
      </c>
    </row>
    <row r="382" spans="1:13" x14ac:dyDescent="0.25">
      <c r="A382" s="8">
        <f t="shared" si="36"/>
        <v>380</v>
      </c>
      <c r="B382" s="8" t="str">
        <f t="shared" si="37"/>
        <v/>
      </c>
      <c r="C382" s="8" t="str">
        <f t="shared" si="38"/>
        <v/>
      </c>
      <c r="D382" s="5">
        <f t="shared" si="39"/>
        <v>-1</v>
      </c>
      <c r="E382" s="5">
        <f t="shared" si="40"/>
        <v>-1</v>
      </c>
      <c r="F382" s="5" t="str">
        <f t="shared" si="41"/>
        <v/>
      </c>
      <c r="G382" s="5" t="str">
        <f>IF(INDEX('Afvalgegevens LMA'!$A$1:$BK$1003,RelGegevens!$A382+'Data LMA'!$A$2,RelGegevens!G$2)="","",INDEX('Afvalgegevens LMA'!$A$1:$BK$1003,RelGegevens!$A382+'Data LMA'!$A$2,RelGegevens!G$2))</f>
        <v/>
      </c>
      <c r="H382" s="5" t="str">
        <f>IF(INDEX('Afvalgegevens LMA'!$A$1:$BK$1003,RelGegevens!$A382+'Data LMA'!$A$2,RelGegevens!H$2)="","",INDEX('Afvalgegevens LMA'!$A$1:$BK$1003,RelGegevens!$A382+'Data LMA'!$A$2,RelGegevens!H$2))</f>
        <v/>
      </c>
      <c r="I382" s="5" t="str">
        <f>IF(INDEX('Afvalgegevens LMA'!$A$1:$BK$1003,RelGegevens!$A382+'Data LMA'!$A$2,RelGegevens!I$2)="","",INDEX('Afvalgegevens LMA'!$A$1:$BK$1003,RelGegevens!$A382+'Data LMA'!$A$2,RelGegevens!I$2))</f>
        <v/>
      </c>
      <c r="J382" s="5" t="str">
        <f>IF(INDEX('Afvalgegevens LMA'!$A$1:$BK$1003,RelGegevens!$A382+'Data LMA'!$A$2,RelGegevens!J$2)="","",INDEX('Afvalgegevens LMA'!$A$1:$BK$1003,RelGegevens!$A382+'Data LMA'!$A$2,RelGegevens!J$2))</f>
        <v/>
      </c>
      <c r="K382" s="5" t="str">
        <f>IF(INDEX('Afvalgegevens LMA'!$A$1:$BK$1003,RelGegevens!$A382+'Data LMA'!$A$2,RelGegevens!K$2)="","",INDEX('Afvalgegevens LMA'!$A$1:$BK$1003,RelGegevens!$A382+'Data LMA'!$A$2,RelGegevens!K$2))</f>
        <v/>
      </c>
      <c r="L382" s="5" t="str">
        <f>IF(INDEX('Afvalgegevens LMA'!$A$1:$BK$1003,RelGegevens!$A382+'Data LMA'!$A$2,RelGegevens!L$2)="","",INDEX('Afvalgegevens LMA'!$A$1:$BK$1003,RelGegevens!$A382+'Data LMA'!$A$2,RelGegevens!L$2))</f>
        <v/>
      </c>
      <c r="M382" s="5" t="str">
        <f>IF(INDEX('Afvalgegevens LMA'!$A$1:$BK$1003,RelGegevens!$A382+'Data LMA'!$A$2,RelGegevens!M$2)="","",INDEX('Afvalgegevens LMA'!$A$1:$BK$1003,RelGegevens!$A382+'Data LMA'!$A$2,RelGegevens!M$2))</f>
        <v/>
      </c>
    </row>
    <row r="383" spans="1:13" x14ac:dyDescent="0.25">
      <c r="A383" s="8">
        <f t="shared" si="36"/>
        <v>381</v>
      </c>
      <c r="B383" s="8" t="str">
        <f t="shared" si="37"/>
        <v/>
      </c>
      <c r="C383" s="8" t="str">
        <f t="shared" si="38"/>
        <v/>
      </c>
      <c r="D383" s="5">
        <f t="shared" si="39"/>
        <v>-1</v>
      </c>
      <c r="E383" s="5">
        <f t="shared" si="40"/>
        <v>-1</v>
      </c>
      <c r="F383" s="5" t="str">
        <f t="shared" si="41"/>
        <v/>
      </c>
      <c r="G383" s="5" t="str">
        <f>IF(INDEX('Afvalgegevens LMA'!$A$1:$BK$1003,RelGegevens!$A383+'Data LMA'!$A$2,RelGegevens!G$2)="","",INDEX('Afvalgegevens LMA'!$A$1:$BK$1003,RelGegevens!$A383+'Data LMA'!$A$2,RelGegevens!G$2))</f>
        <v/>
      </c>
      <c r="H383" s="5" t="str">
        <f>IF(INDEX('Afvalgegevens LMA'!$A$1:$BK$1003,RelGegevens!$A383+'Data LMA'!$A$2,RelGegevens!H$2)="","",INDEX('Afvalgegevens LMA'!$A$1:$BK$1003,RelGegevens!$A383+'Data LMA'!$A$2,RelGegevens!H$2))</f>
        <v/>
      </c>
      <c r="I383" s="5" t="str">
        <f>IF(INDEX('Afvalgegevens LMA'!$A$1:$BK$1003,RelGegevens!$A383+'Data LMA'!$A$2,RelGegevens!I$2)="","",INDEX('Afvalgegevens LMA'!$A$1:$BK$1003,RelGegevens!$A383+'Data LMA'!$A$2,RelGegevens!I$2))</f>
        <v/>
      </c>
      <c r="J383" s="5" t="str">
        <f>IF(INDEX('Afvalgegevens LMA'!$A$1:$BK$1003,RelGegevens!$A383+'Data LMA'!$A$2,RelGegevens!J$2)="","",INDEX('Afvalgegevens LMA'!$A$1:$BK$1003,RelGegevens!$A383+'Data LMA'!$A$2,RelGegevens!J$2))</f>
        <v/>
      </c>
      <c r="K383" s="5" t="str">
        <f>IF(INDEX('Afvalgegevens LMA'!$A$1:$BK$1003,RelGegevens!$A383+'Data LMA'!$A$2,RelGegevens!K$2)="","",INDEX('Afvalgegevens LMA'!$A$1:$BK$1003,RelGegevens!$A383+'Data LMA'!$A$2,RelGegevens!K$2))</f>
        <v/>
      </c>
      <c r="L383" s="5" t="str">
        <f>IF(INDEX('Afvalgegevens LMA'!$A$1:$BK$1003,RelGegevens!$A383+'Data LMA'!$A$2,RelGegevens!L$2)="","",INDEX('Afvalgegevens LMA'!$A$1:$BK$1003,RelGegevens!$A383+'Data LMA'!$A$2,RelGegevens!L$2))</f>
        <v/>
      </c>
      <c r="M383" s="5" t="str">
        <f>IF(INDEX('Afvalgegevens LMA'!$A$1:$BK$1003,RelGegevens!$A383+'Data LMA'!$A$2,RelGegevens!M$2)="","",INDEX('Afvalgegevens LMA'!$A$1:$BK$1003,RelGegevens!$A383+'Data LMA'!$A$2,RelGegevens!M$2))</f>
        <v/>
      </c>
    </row>
    <row r="384" spans="1:13" x14ac:dyDescent="0.25">
      <c r="A384" s="8">
        <f t="shared" si="36"/>
        <v>382</v>
      </c>
      <c r="B384" s="8" t="str">
        <f t="shared" si="37"/>
        <v/>
      </c>
      <c r="C384" s="8" t="str">
        <f t="shared" si="38"/>
        <v/>
      </c>
      <c r="D384" s="5">
        <f t="shared" si="39"/>
        <v>-1</v>
      </c>
      <c r="E384" s="5">
        <f t="shared" si="40"/>
        <v>-1</v>
      </c>
      <c r="F384" s="5" t="str">
        <f t="shared" si="41"/>
        <v/>
      </c>
      <c r="G384" s="5" t="str">
        <f>IF(INDEX('Afvalgegevens LMA'!$A$1:$BK$1003,RelGegevens!$A384+'Data LMA'!$A$2,RelGegevens!G$2)="","",INDEX('Afvalgegevens LMA'!$A$1:$BK$1003,RelGegevens!$A384+'Data LMA'!$A$2,RelGegevens!G$2))</f>
        <v/>
      </c>
      <c r="H384" s="5" t="str">
        <f>IF(INDEX('Afvalgegevens LMA'!$A$1:$BK$1003,RelGegevens!$A384+'Data LMA'!$A$2,RelGegevens!H$2)="","",INDEX('Afvalgegevens LMA'!$A$1:$BK$1003,RelGegevens!$A384+'Data LMA'!$A$2,RelGegevens!H$2))</f>
        <v/>
      </c>
      <c r="I384" s="5" t="str">
        <f>IF(INDEX('Afvalgegevens LMA'!$A$1:$BK$1003,RelGegevens!$A384+'Data LMA'!$A$2,RelGegevens!I$2)="","",INDEX('Afvalgegevens LMA'!$A$1:$BK$1003,RelGegevens!$A384+'Data LMA'!$A$2,RelGegevens!I$2))</f>
        <v/>
      </c>
      <c r="J384" s="5" t="str">
        <f>IF(INDEX('Afvalgegevens LMA'!$A$1:$BK$1003,RelGegevens!$A384+'Data LMA'!$A$2,RelGegevens!J$2)="","",INDEX('Afvalgegevens LMA'!$A$1:$BK$1003,RelGegevens!$A384+'Data LMA'!$A$2,RelGegevens!J$2))</f>
        <v/>
      </c>
      <c r="K384" s="5" t="str">
        <f>IF(INDEX('Afvalgegevens LMA'!$A$1:$BK$1003,RelGegevens!$A384+'Data LMA'!$A$2,RelGegevens!K$2)="","",INDEX('Afvalgegevens LMA'!$A$1:$BK$1003,RelGegevens!$A384+'Data LMA'!$A$2,RelGegevens!K$2))</f>
        <v/>
      </c>
      <c r="L384" s="5" t="str">
        <f>IF(INDEX('Afvalgegevens LMA'!$A$1:$BK$1003,RelGegevens!$A384+'Data LMA'!$A$2,RelGegevens!L$2)="","",INDEX('Afvalgegevens LMA'!$A$1:$BK$1003,RelGegevens!$A384+'Data LMA'!$A$2,RelGegevens!L$2))</f>
        <v/>
      </c>
      <c r="M384" s="5" t="str">
        <f>IF(INDEX('Afvalgegevens LMA'!$A$1:$BK$1003,RelGegevens!$A384+'Data LMA'!$A$2,RelGegevens!M$2)="","",INDEX('Afvalgegevens LMA'!$A$1:$BK$1003,RelGegevens!$A384+'Data LMA'!$A$2,RelGegevens!M$2))</f>
        <v/>
      </c>
    </row>
    <row r="385" spans="1:13" x14ac:dyDescent="0.25">
      <c r="A385" s="8">
        <f t="shared" si="36"/>
        <v>383</v>
      </c>
      <c r="B385" s="8" t="str">
        <f t="shared" si="37"/>
        <v/>
      </c>
      <c r="C385" s="8" t="str">
        <f t="shared" si="38"/>
        <v/>
      </c>
      <c r="D385" s="5">
        <f t="shared" si="39"/>
        <v>-1</v>
      </c>
      <c r="E385" s="5">
        <f t="shared" si="40"/>
        <v>-1</v>
      </c>
      <c r="F385" s="5" t="str">
        <f t="shared" si="41"/>
        <v/>
      </c>
      <c r="G385" s="5" t="str">
        <f>IF(INDEX('Afvalgegevens LMA'!$A$1:$BK$1003,RelGegevens!$A385+'Data LMA'!$A$2,RelGegevens!G$2)="","",INDEX('Afvalgegevens LMA'!$A$1:$BK$1003,RelGegevens!$A385+'Data LMA'!$A$2,RelGegevens!G$2))</f>
        <v/>
      </c>
      <c r="H385" s="5" t="str">
        <f>IF(INDEX('Afvalgegevens LMA'!$A$1:$BK$1003,RelGegevens!$A385+'Data LMA'!$A$2,RelGegevens!H$2)="","",INDEX('Afvalgegevens LMA'!$A$1:$BK$1003,RelGegevens!$A385+'Data LMA'!$A$2,RelGegevens!H$2))</f>
        <v/>
      </c>
      <c r="I385" s="5" t="str">
        <f>IF(INDEX('Afvalgegevens LMA'!$A$1:$BK$1003,RelGegevens!$A385+'Data LMA'!$A$2,RelGegevens!I$2)="","",INDEX('Afvalgegevens LMA'!$A$1:$BK$1003,RelGegevens!$A385+'Data LMA'!$A$2,RelGegevens!I$2))</f>
        <v/>
      </c>
      <c r="J385" s="5" t="str">
        <f>IF(INDEX('Afvalgegevens LMA'!$A$1:$BK$1003,RelGegevens!$A385+'Data LMA'!$A$2,RelGegevens!J$2)="","",INDEX('Afvalgegevens LMA'!$A$1:$BK$1003,RelGegevens!$A385+'Data LMA'!$A$2,RelGegevens!J$2))</f>
        <v/>
      </c>
      <c r="K385" s="5" t="str">
        <f>IF(INDEX('Afvalgegevens LMA'!$A$1:$BK$1003,RelGegevens!$A385+'Data LMA'!$A$2,RelGegevens!K$2)="","",INDEX('Afvalgegevens LMA'!$A$1:$BK$1003,RelGegevens!$A385+'Data LMA'!$A$2,RelGegevens!K$2))</f>
        <v/>
      </c>
      <c r="L385" s="5" t="str">
        <f>IF(INDEX('Afvalgegevens LMA'!$A$1:$BK$1003,RelGegevens!$A385+'Data LMA'!$A$2,RelGegevens!L$2)="","",INDEX('Afvalgegevens LMA'!$A$1:$BK$1003,RelGegevens!$A385+'Data LMA'!$A$2,RelGegevens!L$2))</f>
        <v/>
      </c>
      <c r="M385" s="5" t="str">
        <f>IF(INDEX('Afvalgegevens LMA'!$A$1:$BK$1003,RelGegevens!$A385+'Data LMA'!$A$2,RelGegevens!M$2)="","",INDEX('Afvalgegevens LMA'!$A$1:$BK$1003,RelGegevens!$A385+'Data LMA'!$A$2,RelGegevens!M$2))</f>
        <v/>
      </c>
    </row>
    <row r="386" spans="1:13" x14ac:dyDescent="0.25">
      <c r="A386" s="8">
        <f t="shared" si="36"/>
        <v>384</v>
      </c>
      <c r="B386" s="8" t="str">
        <f t="shared" si="37"/>
        <v/>
      </c>
      <c r="C386" s="8" t="str">
        <f t="shared" si="38"/>
        <v/>
      </c>
      <c r="D386" s="5">
        <f t="shared" si="39"/>
        <v>-1</v>
      </c>
      <c r="E386" s="5">
        <f t="shared" si="40"/>
        <v>-1</v>
      </c>
      <c r="F386" s="5" t="str">
        <f t="shared" si="41"/>
        <v/>
      </c>
      <c r="G386" s="5" t="str">
        <f>IF(INDEX('Afvalgegevens LMA'!$A$1:$BK$1003,RelGegevens!$A386+'Data LMA'!$A$2,RelGegevens!G$2)="","",INDEX('Afvalgegevens LMA'!$A$1:$BK$1003,RelGegevens!$A386+'Data LMA'!$A$2,RelGegevens!G$2))</f>
        <v/>
      </c>
      <c r="H386" s="5" t="str">
        <f>IF(INDEX('Afvalgegevens LMA'!$A$1:$BK$1003,RelGegevens!$A386+'Data LMA'!$A$2,RelGegevens!H$2)="","",INDEX('Afvalgegevens LMA'!$A$1:$BK$1003,RelGegevens!$A386+'Data LMA'!$A$2,RelGegevens!H$2))</f>
        <v/>
      </c>
      <c r="I386" s="5" t="str">
        <f>IF(INDEX('Afvalgegevens LMA'!$A$1:$BK$1003,RelGegevens!$A386+'Data LMA'!$A$2,RelGegevens!I$2)="","",INDEX('Afvalgegevens LMA'!$A$1:$BK$1003,RelGegevens!$A386+'Data LMA'!$A$2,RelGegevens!I$2))</f>
        <v/>
      </c>
      <c r="J386" s="5" t="str">
        <f>IF(INDEX('Afvalgegevens LMA'!$A$1:$BK$1003,RelGegevens!$A386+'Data LMA'!$A$2,RelGegevens!J$2)="","",INDEX('Afvalgegevens LMA'!$A$1:$BK$1003,RelGegevens!$A386+'Data LMA'!$A$2,RelGegevens!J$2))</f>
        <v/>
      </c>
      <c r="K386" s="5" t="str">
        <f>IF(INDEX('Afvalgegevens LMA'!$A$1:$BK$1003,RelGegevens!$A386+'Data LMA'!$A$2,RelGegevens!K$2)="","",INDEX('Afvalgegevens LMA'!$A$1:$BK$1003,RelGegevens!$A386+'Data LMA'!$A$2,RelGegevens!K$2))</f>
        <v/>
      </c>
      <c r="L386" s="5" t="str">
        <f>IF(INDEX('Afvalgegevens LMA'!$A$1:$BK$1003,RelGegevens!$A386+'Data LMA'!$A$2,RelGegevens!L$2)="","",INDEX('Afvalgegevens LMA'!$A$1:$BK$1003,RelGegevens!$A386+'Data LMA'!$A$2,RelGegevens!L$2))</f>
        <v/>
      </c>
      <c r="M386" s="5" t="str">
        <f>IF(INDEX('Afvalgegevens LMA'!$A$1:$BK$1003,RelGegevens!$A386+'Data LMA'!$A$2,RelGegevens!M$2)="","",INDEX('Afvalgegevens LMA'!$A$1:$BK$1003,RelGegevens!$A386+'Data LMA'!$A$2,RelGegevens!M$2))</f>
        <v/>
      </c>
    </row>
    <row r="387" spans="1:13" x14ac:dyDescent="0.25">
      <c r="A387" s="8">
        <f t="shared" si="36"/>
        <v>385</v>
      </c>
      <c r="B387" s="8" t="str">
        <f t="shared" si="37"/>
        <v/>
      </c>
      <c r="C387" s="8" t="str">
        <f t="shared" si="38"/>
        <v/>
      </c>
      <c r="D387" s="5">
        <f t="shared" si="39"/>
        <v>-1</v>
      </c>
      <c r="E387" s="5">
        <f t="shared" si="40"/>
        <v>-1</v>
      </c>
      <c r="F387" s="5" t="str">
        <f t="shared" si="41"/>
        <v/>
      </c>
      <c r="G387" s="5" t="str">
        <f>IF(INDEX('Afvalgegevens LMA'!$A$1:$BK$1003,RelGegevens!$A387+'Data LMA'!$A$2,RelGegevens!G$2)="","",INDEX('Afvalgegevens LMA'!$A$1:$BK$1003,RelGegevens!$A387+'Data LMA'!$A$2,RelGegevens!G$2))</f>
        <v/>
      </c>
      <c r="H387" s="5" t="str">
        <f>IF(INDEX('Afvalgegevens LMA'!$A$1:$BK$1003,RelGegevens!$A387+'Data LMA'!$A$2,RelGegevens!H$2)="","",INDEX('Afvalgegevens LMA'!$A$1:$BK$1003,RelGegevens!$A387+'Data LMA'!$A$2,RelGegevens!H$2))</f>
        <v/>
      </c>
      <c r="I387" s="5" t="str">
        <f>IF(INDEX('Afvalgegevens LMA'!$A$1:$BK$1003,RelGegevens!$A387+'Data LMA'!$A$2,RelGegevens!I$2)="","",INDEX('Afvalgegevens LMA'!$A$1:$BK$1003,RelGegevens!$A387+'Data LMA'!$A$2,RelGegevens!I$2))</f>
        <v/>
      </c>
      <c r="J387" s="5" t="str">
        <f>IF(INDEX('Afvalgegevens LMA'!$A$1:$BK$1003,RelGegevens!$A387+'Data LMA'!$A$2,RelGegevens!J$2)="","",INDEX('Afvalgegevens LMA'!$A$1:$BK$1003,RelGegevens!$A387+'Data LMA'!$A$2,RelGegevens!J$2))</f>
        <v/>
      </c>
      <c r="K387" s="5" t="str">
        <f>IF(INDEX('Afvalgegevens LMA'!$A$1:$BK$1003,RelGegevens!$A387+'Data LMA'!$A$2,RelGegevens!K$2)="","",INDEX('Afvalgegevens LMA'!$A$1:$BK$1003,RelGegevens!$A387+'Data LMA'!$A$2,RelGegevens!K$2))</f>
        <v/>
      </c>
      <c r="L387" s="5" t="str">
        <f>IF(INDEX('Afvalgegevens LMA'!$A$1:$BK$1003,RelGegevens!$A387+'Data LMA'!$A$2,RelGegevens!L$2)="","",INDEX('Afvalgegevens LMA'!$A$1:$BK$1003,RelGegevens!$A387+'Data LMA'!$A$2,RelGegevens!L$2))</f>
        <v/>
      </c>
      <c r="M387" s="5" t="str">
        <f>IF(INDEX('Afvalgegevens LMA'!$A$1:$BK$1003,RelGegevens!$A387+'Data LMA'!$A$2,RelGegevens!M$2)="","",INDEX('Afvalgegevens LMA'!$A$1:$BK$1003,RelGegevens!$A387+'Data LMA'!$A$2,RelGegevens!M$2))</f>
        <v/>
      </c>
    </row>
    <row r="388" spans="1:13" x14ac:dyDescent="0.25">
      <c r="A388" s="8">
        <f t="shared" si="36"/>
        <v>386</v>
      </c>
      <c r="B388" s="8" t="str">
        <f t="shared" si="37"/>
        <v/>
      </c>
      <c r="C388" s="8" t="str">
        <f t="shared" si="38"/>
        <v/>
      </c>
      <c r="D388" s="5">
        <f t="shared" si="39"/>
        <v>-1</v>
      </c>
      <c r="E388" s="5">
        <f t="shared" si="40"/>
        <v>-1</v>
      </c>
      <c r="F388" s="5" t="str">
        <f t="shared" si="41"/>
        <v/>
      </c>
      <c r="G388" s="5" t="str">
        <f>IF(INDEX('Afvalgegevens LMA'!$A$1:$BK$1003,RelGegevens!$A388+'Data LMA'!$A$2,RelGegevens!G$2)="","",INDEX('Afvalgegevens LMA'!$A$1:$BK$1003,RelGegevens!$A388+'Data LMA'!$A$2,RelGegevens!G$2))</f>
        <v/>
      </c>
      <c r="H388" s="5" t="str">
        <f>IF(INDEX('Afvalgegevens LMA'!$A$1:$BK$1003,RelGegevens!$A388+'Data LMA'!$A$2,RelGegevens!H$2)="","",INDEX('Afvalgegevens LMA'!$A$1:$BK$1003,RelGegevens!$A388+'Data LMA'!$A$2,RelGegevens!H$2))</f>
        <v/>
      </c>
      <c r="I388" s="5" t="str">
        <f>IF(INDEX('Afvalgegevens LMA'!$A$1:$BK$1003,RelGegevens!$A388+'Data LMA'!$A$2,RelGegevens!I$2)="","",INDEX('Afvalgegevens LMA'!$A$1:$BK$1003,RelGegevens!$A388+'Data LMA'!$A$2,RelGegevens!I$2))</f>
        <v/>
      </c>
      <c r="J388" s="5" t="str">
        <f>IF(INDEX('Afvalgegevens LMA'!$A$1:$BK$1003,RelGegevens!$A388+'Data LMA'!$A$2,RelGegevens!J$2)="","",INDEX('Afvalgegevens LMA'!$A$1:$BK$1003,RelGegevens!$A388+'Data LMA'!$A$2,RelGegevens!J$2))</f>
        <v/>
      </c>
      <c r="K388" s="5" t="str">
        <f>IF(INDEX('Afvalgegevens LMA'!$A$1:$BK$1003,RelGegevens!$A388+'Data LMA'!$A$2,RelGegevens!K$2)="","",INDEX('Afvalgegevens LMA'!$A$1:$BK$1003,RelGegevens!$A388+'Data LMA'!$A$2,RelGegevens!K$2))</f>
        <v/>
      </c>
      <c r="L388" s="5" t="str">
        <f>IF(INDEX('Afvalgegevens LMA'!$A$1:$BK$1003,RelGegevens!$A388+'Data LMA'!$A$2,RelGegevens!L$2)="","",INDEX('Afvalgegevens LMA'!$A$1:$BK$1003,RelGegevens!$A388+'Data LMA'!$A$2,RelGegevens!L$2))</f>
        <v/>
      </c>
      <c r="M388" s="5" t="str">
        <f>IF(INDEX('Afvalgegevens LMA'!$A$1:$BK$1003,RelGegevens!$A388+'Data LMA'!$A$2,RelGegevens!M$2)="","",INDEX('Afvalgegevens LMA'!$A$1:$BK$1003,RelGegevens!$A388+'Data LMA'!$A$2,RelGegevens!M$2))</f>
        <v/>
      </c>
    </row>
    <row r="389" spans="1:13" x14ac:dyDescent="0.25">
      <c r="A389" s="8">
        <f t="shared" si="36"/>
        <v>387</v>
      </c>
      <c r="B389" s="8" t="str">
        <f t="shared" si="37"/>
        <v/>
      </c>
      <c r="C389" s="8" t="str">
        <f t="shared" si="38"/>
        <v/>
      </c>
      <c r="D389" s="5">
        <f t="shared" si="39"/>
        <v>-1</v>
      </c>
      <c r="E389" s="5">
        <f t="shared" si="40"/>
        <v>-1</v>
      </c>
      <c r="F389" s="5" t="str">
        <f t="shared" si="41"/>
        <v/>
      </c>
      <c r="G389" s="5" t="str">
        <f>IF(INDEX('Afvalgegevens LMA'!$A$1:$BK$1003,RelGegevens!$A389+'Data LMA'!$A$2,RelGegevens!G$2)="","",INDEX('Afvalgegevens LMA'!$A$1:$BK$1003,RelGegevens!$A389+'Data LMA'!$A$2,RelGegevens!G$2))</f>
        <v/>
      </c>
      <c r="H389" s="5" t="str">
        <f>IF(INDEX('Afvalgegevens LMA'!$A$1:$BK$1003,RelGegevens!$A389+'Data LMA'!$A$2,RelGegevens!H$2)="","",INDEX('Afvalgegevens LMA'!$A$1:$BK$1003,RelGegevens!$A389+'Data LMA'!$A$2,RelGegevens!H$2))</f>
        <v/>
      </c>
      <c r="I389" s="5" t="str">
        <f>IF(INDEX('Afvalgegevens LMA'!$A$1:$BK$1003,RelGegevens!$A389+'Data LMA'!$A$2,RelGegevens!I$2)="","",INDEX('Afvalgegevens LMA'!$A$1:$BK$1003,RelGegevens!$A389+'Data LMA'!$A$2,RelGegevens!I$2))</f>
        <v/>
      </c>
      <c r="J389" s="5" t="str">
        <f>IF(INDEX('Afvalgegevens LMA'!$A$1:$BK$1003,RelGegevens!$A389+'Data LMA'!$A$2,RelGegevens!J$2)="","",INDEX('Afvalgegevens LMA'!$A$1:$BK$1003,RelGegevens!$A389+'Data LMA'!$A$2,RelGegevens!J$2))</f>
        <v/>
      </c>
      <c r="K389" s="5" t="str">
        <f>IF(INDEX('Afvalgegevens LMA'!$A$1:$BK$1003,RelGegevens!$A389+'Data LMA'!$A$2,RelGegevens!K$2)="","",INDEX('Afvalgegevens LMA'!$A$1:$BK$1003,RelGegevens!$A389+'Data LMA'!$A$2,RelGegevens!K$2))</f>
        <v/>
      </c>
      <c r="L389" s="5" t="str">
        <f>IF(INDEX('Afvalgegevens LMA'!$A$1:$BK$1003,RelGegevens!$A389+'Data LMA'!$A$2,RelGegevens!L$2)="","",INDEX('Afvalgegevens LMA'!$A$1:$BK$1003,RelGegevens!$A389+'Data LMA'!$A$2,RelGegevens!L$2))</f>
        <v/>
      </c>
      <c r="M389" s="5" t="str">
        <f>IF(INDEX('Afvalgegevens LMA'!$A$1:$BK$1003,RelGegevens!$A389+'Data LMA'!$A$2,RelGegevens!M$2)="","",INDEX('Afvalgegevens LMA'!$A$1:$BK$1003,RelGegevens!$A389+'Data LMA'!$A$2,RelGegevens!M$2))</f>
        <v/>
      </c>
    </row>
    <row r="390" spans="1:13" x14ac:dyDescent="0.25">
      <c r="A390" s="8">
        <f t="shared" si="36"/>
        <v>388</v>
      </c>
      <c r="B390" s="8" t="str">
        <f t="shared" si="37"/>
        <v/>
      </c>
      <c r="C390" s="8" t="str">
        <f t="shared" si="38"/>
        <v/>
      </c>
      <c r="D390" s="5">
        <f t="shared" si="39"/>
        <v>-1</v>
      </c>
      <c r="E390" s="5">
        <f t="shared" si="40"/>
        <v>-1</v>
      </c>
      <c r="F390" s="5" t="str">
        <f t="shared" si="41"/>
        <v/>
      </c>
      <c r="G390" s="5" t="str">
        <f>IF(INDEX('Afvalgegevens LMA'!$A$1:$BK$1003,RelGegevens!$A390+'Data LMA'!$A$2,RelGegevens!G$2)="","",INDEX('Afvalgegevens LMA'!$A$1:$BK$1003,RelGegevens!$A390+'Data LMA'!$A$2,RelGegevens!G$2))</f>
        <v/>
      </c>
      <c r="H390" s="5" t="str">
        <f>IF(INDEX('Afvalgegevens LMA'!$A$1:$BK$1003,RelGegevens!$A390+'Data LMA'!$A$2,RelGegevens!H$2)="","",INDEX('Afvalgegevens LMA'!$A$1:$BK$1003,RelGegevens!$A390+'Data LMA'!$A$2,RelGegevens!H$2))</f>
        <v/>
      </c>
      <c r="I390" s="5" t="str">
        <f>IF(INDEX('Afvalgegevens LMA'!$A$1:$BK$1003,RelGegevens!$A390+'Data LMA'!$A$2,RelGegevens!I$2)="","",INDEX('Afvalgegevens LMA'!$A$1:$BK$1003,RelGegevens!$A390+'Data LMA'!$A$2,RelGegevens!I$2))</f>
        <v/>
      </c>
      <c r="J390" s="5" t="str">
        <f>IF(INDEX('Afvalgegevens LMA'!$A$1:$BK$1003,RelGegevens!$A390+'Data LMA'!$A$2,RelGegevens!J$2)="","",INDEX('Afvalgegevens LMA'!$A$1:$BK$1003,RelGegevens!$A390+'Data LMA'!$A$2,RelGegevens!J$2))</f>
        <v/>
      </c>
      <c r="K390" s="5" t="str">
        <f>IF(INDEX('Afvalgegevens LMA'!$A$1:$BK$1003,RelGegevens!$A390+'Data LMA'!$A$2,RelGegevens!K$2)="","",INDEX('Afvalgegevens LMA'!$A$1:$BK$1003,RelGegevens!$A390+'Data LMA'!$A$2,RelGegevens!K$2))</f>
        <v/>
      </c>
      <c r="L390" s="5" t="str">
        <f>IF(INDEX('Afvalgegevens LMA'!$A$1:$BK$1003,RelGegevens!$A390+'Data LMA'!$A$2,RelGegevens!L$2)="","",INDEX('Afvalgegevens LMA'!$A$1:$BK$1003,RelGegevens!$A390+'Data LMA'!$A$2,RelGegevens!L$2))</f>
        <v/>
      </c>
      <c r="M390" s="5" t="str">
        <f>IF(INDEX('Afvalgegevens LMA'!$A$1:$BK$1003,RelGegevens!$A390+'Data LMA'!$A$2,RelGegevens!M$2)="","",INDEX('Afvalgegevens LMA'!$A$1:$BK$1003,RelGegevens!$A390+'Data LMA'!$A$2,RelGegevens!M$2))</f>
        <v/>
      </c>
    </row>
    <row r="391" spans="1:13" x14ac:dyDescent="0.25">
      <c r="A391" s="8">
        <f t="shared" si="36"/>
        <v>389</v>
      </c>
      <c r="B391" s="8" t="str">
        <f t="shared" si="37"/>
        <v/>
      </c>
      <c r="C391" s="8" t="str">
        <f t="shared" si="38"/>
        <v/>
      </c>
      <c r="D391" s="5">
        <f t="shared" si="39"/>
        <v>-1</v>
      </c>
      <c r="E391" s="5">
        <f t="shared" si="40"/>
        <v>-1</v>
      </c>
      <c r="F391" s="5" t="str">
        <f t="shared" si="41"/>
        <v/>
      </c>
      <c r="G391" s="5" t="str">
        <f>IF(INDEX('Afvalgegevens LMA'!$A$1:$BK$1003,RelGegevens!$A391+'Data LMA'!$A$2,RelGegevens!G$2)="","",INDEX('Afvalgegevens LMA'!$A$1:$BK$1003,RelGegevens!$A391+'Data LMA'!$A$2,RelGegevens!G$2))</f>
        <v/>
      </c>
      <c r="H391" s="5" t="str">
        <f>IF(INDEX('Afvalgegevens LMA'!$A$1:$BK$1003,RelGegevens!$A391+'Data LMA'!$A$2,RelGegevens!H$2)="","",INDEX('Afvalgegevens LMA'!$A$1:$BK$1003,RelGegevens!$A391+'Data LMA'!$A$2,RelGegevens!H$2))</f>
        <v/>
      </c>
      <c r="I391" s="5" t="str">
        <f>IF(INDEX('Afvalgegevens LMA'!$A$1:$BK$1003,RelGegevens!$A391+'Data LMA'!$A$2,RelGegevens!I$2)="","",INDEX('Afvalgegevens LMA'!$A$1:$BK$1003,RelGegevens!$A391+'Data LMA'!$A$2,RelGegevens!I$2))</f>
        <v/>
      </c>
      <c r="J391" s="5" t="str">
        <f>IF(INDEX('Afvalgegevens LMA'!$A$1:$BK$1003,RelGegevens!$A391+'Data LMA'!$A$2,RelGegevens!J$2)="","",INDEX('Afvalgegevens LMA'!$A$1:$BK$1003,RelGegevens!$A391+'Data LMA'!$A$2,RelGegevens!J$2))</f>
        <v/>
      </c>
      <c r="K391" s="5" t="str">
        <f>IF(INDEX('Afvalgegevens LMA'!$A$1:$BK$1003,RelGegevens!$A391+'Data LMA'!$A$2,RelGegevens!K$2)="","",INDEX('Afvalgegevens LMA'!$A$1:$BK$1003,RelGegevens!$A391+'Data LMA'!$A$2,RelGegevens!K$2))</f>
        <v/>
      </c>
      <c r="L391" s="5" t="str">
        <f>IF(INDEX('Afvalgegevens LMA'!$A$1:$BK$1003,RelGegevens!$A391+'Data LMA'!$A$2,RelGegevens!L$2)="","",INDEX('Afvalgegevens LMA'!$A$1:$BK$1003,RelGegevens!$A391+'Data LMA'!$A$2,RelGegevens!L$2))</f>
        <v/>
      </c>
      <c r="M391" s="5" t="str">
        <f>IF(INDEX('Afvalgegevens LMA'!$A$1:$BK$1003,RelGegevens!$A391+'Data LMA'!$A$2,RelGegevens!M$2)="","",INDEX('Afvalgegevens LMA'!$A$1:$BK$1003,RelGegevens!$A391+'Data LMA'!$A$2,RelGegevens!M$2))</f>
        <v/>
      </c>
    </row>
    <row r="392" spans="1:13" x14ac:dyDescent="0.25">
      <c r="A392" s="8">
        <f t="shared" si="36"/>
        <v>390</v>
      </c>
      <c r="B392" s="8" t="str">
        <f t="shared" si="37"/>
        <v/>
      </c>
      <c r="C392" s="8" t="str">
        <f t="shared" si="38"/>
        <v/>
      </c>
      <c r="D392" s="5">
        <f t="shared" si="39"/>
        <v>-1</v>
      </c>
      <c r="E392" s="5">
        <f t="shared" si="40"/>
        <v>-1</v>
      </c>
      <c r="F392" s="5" t="str">
        <f t="shared" si="41"/>
        <v/>
      </c>
      <c r="G392" s="5" t="str">
        <f>IF(INDEX('Afvalgegevens LMA'!$A$1:$BK$1003,RelGegevens!$A392+'Data LMA'!$A$2,RelGegevens!G$2)="","",INDEX('Afvalgegevens LMA'!$A$1:$BK$1003,RelGegevens!$A392+'Data LMA'!$A$2,RelGegevens!G$2))</f>
        <v/>
      </c>
      <c r="H392" s="5" t="str">
        <f>IF(INDEX('Afvalgegevens LMA'!$A$1:$BK$1003,RelGegevens!$A392+'Data LMA'!$A$2,RelGegevens!H$2)="","",INDEX('Afvalgegevens LMA'!$A$1:$BK$1003,RelGegevens!$A392+'Data LMA'!$A$2,RelGegevens!H$2))</f>
        <v/>
      </c>
      <c r="I392" s="5" t="str">
        <f>IF(INDEX('Afvalgegevens LMA'!$A$1:$BK$1003,RelGegevens!$A392+'Data LMA'!$A$2,RelGegevens!I$2)="","",INDEX('Afvalgegevens LMA'!$A$1:$BK$1003,RelGegevens!$A392+'Data LMA'!$A$2,RelGegevens!I$2))</f>
        <v/>
      </c>
      <c r="J392" s="5" t="str">
        <f>IF(INDEX('Afvalgegevens LMA'!$A$1:$BK$1003,RelGegevens!$A392+'Data LMA'!$A$2,RelGegevens!J$2)="","",INDEX('Afvalgegevens LMA'!$A$1:$BK$1003,RelGegevens!$A392+'Data LMA'!$A$2,RelGegevens!J$2))</f>
        <v/>
      </c>
      <c r="K392" s="5" t="str">
        <f>IF(INDEX('Afvalgegevens LMA'!$A$1:$BK$1003,RelGegevens!$A392+'Data LMA'!$A$2,RelGegevens!K$2)="","",INDEX('Afvalgegevens LMA'!$A$1:$BK$1003,RelGegevens!$A392+'Data LMA'!$A$2,RelGegevens!K$2))</f>
        <v/>
      </c>
      <c r="L392" s="5" t="str">
        <f>IF(INDEX('Afvalgegevens LMA'!$A$1:$BK$1003,RelGegevens!$A392+'Data LMA'!$A$2,RelGegevens!L$2)="","",INDEX('Afvalgegevens LMA'!$A$1:$BK$1003,RelGegevens!$A392+'Data LMA'!$A$2,RelGegevens!L$2))</f>
        <v/>
      </c>
      <c r="M392" s="5" t="str">
        <f>IF(INDEX('Afvalgegevens LMA'!$A$1:$BK$1003,RelGegevens!$A392+'Data LMA'!$A$2,RelGegevens!M$2)="","",INDEX('Afvalgegevens LMA'!$A$1:$BK$1003,RelGegevens!$A392+'Data LMA'!$A$2,RelGegevens!M$2))</f>
        <v/>
      </c>
    </row>
    <row r="393" spans="1:13" x14ac:dyDescent="0.25">
      <c r="A393" s="8">
        <f t="shared" si="36"/>
        <v>391</v>
      </c>
      <c r="B393" s="8" t="str">
        <f t="shared" si="37"/>
        <v/>
      </c>
      <c r="C393" s="8" t="str">
        <f t="shared" si="38"/>
        <v/>
      </c>
      <c r="D393" s="5">
        <f t="shared" si="39"/>
        <v>-1</v>
      </c>
      <c r="E393" s="5">
        <f t="shared" si="40"/>
        <v>-1</v>
      </c>
      <c r="F393" s="5" t="str">
        <f t="shared" si="41"/>
        <v/>
      </c>
      <c r="G393" s="5" t="str">
        <f>IF(INDEX('Afvalgegevens LMA'!$A$1:$BK$1003,RelGegevens!$A393+'Data LMA'!$A$2,RelGegevens!G$2)="","",INDEX('Afvalgegevens LMA'!$A$1:$BK$1003,RelGegevens!$A393+'Data LMA'!$A$2,RelGegevens!G$2))</f>
        <v/>
      </c>
      <c r="H393" s="5" t="str">
        <f>IF(INDEX('Afvalgegevens LMA'!$A$1:$BK$1003,RelGegevens!$A393+'Data LMA'!$A$2,RelGegevens!H$2)="","",INDEX('Afvalgegevens LMA'!$A$1:$BK$1003,RelGegevens!$A393+'Data LMA'!$A$2,RelGegevens!H$2))</f>
        <v/>
      </c>
      <c r="I393" s="5" t="str">
        <f>IF(INDEX('Afvalgegevens LMA'!$A$1:$BK$1003,RelGegevens!$A393+'Data LMA'!$A$2,RelGegevens!I$2)="","",INDEX('Afvalgegevens LMA'!$A$1:$BK$1003,RelGegevens!$A393+'Data LMA'!$A$2,RelGegevens!I$2))</f>
        <v/>
      </c>
      <c r="J393" s="5" t="str">
        <f>IF(INDEX('Afvalgegevens LMA'!$A$1:$BK$1003,RelGegevens!$A393+'Data LMA'!$A$2,RelGegevens!J$2)="","",INDEX('Afvalgegevens LMA'!$A$1:$BK$1003,RelGegevens!$A393+'Data LMA'!$A$2,RelGegevens!J$2))</f>
        <v/>
      </c>
      <c r="K393" s="5" t="str">
        <f>IF(INDEX('Afvalgegevens LMA'!$A$1:$BK$1003,RelGegevens!$A393+'Data LMA'!$A$2,RelGegevens!K$2)="","",INDEX('Afvalgegevens LMA'!$A$1:$BK$1003,RelGegevens!$A393+'Data LMA'!$A$2,RelGegevens!K$2))</f>
        <v/>
      </c>
      <c r="L393" s="5" t="str">
        <f>IF(INDEX('Afvalgegevens LMA'!$A$1:$BK$1003,RelGegevens!$A393+'Data LMA'!$A$2,RelGegevens!L$2)="","",INDEX('Afvalgegevens LMA'!$A$1:$BK$1003,RelGegevens!$A393+'Data LMA'!$A$2,RelGegevens!L$2))</f>
        <v/>
      </c>
      <c r="M393" s="5" t="str">
        <f>IF(INDEX('Afvalgegevens LMA'!$A$1:$BK$1003,RelGegevens!$A393+'Data LMA'!$A$2,RelGegevens!M$2)="","",INDEX('Afvalgegevens LMA'!$A$1:$BK$1003,RelGegevens!$A393+'Data LMA'!$A$2,RelGegevens!M$2))</f>
        <v/>
      </c>
    </row>
    <row r="394" spans="1:13" x14ac:dyDescent="0.25">
      <c r="A394" s="8">
        <f t="shared" si="36"/>
        <v>392</v>
      </c>
      <c r="B394" s="8" t="str">
        <f t="shared" si="37"/>
        <v/>
      </c>
      <c r="C394" s="8" t="str">
        <f t="shared" si="38"/>
        <v/>
      </c>
      <c r="D394" s="5">
        <f t="shared" si="39"/>
        <v>-1</v>
      </c>
      <c r="E394" s="5">
        <f t="shared" si="40"/>
        <v>-1</v>
      </c>
      <c r="F394" s="5" t="str">
        <f t="shared" si="41"/>
        <v/>
      </c>
      <c r="G394" s="5" t="str">
        <f>IF(INDEX('Afvalgegevens LMA'!$A$1:$BK$1003,RelGegevens!$A394+'Data LMA'!$A$2,RelGegevens!G$2)="","",INDEX('Afvalgegevens LMA'!$A$1:$BK$1003,RelGegevens!$A394+'Data LMA'!$A$2,RelGegevens!G$2))</f>
        <v/>
      </c>
      <c r="H394" s="5" t="str">
        <f>IF(INDEX('Afvalgegevens LMA'!$A$1:$BK$1003,RelGegevens!$A394+'Data LMA'!$A$2,RelGegevens!H$2)="","",INDEX('Afvalgegevens LMA'!$A$1:$BK$1003,RelGegevens!$A394+'Data LMA'!$A$2,RelGegevens!H$2))</f>
        <v/>
      </c>
      <c r="I394" s="5" t="str">
        <f>IF(INDEX('Afvalgegevens LMA'!$A$1:$BK$1003,RelGegevens!$A394+'Data LMA'!$A$2,RelGegevens!I$2)="","",INDEX('Afvalgegevens LMA'!$A$1:$BK$1003,RelGegevens!$A394+'Data LMA'!$A$2,RelGegevens!I$2))</f>
        <v/>
      </c>
      <c r="J394" s="5" t="str">
        <f>IF(INDEX('Afvalgegevens LMA'!$A$1:$BK$1003,RelGegevens!$A394+'Data LMA'!$A$2,RelGegevens!J$2)="","",INDEX('Afvalgegevens LMA'!$A$1:$BK$1003,RelGegevens!$A394+'Data LMA'!$A$2,RelGegevens!J$2))</f>
        <v/>
      </c>
      <c r="K394" s="5" t="str">
        <f>IF(INDEX('Afvalgegevens LMA'!$A$1:$BK$1003,RelGegevens!$A394+'Data LMA'!$A$2,RelGegevens!K$2)="","",INDEX('Afvalgegevens LMA'!$A$1:$BK$1003,RelGegevens!$A394+'Data LMA'!$A$2,RelGegevens!K$2))</f>
        <v/>
      </c>
      <c r="L394" s="5" t="str">
        <f>IF(INDEX('Afvalgegevens LMA'!$A$1:$BK$1003,RelGegevens!$A394+'Data LMA'!$A$2,RelGegevens!L$2)="","",INDEX('Afvalgegevens LMA'!$A$1:$BK$1003,RelGegevens!$A394+'Data LMA'!$A$2,RelGegevens!L$2))</f>
        <v/>
      </c>
      <c r="M394" s="5" t="str">
        <f>IF(INDEX('Afvalgegevens LMA'!$A$1:$BK$1003,RelGegevens!$A394+'Data LMA'!$A$2,RelGegevens!M$2)="","",INDEX('Afvalgegevens LMA'!$A$1:$BK$1003,RelGegevens!$A394+'Data LMA'!$A$2,RelGegevens!M$2))</f>
        <v/>
      </c>
    </row>
    <row r="395" spans="1:13" x14ac:dyDescent="0.25">
      <c r="A395" s="8">
        <f t="shared" si="36"/>
        <v>393</v>
      </c>
      <c r="B395" s="8" t="str">
        <f t="shared" si="37"/>
        <v/>
      </c>
      <c r="C395" s="8" t="str">
        <f t="shared" si="38"/>
        <v/>
      </c>
      <c r="D395" s="5">
        <f t="shared" si="39"/>
        <v>-1</v>
      </c>
      <c r="E395" s="5">
        <f t="shared" si="40"/>
        <v>-1</v>
      </c>
      <c r="F395" s="5" t="str">
        <f t="shared" si="41"/>
        <v/>
      </c>
      <c r="G395" s="5" t="str">
        <f>IF(INDEX('Afvalgegevens LMA'!$A$1:$BK$1003,RelGegevens!$A395+'Data LMA'!$A$2,RelGegevens!G$2)="","",INDEX('Afvalgegevens LMA'!$A$1:$BK$1003,RelGegevens!$A395+'Data LMA'!$A$2,RelGegevens!G$2))</f>
        <v/>
      </c>
      <c r="H395" s="5" t="str">
        <f>IF(INDEX('Afvalgegevens LMA'!$A$1:$BK$1003,RelGegevens!$A395+'Data LMA'!$A$2,RelGegevens!H$2)="","",INDEX('Afvalgegevens LMA'!$A$1:$BK$1003,RelGegevens!$A395+'Data LMA'!$A$2,RelGegevens!H$2))</f>
        <v/>
      </c>
      <c r="I395" s="5" t="str">
        <f>IF(INDEX('Afvalgegevens LMA'!$A$1:$BK$1003,RelGegevens!$A395+'Data LMA'!$A$2,RelGegevens!I$2)="","",INDEX('Afvalgegevens LMA'!$A$1:$BK$1003,RelGegevens!$A395+'Data LMA'!$A$2,RelGegevens!I$2))</f>
        <v/>
      </c>
      <c r="J395" s="5" t="str">
        <f>IF(INDEX('Afvalgegevens LMA'!$A$1:$BK$1003,RelGegevens!$A395+'Data LMA'!$A$2,RelGegevens!J$2)="","",INDEX('Afvalgegevens LMA'!$A$1:$BK$1003,RelGegevens!$A395+'Data LMA'!$A$2,RelGegevens!J$2))</f>
        <v/>
      </c>
      <c r="K395" s="5" t="str">
        <f>IF(INDEX('Afvalgegevens LMA'!$A$1:$BK$1003,RelGegevens!$A395+'Data LMA'!$A$2,RelGegevens!K$2)="","",INDEX('Afvalgegevens LMA'!$A$1:$BK$1003,RelGegevens!$A395+'Data LMA'!$A$2,RelGegevens!K$2))</f>
        <v/>
      </c>
      <c r="L395" s="5" t="str">
        <f>IF(INDEX('Afvalgegevens LMA'!$A$1:$BK$1003,RelGegevens!$A395+'Data LMA'!$A$2,RelGegevens!L$2)="","",INDEX('Afvalgegevens LMA'!$A$1:$BK$1003,RelGegevens!$A395+'Data LMA'!$A$2,RelGegevens!L$2))</f>
        <v/>
      </c>
      <c r="M395" s="5" t="str">
        <f>IF(INDEX('Afvalgegevens LMA'!$A$1:$BK$1003,RelGegevens!$A395+'Data LMA'!$A$2,RelGegevens!M$2)="","",INDEX('Afvalgegevens LMA'!$A$1:$BK$1003,RelGegevens!$A395+'Data LMA'!$A$2,RelGegevens!M$2))</f>
        <v/>
      </c>
    </row>
    <row r="396" spans="1:13" x14ac:dyDescent="0.25">
      <c r="A396" s="8">
        <f t="shared" si="36"/>
        <v>394</v>
      </c>
      <c r="B396" s="8" t="str">
        <f t="shared" si="37"/>
        <v/>
      </c>
      <c r="C396" s="8" t="str">
        <f t="shared" si="38"/>
        <v/>
      </c>
      <c r="D396" s="5">
        <f t="shared" si="39"/>
        <v>-1</v>
      </c>
      <c r="E396" s="5">
        <f t="shared" si="40"/>
        <v>-1</v>
      </c>
      <c r="F396" s="5" t="str">
        <f t="shared" si="41"/>
        <v/>
      </c>
      <c r="G396" s="5" t="str">
        <f>IF(INDEX('Afvalgegevens LMA'!$A$1:$BK$1003,RelGegevens!$A396+'Data LMA'!$A$2,RelGegevens!G$2)="","",INDEX('Afvalgegevens LMA'!$A$1:$BK$1003,RelGegevens!$A396+'Data LMA'!$A$2,RelGegevens!G$2))</f>
        <v/>
      </c>
      <c r="H396" s="5" t="str">
        <f>IF(INDEX('Afvalgegevens LMA'!$A$1:$BK$1003,RelGegevens!$A396+'Data LMA'!$A$2,RelGegevens!H$2)="","",INDEX('Afvalgegevens LMA'!$A$1:$BK$1003,RelGegevens!$A396+'Data LMA'!$A$2,RelGegevens!H$2))</f>
        <v/>
      </c>
      <c r="I396" s="5" t="str">
        <f>IF(INDEX('Afvalgegevens LMA'!$A$1:$BK$1003,RelGegevens!$A396+'Data LMA'!$A$2,RelGegevens!I$2)="","",INDEX('Afvalgegevens LMA'!$A$1:$BK$1003,RelGegevens!$A396+'Data LMA'!$A$2,RelGegevens!I$2))</f>
        <v/>
      </c>
      <c r="J396" s="5" t="str">
        <f>IF(INDEX('Afvalgegevens LMA'!$A$1:$BK$1003,RelGegevens!$A396+'Data LMA'!$A$2,RelGegevens!J$2)="","",INDEX('Afvalgegevens LMA'!$A$1:$BK$1003,RelGegevens!$A396+'Data LMA'!$A$2,RelGegevens!J$2))</f>
        <v/>
      </c>
      <c r="K396" s="5" t="str">
        <f>IF(INDEX('Afvalgegevens LMA'!$A$1:$BK$1003,RelGegevens!$A396+'Data LMA'!$A$2,RelGegevens!K$2)="","",INDEX('Afvalgegevens LMA'!$A$1:$BK$1003,RelGegevens!$A396+'Data LMA'!$A$2,RelGegevens!K$2))</f>
        <v/>
      </c>
      <c r="L396" s="5" t="str">
        <f>IF(INDEX('Afvalgegevens LMA'!$A$1:$BK$1003,RelGegevens!$A396+'Data LMA'!$A$2,RelGegevens!L$2)="","",INDEX('Afvalgegevens LMA'!$A$1:$BK$1003,RelGegevens!$A396+'Data LMA'!$A$2,RelGegevens!L$2))</f>
        <v/>
      </c>
      <c r="M396" s="5" t="str">
        <f>IF(INDEX('Afvalgegevens LMA'!$A$1:$BK$1003,RelGegevens!$A396+'Data LMA'!$A$2,RelGegevens!M$2)="","",INDEX('Afvalgegevens LMA'!$A$1:$BK$1003,RelGegevens!$A396+'Data LMA'!$A$2,RelGegevens!M$2))</f>
        <v/>
      </c>
    </row>
    <row r="397" spans="1:13" x14ac:dyDescent="0.25">
      <c r="A397" s="8">
        <f t="shared" si="36"/>
        <v>395</v>
      </c>
      <c r="B397" s="8" t="str">
        <f t="shared" si="37"/>
        <v/>
      </c>
      <c r="C397" s="8" t="str">
        <f t="shared" si="38"/>
        <v/>
      </c>
      <c r="D397" s="5">
        <f t="shared" si="39"/>
        <v>-1</v>
      </c>
      <c r="E397" s="5">
        <f t="shared" si="40"/>
        <v>-1</v>
      </c>
      <c r="F397" s="5" t="str">
        <f t="shared" si="41"/>
        <v/>
      </c>
      <c r="G397" s="5" t="str">
        <f>IF(INDEX('Afvalgegevens LMA'!$A$1:$BK$1003,RelGegevens!$A397+'Data LMA'!$A$2,RelGegevens!G$2)="","",INDEX('Afvalgegevens LMA'!$A$1:$BK$1003,RelGegevens!$A397+'Data LMA'!$A$2,RelGegevens!G$2))</f>
        <v/>
      </c>
      <c r="H397" s="5" t="str">
        <f>IF(INDEX('Afvalgegevens LMA'!$A$1:$BK$1003,RelGegevens!$A397+'Data LMA'!$A$2,RelGegevens!H$2)="","",INDEX('Afvalgegevens LMA'!$A$1:$BK$1003,RelGegevens!$A397+'Data LMA'!$A$2,RelGegevens!H$2))</f>
        <v/>
      </c>
      <c r="I397" s="5" t="str">
        <f>IF(INDEX('Afvalgegevens LMA'!$A$1:$BK$1003,RelGegevens!$A397+'Data LMA'!$A$2,RelGegevens!I$2)="","",INDEX('Afvalgegevens LMA'!$A$1:$BK$1003,RelGegevens!$A397+'Data LMA'!$A$2,RelGegevens!I$2))</f>
        <v/>
      </c>
      <c r="J397" s="5" t="str">
        <f>IF(INDEX('Afvalgegevens LMA'!$A$1:$BK$1003,RelGegevens!$A397+'Data LMA'!$A$2,RelGegevens!J$2)="","",INDEX('Afvalgegevens LMA'!$A$1:$BK$1003,RelGegevens!$A397+'Data LMA'!$A$2,RelGegevens!J$2))</f>
        <v/>
      </c>
      <c r="K397" s="5" t="str">
        <f>IF(INDEX('Afvalgegevens LMA'!$A$1:$BK$1003,RelGegevens!$A397+'Data LMA'!$A$2,RelGegevens!K$2)="","",INDEX('Afvalgegevens LMA'!$A$1:$BK$1003,RelGegevens!$A397+'Data LMA'!$A$2,RelGegevens!K$2))</f>
        <v/>
      </c>
      <c r="L397" s="5" t="str">
        <f>IF(INDEX('Afvalgegevens LMA'!$A$1:$BK$1003,RelGegevens!$A397+'Data LMA'!$A$2,RelGegevens!L$2)="","",INDEX('Afvalgegevens LMA'!$A$1:$BK$1003,RelGegevens!$A397+'Data LMA'!$A$2,RelGegevens!L$2))</f>
        <v/>
      </c>
      <c r="M397" s="5" t="str">
        <f>IF(INDEX('Afvalgegevens LMA'!$A$1:$BK$1003,RelGegevens!$A397+'Data LMA'!$A$2,RelGegevens!M$2)="","",INDEX('Afvalgegevens LMA'!$A$1:$BK$1003,RelGegevens!$A397+'Data LMA'!$A$2,RelGegevens!M$2))</f>
        <v/>
      </c>
    </row>
    <row r="398" spans="1:13" x14ac:dyDescent="0.25">
      <c r="A398" s="8">
        <f t="shared" ref="A398:A461" si="42">A397+1</f>
        <v>396</v>
      </c>
      <c r="B398" s="8" t="str">
        <f t="shared" ref="B398:B461" si="43">IF(ISNUMBER(FIND(G398,B397)),B397,CONCATENATE(B397,"/",G398))</f>
        <v/>
      </c>
      <c r="C398" s="8" t="str">
        <f t="shared" ref="C398:C461" si="44">IF(ISNUMBER(FIND(I398,C397)),C397,CONCATENATE(C397,"/",I398))</f>
        <v/>
      </c>
      <c r="D398" s="5">
        <f t="shared" ref="D398:D461" si="45">IF(ISNUMBER(FIND(G398,B397)),-ABS(D397),ABS(D397)+1)</f>
        <v>-1</v>
      </c>
      <c r="E398" s="5">
        <f t="shared" ref="E398:E461" si="46">IF(ISNUMBER(FIND(I398,C397)),-ABS(E397),ABS(E397)+1)</f>
        <v>-1</v>
      </c>
      <c r="F398" s="5" t="str">
        <f t="shared" ref="F398:F461" si="47">IF(AND(G398&lt;&gt;"",I398&lt;&gt;""),CONCATENATE(G398,"-",I398),"")</f>
        <v/>
      </c>
      <c r="G398" s="5" t="str">
        <f>IF(INDEX('Afvalgegevens LMA'!$A$1:$BK$1003,RelGegevens!$A398+'Data LMA'!$A$2,RelGegevens!G$2)="","",INDEX('Afvalgegevens LMA'!$A$1:$BK$1003,RelGegevens!$A398+'Data LMA'!$A$2,RelGegevens!G$2))</f>
        <v/>
      </c>
      <c r="H398" s="5" t="str">
        <f>IF(INDEX('Afvalgegevens LMA'!$A$1:$BK$1003,RelGegevens!$A398+'Data LMA'!$A$2,RelGegevens!H$2)="","",INDEX('Afvalgegevens LMA'!$A$1:$BK$1003,RelGegevens!$A398+'Data LMA'!$A$2,RelGegevens!H$2))</f>
        <v/>
      </c>
      <c r="I398" s="5" t="str">
        <f>IF(INDEX('Afvalgegevens LMA'!$A$1:$BK$1003,RelGegevens!$A398+'Data LMA'!$A$2,RelGegevens!I$2)="","",INDEX('Afvalgegevens LMA'!$A$1:$BK$1003,RelGegevens!$A398+'Data LMA'!$A$2,RelGegevens!I$2))</f>
        <v/>
      </c>
      <c r="J398" s="5" t="str">
        <f>IF(INDEX('Afvalgegevens LMA'!$A$1:$BK$1003,RelGegevens!$A398+'Data LMA'!$A$2,RelGegevens!J$2)="","",INDEX('Afvalgegevens LMA'!$A$1:$BK$1003,RelGegevens!$A398+'Data LMA'!$A$2,RelGegevens!J$2))</f>
        <v/>
      </c>
      <c r="K398" s="5" t="str">
        <f>IF(INDEX('Afvalgegevens LMA'!$A$1:$BK$1003,RelGegevens!$A398+'Data LMA'!$A$2,RelGegevens!K$2)="","",INDEX('Afvalgegevens LMA'!$A$1:$BK$1003,RelGegevens!$A398+'Data LMA'!$A$2,RelGegevens!K$2))</f>
        <v/>
      </c>
      <c r="L398" s="5" t="str">
        <f>IF(INDEX('Afvalgegevens LMA'!$A$1:$BK$1003,RelGegevens!$A398+'Data LMA'!$A$2,RelGegevens!L$2)="","",INDEX('Afvalgegevens LMA'!$A$1:$BK$1003,RelGegevens!$A398+'Data LMA'!$A$2,RelGegevens!L$2))</f>
        <v/>
      </c>
      <c r="M398" s="5" t="str">
        <f>IF(INDEX('Afvalgegevens LMA'!$A$1:$BK$1003,RelGegevens!$A398+'Data LMA'!$A$2,RelGegevens!M$2)="","",INDEX('Afvalgegevens LMA'!$A$1:$BK$1003,RelGegevens!$A398+'Data LMA'!$A$2,RelGegevens!M$2))</f>
        <v/>
      </c>
    </row>
    <row r="399" spans="1:13" x14ac:dyDescent="0.25">
      <c r="A399" s="8">
        <f t="shared" si="42"/>
        <v>397</v>
      </c>
      <c r="B399" s="8" t="str">
        <f t="shared" si="43"/>
        <v/>
      </c>
      <c r="C399" s="8" t="str">
        <f t="shared" si="44"/>
        <v/>
      </c>
      <c r="D399" s="5">
        <f t="shared" si="45"/>
        <v>-1</v>
      </c>
      <c r="E399" s="5">
        <f t="shared" si="46"/>
        <v>-1</v>
      </c>
      <c r="F399" s="5" t="str">
        <f t="shared" si="47"/>
        <v/>
      </c>
      <c r="G399" s="5" t="str">
        <f>IF(INDEX('Afvalgegevens LMA'!$A$1:$BK$1003,RelGegevens!$A399+'Data LMA'!$A$2,RelGegevens!G$2)="","",INDEX('Afvalgegevens LMA'!$A$1:$BK$1003,RelGegevens!$A399+'Data LMA'!$A$2,RelGegevens!G$2))</f>
        <v/>
      </c>
      <c r="H399" s="5" t="str">
        <f>IF(INDEX('Afvalgegevens LMA'!$A$1:$BK$1003,RelGegevens!$A399+'Data LMA'!$A$2,RelGegevens!H$2)="","",INDEX('Afvalgegevens LMA'!$A$1:$BK$1003,RelGegevens!$A399+'Data LMA'!$A$2,RelGegevens!H$2))</f>
        <v/>
      </c>
      <c r="I399" s="5" t="str">
        <f>IF(INDEX('Afvalgegevens LMA'!$A$1:$BK$1003,RelGegevens!$A399+'Data LMA'!$A$2,RelGegevens!I$2)="","",INDEX('Afvalgegevens LMA'!$A$1:$BK$1003,RelGegevens!$A399+'Data LMA'!$A$2,RelGegevens!I$2))</f>
        <v/>
      </c>
      <c r="J399" s="5" t="str">
        <f>IF(INDEX('Afvalgegevens LMA'!$A$1:$BK$1003,RelGegevens!$A399+'Data LMA'!$A$2,RelGegevens!J$2)="","",INDEX('Afvalgegevens LMA'!$A$1:$BK$1003,RelGegevens!$A399+'Data LMA'!$A$2,RelGegevens!J$2))</f>
        <v/>
      </c>
      <c r="K399" s="5" t="str">
        <f>IF(INDEX('Afvalgegevens LMA'!$A$1:$BK$1003,RelGegevens!$A399+'Data LMA'!$A$2,RelGegevens!K$2)="","",INDEX('Afvalgegevens LMA'!$A$1:$BK$1003,RelGegevens!$A399+'Data LMA'!$A$2,RelGegevens!K$2))</f>
        <v/>
      </c>
      <c r="L399" s="5" t="str">
        <f>IF(INDEX('Afvalgegevens LMA'!$A$1:$BK$1003,RelGegevens!$A399+'Data LMA'!$A$2,RelGegevens!L$2)="","",INDEX('Afvalgegevens LMA'!$A$1:$BK$1003,RelGegevens!$A399+'Data LMA'!$A$2,RelGegevens!L$2))</f>
        <v/>
      </c>
      <c r="M399" s="5" t="str">
        <f>IF(INDEX('Afvalgegevens LMA'!$A$1:$BK$1003,RelGegevens!$A399+'Data LMA'!$A$2,RelGegevens!M$2)="","",INDEX('Afvalgegevens LMA'!$A$1:$BK$1003,RelGegevens!$A399+'Data LMA'!$A$2,RelGegevens!M$2))</f>
        <v/>
      </c>
    </row>
    <row r="400" spans="1:13" x14ac:dyDescent="0.25">
      <c r="A400" s="8">
        <f t="shared" si="42"/>
        <v>398</v>
      </c>
      <c r="B400" s="8" t="str">
        <f t="shared" si="43"/>
        <v/>
      </c>
      <c r="C400" s="8" t="str">
        <f t="shared" si="44"/>
        <v/>
      </c>
      <c r="D400" s="5">
        <f t="shared" si="45"/>
        <v>-1</v>
      </c>
      <c r="E400" s="5">
        <f t="shared" si="46"/>
        <v>-1</v>
      </c>
      <c r="F400" s="5" t="str">
        <f t="shared" si="47"/>
        <v/>
      </c>
      <c r="G400" s="5" t="str">
        <f>IF(INDEX('Afvalgegevens LMA'!$A$1:$BK$1003,RelGegevens!$A400+'Data LMA'!$A$2,RelGegevens!G$2)="","",INDEX('Afvalgegevens LMA'!$A$1:$BK$1003,RelGegevens!$A400+'Data LMA'!$A$2,RelGegevens!G$2))</f>
        <v/>
      </c>
      <c r="H400" s="5" t="str">
        <f>IF(INDEX('Afvalgegevens LMA'!$A$1:$BK$1003,RelGegevens!$A400+'Data LMA'!$A$2,RelGegevens!H$2)="","",INDEX('Afvalgegevens LMA'!$A$1:$BK$1003,RelGegevens!$A400+'Data LMA'!$A$2,RelGegevens!H$2))</f>
        <v/>
      </c>
      <c r="I400" s="5" t="str">
        <f>IF(INDEX('Afvalgegevens LMA'!$A$1:$BK$1003,RelGegevens!$A400+'Data LMA'!$A$2,RelGegevens!I$2)="","",INDEX('Afvalgegevens LMA'!$A$1:$BK$1003,RelGegevens!$A400+'Data LMA'!$A$2,RelGegevens!I$2))</f>
        <v/>
      </c>
      <c r="J400" s="5" t="str">
        <f>IF(INDEX('Afvalgegevens LMA'!$A$1:$BK$1003,RelGegevens!$A400+'Data LMA'!$A$2,RelGegevens!J$2)="","",INDEX('Afvalgegevens LMA'!$A$1:$BK$1003,RelGegevens!$A400+'Data LMA'!$A$2,RelGegevens!J$2))</f>
        <v/>
      </c>
      <c r="K400" s="5" t="str">
        <f>IF(INDEX('Afvalgegevens LMA'!$A$1:$BK$1003,RelGegevens!$A400+'Data LMA'!$A$2,RelGegevens!K$2)="","",INDEX('Afvalgegevens LMA'!$A$1:$BK$1003,RelGegevens!$A400+'Data LMA'!$A$2,RelGegevens!K$2))</f>
        <v/>
      </c>
      <c r="L400" s="5" t="str">
        <f>IF(INDEX('Afvalgegevens LMA'!$A$1:$BK$1003,RelGegevens!$A400+'Data LMA'!$A$2,RelGegevens!L$2)="","",INDEX('Afvalgegevens LMA'!$A$1:$BK$1003,RelGegevens!$A400+'Data LMA'!$A$2,RelGegevens!L$2))</f>
        <v/>
      </c>
      <c r="M400" s="5" t="str">
        <f>IF(INDEX('Afvalgegevens LMA'!$A$1:$BK$1003,RelGegevens!$A400+'Data LMA'!$A$2,RelGegevens!M$2)="","",INDEX('Afvalgegevens LMA'!$A$1:$BK$1003,RelGegevens!$A400+'Data LMA'!$A$2,RelGegevens!M$2))</f>
        <v/>
      </c>
    </row>
    <row r="401" spans="1:13" x14ac:dyDescent="0.25">
      <c r="A401" s="8">
        <f t="shared" si="42"/>
        <v>399</v>
      </c>
      <c r="B401" s="8" t="str">
        <f t="shared" si="43"/>
        <v/>
      </c>
      <c r="C401" s="8" t="str">
        <f t="shared" si="44"/>
        <v/>
      </c>
      <c r="D401" s="5">
        <f t="shared" si="45"/>
        <v>-1</v>
      </c>
      <c r="E401" s="5">
        <f t="shared" si="46"/>
        <v>-1</v>
      </c>
      <c r="F401" s="5" t="str">
        <f t="shared" si="47"/>
        <v/>
      </c>
      <c r="G401" s="5" t="str">
        <f>IF(INDEX('Afvalgegevens LMA'!$A$1:$BK$1003,RelGegevens!$A401+'Data LMA'!$A$2,RelGegevens!G$2)="","",INDEX('Afvalgegevens LMA'!$A$1:$BK$1003,RelGegevens!$A401+'Data LMA'!$A$2,RelGegevens!G$2))</f>
        <v/>
      </c>
      <c r="H401" s="5" t="str">
        <f>IF(INDEX('Afvalgegevens LMA'!$A$1:$BK$1003,RelGegevens!$A401+'Data LMA'!$A$2,RelGegevens!H$2)="","",INDEX('Afvalgegevens LMA'!$A$1:$BK$1003,RelGegevens!$A401+'Data LMA'!$A$2,RelGegevens!H$2))</f>
        <v/>
      </c>
      <c r="I401" s="5" t="str">
        <f>IF(INDEX('Afvalgegevens LMA'!$A$1:$BK$1003,RelGegevens!$A401+'Data LMA'!$A$2,RelGegevens!I$2)="","",INDEX('Afvalgegevens LMA'!$A$1:$BK$1003,RelGegevens!$A401+'Data LMA'!$A$2,RelGegevens!I$2))</f>
        <v/>
      </c>
      <c r="J401" s="5" t="str">
        <f>IF(INDEX('Afvalgegevens LMA'!$A$1:$BK$1003,RelGegevens!$A401+'Data LMA'!$A$2,RelGegevens!J$2)="","",INDEX('Afvalgegevens LMA'!$A$1:$BK$1003,RelGegevens!$A401+'Data LMA'!$A$2,RelGegevens!J$2))</f>
        <v/>
      </c>
      <c r="K401" s="5" t="str">
        <f>IF(INDEX('Afvalgegevens LMA'!$A$1:$BK$1003,RelGegevens!$A401+'Data LMA'!$A$2,RelGegevens!K$2)="","",INDEX('Afvalgegevens LMA'!$A$1:$BK$1003,RelGegevens!$A401+'Data LMA'!$A$2,RelGegevens!K$2))</f>
        <v/>
      </c>
      <c r="L401" s="5" t="str">
        <f>IF(INDEX('Afvalgegevens LMA'!$A$1:$BK$1003,RelGegevens!$A401+'Data LMA'!$A$2,RelGegevens!L$2)="","",INDEX('Afvalgegevens LMA'!$A$1:$BK$1003,RelGegevens!$A401+'Data LMA'!$A$2,RelGegevens!L$2))</f>
        <v/>
      </c>
      <c r="M401" s="5" t="str">
        <f>IF(INDEX('Afvalgegevens LMA'!$A$1:$BK$1003,RelGegevens!$A401+'Data LMA'!$A$2,RelGegevens!M$2)="","",INDEX('Afvalgegevens LMA'!$A$1:$BK$1003,RelGegevens!$A401+'Data LMA'!$A$2,RelGegevens!M$2))</f>
        <v/>
      </c>
    </row>
    <row r="402" spans="1:13" x14ac:dyDescent="0.25">
      <c r="A402" s="8">
        <f t="shared" si="42"/>
        <v>400</v>
      </c>
      <c r="B402" s="8" t="str">
        <f t="shared" si="43"/>
        <v/>
      </c>
      <c r="C402" s="8" t="str">
        <f t="shared" si="44"/>
        <v/>
      </c>
      <c r="D402" s="5">
        <f t="shared" si="45"/>
        <v>-1</v>
      </c>
      <c r="E402" s="5">
        <f t="shared" si="46"/>
        <v>-1</v>
      </c>
      <c r="F402" s="5" t="str">
        <f t="shared" si="47"/>
        <v/>
      </c>
      <c r="G402" s="5" t="str">
        <f>IF(INDEX('Afvalgegevens LMA'!$A$1:$BK$1003,RelGegevens!$A402+'Data LMA'!$A$2,RelGegevens!G$2)="","",INDEX('Afvalgegevens LMA'!$A$1:$BK$1003,RelGegevens!$A402+'Data LMA'!$A$2,RelGegevens!G$2))</f>
        <v/>
      </c>
      <c r="H402" s="5" t="str">
        <f>IF(INDEX('Afvalgegevens LMA'!$A$1:$BK$1003,RelGegevens!$A402+'Data LMA'!$A$2,RelGegevens!H$2)="","",INDEX('Afvalgegevens LMA'!$A$1:$BK$1003,RelGegevens!$A402+'Data LMA'!$A$2,RelGegevens!H$2))</f>
        <v/>
      </c>
      <c r="I402" s="5" t="str">
        <f>IF(INDEX('Afvalgegevens LMA'!$A$1:$BK$1003,RelGegevens!$A402+'Data LMA'!$A$2,RelGegevens!I$2)="","",INDEX('Afvalgegevens LMA'!$A$1:$BK$1003,RelGegevens!$A402+'Data LMA'!$A$2,RelGegevens!I$2))</f>
        <v/>
      </c>
      <c r="J402" s="5" t="str">
        <f>IF(INDEX('Afvalgegevens LMA'!$A$1:$BK$1003,RelGegevens!$A402+'Data LMA'!$A$2,RelGegevens!J$2)="","",INDEX('Afvalgegevens LMA'!$A$1:$BK$1003,RelGegevens!$A402+'Data LMA'!$A$2,RelGegevens!J$2))</f>
        <v/>
      </c>
      <c r="K402" s="5" t="str">
        <f>IF(INDEX('Afvalgegevens LMA'!$A$1:$BK$1003,RelGegevens!$A402+'Data LMA'!$A$2,RelGegevens!K$2)="","",INDEX('Afvalgegevens LMA'!$A$1:$BK$1003,RelGegevens!$A402+'Data LMA'!$A$2,RelGegevens!K$2))</f>
        <v/>
      </c>
      <c r="L402" s="5" t="str">
        <f>IF(INDEX('Afvalgegevens LMA'!$A$1:$BK$1003,RelGegevens!$A402+'Data LMA'!$A$2,RelGegevens!L$2)="","",INDEX('Afvalgegevens LMA'!$A$1:$BK$1003,RelGegevens!$A402+'Data LMA'!$A$2,RelGegevens!L$2))</f>
        <v/>
      </c>
      <c r="M402" s="5" t="str">
        <f>IF(INDEX('Afvalgegevens LMA'!$A$1:$BK$1003,RelGegevens!$A402+'Data LMA'!$A$2,RelGegevens!M$2)="","",INDEX('Afvalgegevens LMA'!$A$1:$BK$1003,RelGegevens!$A402+'Data LMA'!$A$2,RelGegevens!M$2))</f>
        <v/>
      </c>
    </row>
    <row r="403" spans="1:13" x14ac:dyDescent="0.25">
      <c r="A403" s="8">
        <f t="shared" si="42"/>
        <v>401</v>
      </c>
      <c r="B403" s="8" t="str">
        <f t="shared" si="43"/>
        <v/>
      </c>
      <c r="C403" s="8" t="str">
        <f t="shared" si="44"/>
        <v/>
      </c>
      <c r="D403" s="5">
        <f t="shared" si="45"/>
        <v>-1</v>
      </c>
      <c r="E403" s="5">
        <f t="shared" si="46"/>
        <v>-1</v>
      </c>
      <c r="F403" s="5" t="str">
        <f t="shared" si="47"/>
        <v/>
      </c>
      <c r="G403" s="5" t="str">
        <f>IF(INDEX('Afvalgegevens LMA'!$A$1:$BK$1003,RelGegevens!$A403+'Data LMA'!$A$2,RelGegevens!G$2)="","",INDEX('Afvalgegevens LMA'!$A$1:$BK$1003,RelGegevens!$A403+'Data LMA'!$A$2,RelGegevens!G$2))</f>
        <v/>
      </c>
      <c r="H403" s="5" t="str">
        <f>IF(INDEX('Afvalgegevens LMA'!$A$1:$BK$1003,RelGegevens!$A403+'Data LMA'!$A$2,RelGegevens!H$2)="","",INDEX('Afvalgegevens LMA'!$A$1:$BK$1003,RelGegevens!$A403+'Data LMA'!$A$2,RelGegevens!H$2))</f>
        <v/>
      </c>
      <c r="I403" s="5" t="str">
        <f>IF(INDEX('Afvalgegevens LMA'!$A$1:$BK$1003,RelGegevens!$A403+'Data LMA'!$A$2,RelGegevens!I$2)="","",INDEX('Afvalgegevens LMA'!$A$1:$BK$1003,RelGegevens!$A403+'Data LMA'!$A$2,RelGegevens!I$2))</f>
        <v/>
      </c>
      <c r="J403" s="5" t="str">
        <f>IF(INDEX('Afvalgegevens LMA'!$A$1:$BK$1003,RelGegevens!$A403+'Data LMA'!$A$2,RelGegevens!J$2)="","",INDEX('Afvalgegevens LMA'!$A$1:$BK$1003,RelGegevens!$A403+'Data LMA'!$A$2,RelGegevens!J$2))</f>
        <v/>
      </c>
      <c r="K403" s="5" t="str">
        <f>IF(INDEX('Afvalgegevens LMA'!$A$1:$BK$1003,RelGegevens!$A403+'Data LMA'!$A$2,RelGegevens!K$2)="","",INDEX('Afvalgegevens LMA'!$A$1:$BK$1003,RelGegevens!$A403+'Data LMA'!$A$2,RelGegevens!K$2))</f>
        <v/>
      </c>
      <c r="L403" s="5" t="str">
        <f>IF(INDEX('Afvalgegevens LMA'!$A$1:$BK$1003,RelGegevens!$A403+'Data LMA'!$A$2,RelGegevens!L$2)="","",INDEX('Afvalgegevens LMA'!$A$1:$BK$1003,RelGegevens!$A403+'Data LMA'!$A$2,RelGegevens!L$2))</f>
        <v/>
      </c>
      <c r="M403" s="5" t="str">
        <f>IF(INDEX('Afvalgegevens LMA'!$A$1:$BK$1003,RelGegevens!$A403+'Data LMA'!$A$2,RelGegevens!M$2)="","",INDEX('Afvalgegevens LMA'!$A$1:$BK$1003,RelGegevens!$A403+'Data LMA'!$A$2,RelGegevens!M$2))</f>
        <v/>
      </c>
    </row>
    <row r="404" spans="1:13" x14ac:dyDescent="0.25">
      <c r="A404" s="8">
        <f t="shared" si="42"/>
        <v>402</v>
      </c>
      <c r="B404" s="8" t="str">
        <f t="shared" si="43"/>
        <v/>
      </c>
      <c r="C404" s="8" t="str">
        <f t="shared" si="44"/>
        <v/>
      </c>
      <c r="D404" s="5">
        <f t="shared" si="45"/>
        <v>-1</v>
      </c>
      <c r="E404" s="5">
        <f t="shared" si="46"/>
        <v>-1</v>
      </c>
      <c r="F404" s="5" t="str">
        <f t="shared" si="47"/>
        <v/>
      </c>
      <c r="G404" s="5" t="str">
        <f>IF(INDEX('Afvalgegevens LMA'!$A$1:$BK$1003,RelGegevens!$A404+'Data LMA'!$A$2,RelGegevens!G$2)="","",INDEX('Afvalgegevens LMA'!$A$1:$BK$1003,RelGegevens!$A404+'Data LMA'!$A$2,RelGegevens!G$2))</f>
        <v/>
      </c>
      <c r="H404" s="5" t="str">
        <f>IF(INDEX('Afvalgegevens LMA'!$A$1:$BK$1003,RelGegevens!$A404+'Data LMA'!$A$2,RelGegevens!H$2)="","",INDEX('Afvalgegevens LMA'!$A$1:$BK$1003,RelGegevens!$A404+'Data LMA'!$A$2,RelGegevens!H$2))</f>
        <v/>
      </c>
      <c r="I404" s="5" t="str">
        <f>IF(INDEX('Afvalgegevens LMA'!$A$1:$BK$1003,RelGegevens!$A404+'Data LMA'!$A$2,RelGegevens!I$2)="","",INDEX('Afvalgegevens LMA'!$A$1:$BK$1003,RelGegevens!$A404+'Data LMA'!$A$2,RelGegevens!I$2))</f>
        <v/>
      </c>
      <c r="J404" s="5" t="str">
        <f>IF(INDEX('Afvalgegevens LMA'!$A$1:$BK$1003,RelGegevens!$A404+'Data LMA'!$A$2,RelGegevens!J$2)="","",INDEX('Afvalgegevens LMA'!$A$1:$BK$1003,RelGegevens!$A404+'Data LMA'!$A$2,RelGegevens!J$2))</f>
        <v/>
      </c>
      <c r="K404" s="5" t="str">
        <f>IF(INDEX('Afvalgegevens LMA'!$A$1:$BK$1003,RelGegevens!$A404+'Data LMA'!$A$2,RelGegevens!K$2)="","",INDEX('Afvalgegevens LMA'!$A$1:$BK$1003,RelGegevens!$A404+'Data LMA'!$A$2,RelGegevens!K$2))</f>
        <v/>
      </c>
      <c r="L404" s="5" t="str">
        <f>IF(INDEX('Afvalgegevens LMA'!$A$1:$BK$1003,RelGegevens!$A404+'Data LMA'!$A$2,RelGegevens!L$2)="","",INDEX('Afvalgegevens LMA'!$A$1:$BK$1003,RelGegevens!$A404+'Data LMA'!$A$2,RelGegevens!L$2))</f>
        <v/>
      </c>
      <c r="M404" s="5" t="str">
        <f>IF(INDEX('Afvalgegevens LMA'!$A$1:$BK$1003,RelGegevens!$A404+'Data LMA'!$A$2,RelGegevens!M$2)="","",INDEX('Afvalgegevens LMA'!$A$1:$BK$1003,RelGegevens!$A404+'Data LMA'!$A$2,RelGegevens!M$2))</f>
        <v/>
      </c>
    </row>
    <row r="405" spans="1:13" x14ac:dyDescent="0.25">
      <c r="A405" s="8">
        <f t="shared" si="42"/>
        <v>403</v>
      </c>
      <c r="B405" s="8" t="str">
        <f t="shared" si="43"/>
        <v/>
      </c>
      <c r="C405" s="8" t="str">
        <f t="shared" si="44"/>
        <v/>
      </c>
      <c r="D405" s="5">
        <f t="shared" si="45"/>
        <v>-1</v>
      </c>
      <c r="E405" s="5">
        <f t="shared" si="46"/>
        <v>-1</v>
      </c>
      <c r="F405" s="5" t="str">
        <f t="shared" si="47"/>
        <v/>
      </c>
      <c r="G405" s="5" t="str">
        <f>IF(INDEX('Afvalgegevens LMA'!$A$1:$BK$1003,RelGegevens!$A405+'Data LMA'!$A$2,RelGegevens!G$2)="","",INDEX('Afvalgegevens LMA'!$A$1:$BK$1003,RelGegevens!$A405+'Data LMA'!$A$2,RelGegevens!G$2))</f>
        <v/>
      </c>
      <c r="H405" s="5" t="str">
        <f>IF(INDEX('Afvalgegevens LMA'!$A$1:$BK$1003,RelGegevens!$A405+'Data LMA'!$A$2,RelGegevens!H$2)="","",INDEX('Afvalgegevens LMA'!$A$1:$BK$1003,RelGegevens!$A405+'Data LMA'!$A$2,RelGegevens!H$2))</f>
        <v/>
      </c>
      <c r="I405" s="5" t="str">
        <f>IF(INDEX('Afvalgegevens LMA'!$A$1:$BK$1003,RelGegevens!$A405+'Data LMA'!$A$2,RelGegevens!I$2)="","",INDEX('Afvalgegevens LMA'!$A$1:$BK$1003,RelGegevens!$A405+'Data LMA'!$A$2,RelGegevens!I$2))</f>
        <v/>
      </c>
      <c r="J405" s="5" t="str">
        <f>IF(INDEX('Afvalgegevens LMA'!$A$1:$BK$1003,RelGegevens!$A405+'Data LMA'!$A$2,RelGegevens!J$2)="","",INDEX('Afvalgegevens LMA'!$A$1:$BK$1003,RelGegevens!$A405+'Data LMA'!$A$2,RelGegevens!J$2))</f>
        <v/>
      </c>
      <c r="K405" s="5" t="str">
        <f>IF(INDEX('Afvalgegevens LMA'!$A$1:$BK$1003,RelGegevens!$A405+'Data LMA'!$A$2,RelGegevens!K$2)="","",INDEX('Afvalgegevens LMA'!$A$1:$BK$1003,RelGegevens!$A405+'Data LMA'!$A$2,RelGegevens!K$2))</f>
        <v/>
      </c>
      <c r="L405" s="5" t="str">
        <f>IF(INDEX('Afvalgegevens LMA'!$A$1:$BK$1003,RelGegevens!$A405+'Data LMA'!$A$2,RelGegevens!L$2)="","",INDEX('Afvalgegevens LMA'!$A$1:$BK$1003,RelGegevens!$A405+'Data LMA'!$A$2,RelGegevens!L$2))</f>
        <v/>
      </c>
      <c r="M405" s="5" t="str">
        <f>IF(INDEX('Afvalgegevens LMA'!$A$1:$BK$1003,RelGegevens!$A405+'Data LMA'!$A$2,RelGegevens!M$2)="","",INDEX('Afvalgegevens LMA'!$A$1:$BK$1003,RelGegevens!$A405+'Data LMA'!$A$2,RelGegevens!M$2))</f>
        <v/>
      </c>
    </row>
    <row r="406" spans="1:13" x14ac:dyDescent="0.25">
      <c r="A406" s="8">
        <f t="shared" si="42"/>
        <v>404</v>
      </c>
      <c r="B406" s="8" t="str">
        <f t="shared" si="43"/>
        <v/>
      </c>
      <c r="C406" s="8" t="str">
        <f t="shared" si="44"/>
        <v/>
      </c>
      <c r="D406" s="5">
        <f t="shared" si="45"/>
        <v>-1</v>
      </c>
      <c r="E406" s="5">
        <f t="shared" si="46"/>
        <v>-1</v>
      </c>
      <c r="F406" s="5" t="str">
        <f t="shared" si="47"/>
        <v/>
      </c>
      <c r="G406" s="5" t="str">
        <f>IF(INDEX('Afvalgegevens LMA'!$A$1:$BK$1003,RelGegevens!$A406+'Data LMA'!$A$2,RelGegevens!G$2)="","",INDEX('Afvalgegevens LMA'!$A$1:$BK$1003,RelGegevens!$A406+'Data LMA'!$A$2,RelGegevens!G$2))</f>
        <v/>
      </c>
      <c r="H406" s="5" t="str">
        <f>IF(INDEX('Afvalgegevens LMA'!$A$1:$BK$1003,RelGegevens!$A406+'Data LMA'!$A$2,RelGegevens!H$2)="","",INDEX('Afvalgegevens LMA'!$A$1:$BK$1003,RelGegevens!$A406+'Data LMA'!$A$2,RelGegevens!H$2))</f>
        <v/>
      </c>
      <c r="I406" s="5" t="str">
        <f>IF(INDEX('Afvalgegevens LMA'!$A$1:$BK$1003,RelGegevens!$A406+'Data LMA'!$A$2,RelGegevens!I$2)="","",INDEX('Afvalgegevens LMA'!$A$1:$BK$1003,RelGegevens!$A406+'Data LMA'!$A$2,RelGegevens!I$2))</f>
        <v/>
      </c>
      <c r="J406" s="5" t="str">
        <f>IF(INDEX('Afvalgegevens LMA'!$A$1:$BK$1003,RelGegevens!$A406+'Data LMA'!$A$2,RelGegevens!J$2)="","",INDEX('Afvalgegevens LMA'!$A$1:$BK$1003,RelGegevens!$A406+'Data LMA'!$A$2,RelGegevens!J$2))</f>
        <v/>
      </c>
      <c r="K406" s="5" t="str">
        <f>IF(INDEX('Afvalgegevens LMA'!$A$1:$BK$1003,RelGegevens!$A406+'Data LMA'!$A$2,RelGegevens!K$2)="","",INDEX('Afvalgegevens LMA'!$A$1:$BK$1003,RelGegevens!$A406+'Data LMA'!$A$2,RelGegevens!K$2))</f>
        <v/>
      </c>
      <c r="L406" s="5" t="str">
        <f>IF(INDEX('Afvalgegevens LMA'!$A$1:$BK$1003,RelGegevens!$A406+'Data LMA'!$A$2,RelGegevens!L$2)="","",INDEX('Afvalgegevens LMA'!$A$1:$BK$1003,RelGegevens!$A406+'Data LMA'!$A$2,RelGegevens!L$2))</f>
        <v/>
      </c>
      <c r="M406" s="5" t="str">
        <f>IF(INDEX('Afvalgegevens LMA'!$A$1:$BK$1003,RelGegevens!$A406+'Data LMA'!$A$2,RelGegevens!M$2)="","",INDEX('Afvalgegevens LMA'!$A$1:$BK$1003,RelGegevens!$A406+'Data LMA'!$A$2,RelGegevens!M$2))</f>
        <v/>
      </c>
    </row>
    <row r="407" spans="1:13" x14ac:dyDescent="0.25">
      <c r="A407" s="8">
        <f t="shared" si="42"/>
        <v>405</v>
      </c>
      <c r="B407" s="8" t="str">
        <f t="shared" si="43"/>
        <v/>
      </c>
      <c r="C407" s="8" t="str">
        <f t="shared" si="44"/>
        <v/>
      </c>
      <c r="D407" s="5">
        <f t="shared" si="45"/>
        <v>-1</v>
      </c>
      <c r="E407" s="5">
        <f t="shared" si="46"/>
        <v>-1</v>
      </c>
      <c r="F407" s="5" t="str">
        <f t="shared" si="47"/>
        <v/>
      </c>
      <c r="G407" s="5" t="str">
        <f>IF(INDEX('Afvalgegevens LMA'!$A$1:$BK$1003,RelGegevens!$A407+'Data LMA'!$A$2,RelGegevens!G$2)="","",INDEX('Afvalgegevens LMA'!$A$1:$BK$1003,RelGegevens!$A407+'Data LMA'!$A$2,RelGegevens!G$2))</f>
        <v/>
      </c>
      <c r="H407" s="5" t="str">
        <f>IF(INDEX('Afvalgegevens LMA'!$A$1:$BK$1003,RelGegevens!$A407+'Data LMA'!$A$2,RelGegevens!H$2)="","",INDEX('Afvalgegevens LMA'!$A$1:$BK$1003,RelGegevens!$A407+'Data LMA'!$A$2,RelGegevens!H$2))</f>
        <v/>
      </c>
      <c r="I407" s="5" t="str">
        <f>IF(INDEX('Afvalgegevens LMA'!$A$1:$BK$1003,RelGegevens!$A407+'Data LMA'!$A$2,RelGegevens!I$2)="","",INDEX('Afvalgegevens LMA'!$A$1:$BK$1003,RelGegevens!$A407+'Data LMA'!$A$2,RelGegevens!I$2))</f>
        <v/>
      </c>
      <c r="J407" s="5" t="str">
        <f>IF(INDEX('Afvalgegevens LMA'!$A$1:$BK$1003,RelGegevens!$A407+'Data LMA'!$A$2,RelGegevens!J$2)="","",INDEX('Afvalgegevens LMA'!$A$1:$BK$1003,RelGegevens!$A407+'Data LMA'!$A$2,RelGegevens!J$2))</f>
        <v/>
      </c>
      <c r="K407" s="5" t="str">
        <f>IF(INDEX('Afvalgegevens LMA'!$A$1:$BK$1003,RelGegevens!$A407+'Data LMA'!$A$2,RelGegevens!K$2)="","",INDEX('Afvalgegevens LMA'!$A$1:$BK$1003,RelGegevens!$A407+'Data LMA'!$A$2,RelGegevens!K$2))</f>
        <v/>
      </c>
      <c r="L407" s="5" t="str">
        <f>IF(INDEX('Afvalgegevens LMA'!$A$1:$BK$1003,RelGegevens!$A407+'Data LMA'!$A$2,RelGegevens!L$2)="","",INDEX('Afvalgegevens LMA'!$A$1:$BK$1003,RelGegevens!$A407+'Data LMA'!$A$2,RelGegevens!L$2))</f>
        <v/>
      </c>
      <c r="M407" s="5" t="str">
        <f>IF(INDEX('Afvalgegevens LMA'!$A$1:$BK$1003,RelGegevens!$A407+'Data LMA'!$A$2,RelGegevens!M$2)="","",INDEX('Afvalgegevens LMA'!$A$1:$BK$1003,RelGegevens!$A407+'Data LMA'!$A$2,RelGegevens!M$2))</f>
        <v/>
      </c>
    </row>
    <row r="408" spans="1:13" x14ac:dyDescent="0.25">
      <c r="A408" s="8">
        <f t="shared" si="42"/>
        <v>406</v>
      </c>
      <c r="B408" s="8" t="str">
        <f t="shared" si="43"/>
        <v/>
      </c>
      <c r="C408" s="8" t="str">
        <f t="shared" si="44"/>
        <v/>
      </c>
      <c r="D408" s="5">
        <f t="shared" si="45"/>
        <v>-1</v>
      </c>
      <c r="E408" s="5">
        <f t="shared" si="46"/>
        <v>-1</v>
      </c>
      <c r="F408" s="5" t="str">
        <f t="shared" si="47"/>
        <v/>
      </c>
      <c r="G408" s="5" t="str">
        <f>IF(INDEX('Afvalgegevens LMA'!$A$1:$BK$1003,RelGegevens!$A408+'Data LMA'!$A$2,RelGegevens!G$2)="","",INDEX('Afvalgegevens LMA'!$A$1:$BK$1003,RelGegevens!$A408+'Data LMA'!$A$2,RelGegevens!G$2))</f>
        <v/>
      </c>
      <c r="H408" s="5" t="str">
        <f>IF(INDEX('Afvalgegevens LMA'!$A$1:$BK$1003,RelGegevens!$A408+'Data LMA'!$A$2,RelGegevens!H$2)="","",INDEX('Afvalgegevens LMA'!$A$1:$BK$1003,RelGegevens!$A408+'Data LMA'!$A$2,RelGegevens!H$2))</f>
        <v/>
      </c>
      <c r="I408" s="5" t="str">
        <f>IF(INDEX('Afvalgegevens LMA'!$A$1:$BK$1003,RelGegevens!$A408+'Data LMA'!$A$2,RelGegevens!I$2)="","",INDEX('Afvalgegevens LMA'!$A$1:$BK$1003,RelGegevens!$A408+'Data LMA'!$A$2,RelGegevens!I$2))</f>
        <v/>
      </c>
      <c r="J408" s="5" t="str">
        <f>IF(INDEX('Afvalgegevens LMA'!$A$1:$BK$1003,RelGegevens!$A408+'Data LMA'!$A$2,RelGegevens!J$2)="","",INDEX('Afvalgegevens LMA'!$A$1:$BK$1003,RelGegevens!$A408+'Data LMA'!$A$2,RelGegevens!J$2))</f>
        <v/>
      </c>
      <c r="K408" s="5" t="str">
        <f>IF(INDEX('Afvalgegevens LMA'!$A$1:$BK$1003,RelGegevens!$A408+'Data LMA'!$A$2,RelGegevens!K$2)="","",INDEX('Afvalgegevens LMA'!$A$1:$BK$1003,RelGegevens!$A408+'Data LMA'!$A$2,RelGegevens!K$2))</f>
        <v/>
      </c>
      <c r="L408" s="5" t="str">
        <f>IF(INDEX('Afvalgegevens LMA'!$A$1:$BK$1003,RelGegevens!$A408+'Data LMA'!$A$2,RelGegevens!L$2)="","",INDEX('Afvalgegevens LMA'!$A$1:$BK$1003,RelGegevens!$A408+'Data LMA'!$A$2,RelGegevens!L$2))</f>
        <v/>
      </c>
      <c r="M408" s="5" t="str">
        <f>IF(INDEX('Afvalgegevens LMA'!$A$1:$BK$1003,RelGegevens!$A408+'Data LMA'!$A$2,RelGegevens!M$2)="","",INDEX('Afvalgegevens LMA'!$A$1:$BK$1003,RelGegevens!$A408+'Data LMA'!$A$2,RelGegevens!M$2))</f>
        <v/>
      </c>
    </row>
    <row r="409" spans="1:13" x14ac:dyDescent="0.25">
      <c r="A409" s="8">
        <f t="shared" si="42"/>
        <v>407</v>
      </c>
      <c r="B409" s="8" t="str">
        <f t="shared" si="43"/>
        <v/>
      </c>
      <c r="C409" s="8" t="str">
        <f t="shared" si="44"/>
        <v/>
      </c>
      <c r="D409" s="5">
        <f t="shared" si="45"/>
        <v>-1</v>
      </c>
      <c r="E409" s="5">
        <f t="shared" si="46"/>
        <v>-1</v>
      </c>
      <c r="F409" s="5" t="str">
        <f t="shared" si="47"/>
        <v/>
      </c>
      <c r="G409" s="5" t="str">
        <f>IF(INDEX('Afvalgegevens LMA'!$A$1:$BK$1003,RelGegevens!$A409+'Data LMA'!$A$2,RelGegevens!G$2)="","",INDEX('Afvalgegevens LMA'!$A$1:$BK$1003,RelGegevens!$A409+'Data LMA'!$A$2,RelGegevens!G$2))</f>
        <v/>
      </c>
      <c r="H409" s="5" t="str">
        <f>IF(INDEX('Afvalgegevens LMA'!$A$1:$BK$1003,RelGegevens!$A409+'Data LMA'!$A$2,RelGegevens!H$2)="","",INDEX('Afvalgegevens LMA'!$A$1:$BK$1003,RelGegevens!$A409+'Data LMA'!$A$2,RelGegevens!H$2))</f>
        <v/>
      </c>
      <c r="I409" s="5" t="str">
        <f>IF(INDEX('Afvalgegevens LMA'!$A$1:$BK$1003,RelGegevens!$A409+'Data LMA'!$A$2,RelGegevens!I$2)="","",INDEX('Afvalgegevens LMA'!$A$1:$BK$1003,RelGegevens!$A409+'Data LMA'!$A$2,RelGegevens!I$2))</f>
        <v/>
      </c>
      <c r="J409" s="5" t="str">
        <f>IF(INDEX('Afvalgegevens LMA'!$A$1:$BK$1003,RelGegevens!$A409+'Data LMA'!$A$2,RelGegevens!J$2)="","",INDEX('Afvalgegevens LMA'!$A$1:$BK$1003,RelGegevens!$A409+'Data LMA'!$A$2,RelGegevens!J$2))</f>
        <v/>
      </c>
      <c r="K409" s="5" t="str">
        <f>IF(INDEX('Afvalgegevens LMA'!$A$1:$BK$1003,RelGegevens!$A409+'Data LMA'!$A$2,RelGegevens!K$2)="","",INDEX('Afvalgegevens LMA'!$A$1:$BK$1003,RelGegevens!$A409+'Data LMA'!$A$2,RelGegevens!K$2))</f>
        <v/>
      </c>
      <c r="L409" s="5" t="str">
        <f>IF(INDEX('Afvalgegevens LMA'!$A$1:$BK$1003,RelGegevens!$A409+'Data LMA'!$A$2,RelGegevens!L$2)="","",INDEX('Afvalgegevens LMA'!$A$1:$BK$1003,RelGegevens!$A409+'Data LMA'!$A$2,RelGegevens!L$2))</f>
        <v/>
      </c>
      <c r="M409" s="5" t="str">
        <f>IF(INDEX('Afvalgegevens LMA'!$A$1:$BK$1003,RelGegevens!$A409+'Data LMA'!$A$2,RelGegevens!M$2)="","",INDEX('Afvalgegevens LMA'!$A$1:$BK$1003,RelGegevens!$A409+'Data LMA'!$A$2,RelGegevens!M$2))</f>
        <v/>
      </c>
    </row>
    <row r="410" spans="1:13" x14ac:dyDescent="0.25">
      <c r="A410" s="8">
        <f t="shared" si="42"/>
        <v>408</v>
      </c>
      <c r="B410" s="8" t="str">
        <f t="shared" si="43"/>
        <v/>
      </c>
      <c r="C410" s="8" t="str">
        <f t="shared" si="44"/>
        <v/>
      </c>
      <c r="D410" s="5">
        <f t="shared" si="45"/>
        <v>-1</v>
      </c>
      <c r="E410" s="5">
        <f t="shared" si="46"/>
        <v>-1</v>
      </c>
      <c r="F410" s="5" t="str">
        <f t="shared" si="47"/>
        <v/>
      </c>
      <c r="G410" s="5" t="str">
        <f>IF(INDEX('Afvalgegevens LMA'!$A$1:$BK$1003,RelGegevens!$A410+'Data LMA'!$A$2,RelGegevens!G$2)="","",INDEX('Afvalgegevens LMA'!$A$1:$BK$1003,RelGegevens!$A410+'Data LMA'!$A$2,RelGegevens!G$2))</f>
        <v/>
      </c>
      <c r="H410" s="5" t="str">
        <f>IF(INDEX('Afvalgegevens LMA'!$A$1:$BK$1003,RelGegevens!$A410+'Data LMA'!$A$2,RelGegevens!H$2)="","",INDEX('Afvalgegevens LMA'!$A$1:$BK$1003,RelGegevens!$A410+'Data LMA'!$A$2,RelGegevens!H$2))</f>
        <v/>
      </c>
      <c r="I410" s="5" t="str">
        <f>IF(INDEX('Afvalgegevens LMA'!$A$1:$BK$1003,RelGegevens!$A410+'Data LMA'!$A$2,RelGegevens!I$2)="","",INDEX('Afvalgegevens LMA'!$A$1:$BK$1003,RelGegevens!$A410+'Data LMA'!$A$2,RelGegevens!I$2))</f>
        <v/>
      </c>
      <c r="J410" s="5" t="str">
        <f>IF(INDEX('Afvalgegevens LMA'!$A$1:$BK$1003,RelGegevens!$A410+'Data LMA'!$A$2,RelGegevens!J$2)="","",INDEX('Afvalgegevens LMA'!$A$1:$BK$1003,RelGegevens!$A410+'Data LMA'!$A$2,RelGegevens!J$2))</f>
        <v/>
      </c>
      <c r="K410" s="5" t="str">
        <f>IF(INDEX('Afvalgegevens LMA'!$A$1:$BK$1003,RelGegevens!$A410+'Data LMA'!$A$2,RelGegevens!K$2)="","",INDEX('Afvalgegevens LMA'!$A$1:$BK$1003,RelGegevens!$A410+'Data LMA'!$A$2,RelGegevens!K$2))</f>
        <v/>
      </c>
      <c r="L410" s="5" t="str">
        <f>IF(INDEX('Afvalgegevens LMA'!$A$1:$BK$1003,RelGegevens!$A410+'Data LMA'!$A$2,RelGegevens!L$2)="","",INDEX('Afvalgegevens LMA'!$A$1:$BK$1003,RelGegevens!$A410+'Data LMA'!$A$2,RelGegevens!L$2))</f>
        <v/>
      </c>
      <c r="M410" s="5" t="str">
        <f>IF(INDEX('Afvalgegevens LMA'!$A$1:$BK$1003,RelGegevens!$A410+'Data LMA'!$A$2,RelGegevens!M$2)="","",INDEX('Afvalgegevens LMA'!$A$1:$BK$1003,RelGegevens!$A410+'Data LMA'!$A$2,RelGegevens!M$2))</f>
        <v/>
      </c>
    </row>
    <row r="411" spans="1:13" x14ac:dyDescent="0.25">
      <c r="A411" s="8">
        <f t="shared" si="42"/>
        <v>409</v>
      </c>
      <c r="B411" s="8" t="str">
        <f t="shared" si="43"/>
        <v/>
      </c>
      <c r="C411" s="8" t="str">
        <f t="shared" si="44"/>
        <v/>
      </c>
      <c r="D411" s="5">
        <f t="shared" si="45"/>
        <v>-1</v>
      </c>
      <c r="E411" s="5">
        <f t="shared" si="46"/>
        <v>-1</v>
      </c>
      <c r="F411" s="5" t="str">
        <f t="shared" si="47"/>
        <v/>
      </c>
      <c r="G411" s="5" t="str">
        <f>IF(INDEX('Afvalgegevens LMA'!$A$1:$BK$1003,RelGegevens!$A411+'Data LMA'!$A$2,RelGegevens!G$2)="","",INDEX('Afvalgegevens LMA'!$A$1:$BK$1003,RelGegevens!$A411+'Data LMA'!$A$2,RelGegevens!G$2))</f>
        <v/>
      </c>
      <c r="H411" s="5" t="str">
        <f>IF(INDEX('Afvalgegevens LMA'!$A$1:$BK$1003,RelGegevens!$A411+'Data LMA'!$A$2,RelGegevens!H$2)="","",INDEX('Afvalgegevens LMA'!$A$1:$BK$1003,RelGegevens!$A411+'Data LMA'!$A$2,RelGegevens!H$2))</f>
        <v/>
      </c>
      <c r="I411" s="5" t="str">
        <f>IF(INDEX('Afvalgegevens LMA'!$A$1:$BK$1003,RelGegevens!$A411+'Data LMA'!$A$2,RelGegevens!I$2)="","",INDEX('Afvalgegevens LMA'!$A$1:$BK$1003,RelGegevens!$A411+'Data LMA'!$A$2,RelGegevens!I$2))</f>
        <v/>
      </c>
      <c r="J411" s="5" t="str">
        <f>IF(INDEX('Afvalgegevens LMA'!$A$1:$BK$1003,RelGegevens!$A411+'Data LMA'!$A$2,RelGegevens!J$2)="","",INDEX('Afvalgegevens LMA'!$A$1:$BK$1003,RelGegevens!$A411+'Data LMA'!$A$2,RelGegevens!J$2))</f>
        <v/>
      </c>
      <c r="K411" s="5" t="str">
        <f>IF(INDEX('Afvalgegevens LMA'!$A$1:$BK$1003,RelGegevens!$A411+'Data LMA'!$A$2,RelGegevens!K$2)="","",INDEX('Afvalgegevens LMA'!$A$1:$BK$1003,RelGegevens!$A411+'Data LMA'!$A$2,RelGegevens!K$2))</f>
        <v/>
      </c>
      <c r="L411" s="5" t="str">
        <f>IF(INDEX('Afvalgegevens LMA'!$A$1:$BK$1003,RelGegevens!$A411+'Data LMA'!$A$2,RelGegevens!L$2)="","",INDEX('Afvalgegevens LMA'!$A$1:$BK$1003,RelGegevens!$A411+'Data LMA'!$A$2,RelGegevens!L$2))</f>
        <v/>
      </c>
      <c r="M411" s="5" t="str">
        <f>IF(INDEX('Afvalgegevens LMA'!$A$1:$BK$1003,RelGegevens!$A411+'Data LMA'!$A$2,RelGegevens!M$2)="","",INDEX('Afvalgegevens LMA'!$A$1:$BK$1003,RelGegevens!$A411+'Data LMA'!$A$2,RelGegevens!M$2))</f>
        <v/>
      </c>
    </row>
    <row r="412" spans="1:13" x14ac:dyDescent="0.25">
      <c r="A412" s="8">
        <f t="shared" si="42"/>
        <v>410</v>
      </c>
      <c r="B412" s="8" t="str">
        <f t="shared" si="43"/>
        <v/>
      </c>
      <c r="C412" s="8" t="str">
        <f t="shared" si="44"/>
        <v/>
      </c>
      <c r="D412" s="5">
        <f t="shared" si="45"/>
        <v>-1</v>
      </c>
      <c r="E412" s="5">
        <f t="shared" si="46"/>
        <v>-1</v>
      </c>
      <c r="F412" s="5" t="str">
        <f t="shared" si="47"/>
        <v/>
      </c>
      <c r="G412" s="5" t="str">
        <f>IF(INDEX('Afvalgegevens LMA'!$A$1:$BK$1003,RelGegevens!$A412+'Data LMA'!$A$2,RelGegevens!G$2)="","",INDEX('Afvalgegevens LMA'!$A$1:$BK$1003,RelGegevens!$A412+'Data LMA'!$A$2,RelGegevens!G$2))</f>
        <v/>
      </c>
      <c r="H412" s="5" t="str">
        <f>IF(INDEX('Afvalgegevens LMA'!$A$1:$BK$1003,RelGegevens!$A412+'Data LMA'!$A$2,RelGegevens!H$2)="","",INDEX('Afvalgegevens LMA'!$A$1:$BK$1003,RelGegevens!$A412+'Data LMA'!$A$2,RelGegevens!H$2))</f>
        <v/>
      </c>
      <c r="I412" s="5" t="str">
        <f>IF(INDEX('Afvalgegevens LMA'!$A$1:$BK$1003,RelGegevens!$A412+'Data LMA'!$A$2,RelGegevens!I$2)="","",INDEX('Afvalgegevens LMA'!$A$1:$BK$1003,RelGegevens!$A412+'Data LMA'!$A$2,RelGegevens!I$2))</f>
        <v/>
      </c>
      <c r="J412" s="5" t="str">
        <f>IF(INDEX('Afvalgegevens LMA'!$A$1:$BK$1003,RelGegevens!$A412+'Data LMA'!$A$2,RelGegevens!J$2)="","",INDEX('Afvalgegevens LMA'!$A$1:$BK$1003,RelGegevens!$A412+'Data LMA'!$A$2,RelGegevens!J$2))</f>
        <v/>
      </c>
      <c r="K412" s="5" t="str">
        <f>IF(INDEX('Afvalgegevens LMA'!$A$1:$BK$1003,RelGegevens!$A412+'Data LMA'!$A$2,RelGegevens!K$2)="","",INDEX('Afvalgegevens LMA'!$A$1:$BK$1003,RelGegevens!$A412+'Data LMA'!$A$2,RelGegevens!K$2))</f>
        <v/>
      </c>
      <c r="L412" s="5" t="str">
        <f>IF(INDEX('Afvalgegevens LMA'!$A$1:$BK$1003,RelGegevens!$A412+'Data LMA'!$A$2,RelGegevens!L$2)="","",INDEX('Afvalgegevens LMA'!$A$1:$BK$1003,RelGegevens!$A412+'Data LMA'!$A$2,RelGegevens!L$2))</f>
        <v/>
      </c>
      <c r="M412" s="5" t="str">
        <f>IF(INDEX('Afvalgegevens LMA'!$A$1:$BK$1003,RelGegevens!$A412+'Data LMA'!$A$2,RelGegevens!M$2)="","",INDEX('Afvalgegevens LMA'!$A$1:$BK$1003,RelGegevens!$A412+'Data LMA'!$A$2,RelGegevens!M$2))</f>
        <v/>
      </c>
    </row>
    <row r="413" spans="1:13" x14ac:dyDescent="0.25">
      <c r="A413" s="8">
        <f t="shared" si="42"/>
        <v>411</v>
      </c>
      <c r="B413" s="8" t="str">
        <f t="shared" si="43"/>
        <v/>
      </c>
      <c r="C413" s="8" t="str">
        <f t="shared" si="44"/>
        <v/>
      </c>
      <c r="D413" s="5">
        <f t="shared" si="45"/>
        <v>-1</v>
      </c>
      <c r="E413" s="5">
        <f t="shared" si="46"/>
        <v>-1</v>
      </c>
      <c r="F413" s="5" t="str">
        <f t="shared" si="47"/>
        <v/>
      </c>
      <c r="G413" s="5" t="str">
        <f>IF(INDEX('Afvalgegevens LMA'!$A$1:$BK$1003,RelGegevens!$A413+'Data LMA'!$A$2,RelGegevens!G$2)="","",INDEX('Afvalgegevens LMA'!$A$1:$BK$1003,RelGegevens!$A413+'Data LMA'!$A$2,RelGegevens!G$2))</f>
        <v/>
      </c>
      <c r="H413" s="5" t="str">
        <f>IF(INDEX('Afvalgegevens LMA'!$A$1:$BK$1003,RelGegevens!$A413+'Data LMA'!$A$2,RelGegevens!H$2)="","",INDEX('Afvalgegevens LMA'!$A$1:$BK$1003,RelGegevens!$A413+'Data LMA'!$A$2,RelGegevens!H$2))</f>
        <v/>
      </c>
      <c r="I413" s="5" t="str">
        <f>IF(INDEX('Afvalgegevens LMA'!$A$1:$BK$1003,RelGegevens!$A413+'Data LMA'!$A$2,RelGegevens!I$2)="","",INDEX('Afvalgegevens LMA'!$A$1:$BK$1003,RelGegevens!$A413+'Data LMA'!$A$2,RelGegevens!I$2))</f>
        <v/>
      </c>
      <c r="J413" s="5" t="str">
        <f>IF(INDEX('Afvalgegevens LMA'!$A$1:$BK$1003,RelGegevens!$A413+'Data LMA'!$A$2,RelGegevens!J$2)="","",INDEX('Afvalgegevens LMA'!$A$1:$BK$1003,RelGegevens!$A413+'Data LMA'!$A$2,RelGegevens!J$2))</f>
        <v/>
      </c>
      <c r="K413" s="5" t="str">
        <f>IF(INDEX('Afvalgegevens LMA'!$A$1:$BK$1003,RelGegevens!$A413+'Data LMA'!$A$2,RelGegevens!K$2)="","",INDEX('Afvalgegevens LMA'!$A$1:$BK$1003,RelGegevens!$A413+'Data LMA'!$A$2,RelGegevens!K$2))</f>
        <v/>
      </c>
      <c r="L413" s="5" t="str">
        <f>IF(INDEX('Afvalgegevens LMA'!$A$1:$BK$1003,RelGegevens!$A413+'Data LMA'!$A$2,RelGegevens!L$2)="","",INDEX('Afvalgegevens LMA'!$A$1:$BK$1003,RelGegevens!$A413+'Data LMA'!$A$2,RelGegevens!L$2))</f>
        <v/>
      </c>
      <c r="M413" s="5" t="str">
        <f>IF(INDEX('Afvalgegevens LMA'!$A$1:$BK$1003,RelGegevens!$A413+'Data LMA'!$A$2,RelGegevens!M$2)="","",INDEX('Afvalgegevens LMA'!$A$1:$BK$1003,RelGegevens!$A413+'Data LMA'!$A$2,RelGegevens!M$2))</f>
        <v/>
      </c>
    </row>
    <row r="414" spans="1:13" x14ac:dyDescent="0.25">
      <c r="A414" s="8">
        <f t="shared" si="42"/>
        <v>412</v>
      </c>
      <c r="B414" s="8" t="str">
        <f t="shared" si="43"/>
        <v/>
      </c>
      <c r="C414" s="8" t="str">
        <f t="shared" si="44"/>
        <v/>
      </c>
      <c r="D414" s="5">
        <f t="shared" si="45"/>
        <v>-1</v>
      </c>
      <c r="E414" s="5">
        <f t="shared" si="46"/>
        <v>-1</v>
      </c>
      <c r="F414" s="5" t="str">
        <f t="shared" si="47"/>
        <v/>
      </c>
      <c r="G414" s="5" t="str">
        <f>IF(INDEX('Afvalgegevens LMA'!$A$1:$BK$1003,RelGegevens!$A414+'Data LMA'!$A$2,RelGegevens!G$2)="","",INDEX('Afvalgegevens LMA'!$A$1:$BK$1003,RelGegevens!$A414+'Data LMA'!$A$2,RelGegevens!G$2))</f>
        <v/>
      </c>
      <c r="H414" s="5" t="str">
        <f>IF(INDEX('Afvalgegevens LMA'!$A$1:$BK$1003,RelGegevens!$A414+'Data LMA'!$A$2,RelGegevens!H$2)="","",INDEX('Afvalgegevens LMA'!$A$1:$BK$1003,RelGegevens!$A414+'Data LMA'!$A$2,RelGegevens!H$2))</f>
        <v/>
      </c>
      <c r="I414" s="5" t="str">
        <f>IF(INDEX('Afvalgegevens LMA'!$A$1:$BK$1003,RelGegevens!$A414+'Data LMA'!$A$2,RelGegevens!I$2)="","",INDEX('Afvalgegevens LMA'!$A$1:$BK$1003,RelGegevens!$A414+'Data LMA'!$A$2,RelGegevens!I$2))</f>
        <v/>
      </c>
      <c r="J414" s="5" t="str">
        <f>IF(INDEX('Afvalgegevens LMA'!$A$1:$BK$1003,RelGegevens!$A414+'Data LMA'!$A$2,RelGegevens!J$2)="","",INDEX('Afvalgegevens LMA'!$A$1:$BK$1003,RelGegevens!$A414+'Data LMA'!$A$2,RelGegevens!J$2))</f>
        <v/>
      </c>
      <c r="K414" s="5" t="str">
        <f>IF(INDEX('Afvalgegevens LMA'!$A$1:$BK$1003,RelGegevens!$A414+'Data LMA'!$A$2,RelGegevens!K$2)="","",INDEX('Afvalgegevens LMA'!$A$1:$BK$1003,RelGegevens!$A414+'Data LMA'!$A$2,RelGegevens!K$2))</f>
        <v/>
      </c>
      <c r="L414" s="5" t="str">
        <f>IF(INDEX('Afvalgegevens LMA'!$A$1:$BK$1003,RelGegevens!$A414+'Data LMA'!$A$2,RelGegevens!L$2)="","",INDEX('Afvalgegevens LMA'!$A$1:$BK$1003,RelGegevens!$A414+'Data LMA'!$A$2,RelGegevens!L$2))</f>
        <v/>
      </c>
      <c r="M414" s="5" t="str">
        <f>IF(INDEX('Afvalgegevens LMA'!$A$1:$BK$1003,RelGegevens!$A414+'Data LMA'!$A$2,RelGegevens!M$2)="","",INDEX('Afvalgegevens LMA'!$A$1:$BK$1003,RelGegevens!$A414+'Data LMA'!$A$2,RelGegevens!M$2))</f>
        <v/>
      </c>
    </row>
    <row r="415" spans="1:13" x14ac:dyDescent="0.25">
      <c r="A415" s="8">
        <f t="shared" si="42"/>
        <v>413</v>
      </c>
      <c r="B415" s="8" t="str">
        <f t="shared" si="43"/>
        <v/>
      </c>
      <c r="C415" s="8" t="str">
        <f t="shared" si="44"/>
        <v/>
      </c>
      <c r="D415" s="5">
        <f t="shared" si="45"/>
        <v>-1</v>
      </c>
      <c r="E415" s="5">
        <f t="shared" si="46"/>
        <v>-1</v>
      </c>
      <c r="F415" s="5" t="str">
        <f t="shared" si="47"/>
        <v/>
      </c>
      <c r="G415" s="5" t="str">
        <f>IF(INDEX('Afvalgegevens LMA'!$A$1:$BK$1003,RelGegevens!$A415+'Data LMA'!$A$2,RelGegevens!G$2)="","",INDEX('Afvalgegevens LMA'!$A$1:$BK$1003,RelGegevens!$A415+'Data LMA'!$A$2,RelGegevens!G$2))</f>
        <v/>
      </c>
      <c r="H415" s="5" t="str">
        <f>IF(INDEX('Afvalgegevens LMA'!$A$1:$BK$1003,RelGegevens!$A415+'Data LMA'!$A$2,RelGegevens!H$2)="","",INDEX('Afvalgegevens LMA'!$A$1:$BK$1003,RelGegevens!$A415+'Data LMA'!$A$2,RelGegevens!H$2))</f>
        <v/>
      </c>
      <c r="I415" s="5" t="str">
        <f>IF(INDEX('Afvalgegevens LMA'!$A$1:$BK$1003,RelGegevens!$A415+'Data LMA'!$A$2,RelGegevens!I$2)="","",INDEX('Afvalgegevens LMA'!$A$1:$BK$1003,RelGegevens!$A415+'Data LMA'!$A$2,RelGegevens!I$2))</f>
        <v/>
      </c>
      <c r="J415" s="5" t="str">
        <f>IF(INDEX('Afvalgegevens LMA'!$A$1:$BK$1003,RelGegevens!$A415+'Data LMA'!$A$2,RelGegevens!J$2)="","",INDEX('Afvalgegevens LMA'!$A$1:$BK$1003,RelGegevens!$A415+'Data LMA'!$A$2,RelGegevens!J$2))</f>
        <v/>
      </c>
      <c r="K415" s="5" t="str">
        <f>IF(INDEX('Afvalgegevens LMA'!$A$1:$BK$1003,RelGegevens!$A415+'Data LMA'!$A$2,RelGegevens!K$2)="","",INDEX('Afvalgegevens LMA'!$A$1:$BK$1003,RelGegevens!$A415+'Data LMA'!$A$2,RelGegevens!K$2))</f>
        <v/>
      </c>
      <c r="L415" s="5" t="str">
        <f>IF(INDEX('Afvalgegevens LMA'!$A$1:$BK$1003,RelGegevens!$A415+'Data LMA'!$A$2,RelGegevens!L$2)="","",INDEX('Afvalgegevens LMA'!$A$1:$BK$1003,RelGegevens!$A415+'Data LMA'!$A$2,RelGegevens!L$2))</f>
        <v/>
      </c>
      <c r="M415" s="5" t="str">
        <f>IF(INDEX('Afvalgegevens LMA'!$A$1:$BK$1003,RelGegevens!$A415+'Data LMA'!$A$2,RelGegevens!M$2)="","",INDEX('Afvalgegevens LMA'!$A$1:$BK$1003,RelGegevens!$A415+'Data LMA'!$A$2,RelGegevens!M$2))</f>
        <v/>
      </c>
    </row>
    <row r="416" spans="1:13" x14ac:dyDescent="0.25">
      <c r="A416" s="8">
        <f t="shared" si="42"/>
        <v>414</v>
      </c>
      <c r="B416" s="8" t="str">
        <f t="shared" si="43"/>
        <v/>
      </c>
      <c r="C416" s="8" t="str">
        <f t="shared" si="44"/>
        <v/>
      </c>
      <c r="D416" s="5">
        <f t="shared" si="45"/>
        <v>-1</v>
      </c>
      <c r="E416" s="5">
        <f t="shared" si="46"/>
        <v>-1</v>
      </c>
      <c r="F416" s="5" t="str">
        <f t="shared" si="47"/>
        <v/>
      </c>
      <c r="G416" s="5" t="str">
        <f>IF(INDEX('Afvalgegevens LMA'!$A$1:$BK$1003,RelGegevens!$A416+'Data LMA'!$A$2,RelGegevens!G$2)="","",INDEX('Afvalgegevens LMA'!$A$1:$BK$1003,RelGegevens!$A416+'Data LMA'!$A$2,RelGegevens!G$2))</f>
        <v/>
      </c>
      <c r="H416" s="5" t="str">
        <f>IF(INDEX('Afvalgegevens LMA'!$A$1:$BK$1003,RelGegevens!$A416+'Data LMA'!$A$2,RelGegevens!H$2)="","",INDEX('Afvalgegevens LMA'!$A$1:$BK$1003,RelGegevens!$A416+'Data LMA'!$A$2,RelGegevens!H$2))</f>
        <v/>
      </c>
      <c r="I416" s="5" t="str">
        <f>IF(INDEX('Afvalgegevens LMA'!$A$1:$BK$1003,RelGegevens!$A416+'Data LMA'!$A$2,RelGegevens!I$2)="","",INDEX('Afvalgegevens LMA'!$A$1:$BK$1003,RelGegevens!$A416+'Data LMA'!$A$2,RelGegevens!I$2))</f>
        <v/>
      </c>
      <c r="J416" s="5" t="str">
        <f>IF(INDEX('Afvalgegevens LMA'!$A$1:$BK$1003,RelGegevens!$A416+'Data LMA'!$A$2,RelGegevens!J$2)="","",INDEX('Afvalgegevens LMA'!$A$1:$BK$1003,RelGegevens!$A416+'Data LMA'!$A$2,RelGegevens!J$2))</f>
        <v/>
      </c>
      <c r="K416" s="5" t="str">
        <f>IF(INDEX('Afvalgegevens LMA'!$A$1:$BK$1003,RelGegevens!$A416+'Data LMA'!$A$2,RelGegevens!K$2)="","",INDEX('Afvalgegevens LMA'!$A$1:$BK$1003,RelGegevens!$A416+'Data LMA'!$A$2,RelGegevens!K$2))</f>
        <v/>
      </c>
      <c r="L416" s="5" t="str">
        <f>IF(INDEX('Afvalgegevens LMA'!$A$1:$BK$1003,RelGegevens!$A416+'Data LMA'!$A$2,RelGegevens!L$2)="","",INDEX('Afvalgegevens LMA'!$A$1:$BK$1003,RelGegevens!$A416+'Data LMA'!$A$2,RelGegevens!L$2))</f>
        <v/>
      </c>
      <c r="M416" s="5" t="str">
        <f>IF(INDEX('Afvalgegevens LMA'!$A$1:$BK$1003,RelGegevens!$A416+'Data LMA'!$A$2,RelGegevens!M$2)="","",INDEX('Afvalgegevens LMA'!$A$1:$BK$1003,RelGegevens!$A416+'Data LMA'!$A$2,RelGegevens!M$2))</f>
        <v/>
      </c>
    </row>
    <row r="417" spans="1:13" x14ac:dyDescent="0.25">
      <c r="A417" s="8">
        <f t="shared" si="42"/>
        <v>415</v>
      </c>
      <c r="B417" s="8" t="str">
        <f t="shared" si="43"/>
        <v/>
      </c>
      <c r="C417" s="8" t="str">
        <f t="shared" si="44"/>
        <v/>
      </c>
      <c r="D417" s="5">
        <f t="shared" si="45"/>
        <v>-1</v>
      </c>
      <c r="E417" s="5">
        <f t="shared" si="46"/>
        <v>-1</v>
      </c>
      <c r="F417" s="5" t="str">
        <f t="shared" si="47"/>
        <v/>
      </c>
      <c r="G417" s="5" t="str">
        <f>IF(INDEX('Afvalgegevens LMA'!$A$1:$BK$1003,RelGegevens!$A417+'Data LMA'!$A$2,RelGegevens!G$2)="","",INDEX('Afvalgegevens LMA'!$A$1:$BK$1003,RelGegevens!$A417+'Data LMA'!$A$2,RelGegevens!G$2))</f>
        <v/>
      </c>
      <c r="H417" s="5" t="str">
        <f>IF(INDEX('Afvalgegevens LMA'!$A$1:$BK$1003,RelGegevens!$A417+'Data LMA'!$A$2,RelGegevens!H$2)="","",INDEX('Afvalgegevens LMA'!$A$1:$BK$1003,RelGegevens!$A417+'Data LMA'!$A$2,RelGegevens!H$2))</f>
        <v/>
      </c>
      <c r="I417" s="5" t="str">
        <f>IF(INDEX('Afvalgegevens LMA'!$A$1:$BK$1003,RelGegevens!$A417+'Data LMA'!$A$2,RelGegevens!I$2)="","",INDEX('Afvalgegevens LMA'!$A$1:$BK$1003,RelGegevens!$A417+'Data LMA'!$A$2,RelGegevens!I$2))</f>
        <v/>
      </c>
      <c r="J417" s="5" t="str">
        <f>IF(INDEX('Afvalgegevens LMA'!$A$1:$BK$1003,RelGegevens!$A417+'Data LMA'!$A$2,RelGegevens!J$2)="","",INDEX('Afvalgegevens LMA'!$A$1:$BK$1003,RelGegevens!$A417+'Data LMA'!$A$2,RelGegevens!J$2))</f>
        <v/>
      </c>
      <c r="K417" s="5" t="str">
        <f>IF(INDEX('Afvalgegevens LMA'!$A$1:$BK$1003,RelGegevens!$A417+'Data LMA'!$A$2,RelGegevens!K$2)="","",INDEX('Afvalgegevens LMA'!$A$1:$BK$1003,RelGegevens!$A417+'Data LMA'!$A$2,RelGegevens!K$2))</f>
        <v/>
      </c>
      <c r="L417" s="5" t="str">
        <f>IF(INDEX('Afvalgegevens LMA'!$A$1:$BK$1003,RelGegevens!$A417+'Data LMA'!$A$2,RelGegevens!L$2)="","",INDEX('Afvalgegevens LMA'!$A$1:$BK$1003,RelGegevens!$A417+'Data LMA'!$A$2,RelGegevens!L$2))</f>
        <v/>
      </c>
      <c r="M417" s="5" t="str">
        <f>IF(INDEX('Afvalgegevens LMA'!$A$1:$BK$1003,RelGegevens!$A417+'Data LMA'!$A$2,RelGegevens!M$2)="","",INDEX('Afvalgegevens LMA'!$A$1:$BK$1003,RelGegevens!$A417+'Data LMA'!$A$2,RelGegevens!M$2))</f>
        <v/>
      </c>
    </row>
    <row r="418" spans="1:13" x14ac:dyDescent="0.25">
      <c r="A418" s="8">
        <f t="shared" si="42"/>
        <v>416</v>
      </c>
      <c r="B418" s="8" t="str">
        <f t="shared" si="43"/>
        <v/>
      </c>
      <c r="C418" s="8" t="str">
        <f t="shared" si="44"/>
        <v/>
      </c>
      <c r="D418" s="5">
        <f t="shared" si="45"/>
        <v>-1</v>
      </c>
      <c r="E418" s="5">
        <f t="shared" si="46"/>
        <v>-1</v>
      </c>
      <c r="F418" s="5" t="str">
        <f t="shared" si="47"/>
        <v/>
      </c>
      <c r="G418" s="5" t="str">
        <f>IF(INDEX('Afvalgegevens LMA'!$A$1:$BK$1003,RelGegevens!$A418+'Data LMA'!$A$2,RelGegevens!G$2)="","",INDEX('Afvalgegevens LMA'!$A$1:$BK$1003,RelGegevens!$A418+'Data LMA'!$A$2,RelGegevens!G$2))</f>
        <v/>
      </c>
      <c r="H418" s="5" t="str">
        <f>IF(INDEX('Afvalgegevens LMA'!$A$1:$BK$1003,RelGegevens!$A418+'Data LMA'!$A$2,RelGegevens!H$2)="","",INDEX('Afvalgegevens LMA'!$A$1:$BK$1003,RelGegevens!$A418+'Data LMA'!$A$2,RelGegevens!H$2))</f>
        <v/>
      </c>
      <c r="I418" s="5" t="str">
        <f>IF(INDEX('Afvalgegevens LMA'!$A$1:$BK$1003,RelGegevens!$A418+'Data LMA'!$A$2,RelGegevens!I$2)="","",INDEX('Afvalgegevens LMA'!$A$1:$BK$1003,RelGegevens!$A418+'Data LMA'!$A$2,RelGegevens!I$2))</f>
        <v/>
      </c>
      <c r="J418" s="5" t="str">
        <f>IF(INDEX('Afvalgegevens LMA'!$A$1:$BK$1003,RelGegevens!$A418+'Data LMA'!$A$2,RelGegevens!J$2)="","",INDEX('Afvalgegevens LMA'!$A$1:$BK$1003,RelGegevens!$A418+'Data LMA'!$A$2,RelGegevens!J$2))</f>
        <v/>
      </c>
      <c r="K418" s="5" t="str">
        <f>IF(INDEX('Afvalgegevens LMA'!$A$1:$BK$1003,RelGegevens!$A418+'Data LMA'!$A$2,RelGegevens!K$2)="","",INDEX('Afvalgegevens LMA'!$A$1:$BK$1003,RelGegevens!$A418+'Data LMA'!$A$2,RelGegevens!K$2))</f>
        <v/>
      </c>
      <c r="L418" s="5" t="str">
        <f>IF(INDEX('Afvalgegevens LMA'!$A$1:$BK$1003,RelGegevens!$A418+'Data LMA'!$A$2,RelGegevens!L$2)="","",INDEX('Afvalgegevens LMA'!$A$1:$BK$1003,RelGegevens!$A418+'Data LMA'!$A$2,RelGegevens!L$2))</f>
        <v/>
      </c>
      <c r="M418" s="5" t="str">
        <f>IF(INDEX('Afvalgegevens LMA'!$A$1:$BK$1003,RelGegevens!$A418+'Data LMA'!$A$2,RelGegevens!M$2)="","",INDEX('Afvalgegevens LMA'!$A$1:$BK$1003,RelGegevens!$A418+'Data LMA'!$A$2,RelGegevens!M$2))</f>
        <v/>
      </c>
    </row>
    <row r="419" spans="1:13" x14ac:dyDescent="0.25">
      <c r="A419" s="8">
        <f t="shared" si="42"/>
        <v>417</v>
      </c>
      <c r="B419" s="8" t="str">
        <f t="shared" si="43"/>
        <v/>
      </c>
      <c r="C419" s="8" t="str">
        <f t="shared" si="44"/>
        <v/>
      </c>
      <c r="D419" s="5">
        <f t="shared" si="45"/>
        <v>-1</v>
      </c>
      <c r="E419" s="5">
        <f t="shared" si="46"/>
        <v>-1</v>
      </c>
      <c r="F419" s="5" t="str">
        <f t="shared" si="47"/>
        <v/>
      </c>
      <c r="G419" s="5" t="str">
        <f>IF(INDEX('Afvalgegevens LMA'!$A$1:$BK$1003,RelGegevens!$A419+'Data LMA'!$A$2,RelGegevens!G$2)="","",INDEX('Afvalgegevens LMA'!$A$1:$BK$1003,RelGegevens!$A419+'Data LMA'!$A$2,RelGegevens!G$2))</f>
        <v/>
      </c>
      <c r="H419" s="5" t="str">
        <f>IF(INDEX('Afvalgegevens LMA'!$A$1:$BK$1003,RelGegevens!$A419+'Data LMA'!$A$2,RelGegevens!H$2)="","",INDEX('Afvalgegevens LMA'!$A$1:$BK$1003,RelGegevens!$A419+'Data LMA'!$A$2,RelGegevens!H$2))</f>
        <v/>
      </c>
      <c r="I419" s="5" t="str">
        <f>IF(INDEX('Afvalgegevens LMA'!$A$1:$BK$1003,RelGegevens!$A419+'Data LMA'!$A$2,RelGegevens!I$2)="","",INDEX('Afvalgegevens LMA'!$A$1:$BK$1003,RelGegevens!$A419+'Data LMA'!$A$2,RelGegevens!I$2))</f>
        <v/>
      </c>
      <c r="J419" s="5" t="str">
        <f>IF(INDEX('Afvalgegevens LMA'!$A$1:$BK$1003,RelGegevens!$A419+'Data LMA'!$A$2,RelGegevens!J$2)="","",INDEX('Afvalgegevens LMA'!$A$1:$BK$1003,RelGegevens!$A419+'Data LMA'!$A$2,RelGegevens!J$2))</f>
        <v/>
      </c>
      <c r="K419" s="5" t="str">
        <f>IF(INDEX('Afvalgegevens LMA'!$A$1:$BK$1003,RelGegevens!$A419+'Data LMA'!$A$2,RelGegevens!K$2)="","",INDEX('Afvalgegevens LMA'!$A$1:$BK$1003,RelGegevens!$A419+'Data LMA'!$A$2,RelGegevens!K$2))</f>
        <v/>
      </c>
      <c r="L419" s="5" t="str">
        <f>IF(INDEX('Afvalgegevens LMA'!$A$1:$BK$1003,RelGegevens!$A419+'Data LMA'!$A$2,RelGegevens!L$2)="","",INDEX('Afvalgegevens LMA'!$A$1:$BK$1003,RelGegevens!$A419+'Data LMA'!$A$2,RelGegevens!L$2))</f>
        <v/>
      </c>
      <c r="M419" s="5" t="str">
        <f>IF(INDEX('Afvalgegevens LMA'!$A$1:$BK$1003,RelGegevens!$A419+'Data LMA'!$A$2,RelGegevens!M$2)="","",INDEX('Afvalgegevens LMA'!$A$1:$BK$1003,RelGegevens!$A419+'Data LMA'!$A$2,RelGegevens!M$2))</f>
        <v/>
      </c>
    </row>
    <row r="420" spans="1:13" x14ac:dyDescent="0.25">
      <c r="A420" s="8">
        <f t="shared" si="42"/>
        <v>418</v>
      </c>
      <c r="B420" s="8" t="str">
        <f t="shared" si="43"/>
        <v/>
      </c>
      <c r="C420" s="8" t="str">
        <f t="shared" si="44"/>
        <v/>
      </c>
      <c r="D420" s="5">
        <f t="shared" si="45"/>
        <v>-1</v>
      </c>
      <c r="E420" s="5">
        <f t="shared" si="46"/>
        <v>-1</v>
      </c>
      <c r="F420" s="5" t="str">
        <f t="shared" si="47"/>
        <v/>
      </c>
      <c r="G420" s="5" t="str">
        <f>IF(INDEX('Afvalgegevens LMA'!$A$1:$BK$1003,RelGegevens!$A420+'Data LMA'!$A$2,RelGegevens!G$2)="","",INDEX('Afvalgegevens LMA'!$A$1:$BK$1003,RelGegevens!$A420+'Data LMA'!$A$2,RelGegevens!G$2))</f>
        <v/>
      </c>
      <c r="H420" s="5" t="str">
        <f>IF(INDEX('Afvalgegevens LMA'!$A$1:$BK$1003,RelGegevens!$A420+'Data LMA'!$A$2,RelGegevens!H$2)="","",INDEX('Afvalgegevens LMA'!$A$1:$BK$1003,RelGegevens!$A420+'Data LMA'!$A$2,RelGegevens!H$2))</f>
        <v/>
      </c>
      <c r="I420" s="5" t="str">
        <f>IF(INDEX('Afvalgegevens LMA'!$A$1:$BK$1003,RelGegevens!$A420+'Data LMA'!$A$2,RelGegevens!I$2)="","",INDEX('Afvalgegevens LMA'!$A$1:$BK$1003,RelGegevens!$A420+'Data LMA'!$A$2,RelGegevens!I$2))</f>
        <v/>
      </c>
      <c r="J420" s="5" t="str">
        <f>IF(INDEX('Afvalgegevens LMA'!$A$1:$BK$1003,RelGegevens!$A420+'Data LMA'!$A$2,RelGegevens!J$2)="","",INDEX('Afvalgegevens LMA'!$A$1:$BK$1003,RelGegevens!$A420+'Data LMA'!$A$2,RelGegevens!J$2))</f>
        <v/>
      </c>
      <c r="K420" s="5" t="str">
        <f>IF(INDEX('Afvalgegevens LMA'!$A$1:$BK$1003,RelGegevens!$A420+'Data LMA'!$A$2,RelGegevens!K$2)="","",INDEX('Afvalgegevens LMA'!$A$1:$BK$1003,RelGegevens!$A420+'Data LMA'!$A$2,RelGegevens!K$2))</f>
        <v/>
      </c>
      <c r="L420" s="5" t="str">
        <f>IF(INDEX('Afvalgegevens LMA'!$A$1:$BK$1003,RelGegevens!$A420+'Data LMA'!$A$2,RelGegevens!L$2)="","",INDEX('Afvalgegevens LMA'!$A$1:$BK$1003,RelGegevens!$A420+'Data LMA'!$A$2,RelGegevens!L$2))</f>
        <v/>
      </c>
      <c r="M420" s="5" t="str">
        <f>IF(INDEX('Afvalgegevens LMA'!$A$1:$BK$1003,RelGegevens!$A420+'Data LMA'!$A$2,RelGegevens!M$2)="","",INDEX('Afvalgegevens LMA'!$A$1:$BK$1003,RelGegevens!$A420+'Data LMA'!$A$2,RelGegevens!M$2))</f>
        <v/>
      </c>
    </row>
    <row r="421" spans="1:13" x14ac:dyDescent="0.25">
      <c r="A421" s="8">
        <f t="shared" si="42"/>
        <v>419</v>
      </c>
      <c r="B421" s="8" t="str">
        <f t="shared" si="43"/>
        <v/>
      </c>
      <c r="C421" s="8" t="str">
        <f t="shared" si="44"/>
        <v/>
      </c>
      <c r="D421" s="5">
        <f t="shared" si="45"/>
        <v>-1</v>
      </c>
      <c r="E421" s="5">
        <f t="shared" si="46"/>
        <v>-1</v>
      </c>
      <c r="F421" s="5" t="str">
        <f t="shared" si="47"/>
        <v/>
      </c>
      <c r="G421" s="5" t="str">
        <f>IF(INDEX('Afvalgegevens LMA'!$A$1:$BK$1003,RelGegevens!$A421+'Data LMA'!$A$2,RelGegevens!G$2)="","",INDEX('Afvalgegevens LMA'!$A$1:$BK$1003,RelGegevens!$A421+'Data LMA'!$A$2,RelGegevens!G$2))</f>
        <v/>
      </c>
      <c r="H421" s="5" t="str">
        <f>IF(INDEX('Afvalgegevens LMA'!$A$1:$BK$1003,RelGegevens!$A421+'Data LMA'!$A$2,RelGegevens!H$2)="","",INDEX('Afvalgegevens LMA'!$A$1:$BK$1003,RelGegevens!$A421+'Data LMA'!$A$2,RelGegevens!H$2))</f>
        <v/>
      </c>
      <c r="I421" s="5" t="str">
        <f>IF(INDEX('Afvalgegevens LMA'!$A$1:$BK$1003,RelGegevens!$A421+'Data LMA'!$A$2,RelGegevens!I$2)="","",INDEX('Afvalgegevens LMA'!$A$1:$BK$1003,RelGegevens!$A421+'Data LMA'!$A$2,RelGegevens!I$2))</f>
        <v/>
      </c>
      <c r="J421" s="5" t="str">
        <f>IF(INDEX('Afvalgegevens LMA'!$A$1:$BK$1003,RelGegevens!$A421+'Data LMA'!$A$2,RelGegevens!J$2)="","",INDEX('Afvalgegevens LMA'!$A$1:$BK$1003,RelGegevens!$A421+'Data LMA'!$A$2,RelGegevens!J$2))</f>
        <v/>
      </c>
      <c r="K421" s="5" t="str">
        <f>IF(INDEX('Afvalgegevens LMA'!$A$1:$BK$1003,RelGegevens!$A421+'Data LMA'!$A$2,RelGegevens!K$2)="","",INDEX('Afvalgegevens LMA'!$A$1:$BK$1003,RelGegevens!$A421+'Data LMA'!$A$2,RelGegevens!K$2))</f>
        <v/>
      </c>
      <c r="L421" s="5" t="str">
        <f>IF(INDEX('Afvalgegevens LMA'!$A$1:$BK$1003,RelGegevens!$A421+'Data LMA'!$A$2,RelGegevens!L$2)="","",INDEX('Afvalgegevens LMA'!$A$1:$BK$1003,RelGegevens!$A421+'Data LMA'!$A$2,RelGegevens!L$2))</f>
        <v/>
      </c>
      <c r="M421" s="5" t="str">
        <f>IF(INDEX('Afvalgegevens LMA'!$A$1:$BK$1003,RelGegevens!$A421+'Data LMA'!$A$2,RelGegevens!M$2)="","",INDEX('Afvalgegevens LMA'!$A$1:$BK$1003,RelGegevens!$A421+'Data LMA'!$A$2,RelGegevens!M$2))</f>
        <v/>
      </c>
    </row>
    <row r="422" spans="1:13" x14ac:dyDescent="0.25">
      <c r="A422" s="8">
        <f t="shared" si="42"/>
        <v>420</v>
      </c>
      <c r="B422" s="8" t="str">
        <f t="shared" si="43"/>
        <v/>
      </c>
      <c r="C422" s="8" t="str">
        <f t="shared" si="44"/>
        <v/>
      </c>
      <c r="D422" s="5">
        <f t="shared" si="45"/>
        <v>-1</v>
      </c>
      <c r="E422" s="5">
        <f t="shared" si="46"/>
        <v>-1</v>
      </c>
      <c r="F422" s="5" t="str">
        <f t="shared" si="47"/>
        <v/>
      </c>
      <c r="G422" s="5" t="str">
        <f>IF(INDEX('Afvalgegevens LMA'!$A$1:$BK$1003,RelGegevens!$A422+'Data LMA'!$A$2,RelGegevens!G$2)="","",INDEX('Afvalgegevens LMA'!$A$1:$BK$1003,RelGegevens!$A422+'Data LMA'!$A$2,RelGegevens!G$2))</f>
        <v/>
      </c>
      <c r="H422" s="5" t="str">
        <f>IF(INDEX('Afvalgegevens LMA'!$A$1:$BK$1003,RelGegevens!$A422+'Data LMA'!$A$2,RelGegevens!H$2)="","",INDEX('Afvalgegevens LMA'!$A$1:$BK$1003,RelGegevens!$A422+'Data LMA'!$A$2,RelGegevens!H$2))</f>
        <v/>
      </c>
      <c r="I422" s="5" t="str">
        <f>IF(INDEX('Afvalgegevens LMA'!$A$1:$BK$1003,RelGegevens!$A422+'Data LMA'!$A$2,RelGegevens!I$2)="","",INDEX('Afvalgegevens LMA'!$A$1:$BK$1003,RelGegevens!$A422+'Data LMA'!$A$2,RelGegevens!I$2))</f>
        <v/>
      </c>
      <c r="J422" s="5" t="str">
        <f>IF(INDEX('Afvalgegevens LMA'!$A$1:$BK$1003,RelGegevens!$A422+'Data LMA'!$A$2,RelGegevens!J$2)="","",INDEX('Afvalgegevens LMA'!$A$1:$BK$1003,RelGegevens!$A422+'Data LMA'!$A$2,RelGegevens!J$2))</f>
        <v/>
      </c>
      <c r="K422" s="5" t="str">
        <f>IF(INDEX('Afvalgegevens LMA'!$A$1:$BK$1003,RelGegevens!$A422+'Data LMA'!$A$2,RelGegevens!K$2)="","",INDEX('Afvalgegevens LMA'!$A$1:$BK$1003,RelGegevens!$A422+'Data LMA'!$A$2,RelGegevens!K$2))</f>
        <v/>
      </c>
      <c r="L422" s="5" t="str">
        <f>IF(INDEX('Afvalgegevens LMA'!$A$1:$BK$1003,RelGegevens!$A422+'Data LMA'!$A$2,RelGegevens!L$2)="","",INDEX('Afvalgegevens LMA'!$A$1:$BK$1003,RelGegevens!$A422+'Data LMA'!$A$2,RelGegevens!L$2))</f>
        <v/>
      </c>
      <c r="M422" s="5" t="str">
        <f>IF(INDEX('Afvalgegevens LMA'!$A$1:$BK$1003,RelGegevens!$A422+'Data LMA'!$A$2,RelGegevens!M$2)="","",INDEX('Afvalgegevens LMA'!$A$1:$BK$1003,RelGegevens!$A422+'Data LMA'!$A$2,RelGegevens!M$2))</f>
        <v/>
      </c>
    </row>
    <row r="423" spans="1:13" x14ac:dyDescent="0.25">
      <c r="A423" s="8">
        <f t="shared" si="42"/>
        <v>421</v>
      </c>
      <c r="B423" s="8" t="str">
        <f t="shared" si="43"/>
        <v/>
      </c>
      <c r="C423" s="8" t="str">
        <f t="shared" si="44"/>
        <v/>
      </c>
      <c r="D423" s="5">
        <f t="shared" si="45"/>
        <v>-1</v>
      </c>
      <c r="E423" s="5">
        <f t="shared" si="46"/>
        <v>-1</v>
      </c>
      <c r="F423" s="5" t="str">
        <f t="shared" si="47"/>
        <v/>
      </c>
      <c r="G423" s="5" t="str">
        <f>IF(INDEX('Afvalgegevens LMA'!$A$1:$BK$1003,RelGegevens!$A423+'Data LMA'!$A$2,RelGegevens!G$2)="","",INDEX('Afvalgegevens LMA'!$A$1:$BK$1003,RelGegevens!$A423+'Data LMA'!$A$2,RelGegevens!G$2))</f>
        <v/>
      </c>
      <c r="H423" s="5" t="str">
        <f>IF(INDEX('Afvalgegevens LMA'!$A$1:$BK$1003,RelGegevens!$A423+'Data LMA'!$A$2,RelGegevens!H$2)="","",INDEX('Afvalgegevens LMA'!$A$1:$BK$1003,RelGegevens!$A423+'Data LMA'!$A$2,RelGegevens!H$2))</f>
        <v/>
      </c>
      <c r="I423" s="5" t="str">
        <f>IF(INDEX('Afvalgegevens LMA'!$A$1:$BK$1003,RelGegevens!$A423+'Data LMA'!$A$2,RelGegevens!I$2)="","",INDEX('Afvalgegevens LMA'!$A$1:$BK$1003,RelGegevens!$A423+'Data LMA'!$A$2,RelGegevens!I$2))</f>
        <v/>
      </c>
      <c r="J423" s="5" t="str">
        <f>IF(INDEX('Afvalgegevens LMA'!$A$1:$BK$1003,RelGegevens!$A423+'Data LMA'!$A$2,RelGegevens!J$2)="","",INDEX('Afvalgegevens LMA'!$A$1:$BK$1003,RelGegevens!$A423+'Data LMA'!$A$2,RelGegevens!J$2))</f>
        <v/>
      </c>
      <c r="K423" s="5" t="str">
        <f>IF(INDEX('Afvalgegevens LMA'!$A$1:$BK$1003,RelGegevens!$A423+'Data LMA'!$A$2,RelGegevens!K$2)="","",INDEX('Afvalgegevens LMA'!$A$1:$BK$1003,RelGegevens!$A423+'Data LMA'!$A$2,RelGegevens!K$2))</f>
        <v/>
      </c>
      <c r="L423" s="5" t="str">
        <f>IF(INDEX('Afvalgegevens LMA'!$A$1:$BK$1003,RelGegevens!$A423+'Data LMA'!$A$2,RelGegevens!L$2)="","",INDEX('Afvalgegevens LMA'!$A$1:$BK$1003,RelGegevens!$A423+'Data LMA'!$A$2,RelGegevens!L$2))</f>
        <v/>
      </c>
      <c r="M423" s="5" t="str">
        <f>IF(INDEX('Afvalgegevens LMA'!$A$1:$BK$1003,RelGegevens!$A423+'Data LMA'!$A$2,RelGegevens!M$2)="","",INDEX('Afvalgegevens LMA'!$A$1:$BK$1003,RelGegevens!$A423+'Data LMA'!$A$2,RelGegevens!M$2))</f>
        <v/>
      </c>
    </row>
    <row r="424" spans="1:13" x14ac:dyDescent="0.25">
      <c r="A424" s="8">
        <f t="shared" si="42"/>
        <v>422</v>
      </c>
      <c r="B424" s="8" t="str">
        <f t="shared" si="43"/>
        <v/>
      </c>
      <c r="C424" s="8" t="str">
        <f t="shared" si="44"/>
        <v/>
      </c>
      <c r="D424" s="5">
        <f t="shared" si="45"/>
        <v>-1</v>
      </c>
      <c r="E424" s="5">
        <f t="shared" si="46"/>
        <v>-1</v>
      </c>
      <c r="F424" s="5" t="str">
        <f t="shared" si="47"/>
        <v/>
      </c>
      <c r="G424" s="5" t="str">
        <f>IF(INDEX('Afvalgegevens LMA'!$A$1:$BK$1003,RelGegevens!$A424+'Data LMA'!$A$2,RelGegevens!G$2)="","",INDEX('Afvalgegevens LMA'!$A$1:$BK$1003,RelGegevens!$A424+'Data LMA'!$A$2,RelGegevens!G$2))</f>
        <v/>
      </c>
      <c r="H424" s="5" t="str">
        <f>IF(INDEX('Afvalgegevens LMA'!$A$1:$BK$1003,RelGegevens!$A424+'Data LMA'!$A$2,RelGegevens!H$2)="","",INDEX('Afvalgegevens LMA'!$A$1:$BK$1003,RelGegevens!$A424+'Data LMA'!$A$2,RelGegevens!H$2))</f>
        <v/>
      </c>
      <c r="I424" s="5" t="str">
        <f>IF(INDEX('Afvalgegevens LMA'!$A$1:$BK$1003,RelGegevens!$A424+'Data LMA'!$A$2,RelGegevens!I$2)="","",INDEX('Afvalgegevens LMA'!$A$1:$BK$1003,RelGegevens!$A424+'Data LMA'!$A$2,RelGegevens!I$2))</f>
        <v/>
      </c>
      <c r="J424" s="5" t="str">
        <f>IF(INDEX('Afvalgegevens LMA'!$A$1:$BK$1003,RelGegevens!$A424+'Data LMA'!$A$2,RelGegevens!J$2)="","",INDEX('Afvalgegevens LMA'!$A$1:$BK$1003,RelGegevens!$A424+'Data LMA'!$A$2,RelGegevens!J$2))</f>
        <v/>
      </c>
      <c r="K424" s="5" t="str">
        <f>IF(INDEX('Afvalgegevens LMA'!$A$1:$BK$1003,RelGegevens!$A424+'Data LMA'!$A$2,RelGegevens!K$2)="","",INDEX('Afvalgegevens LMA'!$A$1:$BK$1003,RelGegevens!$A424+'Data LMA'!$A$2,RelGegevens!K$2))</f>
        <v/>
      </c>
      <c r="L424" s="5" t="str">
        <f>IF(INDEX('Afvalgegevens LMA'!$A$1:$BK$1003,RelGegevens!$A424+'Data LMA'!$A$2,RelGegevens!L$2)="","",INDEX('Afvalgegevens LMA'!$A$1:$BK$1003,RelGegevens!$A424+'Data LMA'!$A$2,RelGegevens!L$2))</f>
        <v/>
      </c>
      <c r="M424" s="5" t="str">
        <f>IF(INDEX('Afvalgegevens LMA'!$A$1:$BK$1003,RelGegevens!$A424+'Data LMA'!$A$2,RelGegevens!M$2)="","",INDEX('Afvalgegevens LMA'!$A$1:$BK$1003,RelGegevens!$A424+'Data LMA'!$A$2,RelGegevens!M$2))</f>
        <v/>
      </c>
    </row>
    <row r="425" spans="1:13" x14ac:dyDescent="0.25">
      <c r="A425" s="8">
        <f t="shared" si="42"/>
        <v>423</v>
      </c>
      <c r="B425" s="8" t="str">
        <f t="shared" si="43"/>
        <v/>
      </c>
      <c r="C425" s="8" t="str">
        <f t="shared" si="44"/>
        <v/>
      </c>
      <c r="D425" s="5">
        <f t="shared" si="45"/>
        <v>-1</v>
      </c>
      <c r="E425" s="5">
        <f t="shared" si="46"/>
        <v>-1</v>
      </c>
      <c r="F425" s="5" t="str">
        <f t="shared" si="47"/>
        <v/>
      </c>
      <c r="G425" s="5" t="str">
        <f>IF(INDEX('Afvalgegevens LMA'!$A$1:$BK$1003,RelGegevens!$A425+'Data LMA'!$A$2,RelGegevens!G$2)="","",INDEX('Afvalgegevens LMA'!$A$1:$BK$1003,RelGegevens!$A425+'Data LMA'!$A$2,RelGegevens!G$2))</f>
        <v/>
      </c>
      <c r="H425" s="5" t="str">
        <f>IF(INDEX('Afvalgegevens LMA'!$A$1:$BK$1003,RelGegevens!$A425+'Data LMA'!$A$2,RelGegevens!H$2)="","",INDEX('Afvalgegevens LMA'!$A$1:$BK$1003,RelGegevens!$A425+'Data LMA'!$A$2,RelGegevens!H$2))</f>
        <v/>
      </c>
      <c r="I425" s="5" t="str">
        <f>IF(INDEX('Afvalgegevens LMA'!$A$1:$BK$1003,RelGegevens!$A425+'Data LMA'!$A$2,RelGegevens!I$2)="","",INDEX('Afvalgegevens LMA'!$A$1:$BK$1003,RelGegevens!$A425+'Data LMA'!$A$2,RelGegevens!I$2))</f>
        <v/>
      </c>
      <c r="J425" s="5" t="str">
        <f>IF(INDEX('Afvalgegevens LMA'!$A$1:$BK$1003,RelGegevens!$A425+'Data LMA'!$A$2,RelGegevens!J$2)="","",INDEX('Afvalgegevens LMA'!$A$1:$BK$1003,RelGegevens!$A425+'Data LMA'!$A$2,RelGegevens!J$2))</f>
        <v/>
      </c>
      <c r="K425" s="5" t="str">
        <f>IF(INDEX('Afvalgegevens LMA'!$A$1:$BK$1003,RelGegevens!$A425+'Data LMA'!$A$2,RelGegevens!K$2)="","",INDEX('Afvalgegevens LMA'!$A$1:$BK$1003,RelGegevens!$A425+'Data LMA'!$A$2,RelGegevens!K$2))</f>
        <v/>
      </c>
      <c r="L425" s="5" t="str">
        <f>IF(INDEX('Afvalgegevens LMA'!$A$1:$BK$1003,RelGegevens!$A425+'Data LMA'!$A$2,RelGegevens!L$2)="","",INDEX('Afvalgegevens LMA'!$A$1:$BK$1003,RelGegevens!$A425+'Data LMA'!$A$2,RelGegevens!L$2))</f>
        <v/>
      </c>
      <c r="M425" s="5" t="str">
        <f>IF(INDEX('Afvalgegevens LMA'!$A$1:$BK$1003,RelGegevens!$A425+'Data LMA'!$A$2,RelGegevens!M$2)="","",INDEX('Afvalgegevens LMA'!$A$1:$BK$1003,RelGegevens!$A425+'Data LMA'!$A$2,RelGegevens!M$2))</f>
        <v/>
      </c>
    </row>
    <row r="426" spans="1:13" x14ac:dyDescent="0.25">
      <c r="A426" s="8">
        <f t="shared" si="42"/>
        <v>424</v>
      </c>
      <c r="B426" s="8" t="str">
        <f t="shared" si="43"/>
        <v/>
      </c>
      <c r="C426" s="8" t="str">
        <f t="shared" si="44"/>
        <v/>
      </c>
      <c r="D426" s="5">
        <f t="shared" si="45"/>
        <v>-1</v>
      </c>
      <c r="E426" s="5">
        <f t="shared" si="46"/>
        <v>-1</v>
      </c>
      <c r="F426" s="5" t="str">
        <f t="shared" si="47"/>
        <v/>
      </c>
      <c r="G426" s="5" t="str">
        <f>IF(INDEX('Afvalgegevens LMA'!$A$1:$BK$1003,RelGegevens!$A426+'Data LMA'!$A$2,RelGegevens!G$2)="","",INDEX('Afvalgegevens LMA'!$A$1:$BK$1003,RelGegevens!$A426+'Data LMA'!$A$2,RelGegevens!G$2))</f>
        <v/>
      </c>
      <c r="H426" s="5" t="str">
        <f>IF(INDEX('Afvalgegevens LMA'!$A$1:$BK$1003,RelGegevens!$A426+'Data LMA'!$A$2,RelGegevens!H$2)="","",INDEX('Afvalgegevens LMA'!$A$1:$BK$1003,RelGegevens!$A426+'Data LMA'!$A$2,RelGegevens!H$2))</f>
        <v/>
      </c>
      <c r="I426" s="5" t="str">
        <f>IF(INDEX('Afvalgegevens LMA'!$A$1:$BK$1003,RelGegevens!$A426+'Data LMA'!$A$2,RelGegevens!I$2)="","",INDEX('Afvalgegevens LMA'!$A$1:$BK$1003,RelGegevens!$A426+'Data LMA'!$A$2,RelGegevens!I$2))</f>
        <v/>
      </c>
      <c r="J426" s="5" t="str">
        <f>IF(INDEX('Afvalgegevens LMA'!$A$1:$BK$1003,RelGegevens!$A426+'Data LMA'!$A$2,RelGegevens!J$2)="","",INDEX('Afvalgegevens LMA'!$A$1:$BK$1003,RelGegevens!$A426+'Data LMA'!$A$2,RelGegevens!J$2))</f>
        <v/>
      </c>
      <c r="K426" s="5" t="str">
        <f>IF(INDEX('Afvalgegevens LMA'!$A$1:$BK$1003,RelGegevens!$A426+'Data LMA'!$A$2,RelGegevens!K$2)="","",INDEX('Afvalgegevens LMA'!$A$1:$BK$1003,RelGegevens!$A426+'Data LMA'!$A$2,RelGegevens!K$2))</f>
        <v/>
      </c>
      <c r="L426" s="5" t="str">
        <f>IF(INDEX('Afvalgegevens LMA'!$A$1:$BK$1003,RelGegevens!$A426+'Data LMA'!$A$2,RelGegevens!L$2)="","",INDEX('Afvalgegevens LMA'!$A$1:$BK$1003,RelGegevens!$A426+'Data LMA'!$A$2,RelGegevens!L$2))</f>
        <v/>
      </c>
      <c r="M426" s="5" t="str">
        <f>IF(INDEX('Afvalgegevens LMA'!$A$1:$BK$1003,RelGegevens!$A426+'Data LMA'!$A$2,RelGegevens!M$2)="","",INDEX('Afvalgegevens LMA'!$A$1:$BK$1003,RelGegevens!$A426+'Data LMA'!$A$2,RelGegevens!M$2))</f>
        <v/>
      </c>
    </row>
    <row r="427" spans="1:13" x14ac:dyDescent="0.25">
      <c r="A427" s="8">
        <f t="shared" si="42"/>
        <v>425</v>
      </c>
      <c r="B427" s="8" t="str">
        <f t="shared" si="43"/>
        <v/>
      </c>
      <c r="C427" s="8" t="str">
        <f t="shared" si="44"/>
        <v/>
      </c>
      <c r="D427" s="5">
        <f t="shared" si="45"/>
        <v>-1</v>
      </c>
      <c r="E427" s="5">
        <f t="shared" si="46"/>
        <v>-1</v>
      </c>
      <c r="F427" s="5" t="str">
        <f t="shared" si="47"/>
        <v/>
      </c>
      <c r="G427" s="5" t="str">
        <f>IF(INDEX('Afvalgegevens LMA'!$A$1:$BK$1003,RelGegevens!$A427+'Data LMA'!$A$2,RelGegevens!G$2)="","",INDEX('Afvalgegevens LMA'!$A$1:$BK$1003,RelGegevens!$A427+'Data LMA'!$A$2,RelGegevens!G$2))</f>
        <v/>
      </c>
      <c r="H427" s="5" t="str">
        <f>IF(INDEX('Afvalgegevens LMA'!$A$1:$BK$1003,RelGegevens!$A427+'Data LMA'!$A$2,RelGegevens!H$2)="","",INDEX('Afvalgegevens LMA'!$A$1:$BK$1003,RelGegevens!$A427+'Data LMA'!$A$2,RelGegevens!H$2))</f>
        <v/>
      </c>
      <c r="I427" s="5" t="str">
        <f>IF(INDEX('Afvalgegevens LMA'!$A$1:$BK$1003,RelGegevens!$A427+'Data LMA'!$A$2,RelGegevens!I$2)="","",INDEX('Afvalgegevens LMA'!$A$1:$BK$1003,RelGegevens!$A427+'Data LMA'!$A$2,RelGegevens!I$2))</f>
        <v/>
      </c>
      <c r="J427" s="5" t="str">
        <f>IF(INDEX('Afvalgegevens LMA'!$A$1:$BK$1003,RelGegevens!$A427+'Data LMA'!$A$2,RelGegevens!J$2)="","",INDEX('Afvalgegevens LMA'!$A$1:$BK$1003,RelGegevens!$A427+'Data LMA'!$A$2,RelGegevens!J$2))</f>
        <v/>
      </c>
      <c r="K427" s="5" t="str">
        <f>IF(INDEX('Afvalgegevens LMA'!$A$1:$BK$1003,RelGegevens!$A427+'Data LMA'!$A$2,RelGegevens!K$2)="","",INDEX('Afvalgegevens LMA'!$A$1:$BK$1003,RelGegevens!$A427+'Data LMA'!$A$2,RelGegevens!K$2))</f>
        <v/>
      </c>
      <c r="L427" s="5" t="str">
        <f>IF(INDEX('Afvalgegevens LMA'!$A$1:$BK$1003,RelGegevens!$A427+'Data LMA'!$A$2,RelGegevens!L$2)="","",INDEX('Afvalgegevens LMA'!$A$1:$BK$1003,RelGegevens!$A427+'Data LMA'!$A$2,RelGegevens!L$2))</f>
        <v/>
      </c>
      <c r="M427" s="5" t="str">
        <f>IF(INDEX('Afvalgegevens LMA'!$A$1:$BK$1003,RelGegevens!$A427+'Data LMA'!$A$2,RelGegevens!M$2)="","",INDEX('Afvalgegevens LMA'!$A$1:$BK$1003,RelGegevens!$A427+'Data LMA'!$A$2,RelGegevens!M$2))</f>
        <v/>
      </c>
    </row>
    <row r="428" spans="1:13" x14ac:dyDescent="0.25">
      <c r="A428" s="8">
        <f t="shared" si="42"/>
        <v>426</v>
      </c>
      <c r="B428" s="8" t="str">
        <f t="shared" si="43"/>
        <v/>
      </c>
      <c r="C428" s="8" t="str">
        <f t="shared" si="44"/>
        <v/>
      </c>
      <c r="D428" s="5">
        <f t="shared" si="45"/>
        <v>-1</v>
      </c>
      <c r="E428" s="5">
        <f t="shared" si="46"/>
        <v>-1</v>
      </c>
      <c r="F428" s="5" t="str">
        <f t="shared" si="47"/>
        <v/>
      </c>
      <c r="G428" s="5" t="str">
        <f>IF(INDEX('Afvalgegevens LMA'!$A$1:$BK$1003,RelGegevens!$A428+'Data LMA'!$A$2,RelGegevens!G$2)="","",INDEX('Afvalgegevens LMA'!$A$1:$BK$1003,RelGegevens!$A428+'Data LMA'!$A$2,RelGegevens!G$2))</f>
        <v/>
      </c>
      <c r="H428" s="5" t="str">
        <f>IF(INDEX('Afvalgegevens LMA'!$A$1:$BK$1003,RelGegevens!$A428+'Data LMA'!$A$2,RelGegevens!H$2)="","",INDEX('Afvalgegevens LMA'!$A$1:$BK$1003,RelGegevens!$A428+'Data LMA'!$A$2,RelGegevens!H$2))</f>
        <v/>
      </c>
      <c r="I428" s="5" t="str">
        <f>IF(INDEX('Afvalgegevens LMA'!$A$1:$BK$1003,RelGegevens!$A428+'Data LMA'!$A$2,RelGegevens!I$2)="","",INDEX('Afvalgegevens LMA'!$A$1:$BK$1003,RelGegevens!$A428+'Data LMA'!$A$2,RelGegevens!I$2))</f>
        <v/>
      </c>
      <c r="J428" s="5" t="str">
        <f>IF(INDEX('Afvalgegevens LMA'!$A$1:$BK$1003,RelGegevens!$A428+'Data LMA'!$A$2,RelGegevens!J$2)="","",INDEX('Afvalgegevens LMA'!$A$1:$BK$1003,RelGegevens!$A428+'Data LMA'!$A$2,RelGegevens!J$2))</f>
        <v/>
      </c>
      <c r="K428" s="5" t="str">
        <f>IF(INDEX('Afvalgegevens LMA'!$A$1:$BK$1003,RelGegevens!$A428+'Data LMA'!$A$2,RelGegevens!K$2)="","",INDEX('Afvalgegevens LMA'!$A$1:$BK$1003,RelGegevens!$A428+'Data LMA'!$A$2,RelGegevens!K$2))</f>
        <v/>
      </c>
      <c r="L428" s="5" t="str">
        <f>IF(INDEX('Afvalgegevens LMA'!$A$1:$BK$1003,RelGegevens!$A428+'Data LMA'!$A$2,RelGegevens!L$2)="","",INDEX('Afvalgegevens LMA'!$A$1:$BK$1003,RelGegevens!$A428+'Data LMA'!$A$2,RelGegevens!L$2))</f>
        <v/>
      </c>
      <c r="M428" s="5" t="str">
        <f>IF(INDEX('Afvalgegevens LMA'!$A$1:$BK$1003,RelGegevens!$A428+'Data LMA'!$A$2,RelGegevens!M$2)="","",INDEX('Afvalgegevens LMA'!$A$1:$BK$1003,RelGegevens!$A428+'Data LMA'!$A$2,RelGegevens!M$2))</f>
        <v/>
      </c>
    </row>
    <row r="429" spans="1:13" x14ac:dyDescent="0.25">
      <c r="A429" s="8">
        <f t="shared" si="42"/>
        <v>427</v>
      </c>
      <c r="B429" s="8" t="str">
        <f t="shared" si="43"/>
        <v/>
      </c>
      <c r="C429" s="8" t="str">
        <f t="shared" si="44"/>
        <v/>
      </c>
      <c r="D429" s="5">
        <f t="shared" si="45"/>
        <v>-1</v>
      </c>
      <c r="E429" s="5">
        <f t="shared" si="46"/>
        <v>-1</v>
      </c>
      <c r="F429" s="5" t="str">
        <f t="shared" si="47"/>
        <v/>
      </c>
      <c r="G429" s="5" t="str">
        <f>IF(INDEX('Afvalgegevens LMA'!$A$1:$BK$1003,RelGegevens!$A429+'Data LMA'!$A$2,RelGegevens!G$2)="","",INDEX('Afvalgegevens LMA'!$A$1:$BK$1003,RelGegevens!$A429+'Data LMA'!$A$2,RelGegevens!G$2))</f>
        <v/>
      </c>
      <c r="H429" s="5" t="str">
        <f>IF(INDEX('Afvalgegevens LMA'!$A$1:$BK$1003,RelGegevens!$A429+'Data LMA'!$A$2,RelGegevens!H$2)="","",INDEX('Afvalgegevens LMA'!$A$1:$BK$1003,RelGegevens!$A429+'Data LMA'!$A$2,RelGegevens!H$2))</f>
        <v/>
      </c>
      <c r="I429" s="5" t="str">
        <f>IF(INDEX('Afvalgegevens LMA'!$A$1:$BK$1003,RelGegevens!$A429+'Data LMA'!$A$2,RelGegevens!I$2)="","",INDEX('Afvalgegevens LMA'!$A$1:$BK$1003,RelGegevens!$A429+'Data LMA'!$A$2,RelGegevens!I$2))</f>
        <v/>
      </c>
      <c r="J429" s="5" t="str">
        <f>IF(INDEX('Afvalgegevens LMA'!$A$1:$BK$1003,RelGegevens!$A429+'Data LMA'!$A$2,RelGegevens!J$2)="","",INDEX('Afvalgegevens LMA'!$A$1:$BK$1003,RelGegevens!$A429+'Data LMA'!$A$2,RelGegevens!J$2))</f>
        <v/>
      </c>
      <c r="K429" s="5" t="str">
        <f>IF(INDEX('Afvalgegevens LMA'!$A$1:$BK$1003,RelGegevens!$A429+'Data LMA'!$A$2,RelGegevens!K$2)="","",INDEX('Afvalgegevens LMA'!$A$1:$BK$1003,RelGegevens!$A429+'Data LMA'!$A$2,RelGegevens!K$2))</f>
        <v/>
      </c>
      <c r="L429" s="5" t="str">
        <f>IF(INDEX('Afvalgegevens LMA'!$A$1:$BK$1003,RelGegevens!$A429+'Data LMA'!$A$2,RelGegevens!L$2)="","",INDEX('Afvalgegevens LMA'!$A$1:$BK$1003,RelGegevens!$A429+'Data LMA'!$A$2,RelGegevens!L$2))</f>
        <v/>
      </c>
      <c r="M429" s="5" t="str">
        <f>IF(INDEX('Afvalgegevens LMA'!$A$1:$BK$1003,RelGegevens!$A429+'Data LMA'!$A$2,RelGegevens!M$2)="","",INDEX('Afvalgegevens LMA'!$A$1:$BK$1003,RelGegevens!$A429+'Data LMA'!$A$2,RelGegevens!M$2))</f>
        <v/>
      </c>
    </row>
    <row r="430" spans="1:13" x14ac:dyDescent="0.25">
      <c r="A430" s="8">
        <f t="shared" si="42"/>
        <v>428</v>
      </c>
      <c r="B430" s="8" t="str">
        <f t="shared" si="43"/>
        <v/>
      </c>
      <c r="C430" s="8" t="str">
        <f t="shared" si="44"/>
        <v/>
      </c>
      <c r="D430" s="5">
        <f t="shared" si="45"/>
        <v>-1</v>
      </c>
      <c r="E430" s="5">
        <f t="shared" si="46"/>
        <v>-1</v>
      </c>
      <c r="F430" s="5" t="str">
        <f t="shared" si="47"/>
        <v/>
      </c>
      <c r="G430" s="5" t="str">
        <f>IF(INDEX('Afvalgegevens LMA'!$A$1:$BK$1003,RelGegevens!$A430+'Data LMA'!$A$2,RelGegevens!G$2)="","",INDEX('Afvalgegevens LMA'!$A$1:$BK$1003,RelGegevens!$A430+'Data LMA'!$A$2,RelGegevens!G$2))</f>
        <v/>
      </c>
      <c r="H430" s="5" t="str">
        <f>IF(INDEX('Afvalgegevens LMA'!$A$1:$BK$1003,RelGegevens!$A430+'Data LMA'!$A$2,RelGegevens!H$2)="","",INDEX('Afvalgegevens LMA'!$A$1:$BK$1003,RelGegevens!$A430+'Data LMA'!$A$2,RelGegevens!H$2))</f>
        <v/>
      </c>
      <c r="I430" s="5" t="str">
        <f>IF(INDEX('Afvalgegevens LMA'!$A$1:$BK$1003,RelGegevens!$A430+'Data LMA'!$A$2,RelGegevens!I$2)="","",INDEX('Afvalgegevens LMA'!$A$1:$BK$1003,RelGegevens!$A430+'Data LMA'!$A$2,RelGegevens!I$2))</f>
        <v/>
      </c>
      <c r="J430" s="5" t="str">
        <f>IF(INDEX('Afvalgegevens LMA'!$A$1:$BK$1003,RelGegevens!$A430+'Data LMA'!$A$2,RelGegevens!J$2)="","",INDEX('Afvalgegevens LMA'!$A$1:$BK$1003,RelGegevens!$A430+'Data LMA'!$A$2,RelGegevens!J$2))</f>
        <v/>
      </c>
      <c r="K430" s="5" t="str">
        <f>IF(INDEX('Afvalgegevens LMA'!$A$1:$BK$1003,RelGegevens!$A430+'Data LMA'!$A$2,RelGegevens!K$2)="","",INDEX('Afvalgegevens LMA'!$A$1:$BK$1003,RelGegevens!$A430+'Data LMA'!$A$2,RelGegevens!K$2))</f>
        <v/>
      </c>
      <c r="L430" s="5" t="str">
        <f>IF(INDEX('Afvalgegevens LMA'!$A$1:$BK$1003,RelGegevens!$A430+'Data LMA'!$A$2,RelGegevens!L$2)="","",INDEX('Afvalgegevens LMA'!$A$1:$BK$1003,RelGegevens!$A430+'Data LMA'!$A$2,RelGegevens!L$2))</f>
        <v/>
      </c>
      <c r="M430" s="5" t="str">
        <f>IF(INDEX('Afvalgegevens LMA'!$A$1:$BK$1003,RelGegevens!$A430+'Data LMA'!$A$2,RelGegevens!M$2)="","",INDEX('Afvalgegevens LMA'!$A$1:$BK$1003,RelGegevens!$A430+'Data LMA'!$A$2,RelGegevens!M$2))</f>
        <v/>
      </c>
    </row>
    <row r="431" spans="1:13" x14ac:dyDescent="0.25">
      <c r="A431" s="8">
        <f t="shared" si="42"/>
        <v>429</v>
      </c>
      <c r="B431" s="8" t="str">
        <f t="shared" si="43"/>
        <v/>
      </c>
      <c r="C431" s="8" t="str">
        <f t="shared" si="44"/>
        <v/>
      </c>
      <c r="D431" s="5">
        <f t="shared" si="45"/>
        <v>-1</v>
      </c>
      <c r="E431" s="5">
        <f t="shared" si="46"/>
        <v>-1</v>
      </c>
      <c r="F431" s="5" t="str">
        <f t="shared" si="47"/>
        <v/>
      </c>
      <c r="G431" s="5" t="str">
        <f>IF(INDEX('Afvalgegevens LMA'!$A$1:$BK$1003,RelGegevens!$A431+'Data LMA'!$A$2,RelGegevens!G$2)="","",INDEX('Afvalgegevens LMA'!$A$1:$BK$1003,RelGegevens!$A431+'Data LMA'!$A$2,RelGegevens!G$2))</f>
        <v/>
      </c>
      <c r="H431" s="5" t="str">
        <f>IF(INDEX('Afvalgegevens LMA'!$A$1:$BK$1003,RelGegevens!$A431+'Data LMA'!$A$2,RelGegevens!H$2)="","",INDEX('Afvalgegevens LMA'!$A$1:$BK$1003,RelGegevens!$A431+'Data LMA'!$A$2,RelGegevens!H$2))</f>
        <v/>
      </c>
      <c r="I431" s="5" t="str">
        <f>IF(INDEX('Afvalgegevens LMA'!$A$1:$BK$1003,RelGegevens!$A431+'Data LMA'!$A$2,RelGegevens!I$2)="","",INDEX('Afvalgegevens LMA'!$A$1:$BK$1003,RelGegevens!$A431+'Data LMA'!$A$2,RelGegevens!I$2))</f>
        <v/>
      </c>
      <c r="J431" s="5" t="str">
        <f>IF(INDEX('Afvalgegevens LMA'!$A$1:$BK$1003,RelGegevens!$A431+'Data LMA'!$A$2,RelGegevens!J$2)="","",INDEX('Afvalgegevens LMA'!$A$1:$BK$1003,RelGegevens!$A431+'Data LMA'!$A$2,RelGegevens!J$2))</f>
        <v/>
      </c>
      <c r="K431" s="5" t="str">
        <f>IF(INDEX('Afvalgegevens LMA'!$A$1:$BK$1003,RelGegevens!$A431+'Data LMA'!$A$2,RelGegevens!K$2)="","",INDEX('Afvalgegevens LMA'!$A$1:$BK$1003,RelGegevens!$A431+'Data LMA'!$A$2,RelGegevens!K$2))</f>
        <v/>
      </c>
      <c r="L431" s="5" t="str">
        <f>IF(INDEX('Afvalgegevens LMA'!$A$1:$BK$1003,RelGegevens!$A431+'Data LMA'!$A$2,RelGegevens!L$2)="","",INDEX('Afvalgegevens LMA'!$A$1:$BK$1003,RelGegevens!$A431+'Data LMA'!$A$2,RelGegevens!L$2))</f>
        <v/>
      </c>
      <c r="M431" s="5" t="str">
        <f>IF(INDEX('Afvalgegevens LMA'!$A$1:$BK$1003,RelGegevens!$A431+'Data LMA'!$A$2,RelGegevens!M$2)="","",INDEX('Afvalgegevens LMA'!$A$1:$BK$1003,RelGegevens!$A431+'Data LMA'!$A$2,RelGegevens!M$2))</f>
        <v/>
      </c>
    </row>
    <row r="432" spans="1:13" x14ac:dyDescent="0.25">
      <c r="A432" s="8">
        <f t="shared" si="42"/>
        <v>430</v>
      </c>
      <c r="B432" s="8" t="str">
        <f t="shared" si="43"/>
        <v/>
      </c>
      <c r="C432" s="8" t="str">
        <f t="shared" si="44"/>
        <v/>
      </c>
      <c r="D432" s="5">
        <f t="shared" si="45"/>
        <v>-1</v>
      </c>
      <c r="E432" s="5">
        <f t="shared" si="46"/>
        <v>-1</v>
      </c>
      <c r="F432" s="5" t="str">
        <f t="shared" si="47"/>
        <v/>
      </c>
      <c r="G432" s="5" t="str">
        <f>IF(INDEX('Afvalgegevens LMA'!$A$1:$BK$1003,RelGegevens!$A432+'Data LMA'!$A$2,RelGegevens!G$2)="","",INDEX('Afvalgegevens LMA'!$A$1:$BK$1003,RelGegevens!$A432+'Data LMA'!$A$2,RelGegevens!G$2))</f>
        <v/>
      </c>
      <c r="H432" s="5" t="str">
        <f>IF(INDEX('Afvalgegevens LMA'!$A$1:$BK$1003,RelGegevens!$A432+'Data LMA'!$A$2,RelGegevens!H$2)="","",INDEX('Afvalgegevens LMA'!$A$1:$BK$1003,RelGegevens!$A432+'Data LMA'!$A$2,RelGegevens!H$2))</f>
        <v/>
      </c>
      <c r="I432" s="5" t="str">
        <f>IF(INDEX('Afvalgegevens LMA'!$A$1:$BK$1003,RelGegevens!$A432+'Data LMA'!$A$2,RelGegevens!I$2)="","",INDEX('Afvalgegevens LMA'!$A$1:$BK$1003,RelGegevens!$A432+'Data LMA'!$A$2,RelGegevens!I$2))</f>
        <v/>
      </c>
      <c r="J432" s="5" t="str">
        <f>IF(INDEX('Afvalgegevens LMA'!$A$1:$BK$1003,RelGegevens!$A432+'Data LMA'!$A$2,RelGegevens!J$2)="","",INDEX('Afvalgegevens LMA'!$A$1:$BK$1003,RelGegevens!$A432+'Data LMA'!$A$2,RelGegevens!J$2))</f>
        <v/>
      </c>
      <c r="K432" s="5" t="str">
        <f>IF(INDEX('Afvalgegevens LMA'!$A$1:$BK$1003,RelGegevens!$A432+'Data LMA'!$A$2,RelGegevens!K$2)="","",INDEX('Afvalgegevens LMA'!$A$1:$BK$1003,RelGegevens!$A432+'Data LMA'!$A$2,RelGegevens!K$2))</f>
        <v/>
      </c>
      <c r="L432" s="5" t="str">
        <f>IF(INDEX('Afvalgegevens LMA'!$A$1:$BK$1003,RelGegevens!$A432+'Data LMA'!$A$2,RelGegevens!L$2)="","",INDEX('Afvalgegevens LMA'!$A$1:$BK$1003,RelGegevens!$A432+'Data LMA'!$A$2,RelGegevens!L$2))</f>
        <v/>
      </c>
      <c r="M432" s="5" t="str">
        <f>IF(INDEX('Afvalgegevens LMA'!$A$1:$BK$1003,RelGegevens!$A432+'Data LMA'!$A$2,RelGegevens!M$2)="","",INDEX('Afvalgegevens LMA'!$A$1:$BK$1003,RelGegevens!$A432+'Data LMA'!$A$2,RelGegevens!M$2))</f>
        <v/>
      </c>
    </row>
    <row r="433" spans="1:13" x14ac:dyDescent="0.25">
      <c r="A433" s="8">
        <f t="shared" si="42"/>
        <v>431</v>
      </c>
      <c r="B433" s="8" t="str">
        <f t="shared" si="43"/>
        <v/>
      </c>
      <c r="C433" s="8" t="str">
        <f t="shared" si="44"/>
        <v/>
      </c>
      <c r="D433" s="5">
        <f t="shared" si="45"/>
        <v>-1</v>
      </c>
      <c r="E433" s="5">
        <f t="shared" si="46"/>
        <v>-1</v>
      </c>
      <c r="F433" s="5" t="str">
        <f t="shared" si="47"/>
        <v/>
      </c>
      <c r="G433" s="5" t="str">
        <f>IF(INDEX('Afvalgegevens LMA'!$A$1:$BK$1003,RelGegevens!$A433+'Data LMA'!$A$2,RelGegevens!G$2)="","",INDEX('Afvalgegevens LMA'!$A$1:$BK$1003,RelGegevens!$A433+'Data LMA'!$A$2,RelGegevens!G$2))</f>
        <v/>
      </c>
      <c r="H433" s="5" t="str">
        <f>IF(INDEX('Afvalgegevens LMA'!$A$1:$BK$1003,RelGegevens!$A433+'Data LMA'!$A$2,RelGegevens!H$2)="","",INDEX('Afvalgegevens LMA'!$A$1:$BK$1003,RelGegevens!$A433+'Data LMA'!$A$2,RelGegevens!H$2))</f>
        <v/>
      </c>
      <c r="I433" s="5" t="str">
        <f>IF(INDEX('Afvalgegevens LMA'!$A$1:$BK$1003,RelGegevens!$A433+'Data LMA'!$A$2,RelGegevens!I$2)="","",INDEX('Afvalgegevens LMA'!$A$1:$BK$1003,RelGegevens!$A433+'Data LMA'!$A$2,RelGegevens!I$2))</f>
        <v/>
      </c>
      <c r="J433" s="5" t="str">
        <f>IF(INDEX('Afvalgegevens LMA'!$A$1:$BK$1003,RelGegevens!$A433+'Data LMA'!$A$2,RelGegevens!J$2)="","",INDEX('Afvalgegevens LMA'!$A$1:$BK$1003,RelGegevens!$A433+'Data LMA'!$A$2,RelGegevens!J$2))</f>
        <v/>
      </c>
      <c r="K433" s="5" t="str">
        <f>IF(INDEX('Afvalgegevens LMA'!$A$1:$BK$1003,RelGegevens!$A433+'Data LMA'!$A$2,RelGegevens!K$2)="","",INDEX('Afvalgegevens LMA'!$A$1:$BK$1003,RelGegevens!$A433+'Data LMA'!$A$2,RelGegevens!K$2))</f>
        <v/>
      </c>
      <c r="L433" s="5" t="str">
        <f>IF(INDEX('Afvalgegevens LMA'!$A$1:$BK$1003,RelGegevens!$A433+'Data LMA'!$A$2,RelGegevens!L$2)="","",INDEX('Afvalgegevens LMA'!$A$1:$BK$1003,RelGegevens!$A433+'Data LMA'!$A$2,RelGegevens!L$2))</f>
        <v/>
      </c>
      <c r="M433" s="5" t="str">
        <f>IF(INDEX('Afvalgegevens LMA'!$A$1:$BK$1003,RelGegevens!$A433+'Data LMA'!$A$2,RelGegevens!M$2)="","",INDEX('Afvalgegevens LMA'!$A$1:$BK$1003,RelGegevens!$A433+'Data LMA'!$A$2,RelGegevens!M$2))</f>
        <v/>
      </c>
    </row>
    <row r="434" spans="1:13" x14ac:dyDescent="0.25">
      <c r="A434" s="8">
        <f t="shared" si="42"/>
        <v>432</v>
      </c>
      <c r="B434" s="8" t="str">
        <f t="shared" si="43"/>
        <v/>
      </c>
      <c r="C434" s="8" t="str">
        <f t="shared" si="44"/>
        <v/>
      </c>
      <c r="D434" s="5">
        <f t="shared" si="45"/>
        <v>-1</v>
      </c>
      <c r="E434" s="5">
        <f t="shared" si="46"/>
        <v>-1</v>
      </c>
      <c r="F434" s="5" t="str">
        <f t="shared" si="47"/>
        <v/>
      </c>
      <c r="G434" s="5" t="str">
        <f>IF(INDEX('Afvalgegevens LMA'!$A$1:$BK$1003,RelGegevens!$A434+'Data LMA'!$A$2,RelGegevens!G$2)="","",INDEX('Afvalgegevens LMA'!$A$1:$BK$1003,RelGegevens!$A434+'Data LMA'!$A$2,RelGegevens!G$2))</f>
        <v/>
      </c>
      <c r="H434" s="5" t="str">
        <f>IF(INDEX('Afvalgegevens LMA'!$A$1:$BK$1003,RelGegevens!$A434+'Data LMA'!$A$2,RelGegevens!H$2)="","",INDEX('Afvalgegevens LMA'!$A$1:$BK$1003,RelGegevens!$A434+'Data LMA'!$A$2,RelGegevens!H$2))</f>
        <v/>
      </c>
      <c r="I434" s="5" t="str">
        <f>IF(INDEX('Afvalgegevens LMA'!$A$1:$BK$1003,RelGegevens!$A434+'Data LMA'!$A$2,RelGegevens!I$2)="","",INDEX('Afvalgegevens LMA'!$A$1:$BK$1003,RelGegevens!$A434+'Data LMA'!$A$2,RelGegevens!I$2))</f>
        <v/>
      </c>
      <c r="J434" s="5" t="str">
        <f>IF(INDEX('Afvalgegevens LMA'!$A$1:$BK$1003,RelGegevens!$A434+'Data LMA'!$A$2,RelGegevens!J$2)="","",INDEX('Afvalgegevens LMA'!$A$1:$BK$1003,RelGegevens!$A434+'Data LMA'!$A$2,RelGegevens!J$2))</f>
        <v/>
      </c>
      <c r="K434" s="5" t="str">
        <f>IF(INDEX('Afvalgegevens LMA'!$A$1:$BK$1003,RelGegevens!$A434+'Data LMA'!$A$2,RelGegevens!K$2)="","",INDEX('Afvalgegevens LMA'!$A$1:$BK$1003,RelGegevens!$A434+'Data LMA'!$A$2,RelGegevens!K$2))</f>
        <v/>
      </c>
      <c r="L434" s="5" t="str">
        <f>IF(INDEX('Afvalgegevens LMA'!$A$1:$BK$1003,RelGegevens!$A434+'Data LMA'!$A$2,RelGegevens!L$2)="","",INDEX('Afvalgegevens LMA'!$A$1:$BK$1003,RelGegevens!$A434+'Data LMA'!$A$2,RelGegevens!L$2))</f>
        <v/>
      </c>
      <c r="M434" s="5" t="str">
        <f>IF(INDEX('Afvalgegevens LMA'!$A$1:$BK$1003,RelGegevens!$A434+'Data LMA'!$A$2,RelGegevens!M$2)="","",INDEX('Afvalgegevens LMA'!$A$1:$BK$1003,RelGegevens!$A434+'Data LMA'!$A$2,RelGegevens!M$2))</f>
        <v/>
      </c>
    </row>
    <row r="435" spans="1:13" x14ac:dyDescent="0.25">
      <c r="A435" s="8">
        <f t="shared" si="42"/>
        <v>433</v>
      </c>
      <c r="B435" s="8" t="str">
        <f t="shared" si="43"/>
        <v/>
      </c>
      <c r="C435" s="8" t="str">
        <f t="shared" si="44"/>
        <v/>
      </c>
      <c r="D435" s="5">
        <f t="shared" si="45"/>
        <v>-1</v>
      </c>
      <c r="E435" s="5">
        <f t="shared" si="46"/>
        <v>-1</v>
      </c>
      <c r="F435" s="5" t="str">
        <f t="shared" si="47"/>
        <v/>
      </c>
      <c r="G435" s="5" t="str">
        <f>IF(INDEX('Afvalgegevens LMA'!$A$1:$BK$1003,RelGegevens!$A435+'Data LMA'!$A$2,RelGegevens!G$2)="","",INDEX('Afvalgegevens LMA'!$A$1:$BK$1003,RelGegevens!$A435+'Data LMA'!$A$2,RelGegevens!G$2))</f>
        <v/>
      </c>
      <c r="H435" s="5" t="str">
        <f>IF(INDEX('Afvalgegevens LMA'!$A$1:$BK$1003,RelGegevens!$A435+'Data LMA'!$A$2,RelGegevens!H$2)="","",INDEX('Afvalgegevens LMA'!$A$1:$BK$1003,RelGegevens!$A435+'Data LMA'!$A$2,RelGegevens!H$2))</f>
        <v/>
      </c>
      <c r="I435" s="5" t="str">
        <f>IF(INDEX('Afvalgegevens LMA'!$A$1:$BK$1003,RelGegevens!$A435+'Data LMA'!$A$2,RelGegevens!I$2)="","",INDEX('Afvalgegevens LMA'!$A$1:$BK$1003,RelGegevens!$A435+'Data LMA'!$A$2,RelGegevens!I$2))</f>
        <v/>
      </c>
      <c r="J435" s="5" t="str">
        <f>IF(INDEX('Afvalgegevens LMA'!$A$1:$BK$1003,RelGegevens!$A435+'Data LMA'!$A$2,RelGegevens!J$2)="","",INDEX('Afvalgegevens LMA'!$A$1:$BK$1003,RelGegevens!$A435+'Data LMA'!$A$2,RelGegevens!J$2))</f>
        <v/>
      </c>
      <c r="K435" s="5" t="str">
        <f>IF(INDEX('Afvalgegevens LMA'!$A$1:$BK$1003,RelGegevens!$A435+'Data LMA'!$A$2,RelGegevens!K$2)="","",INDEX('Afvalgegevens LMA'!$A$1:$BK$1003,RelGegevens!$A435+'Data LMA'!$A$2,RelGegevens!K$2))</f>
        <v/>
      </c>
      <c r="L435" s="5" t="str">
        <f>IF(INDEX('Afvalgegevens LMA'!$A$1:$BK$1003,RelGegevens!$A435+'Data LMA'!$A$2,RelGegevens!L$2)="","",INDEX('Afvalgegevens LMA'!$A$1:$BK$1003,RelGegevens!$A435+'Data LMA'!$A$2,RelGegevens!L$2))</f>
        <v/>
      </c>
      <c r="M435" s="5" t="str">
        <f>IF(INDEX('Afvalgegevens LMA'!$A$1:$BK$1003,RelGegevens!$A435+'Data LMA'!$A$2,RelGegevens!M$2)="","",INDEX('Afvalgegevens LMA'!$A$1:$BK$1003,RelGegevens!$A435+'Data LMA'!$A$2,RelGegevens!M$2))</f>
        <v/>
      </c>
    </row>
    <row r="436" spans="1:13" x14ac:dyDescent="0.25">
      <c r="A436" s="8">
        <f t="shared" si="42"/>
        <v>434</v>
      </c>
      <c r="B436" s="8" t="str">
        <f t="shared" si="43"/>
        <v/>
      </c>
      <c r="C436" s="8" t="str">
        <f t="shared" si="44"/>
        <v/>
      </c>
      <c r="D436" s="5">
        <f t="shared" si="45"/>
        <v>-1</v>
      </c>
      <c r="E436" s="5">
        <f t="shared" si="46"/>
        <v>-1</v>
      </c>
      <c r="F436" s="5" t="str">
        <f t="shared" si="47"/>
        <v/>
      </c>
      <c r="G436" s="5" t="str">
        <f>IF(INDEX('Afvalgegevens LMA'!$A$1:$BK$1003,RelGegevens!$A436+'Data LMA'!$A$2,RelGegevens!G$2)="","",INDEX('Afvalgegevens LMA'!$A$1:$BK$1003,RelGegevens!$A436+'Data LMA'!$A$2,RelGegevens!G$2))</f>
        <v/>
      </c>
      <c r="H436" s="5" t="str">
        <f>IF(INDEX('Afvalgegevens LMA'!$A$1:$BK$1003,RelGegevens!$A436+'Data LMA'!$A$2,RelGegevens!H$2)="","",INDEX('Afvalgegevens LMA'!$A$1:$BK$1003,RelGegevens!$A436+'Data LMA'!$A$2,RelGegevens!H$2))</f>
        <v/>
      </c>
      <c r="I436" s="5" t="str">
        <f>IF(INDEX('Afvalgegevens LMA'!$A$1:$BK$1003,RelGegevens!$A436+'Data LMA'!$A$2,RelGegevens!I$2)="","",INDEX('Afvalgegevens LMA'!$A$1:$BK$1003,RelGegevens!$A436+'Data LMA'!$A$2,RelGegevens!I$2))</f>
        <v/>
      </c>
      <c r="J436" s="5" t="str">
        <f>IF(INDEX('Afvalgegevens LMA'!$A$1:$BK$1003,RelGegevens!$A436+'Data LMA'!$A$2,RelGegevens!J$2)="","",INDEX('Afvalgegevens LMA'!$A$1:$BK$1003,RelGegevens!$A436+'Data LMA'!$A$2,RelGegevens!J$2))</f>
        <v/>
      </c>
      <c r="K436" s="5" t="str">
        <f>IF(INDEX('Afvalgegevens LMA'!$A$1:$BK$1003,RelGegevens!$A436+'Data LMA'!$A$2,RelGegevens!K$2)="","",INDEX('Afvalgegevens LMA'!$A$1:$BK$1003,RelGegevens!$A436+'Data LMA'!$A$2,RelGegevens!K$2))</f>
        <v/>
      </c>
      <c r="L436" s="5" t="str">
        <f>IF(INDEX('Afvalgegevens LMA'!$A$1:$BK$1003,RelGegevens!$A436+'Data LMA'!$A$2,RelGegevens!L$2)="","",INDEX('Afvalgegevens LMA'!$A$1:$BK$1003,RelGegevens!$A436+'Data LMA'!$A$2,RelGegevens!L$2))</f>
        <v/>
      </c>
      <c r="M436" s="5" t="str">
        <f>IF(INDEX('Afvalgegevens LMA'!$A$1:$BK$1003,RelGegevens!$A436+'Data LMA'!$A$2,RelGegevens!M$2)="","",INDEX('Afvalgegevens LMA'!$A$1:$BK$1003,RelGegevens!$A436+'Data LMA'!$A$2,RelGegevens!M$2))</f>
        <v/>
      </c>
    </row>
    <row r="437" spans="1:13" x14ac:dyDescent="0.25">
      <c r="A437" s="8">
        <f t="shared" si="42"/>
        <v>435</v>
      </c>
      <c r="B437" s="8" t="str">
        <f t="shared" si="43"/>
        <v/>
      </c>
      <c r="C437" s="8" t="str">
        <f t="shared" si="44"/>
        <v/>
      </c>
      <c r="D437" s="5">
        <f t="shared" si="45"/>
        <v>-1</v>
      </c>
      <c r="E437" s="5">
        <f t="shared" si="46"/>
        <v>-1</v>
      </c>
      <c r="F437" s="5" t="str">
        <f t="shared" si="47"/>
        <v/>
      </c>
      <c r="G437" s="5" t="str">
        <f>IF(INDEX('Afvalgegevens LMA'!$A$1:$BK$1003,RelGegevens!$A437+'Data LMA'!$A$2,RelGegevens!G$2)="","",INDEX('Afvalgegevens LMA'!$A$1:$BK$1003,RelGegevens!$A437+'Data LMA'!$A$2,RelGegevens!G$2))</f>
        <v/>
      </c>
      <c r="H437" s="5" t="str">
        <f>IF(INDEX('Afvalgegevens LMA'!$A$1:$BK$1003,RelGegevens!$A437+'Data LMA'!$A$2,RelGegevens!H$2)="","",INDEX('Afvalgegevens LMA'!$A$1:$BK$1003,RelGegevens!$A437+'Data LMA'!$A$2,RelGegevens!H$2))</f>
        <v/>
      </c>
      <c r="I437" s="5" t="str">
        <f>IF(INDEX('Afvalgegevens LMA'!$A$1:$BK$1003,RelGegevens!$A437+'Data LMA'!$A$2,RelGegevens!I$2)="","",INDEX('Afvalgegevens LMA'!$A$1:$BK$1003,RelGegevens!$A437+'Data LMA'!$A$2,RelGegevens!I$2))</f>
        <v/>
      </c>
      <c r="J437" s="5" t="str">
        <f>IF(INDEX('Afvalgegevens LMA'!$A$1:$BK$1003,RelGegevens!$A437+'Data LMA'!$A$2,RelGegevens!J$2)="","",INDEX('Afvalgegevens LMA'!$A$1:$BK$1003,RelGegevens!$A437+'Data LMA'!$A$2,RelGegevens!J$2))</f>
        <v/>
      </c>
      <c r="K437" s="5" t="str">
        <f>IF(INDEX('Afvalgegevens LMA'!$A$1:$BK$1003,RelGegevens!$A437+'Data LMA'!$A$2,RelGegevens!K$2)="","",INDEX('Afvalgegevens LMA'!$A$1:$BK$1003,RelGegevens!$A437+'Data LMA'!$A$2,RelGegevens!K$2))</f>
        <v/>
      </c>
      <c r="L437" s="5" t="str">
        <f>IF(INDEX('Afvalgegevens LMA'!$A$1:$BK$1003,RelGegevens!$A437+'Data LMA'!$A$2,RelGegevens!L$2)="","",INDEX('Afvalgegevens LMA'!$A$1:$BK$1003,RelGegevens!$A437+'Data LMA'!$A$2,RelGegevens!L$2))</f>
        <v/>
      </c>
      <c r="M437" s="5" t="str">
        <f>IF(INDEX('Afvalgegevens LMA'!$A$1:$BK$1003,RelGegevens!$A437+'Data LMA'!$A$2,RelGegevens!M$2)="","",INDEX('Afvalgegevens LMA'!$A$1:$BK$1003,RelGegevens!$A437+'Data LMA'!$A$2,RelGegevens!M$2))</f>
        <v/>
      </c>
    </row>
    <row r="438" spans="1:13" x14ac:dyDescent="0.25">
      <c r="A438" s="8">
        <f t="shared" si="42"/>
        <v>436</v>
      </c>
      <c r="B438" s="8" t="str">
        <f t="shared" si="43"/>
        <v/>
      </c>
      <c r="C438" s="8" t="str">
        <f t="shared" si="44"/>
        <v/>
      </c>
      <c r="D438" s="5">
        <f t="shared" si="45"/>
        <v>-1</v>
      </c>
      <c r="E438" s="5">
        <f t="shared" si="46"/>
        <v>-1</v>
      </c>
      <c r="F438" s="5" t="str">
        <f t="shared" si="47"/>
        <v/>
      </c>
      <c r="G438" s="5" t="str">
        <f>IF(INDEX('Afvalgegevens LMA'!$A$1:$BK$1003,RelGegevens!$A438+'Data LMA'!$A$2,RelGegevens!G$2)="","",INDEX('Afvalgegevens LMA'!$A$1:$BK$1003,RelGegevens!$A438+'Data LMA'!$A$2,RelGegevens!G$2))</f>
        <v/>
      </c>
      <c r="H438" s="5" t="str">
        <f>IF(INDEX('Afvalgegevens LMA'!$A$1:$BK$1003,RelGegevens!$A438+'Data LMA'!$A$2,RelGegevens!H$2)="","",INDEX('Afvalgegevens LMA'!$A$1:$BK$1003,RelGegevens!$A438+'Data LMA'!$A$2,RelGegevens!H$2))</f>
        <v/>
      </c>
      <c r="I438" s="5" t="str">
        <f>IF(INDEX('Afvalgegevens LMA'!$A$1:$BK$1003,RelGegevens!$A438+'Data LMA'!$A$2,RelGegevens!I$2)="","",INDEX('Afvalgegevens LMA'!$A$1:$BK$1003,RelGegevens!$A438+'Data LMA'!$A$2,RelGegevens!I$2))</f>
        <v/>
      </c>
      <c r="J438" s="5" t="str">
        <f>IF(INDEX('Afvalgegevens LMA'!$A$1:$BK$1003,RelGegevens!$A438+'Data LMA'!$A$2,RelGegevens!J$2)="","",INDEX('Afvalgegevens LMA'!$A$1:$BK$1003,RelGegevens!$A438+'Data LMA'!$A$2,RelGegevens!J$2))</f>
        <v/>
      </c>
      <c r="K438" s="5" t="str">
        <f>IF(INDEX('Afvalgegevens LMA'!$A$1:$BK$1003,RelGegevens!$A438+'Data LMA'!$A$2,RelGegevens!K$2)="","",INDEX('Afvalgegevens LMA'!$A$1:$BK$1003,RelGegevens!$A438+'Data LMA'!$A$2,RelGegevens!K$2))</f>
        <v/>
      </c>
      <c r="L438" s="5" t="str">
        <f>IF(INDEX('Afvalgegevens LMA'!$A$1:$BK$1003,RelGegevens!$A438+'Data LMA'!$A$2,RelGegevens!L$2)="","",INDEX('Afvalgegevens LMA'!$A$1:$BK$1003,RelGegevens!$A438+'Data LMA'!$A$2,RelGegevens!L$2))</f>
        <v/>
      </c>
      <c r="M438" s="5" t="str">
        <f>IF(INDEX('Afvalgegevens LMA'!$A$1:$BK$1003,RelGegevens!$A438+'Data LMA'!$A$2,RelGegevens!M$2)="","",INDEX('Afvalgegevens LMA'!$A$1:$BK$1003,RelGegevens!$A438+'Data LMA'!$A$2,RelGegevens!M$2))</f>
        <v/>
      </c>
    </row>
    <row r="439" spans="1:13" x14ac:dyDescent="0.25">
      <c r="A439" s="8">
        <f t="shared" si="42"/>
        <v>437</v>
      </c>
      <c r="B439" s="8" t="str">
        <f t="shared" si="43"/>
        <v/>
      </c>
      <c r="C439" s="8" t="str">
        <f t="shared" si="44"/>
        <v/>
      </c>
      <c r="D439" s="5">
        <f t="shared" si="45"/>
        <v>-1</v>
      </c>
      <c r="E439" s="5">
        <f t="shared" si="46"/>
        <v>-1</v>
      </c>
      <c r="F439" s="5" t="str">
        <f t="shared" si="47"/>
        <v/>
      </c>
      <c r="G439" s="5" t="str">
        <f>IF(INDEX('Afvalgegevens LMA'!$A$1:$BK$1003,RelGegevens!$A439+'Data LMA'!$A$2,RelGegevens!G$2)="","",INDEX('Afvalgegevens LMA'!$A$1:$BK$1003,RelGegevens!$A439+'Data LMA'!$A$2,RelGegevens!G$2))</f>
        <v/>
      </c>
      <c r="H439" s="5" t="str">
        <f>IF(INDEX('Afvalgegevens LMA'!$A$1:$BK$1003,RelGegevens!$A439+'Data LMA'!$A$2,RelGegevens!H$2)="","",INDEX('Afvalgegevens LMA'!$A$1:$BK$1003,RelGegevens!$A439+'Data LMA'!$A$2,RelGegevens!H$2))</f>
        <v/>
      </c>
      <c r="I439" s="5" t="str">
        <f>IF(INDEX('Afvalgegevens LMA'!$A$1:$BK$1003,RelGegevens!$A439+'Data LMA'!$A$2,RelGegevens!I$2)="","",INDEX('Afvalgegevens LMA'!$A$1:$BK$1003,RelGegevens!$A439+'Data LMA'!$A$2,RelGegevens!I$2))</f>
        <v/>
      </c>
      <c r="J439" s="5" t="str">
        <f>IF(INDEX('Afvalgegevens LMA'!$A$1:$BK$1003,RelGegevens!$A439+'Data LMA'!$A$2,RelGegevens!J$2)="","",INDEX('Afvalgegevens LMA'!$A$1:$BK$1003,RelGegevens!$A439+'Data LMA'!$A$2,RelGegevens!J$2))</f>
        <v/>
      </c>
      <c r="K439" s="5" t="str">
        <f>IF(INDEX('Afvalgegevens LMA'!$A$1:$BK$1003,RelGegevens!$A439+'Data LMA'!$A$2,RelGegevens!K$2)="","",INDEX('Afvalgegevens LMA'!$A$1:$BK$1003,RelGegevens!$A439+'Data LMA'!$A$2,RelGegevens!K$2))</f>
        <v/>
      </c>
      <c r="L439" s="5" t="str">
        <f>IF(INDEX('Afvalgegevens LMA'!$A$1:$BK$1003,RelGegevens!$A439+'Data LMA'!$A$2,RelGegevens!L$2)="","",INDEX('Afvalgegevens LMA'!$A$1:$BK$1003,RelGegevens!$A439+'Data LMA'!$A$2,RelGegevens!L$2))</f>
        <v/>
      </c>
      <c r="M439" s="5" t="str">
        <f>IF(INDEX('Afvalgegevens LMA'!$A$1:$BK$1003,RelGegevens!$A439+'Data LMA'!$A$2,RelGegevens!M$2)="","",INDEX('Afvalgegevens LMA'!$A$1:$BK$1003,RelGegevens!$A439+'Data LMA'!$A$2,RelGegevens!M$2))</f>
        <v/>
      </c>
    </row>
    <row r="440" spans="1:13" x14ac:dyDescent="0.25">
      <c r="A440" s="8">
        <f t="shared" si="42"/>
        <v>438</v>
      </c>
      <c r="B440" s="8" t="str">
        <f t="shared" si="43"/>
        <v/>
      </c>
      <c r="C440" s="8" t="str">
        <f t="shared" si="44"/>
        <v/>
      </c>
      <c r="D440" s="5">
        <f t="shared" si="45"/>
        <v>-1</v>
      </c>
      <c r="E440" s="5">
        <f t="shared" si="46"/>
        <v>-1</v>
      </c>
      <c r="F440" s="5" t="str">
        <f t="shared" si="47"/>
        <v/>
      </c>
      <c r="G440" s="5" t="str">
        <f>IF(INDEX('Afvalgegevens LMA'!$A$1:$BK$1003,RelGegevens!$A440+'Data LMA'!$A$2,RelGegevens!G$2)="","",INDEX('Afvalgegevens LMA'!$A$1:$BK$1003,RelGegevens!$A440+'Data LMA'!$A$2,RelGegevens!G$2))</f>
        <v/>
      </c>
      <c r="H440" s="5" t="str">
        <f>IF(INDEX('Afvalgegevens LMA'!$A$1:$BK$1003,RelGegevens!$A440+'Data LMA'!$A$2,RelGegevens!H$2)="","",INDEX('Afvalgegevens LMA'!$A$1:$BK$1003,RelGegevens!$A440+'Data LMA'!$A$2,RelGegevens!H$2))</f>
        <v/>
      </c>
      <c r="I440" s="5" t="str">
        <f>IF(INDEX('Afvalgegevens LMA'!$A$1:$BK$1003,RelGegevens!$A440+'Data LMA'!$A$2,RelGegevens!I$2)="","",INDEX('Afvalgegevens LMA'!$A$1:$BK$1003,RelGegevens!$A440+'Data LMA'!$A$2,RelGegevens!I$2))</f>
        <v/>
      </c>
      <c r="J440" s="5" t="str">
        <f>IF(INDEX('Afvalgegevens LMA'!$A$1:$BK$1003,RelGegevens!$A440+'Data LMA'!$A$2,RelGegevens!J$2)="","",INDEX('Afvalgegevens LMA'!$A$1:$BK$1003,RelGegevens!$A440+'Data LMA'!$A$2,RelGegevens!J$2))</f>
        <v/>
      </c>
      <c r="K440" s="5" t="str">
        <f>IF(INDEX('Afvalgegevens LMA'!$A$1:$BK$1003,RelGegevens!$A440+'Data LMA'!$A$2,RelGegevens!K$2)="","",INDEX('Afvalgegevens LMA'!$A$1:$BK$1003,RelGegevens!$A440+'Data LMA'!$A$2,RelGegevens!K$2))</f>
        <v/>
      </c>
      <c r="L440" s="5" t="str">
        <f>IF(INDEX('Afvalgegevens LMA'!$A$1:$BK$1003,RelGegevens!$A440+'Data LMA'!$A$2,RelGegevens!L$2)="","",INDEX('Afvalgegevens LMA'!$A$1:$BK$1003,RelGegevens!$A440+'Data LMA'!$A$2,RelGegevens!L$2))</f>
        <v/>
      </c>
      <c r="M440" s="5" t="str">
        <f>IF(INDEX('Afvalgegevens LMA'!$A$1:$BK$1003,RelGegevens!$A440+'Data LMA'!$A$2,RelGegevens!M$2)="","",INDEX('Afvalgegevens LMA'!$A$1:$BK$1003,RelGegevens!$A440+'Data LMA'!$A$2,RelGegevens!M$2))</f>
        <v/>
      </c>
    </row>
    <row r="441" spans="1:13" x14ac:dyDescent="0.25">
      <c r="A441" s="8">
        <f t="shared" si="42"/>
        <v>439</v>
      </c>
      <c r="B441" s="8" t="str">
        <f t="shared" si="43"/>
        <v/>
      </c>
      <c r="C441" s="8" t="str">
        <f t="shared" si="44"/>
        <v/>
      </c>
      <c r="D441" s="5">
        <f t="shared" si="45"/>
        <v>-1</v>
      </c>
      <c r="E441" s="5">
        <f t="shared" si="46"/>
        <v>-1</v>
      </c>
      <c r="F441" s="5" t="str">
        <f t="shared" si="47"/>
        <v/>
      </c>
      <c r="G441" s="5" t="str">
        <f>IF(INDEX('Afvalgegevens LMA'!$A$1:$BK$1003,RelGegevens!$A441+'Data LMA'!$A$2,RelGegevens!G$2)="","",INDEX('Afvalgegevens LMA'!$A$1:$BK$1003,RelGegevens!$A441+'Data LMA'!$A$2,RelGegevens!G$2))</f>
        <v/>
      </c>
      <c r="H441" s="5" t="str">
        <f>IF(INDEX('Afvalgegevens LMA'!$A$1:$BK$1003,RelGegevens!$A441+'Data LMA'!$A$2,RelGegevens!H$2)="","",INDEX('Afvalgegevens LMA'!$A$1:$BK$1003,RelGegevens!$A441+'Data LMA'!$A$2,RelGegevens!H$2))</f>
        <v/>
      </c>
      <c r="I441" s="5" t="str">
        <f>IF(INDEX('Afvalgegevens LMA'!$A$1:$BK$1003,RelGegevens!$A441+'Data LMA'!$A$2,RelGegevens!I$2)="","",INDEX('Afvalgegevens LMA'!$A$1:$BK$1003,RelGegevens!$A441+'Data LMA'!$A$2,RelGegevens!I$2))</f>
        <v/>
      </c>
      <c r="J441" s="5" t="str">
        <f>IF(INDEX('Afvalgegevens LMA'!$A$1:$BK$1003,RelGegevens!$A441+'Data LMA'!$A$2,RelGegevens!J$2)="","",INDEX('Afvalgegevens LMA'!$A$1:$BK$1003,RelGegevens!$A441+'Data LMA'!$A$2,RelGegevens!J$2))</f>
        <v/>
      </c>
      <c r="K441" s="5" t="str">
        <f>IF(INDEX('Afvalgegevens LMA'!$A$1:$BK$1003,RelGegevens!$A441+'Data LMA'!$A$2,RelGegevens!K$2)="","",INDEX('Afvalgegevens LMA'!$A$1:$BK$1003,RelGegevens!$A441+'Data LMA'!$A$2,RelGegevens!K$2))</f>
        <v/>
      </c>
      <c r="L441" s="5" t="str">
        <f>IF(INDEX('Afvalgegevens LMA'!$A$1:$BK$1003,RelGegevens!$A441+'Data LMA'!$A$2,RelGegevens!L$2)="","",INDEX('Afvalgegevens LMA'!$A$1:$BK$1003,RelGegevens!$A441+'Data LMA'!$A$2,RelGegevens!L$2))</f>
        <v/>
      </c>
      <c r="M441" s="5" t="str">
        <f>IF(INDEX('Afvalgegevens LMA'!$A$1:$BK$1003,RelGegevens!$A441+'Data LMA'!$A$2,RelGegevens!M$2)="","",INDEX('Afvalgegevens LMA'!$A$1:$BK$1003,RelGegevens!$A441+'Data LMA'!$A$2,RelGegevens!M$2))</f>
        <v/>
      </c>
    </row>
    <row r="442" spans="1:13" x14ac:dyDescent="0.25">
      <c r="A442" s="8">
        <f t="shared" si="42"/>
        <v>440</v>
      </c>
      <c r="B442" s="8" t="str">
        <f t="shared" si="43"/>
        <v/>
      </c>
      <c r="C442" s="8" t="str">
        <f t="shared" si="44"/>
        <v/>
      </c>
      <c r="D442" s="5">
        <f t="shared" si="45"/>
        <v>-1</v>
      </c>
      <c r="E442" s="5">
        <f t="shared" si="46"/>
        <v>-1</v>
      </c>
      <c r="F442" s="5" t="str">
        <f t="shared" si="47"/>
        <v/>
      </c>
      <c r="G442" s="5" t="str">
        <f>IF(INDEX('Afvalgegevens LMA'!$A$1:$BK$1003,RelGegevens!$A442+'Data LMA'!$A$2,RelGegevens!G$2)="","",INDEX('Afvalgegevens LMA'!$A$1:$BK$1003,RelGegevens!$A442+'Data LMA'!$A$2,RelGegevens!G$2))</f>
        <v/>
      </c>
      <c r="H442" s="5" t="str">
        <f>IF(INDEX('Afvalgegevens LMA'!$A$1:$BK$1003,RelGegevens!$A442+'Data LMA'!$A$2,RelGegevens!H$2)="","",INDEX('Afvalgegevens LMA'!$A$1:$BK$1003,RelGegevens!$A442+'Data LMA'!$A$2,RelGegevens!H$2))</f>
        <v/>
      </c>
      <c r="I442" s="5" t="str">
        <f>IF(INDEX('Afvalgegevens LMA'!$A$1:$BK$1003,RelGegevens!$A442+'Data LMA'!$A$2,RelGegevens!I$2)="","",INDEX('Afvalgegevens LMA'!$A$1:$BK$1003,RelGegevens!$A442+'Data LMA'!$A$2,RelGegevens!I$2))</f>
        <v/>
      </c>
      <c r="J442" s="5" t="str">
        <f>IF(INDEX('Afvalgegevens LMA'!$A$1:$BK$1003,RelGegevens!$A442+'Data LMA'!$A$2,RelGegevens!J$2)="","",INDEX('Afvalgegevens LMA'!$A$1:$BK$1003,RelGegevens!$A442+'Data LMA'!$A$2,RelGegevens!J$2))</f>
        <v/>
      </c>
      <c r="K442" s="5" t="str">
        <f>IF(INDEX('Afvalgegevens LMA'!$A$1:$BK$1003,RelGegevens!$A442+'Data LMA'!$A$2,RelGegevens!K$2)="","",INDEX('Afvalgegevens LMA'!$A$1:$BK$1003,RelGegevens!$A442+'Data LMA'!$A$2,RelGegevens!K$2))</f>
        <v/>
      </c>
      <c r="L442" s="5" t="str">
        <f>IF(INDEX('Afvalgegevens LMA'!$A$1:$BK$1003,RelGegevens!$A442+'Data LMA'!$A$2,RelGegevens!L$2)="","",INDEX('Afvalgegevens LMA'!$A$1:$BK$1003,RelGegevens!$A442+'Data LMA'!$A$2,RelGegevens!L$2))</f>
        <v/>
      </c>
      <c r="M442" s="5" t="str">
        <f>IF(INDEX('Afvalgegevens LMA'!$A$1:$BK$1003,RelGegevens!$A442+'Data LMA'!$A$2,RelGegevens!M$2)="","",INDEX('Afvalgegevens LMA'!$A$1:$BK$1003,RelGegevens!$A442+'Data LMA'!$A$2,RelGegevens!M$2))</f>
        <v/>
      </c>
    </row>
    <row r="443" spans="1:13" x14ac:dyDescent="0.25">
      <c r="A443" s="8">
        <f t="shared" si="42"/>
        <v>441</v>
      </c>
      <c r="B443" s="8" t="str">
        <f t="shared" si="43"/>
        <v/>
      </c>
      <c r="C443" s="8" t="str">
        <f t="shared" si="44"/>
        <v/>
      </c>
      <c r="D443" s="5">
        <f t="shared" si="45"/>
        <v>-1</v>
      </c>
      <c r="E443" s="5">
        <f t="shared" si="46"/>
        <v>-1</v>
      </c>
      <c r="F443" s="5" t="str">
        <f t="shared" si="47"/>
        <v/>
      </c>
      <c r="G443" s="5" t="str">
        <f>IF(INDEX('Afvalgegevens LMA'!$A$1:$BK$1003,RelGegevens!$A443+'Data LMA'!$A$2,RelGegevens!G$2)="","",INDEX('Afvalgegevens LMA'!$A$1:$BK$1003,RelGegevens!$A443+'Data LMA'!$A$2,RelGegevens!G$2))</f>
        <v/>
      </c>
      <c r="H443" s="5" t="str">
        <f>IF(INDEX('Afvalgegevens LMA'!$A$1:$BK$1003,RelGegevens!$A443+'Data LMA'!$A$2,RelGegevens!H$2)="","",INDEX('Afvalgegevens LMA'!$A$1:$BK$1003,RelGegevens!$A443+'Data LMA'!$A$2,RelGegevens!H$2))</f>
        <v/>
      </c>
      <c r="I443" s="5" t="str">
        <f>IF(INDEX('Afvalgegevens LMA'!$A$1:$BK$1003,RelGegevens!$A443+'Data LMA'!$A$2,RelGegevens!I$2)="","",INDEX('Afvalgegevens LMA'!$A$1:$BK$1003,RelGegevens!$A443+'Data LMA'!$A$2,RelGegevens!I$2))</f>
        <v/>
      </c>
      <c r="J443" s="5" t="str">
        <f>IF(INDEX('Afvalgegevens LMA'!$A$1:$BK$1003,RelGegevens!$A443+'Data LMA'!$A$2,RelGegevens!J$2)="","",INDEX('Afvalgegevens LMA'!$A$1:$BK$1003,RelGegevens!$A443+'Data LMA'!$A$2,RelGegevens!J$2))</f>
        <v/>
      </c>
      <c r="K443" s="5" t="str">
        <f>IF(INDEX('Afvalgegevens LMA'!$A$1:$BK$1003,RelGegevens!$A443+'Data LMA'!$A$2,RelGegevens!K$2)="","",INDEX('Afvalgegevens LMA'!$A$1:$BK$1003,RelGegevens!$A443+'Data LMA'!$A$2,RelGegevens!K$2))</f>
        <v/>
      </c>
      <c r="L443" s="5" t="str">
        <f>IF(INDEX('Afvalgegevens LMA'!$A$1:$BK$1003,RelGegevens!$A443+'Data LMA'!$A$2,RelGegevens!L$2)="","",INDEX('Afvalgegevens LMA'!$A$1:$BK$1003,RelGegevens!$A443+'Data LMA'!$A$2,RelGegevens!L$2))</f>
        <v/>
      </c>
      <c r="M443" s="5" t="str">
        <f>IF(INDEX('Afvalgegevens LMA'!$A$1:$BK$1003,RelGegevens!$A443+'Data LMA'!$A$2,RelGegevens!M$2)="","",INDEX('Afvalgegevens LMA'!$A$1:$BK$1003,RelGegevens!$A443+'Data LMA'!$A$2,RelGegevens!M$2))</f>
        <v/>
      </c>
    </row>
    <row r="444" spans="1:13" x14ac:dyDescent="0.25">
      <c r="A444" s="8">
        <f t="shared" si="42"/>
        <v>442</v>
      </c>
      <c r="B444" s="8" t="str">
        <f t="shared" si="43"/>
        <v/>
      </c>
      <c r="C444" s="8" t="str">
        <f t="shared" si="44"/>
        <v/>
      </c>
      <c r="D444" s="5">
        <f t="shared" si="45"/>
        <v>-1</v>
      </c>
      <c r="E444" s="5">
        <f t="shared" si="46"/>
        <v>-1</v>
      </c>
      <c r="F444" s="5" t="str">
        <f t="shared" si="47"/>
        <v/>
      </c>
      <c r="G444" s="5" t="str">
        <f>IF(INDEX('Afvalgegevens LMA'!$A$1:$BK$1003,RelGegevens!$A444+'Data LMA'!$A$2,RelGegevens!G$2)="","",INDEX('Afvalgegevens LMA'!$A$1:$BK$1003,RelGegevens!$A444+'Data LMA'!$A$2,RelGegevens!G$2))</f>
        <v/>
      </c>
      <c r="H444" s="5" t="str">
        <f>IF(INDEX('Afvalgegevens LMA'!$A$1:$BK$1003,RelGegevens!$A444+'Data LMA'!$A$2,RelGegevens!H$2)="","",INDEX('Afvalgegevens LMA'!$A$1:$BK$1003,RelGegevens!$A444+'Data LMA'!$A$2,RelGegevens!H$2))</f>
        <v/>
      </c>
      <c r="I444" s="5" t="str">
        <f>IF(INDEX('Afvalgegevens LMA'!$A$1:$BK$1003,RelGegevens!$A444+'Data LMA'!$A$2,RelGegevens!I$2)="","",INDEX('Afvalgegevens LMA'!$A$1:$BK$1003,RelGegevens!$A444+'Data LMA'!$A$2,RelGegevens!I$2))</f>
        <v/>
      </c>
      <c r="J444" s="5" t="str">
        <f>IF(INDEX('Afvalgegevens LMA'!$A$1:$BK$1003,RelGegevens!$A444+'Data LMA'!$A$2,RelGegevens!J$2)="","",INDEX('Afvalgegevens LMA'!$A$1:$BK$1003,RelGegevens!$A444+'Data LMA'!$A$2,RelGegevens!J$2))</f>
        <v/>
      </c>
      <c r="K444" s="5" t="str">
        <f>IF(INDEX('Afvalgegevens LMA'!$A$1:$BK$1003,RelGegevens!$A444+'Data LMA'!$A$2,RelGegevens!K$2)="","",INDEX('Afvalgegevens LMA'!$A$1:$BK$1003,RelGegevens!$A444+'Data LMA'!$A$2,RelGegevens!K$2))</f>
        <v/>
      </c>
      <c r="L444" s="5" t="str">
        <f>IF(INDEX('Afvalgegevens LMA'!$A$1:$BK$1003,RelGegevens!$A444+'Data LMA'!$A$2,RelGegevens!L$2)="","",INDEX('Afvalgegevens LMA'!$A$1:$BK$1003,RelGegevens!$A444+'Data LMA'!$A$2,RelGegevens!L$2))</f>
        <v/>
      </c>
      <c r="M444" s="5" t="str">
        <f>IF(INDEX('Afvalgegevens LMA'!$A$1:$BK$1003,RelGegevens!$A444+'Data LMA'!$A$2,RelGegevens!M$2)="","",INDEX('Afvalgegevens LMA'!$A$1:$BK$1003,RelGegevens!$A444+'Data LMA'!$A$2,RelGegevens!M$2))</f>
        <v/>
      </c>
    </row>
    <row r="445" spans="1:13" x14ac:dyDescent="0.25">
      <c r="A445" s="8">
        <f t="shared" si="42"/>
        <v>443</v>
      </c>
      <c r="B445" s="8" t="str">
        <f t="shared" si="43"/>
        <v/>
      </c>
      <c r="C445" s="8" t="str">
        <f t="shared" si="44"/>
        <v/>
      </c>
      <c r="D445" s="5">
        <f t="shared" si="45"/>
        <v>-1</v>
      </c>
      <c r="E445" s="5">
        <f t="shared" si="46"/>
        <v>-1</v>
      </c>
      <c r="F445" s="5" t="str">
        <f t="shared" si="47"/>
        <v/>
      </c>
      <c r="G445" s="5" t="str">
        <f>IF(INDEX('Afvalgegevens LMA'!$A$1:$BK$1003,RelGegevens!$A445+'Data LMA'!$A$2,RelGegevens!G$2)="","",INDEX('Afvalgegevens LMA'!$A$1:$BK$1003,RelGegevens!$A445+'Data LMA'!$A$2,RelGegevens!G$2))</f>
        <v/>
      </c>
      <c r="H445" s="5" t="str">
        <f>IF(INDEX('Afvalgegevens LMA'!$A$1:$BK$1003,RelGegevens!$A445+'Data LMA'!$A$2,RelGegevens!H$2)="","",INDEX('Afvalgegevens LMA'!$A$1:$BK$1003,RelGegevens!$A445+'Data LMA'!$A$2,RelGegevens!H$2))</f>
        <v/>
      </c>
      <c r="I445" s="5" t="str">
        <f>IF(INDEX('Afvalgegevens LMA'!$A$1:$BK$1003,RelGegevens!$A445+'Data LMA'!$A$2,RelGegevens!I$2)="","",INDEX('Afvalgegevens LMA'!$A$1:$BK$1003,RelGegevens!$A445+'Data LMA'!$A$2,RelGegevens!I$2))</f>
        <v/>
      </c>
      <c r="J445" s="5" t="str">
        <f>IF(INDEX('Afvalgegevens LMA'!$A$1:$BK$1003,RelGegevens!$A445+'Data LMA'!$A$2,RelGegevens!J$2)="","",INDEX('Afvalgegevens LMA'!$A$1:$BK$1003,RelGegevens!$A445+'Data LMA'!$A$2,RelGegevens!J$2))</f>
        <v/>
      </c>
      <c r="K445" s="5" t="str">
        <f>IF(INDEX('Afvalgegevens LMA'!$A$1:$BK$1003,RelGegevens!$A445+'Data LMA'!$A$2,RelGegevens!K$2)="","",INDEX('Afvalgegevens LMA'!$A$1:$BK$1003,RelGegevens!$A445+'Data LMA'!$A$2,RelGegevens!K$2))</f>
        <v/>
      </c>
      <c r="L445" s="5" t="str">
        <f>IF(INDEX('Afvalgegevens LMA'!$A$1:$BK$1003,RelGegevens!$A445+'Data LMA'!$A$2,RelGegevens!L$2)="","",INDEX('Afvalgegevens LMA'!$A$1:$BK$1003,RelGegevens!$A445+'Data LMA'!$A$2,RelGegevens!L$2))</f>
        <v/>
      </c>
      <c r="M445" s="5" t="str">
        <f>IF(INDEX('Afvalgegevens LMA'!$A$1:$BK$1003,RelGegevens!$A445+'Data LMA'!$A$2,RelGegevens!M$2)="","",INDEX('Afvalgegevens LMA'!$A$1:$BK$1003,RelGegevens!$A445+'Data LMA'!$A$2,RelGegevens!M$2))</f>
        <v/>
      </c>
    </row>
    <row r="446" spans="1:13" x14ac:dyDescent="0.25">
      <c r="A446" s="8">
        <f t="shared" si="42"/>
        <v>444</v>
      </c>
      <c r="B446" s="8" t="str">
        <f t="shared" si="43"/>
        <v/>
      </c>
      <c r="C446" s="8" t="str">
        <f t="shared" si="44"/>
        <v/>
      </c>
      <c r="D446" s="5">
        <f t="shared" si="45"/>
        <v>-1</v>
      </c>
      <c r="E446" s="5">
        <f t="shared" si="46"/>
        <v>-1</v>
      </c>
      <c r="F446" s="5" t="str">
        <f t="shared" si="47"/>
        <v/>
      </c>
      <c r="G446" s="5" t="str">
        <f>IF(INDEX('Afvalgegevens LMA'!$A$1:$BK$1003,RelGegevens!$A446+'Data LMA'!$A$2,RelGegevens!G$2)="","",INDEX('Afvalgegevens LMA'!$A$1:$BK$1003,RelGegevens!$A446+'Data LMA'!$A$2,RelGegevens!G$2))</f>
        <v/>
      </c>
      <c r="H446" s="5" t="str">
        <f>IF(INDEX('Afvalgegevens LMA'!$A$1:$BK$1003,RelGegevens!$A446+'Data LMA'!$A$2,RelGegevens!H$2)="","",INDEX('Afvalgegevens LMA'!$A$1:$BK$1003,RelGegevens!$A446+'Data LMA'!$A$2,RelGegevens!H$2))</f>
        <v/>
      </c>
      <c r="I446" s="5" t="str">
        <f>IF(INDEX('Afvalgegevens LMA'!$A$1:$BK$1003,RelGegevens!$A446+'Data LMA'!$A$2,RelGegevens!I$2)="","",INDEX('Afvalgegevens LMA'!$A$1:$BK$1003,RelGegevens!$A446+'Data LMA'!$A$2,RelGegevens!I$2))</f>
        <v/>
      </c>
      <c r="J446" s="5" t="str">
        <f>IF(INDEX('Afvalgegevens LMA'!$A$1:$BK$1003,RelGegevens!$A446+'Data LMA'!$A$2,RelGegevens!J$2)="","",INDEX('Afvalgegevens LMA'!$A$1:$BK$1003,RelGegevens!$A446+'Data LMA'!$A$2,RelGegevens!J$2))</f>
        <v/>
      </c>
      <c r="K446" s="5" t="str">
        <f>IF(INDEX('Afvalgegevens LMA'!$A$1:$BK$1003,RelGegevens!$A446+'Data LMA'!$A$2,RelGegevens!K$2)="","",INDEX('Afvalgegevens LMA'!$A$1:$BK$1003,RelGegevens!$A446+'Data LMA'!$A$2,RelGegevens!K$2))</f>
        <v/>
      </c>
      <c r="L446" s="5" t="str">
        <f>IF(INDEX('Afvalgegevens LMA'!$A$1:$BK$1003,RelGegevens!$A446+'Data LMA'!$A$2,RelGegevens!L$2)="","",INDEX('Afvalgegevens LMA'!$A$1:$BK$1003,RelGegevens!$A446+'Data LMA'!$A$2,RelGegevens!L$2))</f>
        <v/>
      </c>
      <c r="M446" s="5" t="str">
        <f>IF(INDEX('Afvalgegevens LMA'!$A$1:$BK$1003,RelGegevens!$A446+'Data LMA'!$A$2,RelGegevens!M$2)="","",INDEX('Afvalgegevens LMA'!$A$1:$BK$1003,RelGegevens!$A446+'Data LMA'!$A$2,RelGegevens!M$2))</f>
        <v/>
      </c>
    </row>
    <row r="447" spans="1:13" x14ac:dyDescent="0.25">
      <c r="A447" s="8">
        <f t="shared" si="42"/>
        <v>445</v>
      </c>
      <c r="B447" s="8" t="str">
        <f t="shared" si="43"/>
        <v/>
      </c>
      <c r="C447" s="8" t="str">
        <f t="shared" si="44"/>
        <v/>
      </c>
      <c r="D447" s="5">
        <f t="shared" si="45"/>
        <v>-1</v>
      </c>
      <c r="E447" s="5">
        <f t="shared" si="46"/>
        <v>-1</v>
      </c>
      <c r="F447" s="5" t="str">
        <f t="shared" si="47"/>
        <v/>
      </c>
      <c r="G447" s="5" t="str">
        <f>IF(INDEX('Afvalgegevens LMA'!$A$1:$BK$1003,RelGegevens!$A447+'Data LMA'!$A$2,RelGegevens!G$2)="","",INDEX('Afvalgegevens LMA'!$A$1:$BK$1003,RelGegevens!$A447+'Data LMA'!$A$2,RelGegevens!G$2))</f>
        <v/>
      </c>
      <c r="H447" s="5" t="str">
        <f>IF(INDEX('Afvalgegevens LMA'!$A$1:$BK$1003,RelGegevens!$A447+'Data LMA'!$A$2,RelGegevens!H$2)="","",INDEX('Afvalgegevens LMA'!$A$1:$BK$1003,RelGegevens!$A447+'Data LMA'!$A$2,RelGegevens!H$2))</f>
        <v/>
      </c>
      <c r="I447" s="5" t="str">
        <f>IF(INDEX('Afvalgegevens LMA'!$A$1:$BK$1003,RelGegevens!$A447+'Data LMA'!$A$2,RelGegevens!I$2)="","",INDEX('Afvalgegevens LMA'!$A$1:$BK$1003,RelGegevens!$A447+'Data LMA'!$A$2,RelGegevens!I$2))</f>
        <v/>
      </c>
      <c r="J447" s="5" t="str">
        <f>IF(INDEX('Afvalgegevens LMA'!$A$1:$BK$1003,RelGegevens!$A447+'Data LMA'!$A$2,RelGegevens!J$2)="","",INDEX('Afvalgegevens LMA'!$A$1:$BK$1003,RelGegevens!$A447+'Data LMA'!$A$2,RelGegevens!J$2))</f>
        <v/>
      </c>
      <c r="K447" s="5" t="str">
        <f>IF(INDEX('Afvalgegevens LMA'!$A$1:$BK$1003,RelGegevens!$A447+'Data LMA'!$A$2,RelGegevens!K$2)="","",INDEX('Afvalgegevens LMA'!$A$1:$BK$1003,RelGegevens!$A447+'Data LMA'!$A$2,RelGegevens!K$2))</f>
        <v/>
      </c>
      <c r="L447" s="5" t="str">
        <f>IF(INDEX('Afvalgegevens LMA'!$A$1:$BK$1003,RelGegevens!$A447+'Data LMA'!$A$2,RelGegevens!L$2)="","",INDEX('Afvalgegevens LMA'!$A$1:$BK$1003,RelGegevens!$A447+'Data LMA'!$A$2,RelGegevens!L$2))</f>
        <v/>
      </c>
      <c r="M447" s="5" t="str">
        <f>IF(INDEX('Afvalgegevens LMA'!$A$1:$BK$1003,RelGegevens!$A447+'Data LMA'!$A$2,RelGegevens!M$2)="","",INDEX('Afvalgegevens LMA'!$A$1:$BK$1003,RelGegevens!$A447+'Data LMA'!$A$2,RelGegevens!M$2))</f>
        <v/>
      </c>
    </row>
    <row r="448" spans="1:13" x14ac:dyDescent="0.25">
      <c r="A448" s="8">
        <f t="shared" si="42"/>
        <v>446</v>
      </c>
      <c r="B448" s="8" t="str">
        <f t="shared" si="43"/>
        <v/>
      </c>
      <c r="C448" s="8" t="str">
        <f t="shared" si="44"/>
        <v/>
      </c>
      <c r="D448" s="5">
        <f t="shared" si="45"/>
        <v>-1</v>
      </c>
      <c r="E448" s="5">
        <f t="shared" si="46"/>
        <v>-1</v>
      </c>
      <c r="F448" s="5" t="str">
        <f t="shared" si="47"/>
        <v/>
      </c>
      <c r="G448" s="5" t="str">
        <f>IF(INDEX('Afvalgegevens LMA'!$A$1:$BK$1003,RelGegevens!$A448+'Data LMA'!$A$2,RelGegevens!G$2)="","",INDEX('Afvalgegevens LMA'!$A$1:$BK$1003,RelGegevens!$A448+'Data LMA'!$A$2,RelGegevens!G$2))</f>
        <v/>
      </c>
      <c r="H448" s="5" t="str">
        <f>IF(INDEX('Afvalgegevens LMA'!$A$1:$BK$1003,RelGegevens!$A448+'Data LMA'!$A$2,RelGegevens!H$2)="","",INDEX('Afvalgegevens LMA'!$A$1:$BK$1003,RelGegevens!$A448+'Data LMA'!$A$2,RelGegevens!H$2))</f>
        <v/>
      </c>
      <c r="I448" s="5" t="str">
        <f>IF(INDEX('Afvalgegevens LMA'!$A$1:$BK$1003,RelGegevens!$A448+'Data LMA'!$A$2,RelGegevens!I$2)="","",INDEX('Afvalgegevens LMA'!$A$1:$BK$1003,RelGegevens!$A448+'Data LMA'!$A$2,RelGegevens!I$2))</f>
        <v/>
      </c>
      <c r="J448" s="5" t="str">
        <f>IF(INDEX('Afvalgegevens LMA'!$A$1:$BK$1003,RelGegevens!$A448+'Data LMA'!$A$2,RelGegevens!J$2)="","",INDEX('Afvalgegevens LMA'!$A$1:$BK$1003,RelGegevens!$A448+'Data LMA'!$A$2,RelGegevens!J$2))</f>
        <v/>
      </c>
      <c r="K448" s="5" t="str">
        <f>IF(INDEX('Afvalgegevens LMA'!$A$1:$BK$1003,RelGegevens!$A448+'Data LMA'!$A$2,RelGegevens!K$2)="","",INDEX('Afvalgegevens LMA'!$A$1:$BK$1003,RelGegevens!$A448+'Data LMA'!$A$2,RelGegevens!K$2))</f>
        <v/>
      </c>
      <c r="L448" s="5" t="str">
        <f>IF(INDEX('Afvalgegevens LMA'!$A$1:$BK$1003,RelGegevens!$A448+'Data LMA'!$A$2,RelGegevens!L$2)="","",INDEX('Afvalgegevens LMA'!$A$1:$BK$1003,RelGegevens!$A448+'Data LMA'!$A$2,RelGegevens!L$2))</f>
        <v/>
      </c>
      <c r="M448" s="5" t="str">
        <f>IF(INDEX('Afvalgegevens LMA'!$A$1:$BK$1003,RelGegevens!$A448+'Data LMA'!$A$2,RelGegevens!M$2)="","",INDEX('Afvalgegevens LMA'!$A$1:$BK$1003,RelGegevens!$A448+'Data LMA'!$A$2,RelGegevens!M$2))</f>
        <v/>
      </c>
    </row>
    <row r="449" spans="1:13" x14ac:dyDescent="0.25">
      <c r="A449" s="8">
        <f t="shared" si="42"/>
        <v>447</v>
      </c>
      <c r="B449" s="8" t="str">
        <f t="shared" si="43"/>
        <v/>
      </c>
      <c r="C449" s="8" t="str">
        <f t="shared" si="44"/>
        <v/>
      </c>
      <c r="D449" s="5">
        <f t="shared" si="45"/>
        <v>-1</v>
      </c>
      <c r="E449" s="5">
        <f t="shared" si="46"/>
        <v>-1</v>
      </c>
      <c r="F449" s="5" t="str">
        <f t="shared" si="47"/>
        <v/>
      </c>
      <c r="G449" s="5" t="str">
        <f>IF(INDEX('Afvalgegevens LMA'!$A$1:$BK$1003,RelGegevens!$A449+'Data LMA'!$A$2,RelGegevens!G$2)="","",INDEX('Afvalgegevens LMA'!$A$1:$BK$1003,RelGegevens!$A449+'Data LMA'!$A$2,RelGegevens!G$2))</f>
        <v/>
      </c>
      <c r="H449" s="5" t="str">
        <f>IF(INDEX('Afvalgegevens LMA'!$A$1:$BK$1003,RelGegevens!$A449+'Data LMA'!$A$2,RelGegevens!H$2)="","",INDEX('Afvalgegevens LMA'!$A$1:$BK$1003,RelGegevens!$A449+'Data LMA'!$A$2,RelGegevens!H$2))</f>
        <v/>
      </c>
      <c r="I449" s="5" t="str">
        <f>IF(INDEX('Afvalgegevens LMA'!$A$1:$BK$1003,RelGegevens!$A449+'Data LMA'!$A$2,RelGegevens!I$2)="","",INDEX('Afvalgegevens LMA'!$A$1:$BK$1003,RelGegevens!$A449+'Data LMA'!$A$2,RelGegevens!I$2))</f>
        <v/>
      </c>
      <c r="J449" s="5" t="str">
        <f>IF(INDEX('Afvalgegevens LMA'!$A$1:$BK$1003,RelGegevens!$A449+'Data LMA'!$A$2,RelGegevens!J$2)="","",INDEX('Afvalgegevens LMA'!$A$1:$BK$1003,RelGegevens!$A449+'Data LMA'!$A$2,RelGegevens!J$2))</f>
        <v/>
      </c>
      <c r="K449" s="5" t="str">
        <f>IF(INDEX('Afvalgegevens LMA'!$A$1:$BK$1003,RelGegevens!$A449+'Data LMA'!$A$2,RelGegevens!K$2)="","",INDEX('Afvalgegevens LMA'!$A$1:$BK$1003,RelGegevens!$A449+'Data LMA'!$A$2,RelGegevens!K$2))</f>
        <v/>
      </c>
      <c r="L449" s="5" t="str">
        <f>IF(INDEX('Afvalgegevens LMA'!$A$1:$BK$1003,RelGegevens!$A449+'Data LMA'!$A$2,RelGegevens!L$2)="","",INDEX('Afvalgegevens LMA'!$A$1:$BK$1003,RelGegevens!$A449+'Data LMA'!$A$2,RelGegevens!L$2))</f>
        <v/>
      </c>
      <c r="M449" s="5" t="str">
        <f>IF(INDEX('Afvalgegevens LMA'!$A$1:$BK$1003,RelGegevens!$A449+'Data LMA'!$A$2,RelGegevens!M$2)="","",INDEX('Afvalgegevens LMA'!$A$1:$BK$1003,RelGegevens!$A449+'Data LMA'!$A$2,RelGegevens!M$2))</f>
        <v/>
      </c>
    </row>
    <row r="450" spans="1:13" x14ac:dyDescent="0.25">
      <c r="A450" s="8">
        <f t="shared" si="42"/>
        <v>448</v>
      </c>
      <c r="B450" s="8" t="str">
        <f t="shared" si="43"/>
        <v/>
      </c>
      <c r="C450" s="8" t="str">
        <f t="shared" si="44"/>
        <v/>
      </c>
      <c r="D450" s="5">
        <f t="shared" si="45"/>
        <v>-1</v>
      </c>
      <c r="E450" s="5">
        <f t="shared" si="46"/>
        <v>-1</v>
      </c>
      <c r="F450" s="5" t="str">
        <f t="shared" si="47"/>
        <v/>
      </c>
      <c r="G450" s="5" t="str">
        <f>IF(INDEX('Afvalgegevens LMA'!$A$1:$BK$1003,RelGegevens!$A450+'Data LMA'!$A$2,RelGegevens!G$2)="","",INDEX('Afvalgegevens LMA'!$A$1:$BK$1003,RelGegevens!$A450+'Data LMA'!$A$2,RelGegevens!G$2))</f>
        <v/>
      </c>
      <c r="H450" s="5" t="str">
        <f>IF(INDEX('Afvalgegevens LMA'!$A$1:$BK$1003,RelGegevens!$A450+'Data LMA'!$A$2,RelGegevens!H$2)="","",INDEX('Afvalgegevens LMA'!$A$1:$BK$1003,RelGegevens!$A450+'Data LMA'!$A$2,RelGegevens!H$2))</f>
        <v/>
      </c>
      <c r="I450" s="5" t="str">
        <f>IF(INDEX('Afvalgegevens LMA'!$A$1:$BK$1003,RelGegevens!$A450+'Data LMA'!$A$2,RelGegevens!I$2)="","",INDEX('Afvalgegevens LMA'!$A$1:$BK$1003,RelGegevens!$A450+'Data LMA'!$A$2,RelGegevens!I$2))</f>
        <v/>
      </c>
      <c r="J450" s="5" t="str">
        <f>IF(INDEX('Afvalgegevens LMA'!$A$1:$BK$1003,RelGegevens!$A450+'Data LMA'!$A$2,RelGegevens!J$2)="","",INDEX('Afvalgegevens LMA'!$A$1:$BK$1003,RelGegevens!$A450+'Data LMA'!$A$2,RelGegevens!J$2))</f>
        <v/>
      </c>
      <c r="K450" s="5" t="str">
        <f>IF(INDEX('Afvalgegevens LMA'!$A$1:$BK$1003,RelGegevens!$A450+'Data LMA'!$A$2,RelGegevens!K$2)="","",INDEX('Afvalgegevens LMA'!$A$1:$BK$1003,RelGegevens!$A450+'Data LMA'!$A$2,RelGegevens!K$2))</f>
        <v/>
      </c>
      <c r="L450" s="5" t="str">
        <f>IF(INDEX('Afvalgegevens LMA'!$A$1:$BK$1003,RelGegevens!$A450+'Data LMA'!$A$2,RelGegevens!L$2)="","",INDEX('Afvalgegevens LMA'!$A$1:$BK$1003,RelGegevens!$A450+'Data LMA'!$A$2,RelGegevens!L$2))</f>
        <v/>
      </c>
      <c r="M450" s="5" t="str">
        <f>IF(INDEX('Afvalgegevens LMA'!$A$1:$BK$1003,RelGegevens!$A450+'Data LMA'!$A$2,RelGegevens!M$2)="","",INDEX('Afvalgegevens LMA'!$A$1:$BK$1003,RelGegevens!$A450+'Data LMA'!$A$2,RelGegevens!M$2))</f>
        <v/>
      </c>
    </row>
    <row r="451" spans="1:13" x14ac:dyDescent="0.25">
      <c r="A451" s="8">
        <f t="shared" si="42"/>
        <v>449</v>
      </c>
      <c r="B451" s="8" t="str">
        <f t="shared" si="43"/>
        <v/>
      </c>
      <c r="C451" s="8" t="str">
        <f t="shared" si="44"/>
        <v/>
      </c>
      <c r="D451" s="5">
        <f t="shared" si="45"/>
        <v>-1</v>
      </c>
      <c r="E451" s="5">
        <f t="shared" si="46"/>
        <v>-1</v>
      </c>
      <c r="F451" s="5" t="str">
        <f t="shared" si="47"/>
        <v/>
      </c>
      <c r="G451" s="5" t="str">
        <f>IF(INDEX('Afvalgegevens LMA'!$A$1:$BK$1003,RelGegevens!$A451+'Data LMA'!$A$2,RelGegevens!G$2)="","",INDEX('Afvalgegevens LMA'!$A$1:$BK$1003,RelGegevens!$A451+'Data LMA'!$A$2,RelGegevens!G$2))</f>
        <v/>
      </c>
      <c r="H451" s="5" t="str">
        <f>IF(INDEX('Afvalgegevens LMA'!$A$1:$BK$1003,RelGegevens!$A451+'Data LMA'!$A$2,RelGegevens!H$2)="","",INDEX('Afvalgegevens LMA'!$A$1:$BK$1003,RelGegevens!$A451+'Data LMA'!$A$2,RelGegevens!H$2))</f>
        <v/>
      </c>
      <c r="I451" s="5" t="str">
        <f>IF(INDEX('Afvalgegevens LMA'!$A$1:$BK$1003,RelGegevens!$A451+'Data LMA'!$A$2,RelGegevens!I$2)="","",INDEX('Afvalgegevens LMA'!$A$1:$BK$1003,RelGegevens!$A451+'Data LMA'!$A$2,RelGegevens!I$2))</f>
        <v/>
      </c>
      <c r="J451" s="5" t="str">
        <f>IF(INDEX('Afvalgegevens LMA'!$A$1:$BK$1003,RelGegevens!$A451+'Data LMA'!$A$2,RelGegevens!J$2)="","",INDEX('Afvalgegevens LMA'!$A$1:$BK$1003,RelGegevens!$A451+'Data LMA'!$A$2,RelGegevens!J$2))</f>
        <v/>
      </c>
      <c r="K451" s="5" t="str">
        <f>IF(INDEX('Afvalgegevens LMA'!$A$1:$BK$1003,RelGegevens!$A451+'Data LMA'!$A$2,RelGegevens!K$2)="","",INDEX('Afvalgegevens LMA'!$A$1:$BK$1003,RelGegevens!$A451+'Data LMA'!$A$2,RelGegevens!K$2))</f>
        <v/>
      </c>
      <c r="L451" s="5" t="str">
        <f>IF(INDEX('Afvalgegevens LMA'!$A$1:$BK$1003,RelGegevens!$A451+'Data LMA'!$A$2,RelGegevens!L$2)="","",INDEX('Afvalgegevens LMA'!$A$1:$BK$1003,RelGegevens!$A451+'Data LMA'!$A$2,RelGegevens!L$2))</f>
        <v/>
      </c>
      <c r="M451" s="5" t="str">
        <f>IF(INDEX('Afvalgegevens LMA'!$A$1:$BK$1003,RelGegevens!$A451+'Data LMA'!$A$2,RelGegevens!M$2)="","",INDEX('Afvalgegevens LMA'!$A$1:$BK$1003,RelGegevens!$A451+'Data LMA'!$A$2,RelGegevens!M$2))</f>
        <v/>
      </c>
    </row>
    <row r="452" spans="1:13" x14ac:dyDescent="0.25">
      <c r="A452" s="8">
        <f t="shared" si="42"/>
        <v>450</v>
      </c>
      <c r="B452" s="8" t="str">
        <f t="shared" si="43"/>
        <v/>
      </c>
      <c r="C452" s="8" t="str">
        <f t="shared" si="44"/>
        <v/>
      </c>
      <c r="D452" s="5">
        <f t="shared" si="45"/>
        <v>-1</v>
      </c>
      <c r="E452" s="5">
        <f t="shared" si="46"/>
        <v>-1</v>
      </c>
      <c r="F452" s="5" t="str">
        <f t="shared" si="47"/>
        <v/>
      </c>
      <c r="G452" s="5" t="str">
        <f>IF(INDEX('Afvalgegevens LMA'!$A$1:$BK$1003,RelGegevens!$A452+'Data LMA'!$A$2,RelGegevens!G$2)="","",INDEX('Afvalgegevens LMA'!$A$1:$BK$1003,RelGegevens!$A452+'Data LMA'!$A$2,RelGegevens!G$2))</f>
        <v/>
      </c>
      <c r="H452" s="5" t="str">
        <f>IF(INDEX('Afvalgegevens LMA'!$A$1:$BK$1003,RelGegevens!$A452+'Data LMA'!$A$2,RelGegevens!H$2)="","",INDEX('Afvalgegevens LMA'!$A$1:$BK$1003,RelGegevens!$A452+'Data LMA'!$A$2,RelGegevens!H$2))</f>
        <v/>
      </c>
      <c r="I452" s="5" t="str">
        <f>IF(INDEX('Afvalgegevens LMA'!$A$1:$BK$1003,RelGegevens!$A452+'Data LMA'!$A$2,RelGegevens!I$2)="","",INDEX('Afvalgegevens LMA'!$A$1:$BK$1003,RelGegevens!$A452+'Data LMA'!$A$2,RelGegevens!I$2))</f>
        <v/>
      </c>
      <c r="J452" s="5" t="str">
        <f>IF(INDEX('Afvalgegevens LMA'!$A$1:$BK$1003,RelGegevens!$A452+'Data LMA'!$A$2,RelGegevens!J$2)="","",INDEX('Afvalgegevens LMA'!$A$1:$BK$1003,RelGegevens!$A452+'Data LMA'!$A$2,RelGegevens!J$2))</f>
        <v/>
      </c>
      <c r="K452" s="5" t="str">
        <f>IF(INDEX('Afvalgegevens LMA'!$A$1:$BK$1003,RelGegevens!$A452+'Data LMA'!$A$2,RelGegevens!K$2)="","",INDEX('Afvalgegevens LMA'!$A$1:$BK$1003,RelGegevens!$A452+'Data LMA'!$A$2,RelGegevens!K$2))</f>
        <v/>
      </c>
      <c r="L452" s="5" t="str">
        <f>IF(INDEX('Afvalgegevens LMA'!$A$1:$BK$1003,RelGegevens!$A452+'Data LMA'!$A$2,RelGegevens!L$2)="","",INDEX('Afvalgegevens LMA'!$A$1:$BK$1003,RelGegevens!$A452+'Data LMA'!$A$2,RelGegevens!L$2))</f>
        <v/>
      </c>
      <c r="M452" s="5" t="str">
        <f>IF(INDEX('Afvalgegevens LMA'!$A$1:$BK$1003,RelGegevens!$A452+'Data LMA'!$A$2,RelGegevens!M$2)="","",INDEX('Afvalgegevens LMA'!$A$1:$BK$1003,RelGegevens!$A452+'Data LMA'!$A$2,RelGegevens!M$2))</f>
        <v/>
      </c>
    </row>
    <row r="453" spans="1:13" x14ac:dyDescent="0.25">
      <c r="A453" s="8">
        <f t="shared" si="42"/>
        <v>451</v>
      </c>
      <c r="B453" s="8" t="str">
        <f t="shared" si="43"/>
        <v/>
      </c>
      <c r="C453" s="8" t="str">
        <f t="shared" si="44"/>
        <v/>
      </c>
      <c r="D453" s="5">
        <f t="shared" si="45"/>
        <v>-1</v>
      </c>
      <c r="E453" s="5">
        <f t="shared" si="46"/>
        <v>-1</v>
      </c>
      <c r="F453" s="5" t="str">
        <f t="shared" si="47"/>
        <v/>
      </c>
      <c r="G453" s="5" t="str">
        <f>IF(INDEX('Afvalgegevens LMA'!$A$1:$BK$1003,RelGegevens!$A453+'Data LMA'!$A$2,RelGegevens!G$2)="","",INDEX('Afvalgegevens LMA'!$A$1:$BK$1003,RelGegevens!$A453+'Data LMA'!$A$2,RelGegevens!G$2))</f>
        <v/>
      </c>
      <c r="H453" s="5" t="str">
        <f>IF(INDEX('Afvalgegevens LMA'!$A$1:$BK$1003,RelGegevens!$A453+'Data LMA'!$A$2,RelGegevens!H$2)="","",INDEX('Afvalgegevens LMA'!$A$1:$BK$1003,RelGegevens!$A453+'Data LMA'!$A$2,RelGegevens!H$2))</f>
        <v/>
      </c>
      <c r="I453" s="5" t="str">
        <f>IF(INDEX('Afvalgegevens LMA'!$A$1:$BK$1003,RelGegevens!$A453+'Data LMA'!$A$2,RelGegevens!I$2)="","",INDEX('Afvalgegevens LMA'!$A$1:$BK$1003,RelGegevens!$A453+'Data LMA'!$A$2,RelGegevens!I$2))</f>
        <v/>
      </c>
      <c r="J453" s="5" t="str">
        <f>IF(INDEX('Afvalgegevens LMA'!$A$1:$BK$1003,RelGegevens!$A453+'Data LMA'!$A$2,RelGegevens!J$2)="","",INDEX('Afvalgegevens LMA'!$A$1:$BK$1003,RelGegevens!$A453+'Data LMA'!$A$2,RelGegevens!J$2))</f>
        <v/>
      </c>
      <c r="K453" s="5" t="str">
        <f>IF(INDEX('Afvalgegevens LMA'!$A$1:$BK$1003,RelGegevens!$A453+'Data LMA'!$A$2,RelGegevens!K$2)="","",INDEX('Afvalgegevens LMA'!$A$1:$BK$1003,RelGegevens!$A453+'Data LMA'!$A$2,RelGegevens!K$2))</f>
        <v/>
      </c>
      <c r="L453" s="5" t="str">
        <f>IF(INDEX('Afvalgegevens LMA'!$A$1:$BK$1003,RelGegevens!$A453+'Data LMA'!$A$2,RelGegevens!L$2)="","",INDEX('Afvalgegevens LMA'!$A$1:$BK$1003,RelGegevens!$A453+'Data LMA'!$A$2,RelGegevens!L$2))</f>
        <v/>
      </c>
      <c r="M453" s="5" t="str">
        <f>IF(INDEX('Afvalgegevens LMA'!$A$1:$BK$1003,RelGegevens!$A453+'Data LMA'!$A$2,RelGegevens!M$2)="","",INDEX('Afvalgegevens LMA'!$A$1:$BK$1003,RelGegevens!$A453+'Data LMA'!$A$2,RelGegevens!M$2))</f>
        <v/>
      </c>
    </row>
    <row r="454" spans="1:13" x14ac:dyDescent="0.25">
      <c r="A454" s="8">
        <f t="shared" si="42"/>
        <v>452</v>
      </c>
      <c r="B454" s="8" t="str">
        <f t="shared" si="43"/>
        <v/>
      </c>
      <c r="C454" s="8" t="str">
        <f t="shared" si="44"/>
        <v/>
      </c>
      <c r="D454" s="5">
        <f t="shared" si="45"/>
        <v>-1</v>
      </c>
      <c r="E454" s="5">
        <f t="shared" si="46"/>
        <v>-1</v>
      </c>
      <c r="F454" s="5" t="str">
        <f t="shared" si="47"/>
        <v/>
      </c>
      <c r="G454" s="5" t="str">
        <f>IF(INDEX('Afvalgegevens LMA'!$A$1:$BK$1003,RelGegevens!$A454+'Data LMA'!$A$2,RelGegevens!G$2)="","",INDEX('Afvalgegevens LMA'!$A$1:$BK$1003,RelGegevens!$A454+'Data LMA'!$A$2,RelGegevens!G$2))</f>
        <v/>
      </c>
      <c r="H454" s="5" t="str">
        <f>IF(INDEX('Afvalgegevens LMA'!$A$1:$BK$1003,RelGegevens!$A454+'Data LMA'!$A$2,RelGegevens!H$2)="","",INDEX('Afvalgegevens LMA'!$A$1:$BK$1003,RelGegevens!$A454+'Data LMA'!$A$2,RelGegevens!H$2))</f>
        <v/>
      </c>
      <c r="I454" s="5" t="str">
        <f>IF(INDEX('Afvalgegevens LMA'!$A$1:$BK$1003,RelGegevens!$A454+'Data LMA'!$A$2,RelGegevens!I$2)="","",INDEX('Afvalgegevens LMA'!$A$1:$BK$1003,RelGegevens!$A454+'Data LMA'!$A$2,RelGegevens!I$2))</f>
        <v/>
      </c>
      <c r="J454" s="5" t="str">
        <f>IF(INDEX('Afvalgegevens LMA'!$A$1:$BK$1003,RelGegevens!$A454+'Data LMA'!$A$2,RelGegevens!J$2)="","",INDEX('Afvalgegevens LMA'!$A$1:$BK$1003,RelGegevens!$A454+'Data LMA'!$A$2,RelGegevens!J$2))</f>
        <v/>
      </c>
      <c r="K454" s="5" t="str">
        <f>IF(INDEX('Afvalgegevens LMA'!$A$1:$BK$1003,RelGegevens!$A454+'Data LMA'!$A$2,RelGegevens!K$2)="","",INDEX('Afvalgegevens LMA'!$A$1:$BK$1003,RelGegevens!$A454+'Data LMA'!$A$2,RelGegevens!K$2))</f>
        <v/>
      </c>
      <c r="L454" s="5" t="str">
        <f>IF(INDEX('Afvalgegevens LMA'!$A$1:$BK$1003,RelGegevens!$A454+'Data LMA'!$A$2,RelGegevens!L$2)="","",INDEX('Afvalgegevens LMA'!$A$1:$BK$1003,RelGegevens!$A454+'Data LMA'!$A$2,RelGegevens!L$2))</f>
        <v/>
      </c>
      <c r="M454" s="5" t="str">
        <f>IF(INDEX('Afvalgegevens LMA'!$A$1:$BK$1003,RelGegevens!$A454+'Data LMA'!$A$2,RelGegevens!M$2)="","",INDEX('Afvalgegevens LMA'!$A$1:$BK$1003,RelGegevens!$A454+'Data LMA'!$A$2,RelGegevens!M$2))</f>
        <v/>
      </c>
    </row>
    <row r="455" spans="1:13" x14ac:dyDescent="0.25">
      <c r="A455" s="8">
        <f t="shared" si="42"/>
        <v>453</v>
      </c>
      <c r="B455" s="8" t="str">
        <f t="shared" si="43"/>
        <v/>
      </c>
      <c r="C455" s="8" t="str">
        <f t="shared" si="44"/>
        <v/>
      </c>
      <c r="D455" s="5">
        <f t="shared" si="45"/>
        <v>-1</v>
      </c>
      <c r="E455" s="5">
        <f t="shared" si="46"/>
        <v>-1</v>
      </c>
      <c r="F455" s="5" t="str">
        <f t="shared" si="47"/>
        <v/>
      </c>
      <c r="G455" s="5" t="str">
        <f>IF(INDEX('Afvalgegevens LMA'!$A$1:$BK$1003,RelGegevens!$A455+'Data LMA'!$A$2,RelGegevens!G$2)="","",INDEX('Afvalgegevens LMA'!$A$1:$BK$1003,RelGegevens!$A455+'Data LMA'!$A$2,RelGegevens!G$2))</f>
        <v/>
      </c>
      <c r="H455" s="5" t="str">
        <f>IF(INDEX('Afvalgegevens LMA'!$A$1:$BK$1003,RelGegevens!$A455+'Data LMA'!$A$2,RelGegevens!H$2)="","",INDEX('Afvalgegevens LMA'!$A$1:$BK$1003,RelGegevens!$A455+'Data LMA'!$A$2,RelGegevens!H$2))</f>
        <v/>
      </c>
      <c r="I455" s="5" t="str">
        <f>IF(INDEX('Afvalgegevens LMA'!$A$1:$BK$1003,RelGegevens!$A455+'Data LMA'!$A$2,RelGegevens!I$2)="","",INDEX('Afvalgegevens LMA'!$A$1:$BK$1003,RelGegevens!$A455+'Data LMA'!$A$2,RelGegevens!I$2))</f>
        <v/>
      </c>
      <c r="J455" s="5" t="str">
        <f>IF(INDEX('Afvalgegevens LMA'!$A$1:$BK$1003,RelGegevens!$A455+'Data LMA'!$A$2,RelGegevens!J$2)="","",INDEX('Afvalgegevens LMA'!$A$1:$BK$1003,RelGegevens!$A455+'Data LMA'!$A$2,RelGegevens!J$2))</f>
        <v/>
      </c>
      <c r="K455" s="5" t="str">
        <f>IF(INDEX('Afvalgegevens LMA'!$A$1:$BK$1003,RelGegevens!$A455+'Data LMA'!$A$2,RelGegevens!K$2)="","",INDEX('Afvalgegevens LMA'!$A$1:$BK$1003,RelGegevens!$A455+'Data LMA'!$A$2,RelGegevens!K$2))</f>
        <v/>
      </c>
      <c r="L455" s="5" t="str">
        <f>IF(INDEX('Afvalgegevens LMA'!$A$1:$BK$1003,RelGegevens!$A455+'Data LMA'!$A$2,RelGegevens!L$2)="","",INDEX('Afvalgegevens LMA'!$A$1:$BK$1003,RelGegevens!$A455+'Data LMA'!$A$2,RelGegevens!L$2))</f>
        <v/>
      </c>
      <c r="M455" s="5" t="str">
        <f>IF(INDEX('Afvalgegevens LMA'!$A$1:$BK$1003,RelGegevens!$A455+'Data LMA'!$A$2,RelGegevens!M$2)="","",INDEX('Afvalgegevens LMA'!$A$1:$BK$1003,RelGegevens!$A455+'Data LMA'!$A$2,RelGegevens!M$2))</f>
        <v/>
      </c>
    </row>
    <row r="456" spans="1:13" x14ac:dyDescent="0.25">
      <c r="A456" s="8">
        <f t="shared" si="42"/>
        <v>454</v>
      </c>
      <c r="B456" s="8" t="str">
        <f t="shared" si="43"/>
        <v/>
      </c>
      <c r="C456" s="8" t="str">
        <f t="shared" si="44"/>
        <v/>
      </c>
      <c r="D456" s="5">
        <f t="shared" si="45"/>
        <v>-1</v>
      </c>
      <c r="E456" s="5">
        <f t="shared" si="46"/>
        <v>-1</v>
      </c>
      <c r="F456" s="5" t="str">
        <f t="shared" si="47"/>
        <v/>
      </c>
      <c r="G456" s="5" t="str">
        <f>IF(INDEX('Afvalgegevens LMA'!$A$1:$BK$1003,RelGegevens!$A456+'Data LMA'!$A$2,RelGegevens!G$2)="","",INDEX('Afvalgegevens LMA'!$A$1:$BK$1003,RelGegevens!$A456+'Data LMA'!$A$2,RelGegevens!G$2))</f>
        <v/>
      </c>
      <c r="H456" s="5" t="str">
        <f>IF(INDEX('Afvalgegevens LMA'!$A$1:$BK$1003,RelGegevens!$A456+'Data LMA'!$A$2,RelGegevens!H$2)="","",INDEX('Afvalgegevens LMA'!$A$1:$BK$1003,RelGegevens!$A456+'Data LMA'!$A$2,RelGegevens!H$2))</f>
        <v/>
      </c>
      <c r="I456" s="5" t="str">
        <f>IF(INDEX('Afvalgegevens LMA'!$A$1:$BK$1003,RelGegevens!$A456+'Data LMA'!$A$2,RelGegevens!I$2)="","",INDEX('Afvalgegevens LMA'!$A$1:$BK$1003,RelGegevens!$A456+'Data LMA'!$A$2,RelGegevens!I$2))</f>
        <v/>
      </c>
      <c r="J456" s="5" t="str">
        <f>IF(INDEX('Afvalgegevens LMA'!$A$1:$BK$1003,RelGegevens!$A456+'Data LMA'!$A$2,RelGegevens!J$2)="","",INDEX('Afvalgegevens LMA'!$A$1:$BK$1003,RelGegevens!$A456+'Data LMA'!$A$2,RelGegevens!J$2))</f>
        <v/>
      </c>
      <c r="K456" s="5" t="str">
        <f>IF(INDEX('Afvalgegevens LMA'!$A$1:$BK$1003,RelGegevens!$A456+'Data LMA'!$A$2,RelGegevens!K$2)="","",INDEX('Afvalgegevens LMA'!$A$1:$BK$1003,RelGegevens!$A456+'Data LMA'!$A$2,RelGegevens!K$2))</f>
        <v/>
      </c>
      <c r="L456" s="5" t="str">
        <f>IF(INDEX('Afvalgegevens LMA'!$A$1:$BK$1003,RelGegevens!$A456+'Data LMA'!$A$2,RelGegevens!L$2)="","",INDEX('Afvalgegevens LMA'!$A$1:$BK$1003,RelGegevens!$A456+'Data LMA'!$A$2,RelGegevens!L$2))</f>
        <v/>
      </c>
      <c r="M456" s="5" t="str">
        <f>IF(INDEX('Afvalgegevens LMA'!$A$1:$BK$1003,RelGegevens!$A456+'Data LMA'!$A$2,RelGegevens!M$2)="","",INDEX('Afvalgegevens LMA'!$A$1:$BK$1003,RelGegevens!$A456+'Data LMA'!$A$2,RelGegevens!M$2))</f>
        <v/>
      </c>
    </row>
    <row r="457" spans="1:13" x14ac:dyDescent="0.25">
      <c r="A457" s="8">
        <f t="shared" si="42"/>
        <v>455</v>
      </c>
      <c r="B457" s="8" t="str">
        <f t="shared" si="43"/>
        <v/>
      </c>
      <c r="C457" s="8" t="str">
        <f t="shared" si="44"/>
        <v/>
      </c>
      <c r="D457" s="5">
        <f t="shared" si="45"/>
        <v>-1</v>
      </c>
      <c r="E457" s="5">
        <f t="shared" si="46"/>
        <v>-1</v>
      </c>
      <c r="F457" s="5" t="str">
        <f t="shared" si="47"/>
        <v/>
      </c>
      <c r="G457" s="5" t="str">
        <f>IF(INDEX('Afvalgegevens LMA'!$A$1:$BK$1003,RelGegevens!$A457+'Data LMA'!$A$2,RelGegevens!G$2)="","",INDEX('Afvalgegevens LMA'!$A$1:$BK$1003,RelGegevens!$A457+'Data LMA'!$A$2,RelGegevens!G$2))</f>
        <v/>
      </c>
      <c r="H457" s="5" t="str">
        <f>IF(INDEX('Afvalgegevens LMA'!$A$1:$BK$1003,RelGegevens!$A457+'Data LMA'!$A$2,RelGegevens!H$2)="","",INDEX('Afvalgegevens LMA'!$A$1:$BK$1003,RelGegevens!$A457+'Data LMA'!$A$2,RelGegevens!H$2))</f>
        <v/>
      </c>
      <c r="I457" s="5" t="str">
        <f>IF(INDEX('Afvalgegevens LMA'!$A$1:$BK$1003,RelGegevens!$A457+'Data LMA'!$A$2,RelGegevens!I$2)="","",INDEX('Afvalgegevens LMA'!$A$1:$BK$1003,RelGegevens!$A457+'Data LMA'!$A$2,RelGegevens!I$2))</f>
        <v/>
      </c>
      <c r="J457" s="5" t="str">
        <f>IF(INDEX('Afvalgegevens LMA'!$A$1:$BK$1003,RelGegevens!$A457+'Data LMA'!$A$2,RelGegevens!J$2)="","",INDEX('Afvalgegevens LMA'!$A$1:$BK$1003,RelGegevens!$A457+'Data LMA'!$A$2,RelGegevens!J$2))</f>
        <v/>
      </c>
      <c r="K457" s="5" t="str">
        <f>IF(INDEX('Afvalgegevens LMA'!$A$1:$BK$1003,RelGegevens!$A457+'Data LMA'!$A$2,RelGegevens!K$2)="","",INDEX('Afvalgegevens LMA'!$A$1:$BK$1003,RelGegevens!$A457+'Data LMA'!$A$2,RelGegevens!K$2))</f>
        <v/>
      </c>
      <c r="L457" s="5" t="str">
        <f>IF(INDEX('Afvalgegevens LMA'!$A$1:$BK$1003,RelGegevens!$A457+'Data LMA'!$A$2,RelGegevens!L$2)="","",INDEX('Afvalgegevens LMA'!$A$1:$BK$1003,RelGegevens!$A457+'Data LMA'!$A$2,RelGegevens!L$2))</f>
        <v/>
      </c>
      <c r="M457" s="5" t="str">
        <f>IF(INDEX('Afvalgegevens LMA'!$A$1:$BK$1003,RelGegevens!$A457+'Data LMA'!$A$2,RelGegevens!M$2)="","",INDEX('Afvalgegevens LMA'!$A$1:$BK$1003,RelGegevens!$A457+'Data LMA'!$A$2,RelGegevens!M$2))</f>
        <v/>
      </c>
    </row>
    <row r="458" spans="1:13" x14ac:dyDescent="0.25">
      <c r="A458" s="8">
        <f t="shared" si="42"/>
        <v>456</v>
      </c>
      <c r="B458" s="8" t="str">
        <f t="shared" si="43"/>
        <v/>
      </c>
      <c r="C458" s="8" t="str">
        <f t="shared" si="44"/>
        <v/>
      </c>
      <c r="D458" s="5">
        <f t="shared" si="45"/>
        <v>-1</v>
      </c>
      <c r="E458" s="5">
        <f t="shared" si="46"/>
        <v>-1</v>
      </c>
      <c r="F458" s="5" t="str">
        <f t="shared" si="47"/>
        <v/>
      </c>
      <c r="G458" s="5" t="str">
        <f>IF(INDEX('Afvalgegevens LMA'!$A$1:$BK$1003,RelGegevens!$A458+'Data LMA'!$A$2,RelGegevens!G$2)="","",INDEX('Afvalgegevens LMA'!$A$1:$BK$1003,RelGegevens!$A458+'Data LMA'!$A$2,RelGegevens!G$2))</f>
        <v/>
      </c>
      <c r="H458" s="5" t="str">
        <f>IF(INDEX('Afvalgegevens LMA'!$A$1:$BK$1003,RelGegevens!$A458+'Data LMA'!$A$2,RelGegevens!H$2)="","",INDEX('Afvalgegevens LMA'!$A$1:$BK$1003,RelGegevens!$A458+'Data LMA'!$A$2,RelGegevens!H$2))</f>
        <v/>
      </c>
      <c r="I458" s="5" t="str">
        <f>IF(INDEX('Afvalgegevens LMA'!$A$1:$BK$1003,RelGegevens!$A458+'Data LMA'!$A$2,RelGegevens!I$2)="","",INDEX('Afvalgegevens LMA'!$A$1:$BK$1003,RelGegevens!$A458+'Data LMA'!$A$2,RelGegevens!I$2))</f>
        <v/>
      </c>
      <c r="J458" s="5" t="str">
        <f>IF(INDEX('Afvalgegevens LMA'!$A$1:$BK$1003,RelGegevens!$A458+'Data LMA'!$A$2,RelGegevens!J$2)="","",INDEX('Afvalgegevens LMA'!$A$1:$BK$1003,RelGegevens!$A458+'Data LMA'!$A$2,RelGegevens!J$2))</f>
        <v/>
      </c>
      <c r="K458" s="5" t="str">
        <f>IF(INDEX('Afvalgegevens LMA'!$A$1:$BK$1003,RelGegevens!$A458+'Data LMA'!$A$2,RelGegevens!K$2)="","",INDEX('Afvalgegevens LMA'!$A$1:$BK$1003,RelGegevens!$A458+'Data LMA'!$A$2,RelGegevens!K$2))</f>
        <v/>
      </c>
      <c r="L458" s="5" t="str">
        <f>IF(INDEX('Afvalgegevens LMA'!$A$1:$BK$1003,RelGegevens!$A458+'Data LMA'!$A$2,RelGegevens!L$2)="","",INDEX('Afvalgegevens LMA'!$A$1:$BK$1003,RelGegevens!$A458+'Data LMA'!$A$2,RelGegevens!L$2))</f>
        <v/>
      </c>
      <c r="M458" s="5" t="str">
        <f>IF(INDEX('Afvalgegevens LMA'!$A$1:$BK$1003,RelGegevens!$A458+'Data LMA'!$A$2,RelGegevens!M$2)="","",INDEX('Afvalgegevens LMA'!$A$1:$BK$1003,RelGegevens!$A458+'Data LMA'!$A$2,RelGegevens!M$2))</f>
        <v/>
      </c>
    </row>
    <row r="459" spans="1:13" x14ac:dyDescent="0.25">
      <c r="A459" s="8">
        <f t="shared" si="42"/>
        <v>457</v>
      </c>
      <c r="B459" s="8" t="str">
        <f t="shared" si="43"/>
        <v/>
      </c>
      <c r="C459" s="8" t="str">
        <f t="shared" si="44"/>
        <v/>
      </c>
      <c r="D459" s="5">
        <f t="shared" si="45"/>
        <v>-1</v>
      </c>
      <c r="E459" s="5">
        <f t="shared" si="46"/>
        <v>-1</v>
      </c>
      <c r="F459" s="5" t="str">
        <f t="shared" si="47"/>
        <v/>
      </c>
      <c r="G459" s="5" t="str">
        <f>IF(INDEX('Afvalgegevens LMA'!$A$1:$BK$1003,RelGegevens!$A459+'Data LMA'!$A$2,RelGegevens!G$2)="","",INDEX('Afvalgegevens LMA'!$A$1:$BK$1003,RelGegevens!$A459+'Data LMA'!$A$2,RelGegevens!G$2))</f>
        <v/>
      </c>
      <c r="H459" s="5" t="str">
        <f>IF(INDEX('Afvalgegevens LMA'!$A$1:$BK$1003,RelGegevens!$A459+'Data LMA'!$A$2,RelGegevens!H$2)="","",INDEX('Afvalgegevens LMA'!$A$1:$BK$1003,RelGegevens!$A459+'Data LMA'!$A$2,RelGegevens!H$2))</f>
        <v/>
      </c>
      <c r="I459" s="5" t="str">
        <f>IF(INDEX('Afvalgegevens LMA'!$A$1:$BK$1003,RelGegevens!$A459+'Data LMA'!$A$2,RelGegevens!I$2)="","",INDEX('Afvalgegevens LMA'!$A$1:$BK$1003,RelGegevens!$A459+'Data LMA'!$A$2,RelGegevens!I$2))</f>
        <v/>
      </c>
      <c r="J459" s="5" t="str">
        <f>IF(INDEX('Afvalgegevens LMA'!$A$1:$BK$1003,RelGegevens!$A459+'Data LMA'!$A$2,RelGegevens!J$2)="","",INDEX('Afvalgegevens LMA'!$A$1:$BK$1003,RelGegevens!$A459+'Data LMA'!$A$2,RelGegevens!J$2))</f>
        <v/>
      </c>
      <c r="K459" s="5" t="str">
        <f>IF(INDEX('Afvalgegevens LMA'!$A$1:$BK$1003,RelGegevens!$A459+'Data LMA'!$A$2,RelGegevens!K$2)="","",INDEX('Afvalgegevens LMA'!$A$1:$BK$1003,RelGegevens!$A459+'Data LMA'!$A$2,RelGegevens!K$2))</f>
        <v/>
      </c>
      <c r="L459" s="5" t="str">
        <f>IF(INDEX('Afvalgegevens LMA'!$A$1:$BK$1003,RelGegevens!$A459+'Data LMA'!$A$2,RelGegevens!L$2)="","",INDEX('Afvalgegevens LMA'!$A$1:$BK$1003,RelGegevens!$A459+'Data LMA'!$A$2,RelGegevens!L$2))</f>
        <v/>
      </c>
      <c r="M459" s="5" t="str">
        <f>IF(INDEX('Afvalgegevens LMA'!$A$1:$BK$1003,RelGegevens!$A459+'Data LMA'!$A$2,RelGegevens!M$2)="","",INDEX('Afvalgegevens LMA'!$A$1:$BK$1003,RelGegevens!$A459+'Data LMA'!$A$2,RelGegevens!M$2))</f>
        <v/>
      </c>
    </row>
    <row r="460" spans="1:13" x14ac:dyDescent="0.25">
      <c r="A460" s="8">
        <f t="shared" si="42"/>
        <v>458</v>
      </c>
      <c r="B460" s="8" t="str">
        <f t="shared" si="43"/>
        <v/>
      </c>
      <c r="C460" s="8" t="str">
        <f t="shared" si="44"/>
        <v/>
      </c>
      <c r="D460" s="5">
        <f t="shared" si="45"/>
        <v>-1</v>
      </c>
      <c r="E460" s="5">
        <f t="shared" si="46"/>
        <v>-1</v>
      </c>
      <c r="F460" s="5" t="str">
        <f t="shared" si="47"/>
        <v/>
      </c>
      <c r="G460" s="5" t="str">
        <f>IF(INDEX('Afvalgegevens LMA'!$A$1:$BK$1003,RelGegevens!$A460+'Data LMA'!$A$2,RelGegevens!G$2)="","",INDEX('Afvalgegevens LMA'!$A$1:$BK$1003,RelGegevens!$A460+'Data LMA'!$A$2,RelGegevens!G$2))</f>
        <v/>
      </c>
      <c r="H460" s="5" t="str">
        <f>IF(INDEX('Afvalgegevens LMA'!$A$1:$BK$1003,RelGegevens!$A460+'Data LMA'!$A$2,RelGegevens!H$2)="","",INDEX('Afvalgegevens LMA'!$A$1:$BK$1003,RelGegevens!$A460+'Data LMA'!$A$2,RelGegevens!H$2))</f>
        <v/>
      </c>
      <c r="I460" s="5" t="str">
        <f>IF(INDEX('Afvalgegevens LMA'!$A$1:$BK$1003,RelGegevens!$A460+'Data LMA'!$A$2,RelGegevens!I$2)="","",INDEX('Afvalgegevens LMA'!$A$1:$BK$1003,RelGegevens!$A460+'Data LMA'!$A$2,RelGegevens!I$2))</f>
        <v/>
      </c>
      <c r="J460" s="5" t="str">
        <f>IF(INDEX('Afvalgegevens LMA'!$A$1:$BK$1003,RelGegevens!$A460+'Data LMA'!$A$2,RelGegevens!J$2)="","",INDEX('Afvalgegevens LMA'!$A$1:$BK$1003,RelGegevens!$A460+'Data LMA'!$A$2,RelGegevens!J$2))</f>
        <v/>
      </c>
      <c r="K460" s="5" t="str">
        <f>IF(INDEX('Afvalgegevens LMA'!$A$1:$BK$1003,RelGegevens!$A460+'Data LMA'!$A$2,RelGegevens!K$2)="","",INDEX('Afvalgegevens LMA'!$A$1:$BK$1003,RelGegevens!$A460+'Data LMA'!$A$2,RelGegevens!K$2))</f>
        <v/>
      </c>
      <c r="L460" s="5" t="str">
        <f>IF(INDEX('Afvalgegevens LMA'!$A$1:$BK$1003,RelGegevens!$A460+'Data LMA'!$A$2,RelGegevens!L$2)="","",INDEX('Afvalgegevens LMA'!$A$1:$BK$1003,RelGegevens!$A460+'Data LMA'!$A$2,RelGegevens!L$2))</f>
        <v/>
      </c>
      <c r="M460" s="5" t="str">
        <f>IF(INDEX('Afvalgegevens LMA'!$A$1:$BK$1003,RelGegevens!$A460+'Data LMA'!$A$2,RelGegevens!M$2)="","",INDEX('Afvalgegevens LMA'!$A$1:$BK$1003,RelGegevens!$A460+'Data LMA'!$A$2,RelGegevens!M$2))</f>
        <v/>
      </c>
    </row>
    <row r="461" spans="1:13" x14ac:dyDescent="0.25">
      <c r="A461" s="8">
        <f t="shared" si="42"/>
        <v>459</v>
      </c>
      <c r="B461" s="8" t="str">
        <f t="shared" si="43"/>
        <v/>
      </c>
      <c r="C461" s="8" t="str">
        <f t="shared" si="44"/>
        <v/>
      </c>
      <c r="D461" s="5">
        <f t="shared" si="45"/>
        <v>-1</v>
      </c>
      <c r="E461" s="5">
        <f t="shared" si="46"/>
        <v>-1</v>
      </c>
      <c r="F461" s="5" t="str">
        <f t="shared" si="47"/>
        <v/>
      </c>
      <c r="G461" s="5" t="str">
        <f>IF(INDEX('Afvalgegevens LMA'!$A$1:$BK$1003,RelGegevens!$A461+'Data LMA'!$A$2,RelGegevens!G$2)="","",INDEX('Afvalgegevens LMA'!$A$1:$BK$1003,RelGegevens!$A461+'Data LMA'!$A$2,RelGegevens!G$2))</f>
        <v/>
      </c>
      <c r="H461" s="5" t="str">
        <f>IF(INDEX('Afvalgegevens LMA'!$A$1:$BK$1003,RelGegevens!$A461+'Data LMA'!$A$2,RelGegevens!H$2)="","",INDEX('Afvalgegevens LMA'!$A$1:$BK$1003,RelGegevens!$A461+'Data LMA'!$A$2,RelGegevens!H$2))</f>
        <v/>
      </c>
      <c r="I461" s="5" t="str">
        <f>IF(INDEX('Afvalgegevens LMA'!$A$1:$BK$1003,RelGegevens!$A461+'Data LMA'!$A$2,RelGegevens!I$2)="","",INDEX('Afvalgegevens LMA'!$A$1:$BK$1003,RelGegevens!$A461+'Data LMA'!$A$2,RelGegevens!I$2))</f>
        <v/>
      </c>
      <c r="J461" s="5" t="str">
        <f>IF(INDEX('Afvalgegevens LMA'!$A$1:$BK$1003,RelGegevens!$A461+'Data LMA'!$A$2,RelGegevens!J$2)="","",INDEX('Afvalgegevens LMA'!$A$1:$BK$1003,RelGegevens!$A461+'Data LMA'!$A$2,RelGegevens!J$2))</f>
        <v/>
      </c>
      <c r="K461" s="5" t="str">
        <f>IF(INDEX('Afvalgegevens LMA'!$A$1:$BK$1003,RelGegevens!$A461+'Data LMA'!$A$2,RelGegevens!K$2)="","",INDEX('Afvalgegevens LMA'!$A$1:$BK$1003,RelGegevens!$A461+'Data LMA'!$A$2,RelGegevens!K$2))</f>
        <v/>
      </c>
      <c r="L461" s="5" t="str">
        <f>IF(INDEX('Afvalgegevens LMA'!$A$1:$BK$1003,RelGegevens!$A461+'Data LMA'!$A$2,RelGegevens!L$2)="","",INDEX('Afvalgegevens LMA'!$A$1:$BK$1003,RelGegevens!$A461+'Data LMA'!$A$2,RelGegevens!L$2))</f>
        <v/>
      </c>
      <c r="M461" s="5" t="str">
        <f>IF(INDEX('Afvalgegevens LMA'!$A$1:$BK$1003,RelGegevens!$A461+'Data LMA'!$A$2,RelGegevens!M$2)="","",INDEX('Afvalgegevens LMA'!$A$1:$BK$1003,RelGegevens!$A461+'Data LMA'!$A$2,RelGegevens!M$2))</f>
        <v/>
      </c>
    </row>
    <row r="462" spans="1:13" x14ac:dyDescent="0.25">
      <c r="A462" s="8">
        <f t="shared" ref="A462:A525" si="48">A461+1</f>
        <v>460</v>
      </c>
      <c r="B462" s="8" t="str">
        <f t="shared" ref="B462:B525" si="49">IF(ISNUMBER(FIND(G462,B461)),B461,CONCATENATE(B461,"/",G462))</f>
        <v/>
      </c>
      <c r="C462" s="8" t="str">
        <f t="shared" ref="C462:C525" si="50">IF(ISNUMBER(FIND(I462,C461)),C461,CONCATENATE(C461,"/",I462))</f>
        <v/>
      </c>
      <c r="D462" s="5">
        <f t="shared" ref="D462:D525" si="51">IF(ISNUMBER(FIND(G462,B461)),-ABS(D461),ABS(D461)+1)</f>
        <v>-1</v>
      </c>
      <c r="E462" s="5">
        <f t="shared" ref="E462:E525" si="52">IF(ISNUMBER(FIND(I462,C461)),-ABS(E461),ABS(E461)+1)</f>
        <v>-1</v>
      </c>
      <c r="F462" s="5" t="str">
        <f t="shared" ref="F462:F525" si="53">IF(AND(G462&lt;&gt;"",I462&lt;&gt;""),CONCATENATE(G462,"-",I462),"")</f>
        <v/>
      </c>
      <c r="G462" s="5" t="str">
        <f>IF(INDEX('Afvalgegevens LMA'!$A$1:$BK$1003,RelGegevens!$A462+'Data LMA'!$A$2,RelGegevens!G$2)="","",INDEX('Afvalgegevens LMA'!$A$1:$BK$1003,RelGegevens!$A462+'Data LMA'!$A$2,RelGegevens!G$2))</f>
        <v/>
      </c>
      <c r="H462" s="5" t="str">
        <f>IF(INDEX('Afvalgegevens LMA'!$A$1:$BK$1003,RelGegevens!$A462+'Data LMA'!$A$2,RelGegevens!H$2)="","",INDEX('Afvalgegevens LMA'!$A$1:$BK$1003,RelGegevens!$A462+'Data LMA'!$A$2,RelGegevens!H$2))</f>
        <v/>
      </c>
      <c r="I462" s="5" t="str">
        <f>IF(INDEX('Afvalgegevens LMA'!$A$1:$BK$1003,RelGegevens!$A462+'Data LMA'!$A$2,RelGegevens!I$2)="","",INDEX('Afvalgegevens LMA'!$A$1:$BK$1003,RelGegevens!$A462+'Data LMA'!$A$2,RelGegevens!I$2))</f>
        <v/>
      </c>
      <c r="J462" s="5" t="str">
        <f>IF(INDEX('Afvalgegevens LMA'!$A$1:$BK$1003,RelGegevens!$A462+'Data LMA'!$A$2,RelGegevens!J$2)="","",INDEX('Afvalgegevens LMA'!$A$1:$BK$1003,RelGegevens!$A462+'Data LMA'!$A$2,RelGegevens!J$2))</f>
        <v/>
      </c>
      <c r="K462" s="5" t="str">
        <f>IF(INDEX('Afvalgegevens LMA'!$A$1:$BK$1003,RelGegevens!$A462+'Data LMA'!$A$2,RelGegevens!K$2)="","",INDEX('Afvalgegevens LMA'!$A$1:$BK$1003,RelGegevens!$A462+'Data LMA'!$A$2,RelGegevens!K$2))</f>
        <v/>
      </c>
      <c r="L462" s="5" t="str">
        <f>IF(INDEX('Afvalgegevens LMA'!$A$1:$BK$1003,RelGegevens!$A462+'Data LMA'!$A$2,RelGegevens!L$2)="","",INDEX('Afvalgegevens LMA'!$A$1:$BK$1003,RelGegevens!$A462+'Data LMA'!$A$2,RelGegevens!L$2))</f>
        <v/>
      </c>
      <c r="M462" s="5" t="str">
        <f>IF(INDEX('Afvalgegevens LMA'!$A$1:$BK$1003,RelGegevens!$A462+'Data LMA'!$A$2,RelGegevens!M$2)="","",INDEX('Afvalgegevens LMA'!$A$1:$BK$1003,RelGegevens!$A462+'Data LMA'!$A$2,RelGegevens!M$2))</f>
        <v/>
      </c>
    </row>
    <row r="463" spans="1:13" x14ac:dyDescent="0.25">
      <c r="A463" s="8">
        <f t="shared" si="48"/>
        <v>461</v>
      </c>
      <c r="B463" s="8" t="str">
        <f t="shared" si="49"/>
        <v/>
      </c>
      <c r="C463" s="8" t="str">
        <f t="shared" si="50"/>
        <v/>
      </c>
      <c r="D463" s="5">
        <f t="shared" si="51"/>
        <v>-1</v>
      </c>
      <c r="E463" s="5">
        <f t="shared" si="52"/>
        <v>-1</v>
      </c>
      <c r="F463" s="5" t="str">
        <f t="shared" si="53"/>
        <v/>
      </c>
      <c r="G463" s="5" t="str">
        <f>IF(INDEX('Afvalgegevens LMA'!$A$1:$BK$1003,RelGegevens!$A463+'Data LMA'!$A$2,RelGegevens!G$2)="","",INDEX('Afvalgegevens LMA'!$A$1:$BK$1003,RelGegevens!$A463+'Data LMA'!$A$2,RelGegevens!G$2))</f>
        <v/>
      </c>
      <c r="H463" s="5" t="str">
        <f>IF(INDEX('Afvalgegevens LMA'!$A$1:$BK$1003,RelGegevens!$A463+'Data LMA'!$A$2,RelGegevens!H$2)="","",INDEX('Afvalgegevens LMA'!$A$1:$BK$1003,RelGegevens!$A463+'Data LMA'!$A$2,RelGegevens!H$2))</f>
        <v/>
      </c>
      <c r="I463" s="5" t="str">
        <f>IF(INDEX('Afvalgegevens LMA'!$A$1:$BK$1003,RelGegevens!$A463+'Data LMA'!$A$2,RelGegevens!I$2)="","",INDEX('Afvalgegevens LMA'!$A$1:$BK$1003,RelGegevens!$A463+'Data LMA'!$A$2,RelGegevens!I$2))</f>
        <v/>
      </c>
      <c r="J463" s="5" t="str">
        <f>IF(INDEX('Afvalgegevens LMA'!$A$1:$BK$1003,RelGegevens!$A463+'Data LMA'!$A$2,RelGegevens!J$2)="","",INDEX('Afvalgegevens LMA'!$A$1:$BK$1003,RelGegevens!$A463+'Data LMA'!$A$2,RelGegevens!J$2))</f>
        <v/>
      </c>
      <c r="K463" s="5" t="str">
        <f>IF(INDEX('Afvalgegevens LMA'!$A$1:$BK$1003,RelGegevens!$A463+'Data LMA'!$A$2,RelGegevens!K$2)="","",INDEX('Afvalgegevens LMA'!$A$1:$BK$1003,RelGegevens!$A463+'Data LMA'!$A$2,RelGegevens!K$2))</f>
        <v/>
      </c>
      <c r="L463" s="5" t="str">
        <f>IF(INDEX('Afvalgegevens LMA'!$A$1:$BK$1003,RelGegevens!$A463+'Data LMA'!$A$2,RelGegevens!L$2)="","",INDEX('Afvalgegevens LMA'!$A$1:$BK$1003,RelGegevens!$A463+'Data LMA'!$A$2,RelGegevens!L$2))</f>
        <v/>
      </c>
      <c r="M463" s="5" t="str">
        <f>IF(INDEX('Afvalgegevens LMA'!$A$1:$BK$1003,RelGegevens!$A463+'Data LMA'!$A$2,RelGegevens!M$2)="","",INDEX('Afvalgegevens LMA'!$A$1:$BK$1003,RelGegevens!$A463+'Data LMA'!$A$2,RelGegevens!M$2))</f>
        <v/>
      </c>
    </row>
    <row r="464" spans="1:13" x14ac:dyDescent="0.25">
      <c r="A464" s="8">
        <f t="shared" si="48"/>
        <v>462</v>
      </c>
      <c r="B464" s="8" t="str">
        <f t="shared" si="49"/>
        <v/>
      </c>
      <c r="C464" s="8" t="str">
        <f t="shared" si="50"/>
        <v/>
      </c>
      <c r="D464" s="5">
        <f t="shared" si="51"/>
        <v>-1</v>
      </c>
      <c r="E464" s="5">
        <f t="shared" si="52"/>
        <v>-1</v>
      </c>
      <c r="F464" s="5" t="str">
        <f t="shared" si="53"/>
        <v/>
      </c>
      <c r="G464" s="5" t="str">
        <f>IF(INDEX('Afvalgegevens LMA'!$A$1:$BK$1003,RelGegevens!$A464+'Data LMA'!$A$2,RelGegevens!G$2)="","",INDEX('Afvalgegevens LMA'!$A$1:$BK$1003,RelGegevens!$A464+'Data LMA'!$A$2,RelGegevens!G$2))</f>
        <v/>
      </c>
      <c r="H464" s="5" t="str">
        <f>IF(INDEX('Afvalgegevens LMA'!$A$1:$BK$1003,RelGegevens!$A464+'Data LMA'!$A$2,RelGegevens!H$2)="","",INDEX('Afvalgegevens LMA'!$A$1:$BK$1003,RelGegevens!$A464+'Data LMA'!$A$2,RelGegevens!H$2))</f>
        <v/>
      </c>
      <c r="I464" s="5" t="str">
        <f>IF(INDEX('Afvalgegevens LMA'!$A$1:$BK$1003,RelGegevens!$A464+'Data LMA'!$A$2,RelGegevens!I$2)="","",INDEX('Afvalgegevens LMA'!$A$1:$BK$1003,RelGegevens!$A464+'Data LMA'!$A$2,RelGegevens!I$2))</f>
        <v/>
      </c>
      <c r="J464" s="5" t="str">
        <f>IF(INDEX('Afvalgegevens LMA'!$A$1:$BK$1003,RelGegevens!$A464+'Data LMA'!$A$2,RelGegevens!J$2)="","",INDEX('Afvalgegevens LMA'!$A$1:$BK$1003,RelGegevens!$A464+'Data LMA'!$A$2,RelGegevens!J$2))</f>
        <v/>
      </c>
      <c r="K464" s="5" t="str">
        <f>IF(INDEX('Afvalgegevens LMA'!$A$1:$BK$1003,RelGegevens!$A464+'Data LMA'!$A$2,RelGegevens!K$2)="","",INDEX('Afvalgegevens LMA'!$A$1:$BK$1003,RelGegevens!$A464+'Data LMA'!$A$2,RelGegevens!K$2))</f>
        <v/>
      </c>
      <c r="L464" s="5" t="str">
        <f>IF(INDEX('Afvalgegevens LMA'!$A$1:$BK$1003,RelGegevens!$A464+'Data LMA'!$A$2,RelGegevens!L$2)="","",INDEX('Afvalgegevens LMA'!$A$1:$BK$1003,RelGegevens!$A464+'Data LMA'!$A$2,RelGegevens!L$2))</f>
        <v/>
      </c>
      <c r="M464" s="5" t="str">
        <f>IF(INDEX('Afvalgegevens LMA'!$A$1:$BK$1003,RelGegevens!$A464+'Data LMA'!$A$2,RelGegevens!M$2)="","",INDEX('Afvalgegevens LMA'!$A$1:$BK$1003,RelGegevens!$A464+'Data LMA'!$A$2,RelGegevens!M$2))</f>
        <v/>
      </c>
    </row>
    <row r="465" spans="1:13" x14ac:dyDescent="0.25">
      <c r="A465" s="8">
        <f t="shared" si="48"/>
        <v>463</v>
      </c>
      <c r="B465" s="8" t="str">
        <f t="shared" si="49"/>
        <v/>
      </c>
      <c r="C465" s="8" t="str">
        <f t="shared" si="50"/>
        <v/>
      </c>
      <c r="D465" s="5">
        <f t="shared" si="51"/>
        <v>-1</v>
      </c>
      <c r="E465" s="5">
        <f t="shared" si="52"/>
        <v>-1</v>
      </c>
      <c r="F465" s="5" t="str">
        <f t="shared" si="53"/>
        <v/>
      </c>
      <c r="G465" s="5" t="str">
        <f>IF(INDEX('Afvalgegevens LMA'!$A$1:$BK$1003,RelGegevens!$A465+'Data LMA'!$A$2,RelGegevens!G$2)="","",INDEX('Afvalgegevens LMA'!$A$1:$BK$1003,RelGegevens!$A465+'Data LMA'!$A$2,RelGegevens!G$2))</f>
        <v/>
      </c>
      <c r="H465" s="5" t="str">
        <f>IF(INDEX('Afvalgegevens LMA'!$A$1:$BK$1003,RelGegevens!$A465+'Data LMA'!$A$2,RelGegevens!H$2)="","",INDEX('Afvalgegevens LMA'!$A$1:$BK$1003,RelGegevens!$A465+'Data LMA'!$A$2,RelGegevens!H$2))</f>
        <v/>
      </c>
      <c r="I465" s="5" t="str">
        <f>IF(INDEX('Afvalgegevens LMA'!$A$1:$BK$1003,RelGegevens!$A465+'Data LMA'!$A$2,RelGegevens!I$2)="","",INDEX('Afvalgegevens LMA'!$A$1:$BK$1003,RelGegevens!$A465+'Data LMA'!$A$2,RelGegevens!I$2))</f>
        <v/>
      </c>
      <c r="J465" s="5" t="str">
        <f>IF(INDEX('Afvalgegevens LMA'!$A$1:$BK$1003,RelGegevens!$A465+'Data LMA'!$A$2,RelGegevens!J$2)="","",INDEX('Afvalgegevens LMA'!$A$1:$BK$1003,RelGegevens!$A465+'Data LMA'!$A$2,RelGegevens!J$2))</f>
        <v/>
      </c>
      <c r="K465" s="5" t="str">
        <f>IF(INDEX('Afvalgegevens LMA'!$A$1:$BK$1003,RelGegevens!$A465+'Data LMA'!$A$2,RelGegevens!K$2)="","",INDEX('Afvalgegevens LMA'!$A$1:$BK$1003,RelGegevens!$A465+'Data LMA'!$A$2,RelGegevens!K$2))</f>
        <v/>
      </c>
      <c r="L465" s="5" t="str">
        <f>IF(INDEX('Afvalgegevens LMA'!$A$1:$BK$1003,RelGegevens!$A465+'Data LMA'!$A$2,RelGegevens!L$2)="","",INDEX('Afvalgegevens LMA'!$A$1:$BK$1003,RelGegevens!$A465+'Data LMA'!$A$2,RelGegevens!L$2))</f>
        <v/>
      </c>
      <c r="M465" s="5" t="str">
        <f>IF(INDEX('Afvalgegevens LMA'!$A$1:$BK$1003,RelGegevens!$A465+'Data LMA'!$A$2,RelGegevens!M$2)="","",INDEX('Afvalgegevens LMA'!$A$1:$BK$1003,RelGegevens!$A465+'Data LMA'!$A$2,RelGegevens!M$2))</f>
        <v/>
      </c>
    </row>
    <row r="466" spans="1:13" x14ac:dyDescent="0.25">
      <c r="A466" s="8">
        <f t="shared" si="48"/>
        <v>464</v>
      </c>
      <c r="B466" s="8" t="str">
        <f t="shared" si="49"/>
        <v/>
      </c>
      <c r="C466" s="8" t="str">
        <f t="shared" si="50"/>
        <v/>
      </c>
      <c r="D466" s="5">
        <f t="shared" si="51"/>
        <v>-1</v>
      </c>
      <c r="E466" s="5">
        <f t="shared" si="52"/>
        <v>-1</v>
      </c>
      <c r="F466" s="5" t="str">
        <f t="shared" si="53"/>
        <v/>
      </c>
      <c r="G466" s="5" t="str">
        <f>IF(INDEX('Afvalgegevens LMA'!$A$1:$BK$1003,RelGegevens!$A466+'Data LMA'!$A$2,RelGegevens!G$2)="","",INDEX('Afvalgegevens LMA'!$A$1:$BK$1003,RelGegevens!$A466+'Data LMA'!$A$2,RelGegevens!G$2))</f>
        <v/>
      </c>
      <c r="H466" s="5" t="str">
        <f>IF(INDEX('Afvalgegevens LMA'!$A$1:$BK$1003,RelGegevens!$A466+'Data LMA'!$A$2,RelGegevens!H$2)="","",INDEX('Afvalgegevens LMA'!$A$1:$BK$1003,RelGegevens!$A466+'Data LMA'!$A$2,RelGegevens!H$2))</f>
        <v/>
      </c>
      <c r="I466" s="5" t="str">
        <f>IF(INDEX('Afvalgegevens LMA'!$A$1:$BK$1003,RelGegevens!$A466+'Data LMA'!$A$2,RelGegevens!I$2)="","",INDEX('Afvalgegevens LMA'!$A$1:$BK$1003,RelGegevens!$A466+'Data LMA'!$A$2,RelGegevens!I$2))</f>
        <v/>
      </c>
      <c r="J466" s="5" t="str">
        <f>IF(INDEX('Afvalgegevens LMA'!$A$1:$BK$1003,RelGegevens!$A466+'Data LMA'!$A$2,RelGegevens!J$2)="","",INDEX('Afvalgegevens LMA'!$A$1:$BK$1003,RelGegevens!$A466+'Data LMA'!$A$2,RelGegevens!J$2))</f>
        <v/>
      </c>
      <c r="K466" s="5" t="str">
        <f>IF(INDEX('Afvalgegevens LMA'!$A$1:$BK$1003,RelGegevens!$A466+'Data LMA'!$A$2,RelGegevens!K$2)="","",INDEX('Afvalgegevens LMA'!$A$1:$BK$1003,RelGegevens!$A466+'Data LMA'!$A$2,RelGegevens!K$2))</f>
        <v/>
      </c>
      <c r="L466" s="5" t="str">
        <f>IF(INDEX('Afvalgegevens LMA'!$A$1:$BK$1003,RelGegevens!$A466+'Data LMA'!$A$2,RelGegevens!L$2)="","",INDEX('Afvalgegevens LMA'!$A$1:$BK$1003,RelGegevens!$A466+'Data LMA'!$A$2,RelGegevens!L$2))</f>
        <v/>
      </c>
      <c r="M466" s="5" t="str">
        <f>IF(INDEX('Afvalgegevens LMA'!$A$1:$BK$1003,RelGegevens!$A466+'Data LMA'!$A$2,RelGegevens!M$2)="","",INDEX('Afvalgegevens LMA'!$A$1:$BK$1003,RelGegevens!$A466+'Data LMA'!$A$2,RelGegevens!M$2))</f>
        <v/>
      </c>
    </row>
    <row r="467" spans="1:13" x14ac:dyDescent="0.25">
      <c r="A467" s="8">
        <f t="shared" si="48"/>
        <v>465</v>
      </c>
      <c r="B467" s="8" t="str">
        <f t="shared" si="49"/>
        <v/>
      </c>
      <c r="C467" s="8" t="str">
        <f t="shared" si="50"/>
        <v/>
      </c>
      <c r="D467" s="5">
        <f t="shared" si="51"/>
        <v>-1</v>
      </c>
      <c r="E467" s="5">
        <f t="shared" si="52"/>
        <v>-1</v>
      </c>
      <c r="F467" s="5" t="str">
        <f t="shared" si="53"/>
        <v/>
      </c>
      <c r="G467" s="5" t="str">
        <f>IF(INDEX('Afvalgegevens LMA'!$A$1:$BK$1003,RelGegevens!$A467+'Data LMA'!$A$2,RelGegevens!G$2)="","",INDEX('Afvalgegevens LMA'!$A$1:$BK$1003,RelGegevens!$A467+'Data LMA'!$A$2,RelGegevens!G$2))</f>
        <v/>
      </c>
      <c r="H467" s="5" t="str">
        <f>IF(INDEX('Afvalgegevens LMA'!$A$1:$BK$1003,RelGegevens!$A467+'Data LMA'!$A$2,RelGegevens!H$2)="","",INDEX('Afvalgegevens LMA'!$A$1:$BK$1003,RelGegevens!$A467+'Data LMA'!$A$2,RelGegevens!H$2))</f>
        <v/>
      </c>
      <c r="I467" s="5" t="str">
        <f>IF(INDEX('Afvalgegevens LMA'!$A$1:$BK$1003,RelGegevens!$A467+'Data LMA'!$A$2,RelGegevens!I$2)="","",INDEX('Afvalgegevens LMA'!$A$1:$BK$1003,RelGegevens!$A467+'Data LMA'!$A$2,RelGegevens!I$2))</f>
        <v/>
      </c>
      <c r="J467" s="5" t="str">
        <f>IF(INDEX('Afvalgegevens LMA'!$A$1:$BK$1003,RelGegevens!$A467+'Data LMA'!$A$2,RelGegevens!J$2)="","",INDEX('Afvalgegevens LMA'!$A$1:$BK$1003,RelGegevens!$A467+'Data LMA'!$A$2,RelGegevens!J$2))</f>
        <v/>
      </c>
      <c r="K467" s="5" t="str">
        <f>IF(INDEX('Afvalgegevens LMA'!$A$1:$BK$1003,RelGegevens!$A467+'Data LMA'!$A$2,RelGegevens!K$2)="","",INDEX('Afvalgegevens LMA'!$A$1:$BK$1003,RelGegevens!$A467+'Data LMA'!$A$2,RelGegevens!K$2))</f>
        <v/>
      </c>
      <c r="L467" s="5" t="str">
        <f>IF(INDEX('Afvalgegevens LMA'!$A$1:$BK$1003,RelGegevens!$A467+'Data LMA'!$A$2,RelGegevens!L$2)="","",INDEX('Afvalgegevens LMA'!$A$1:$BK$1003,RelGegevens!$A467+'Data LMA'!$A$2,RelGegevens!L$2))</f>
        <v/>
      </c>
      <c r="M467" s="5" t="str">
        <f>IF(INDEX('Afvalgegevens LMA'!$A$1:$BK$1003,RelGegevens!$A467+'Data LMA'!$A$2,RelGegevens!M$2)="","",INDEX('Afvalgegevens LMA'!$A$1:$BK$1003,RelGegevens!$A467+'Data LMA'!$A$2,RelGegevens!M$2))</f>
        <v/>
      </c>
    </row>
    <row r="468" spans="1:13" x14ac:dyDescent="0.25">
      <c r="A468" s="8">
        <f t="shared" si="48"/>
        <v>466</v>
      </c>
      <c r="B468" s="8" t="str">
        <f t="shared" si="49"/>
        <v/>
      </c>
      <c r="C468" s="8" t="str">
        <f t="shared" si="50"/>
        <v/>
      </c>
      <c r="D468" s="5">
        <f t="shared" si="51"/>
        <v>-1</v>
      </c>
      <c r="E468" s="5">
        <f t="shared" si="52"/>
        <v>-1</v>
      </c>
      <c r="F468" s="5" t="str">
        <f t="shared" si="53"/>
        <v/>
      </c>
      <c r="G468" s="5" t="str">
        <f>IF(INDEX('Afvalgegevens LMA'!$A$1:$BK$1003,RelGegevens!$A468+'Data LMA'!$A$2,RelGegevens!G$2)="","",INDEX('Afvalgegevens LMA'!$A$1:$BK$1003,RelGegevens!$A468+'Data LMA'!$A$2,RelGegevens!G$2))</f>
        <v/>
      </c>
      <c r="H468" s="5" t="str">
        <f>IF(INDEX('Afvalgegevens LMA'!$A$1:$BK$1003,RelGegevens!$A468+'Data LMA'!$A$2,RelGegevens!H$2)="","",INDEX('Afvalgegevens LMA'!$A$1:$BK$1003,RelGegevens!$A468+'Data LMA'!$A$2,RelGegevens!H$2))</f>
        <v/>
      </c>
      <c r="I468" s="5" t="str">
        <f>IF(INDEX('Afvalgegevens LMA'!$A$1:$BK$1003,RelGegevens!$A468+'Data LMA'!$A$2,RelGegevens!I$2)="","",INDEX('Afvalgegevens LMA'!$A$1:$BK$1003,RelGegevens!$A468+'Data LMA'!$A$2,RelGegevens!I$2))</f>
        <v/>
      </c>
      <c r="J468" s="5" t="str">
        <f>IF(INDEX('Afvalgegevens LMA'!$A$1:$BK$1003,RelGegevens!$A468+'Data LMA'!$A$2,RelGegevens!J$2)="","",INDEX('Afvalgegevens LMA'!$A$1:$BK$1003,RelGegevens!$A468+'Data LMA'!$A$2,RelGegevens!J$2))</f>
        <v/>
      </c>
      <c r="K468" s="5" t="str">
        <f>IF(INDEX('Afvalgegevens LMA'!$A$1:$BK$1003,RelGegevens!$A468+'Data LMA'!$A$2,RelGegevens!K$2)="","",INDEX('Afvalgegevens LMA'!$A$1:$BK$1003,RelGegevens!$A468+'Data LMA'!$A$2,RelGegevens!K$2))</f>
        <v/>
      </c>
      <c r="L468" s="5" t="str">
        <f>IF(INDEX('Afvalgegevens LMA'!$A$1:$BK$1003,RelGegevens!$A468+'Data LMA'!$A$2,RelGegevens!L$2)="","",INDEX('Afvalgegevens LMA'!$A$1:$BK$1003,RelGegevens!$A468+'Data LMA'!$A$2,RelGegevens!L$2))</f>
        <v/>
      </c>
      <c r="M468" s="5" t="str">
        <f>IF(INDEX('Afvalgegevens LMA'!$A$1:$BK$1003,RelGegevens!$A468+'Data LMA'!$A$2,RelGegevens!M$2)="","",INDEX('Afvalgegevens LMA'!$A$1:$BK$1003,RelGegevens!$A468+'Data LMA'!$A$2,RelGegevens!M$2))</f>
        <v/>
      </c>
    </row>
    <row r="469" spans="1:13" x14ac:dyDescent="0.25">
      <c r="A469" s="8">
        <f t="shared" si="48"/>
        <v>467</v>
      </c>
      <c r="B469" s="8" t="str">
        <f t="shared" si="49"/>
        <v/>
      </c>
      <c r="C469" s="8" t="str">
        <f t="shared" si="50"/>
        <v/>
      </c>
      <c r="D469" s="5">
        <f t="shared" si="51"/>
        <v>-1</v>
      </c>
      <c r="E469" s="5">
        <f t="shared" si="52"/>
        <v>-1</v>
      </c>
      <c r="F469" s="5" t="str">
        <f t="shared" si="53"/>
        <v/>
      </c>
      <c r="G469" s="5" t="str">
        <f>IF(INDEX('Afvalgegevens LMA'!$A$1:$BK$1003,RelGegevens!$A469+'Data LMA'!$A$2,RelGegevens!G$2)="","",INDEX('Afvalgegevens LMA'!$A$1:$BK$1003,RelGegevens!$A469+'Data LMA'!$A$2,RelGegevens!G$2))</f>
        <v/>
      </c>
      <c r="H469" s="5" t="str">
        <f>IF(INDEX('Afvalgegevens LMA'!$A$1:$BK$1003,RelGegevens!$A469+'Data LMA'!$A$2,RelGegevens!H$2)="","",INDEX('Afvalgegevens LMA'!$A$1:$BK$1003,RelGegevens!$A469+'Data LMA'!$A$2,RelGegevens!H$2))</f>
        <v/>
      </c>
      <c r="I469" s="5" t="str">
        <f>IF(INDEX('Afvalgegevens LMA'!$A$1:$BK$1003,RelGegevens!$A469+'Data LMA'!$A$2,RelGegevens!I$2)="","",INDEX('Afvalgegevens LMA'!$A$1:$BK$1003,RelGegevens!$A469+'Data LMA'!$A$2,RelGegevens!I$2))</f>
        <v/>
      </c>
      <c r="J469" s="5" t="str">
        <f>IF(INDEX('Afvalgegevens LMA'!$A$1:$BK$1003,RelGegevens!$A469+'Data LMA'!$A$2,RelGegevens!J$2)="","",INDEX('Afvalgegevens LMA'!$A$1:$BK$1003,RelGegevens!$A469+'Data LMA'!$A$2,RelGegevens!J$2))</f>
        <v/>
      </c>
      <c r="K469" s="5" t="str">
        <f>IF(INDEX('Afvalgegevens LMA'!$A$1:$BK$1003,RelGegevens!$A469+'Data LMA'!$A$2,RelGegevens!K$2)="","",INDEX('Afvalgegevens LMA'!$A$1:$BK$1003,RelGegevens!$A469+'Data LMA'!$A$2,RelGegevens!K$2))</f>
        <v/>
      </c>
      <c r="L469" s="5" t="str">
        <f>IF(INDEX('Afvalgegevens LMA'!$A$1:$BK$1003,RelGegevens!$A469+'Data LMA'!$A$2,RelGegevens!L$2)="","",INDEX('Afvalgegevens LMA'!$A$1:$BK$1003,RelGegevens!$A469+'Data LMA'!$A$2,RelGegevens!L$2))</f>
        <v/>
      </c>
      <c r="M469" s="5" t="str">
        <f>IF(INDEX('Afvalgegevens LMA'!$A$1:$BK$1003,RelGegevens!$A469+'Data LMA'!$A$2,RelGegevens!M$2)="","",INDEX('Afvalgegevens LMA'!$A$1:$BK$1003,RelGegevens!$A469+'Data LMA'!$A$2,RelGegevens!M$2))</f>
        <v/>
      </c>
    </row>
    <row r="470" spans="1:13" x14ac:dyDescent="0.25">
      <c r="A470" s="8">
        <f t="shared" si="48"/>
        <v>468</v>
      </c>
      <c r="B470" s="8" t="str">
        <f t="shared" si="49"/>
        <v/>
      </c>
      <c r="C470" s="8" t="str">
        <f t="shared" si="50"/>
        <v/>
      </c>
      <c r="D470" s="5">
        <f t="shared" si="51"/>
        <v>-1</v>
      </c>
      <c r="E470" s="5">
        <f t="shared" si="52"/>
        <v>-1</v>
      </c>
      <c r="F470" s="5" t="str">
        <f t="shared" si="53"/>
        <v/>
      </c>
      <c r="G470" s="5" t="str">
        <f>IF(INDEX('Afvalgegevens LMA'!$A$1:$BK$1003,RelGegevens!$A470+'Data LMA'!$A$2,RelGegevens!G$2)="","",INDEX('Afvalgegevens LMA'!$A$1:$BK$1003,RelGegevens!$A470+'Data LMA'!$A$2,RelGegevens!G$2))</f>
        <v/>
      </c>
      <c r="H470" s="5" t="str">
        <f>IF(INDEX('Afvalgegevens LMA'!$A$1:$BK$1003,RelGegevens!$A470+'Data LMA'!$A$2,RelGegevens!H$2)="","",INDEX('Afvalgegevens LMA'!$A$1:$BK$1003,RelGegevens!$A470+'Data LMA'!$A$2,RelGegevens!H$2))</f>
        <v/>
      </c>
      <c r="I470" s="5" t="str">
        <f>IF(INDEX('Afvalgegevens LMA'!$A$1:$BK$1003,RelGegevens!$A470+'Data LMA'!$A$2,RelGegevens!I$2)="","",INDEX('Afvalgegevens LMA'!$A$1:$BK$1003,RelGegevens!$A470+'Data LMA'!$A$2,RelGegevens!I$2))</f>
        <v/>
      </c>
      <c r="J470" s="5" t="str">
        <f>IF(INDEX('Afvalgegevens LMA'!$A$1:$BK$1003,RelGegevens!$A470+'Data LMA'!$A$2,RelGegevens!J$2)="","",INDEX('Afvalgegevens LMA'!$A$1:$BK$1003,RelGegevens!$A470+'Data LMA'!$A$2,RelGegevens!J$2))</f>
        <v/>
      </c>
      <c r="K470" s="5" t="str">
        <f>IF(INDEX('Afvalgegevens LMA'!$A$1:$BK$1003,RelGegevens!$A470+'Data LMA'!$A$2,RelGegevens!K$2)="","",INDEX('Afvalgegevens LMA'!$A$1:$BK$1003,RelGegevens!$A470+'Data LMA'!$A$2,RelGegevens!K$2))</f>
        <v/>
      </c>
      <c r="L470" s="5" t="str">
        <f>IF(INDEX('Afvalgegevens LMA'!$A$1:$BK$1003,RelGegevens!$A470+'Data LMA'!$A$2,RelGegevens!L$2)="","",INDEX('Afvalgegevens LMA'!$A$1:$BK$1003,RelGegevens!$A470+'Data LMA'!$A$2,RelGegevens!L$2))</f>
        <v/>
      </c>
      <c r="M470" s="5" t="str">
        <f>IF(INDEX('Afvalgegevens LMA'!$A$1:$BK$1003,RelGegevens!$A470+'Data LMA'!$A$2,RelGegevens!M$2)="","",INDEX('Afvalgegevens LMA'!$A$1:$BK$1003,RelGegevens!$A470+'Data LMA'!$A$2,RelGegevens!M$2))</f>
        <v/>
      </c>
    </row>
    <row r="471" spans="1:13" x14ac:dyDescent="0.25">
      <c r="A471" s="8">
        <f t="shared" si="48"/>
        <v>469</v>
      </c>
      <c r="B471" s="8" t="str">
        <f t="shared" si="49"/>
        <v/>
      </c>
      <c r="C471" s="8" t="str">
        <f t="shared" si="50"/>
        <v/>
      </c>
      <c r="D471" s="5">
        <f t="shared" si="51"/>
        <v>-1</v>
      </c>
      <c r="E471" s="5">
        <f t="shared" si="52"/>
        <v>-1</v>
      </c>
      <c r="F471" s="5" t="str">
        <f t="shared" si="53"/>
        <v/>
      </c>
      <c r="G471" s="5" t="str">
        <f>IF(INDEX('Afvalgegevens LMA'!$A$1:$BK$1003,RelGegevens!$A471+'Data LMA'!$A$2,RelGegevens!G$2)="","",INDEX('Afvalgegevens LMA'!$A$1:$BK$1003,RelGegevens!$A471+'Data LMA'!$A$2,RelGegevens!G$2))</f>
        <v/>
      </c>
      <c r="H471" s="5" t="str">
        <f>IF(INDEX('Afvalgegevens LMA'!$A$1:$BK$1003,RelGegevens!$A471+'Data LMA'!$A$2,RelGegevens!H$2)="","",INDEX('Afvalgegevens LMA'!$A$1:$BK$1003,RelGegevens!$A471+'Data LMA'!$A$2,RelGegevens!H$2))</f>
        <v/>
      </c>
      <c r="I471" s="5" t="str">
        <f>IF(INDEX('Afvalgegevens LMA'!$A$1:$BK$1003,RelGegevens!$A471+'Data LMA'!$A$2,RelGegevens!I$2)="","",INDEX('Afvalgegevens LMA'!$A$1:$BK$1003,RelGegevens!$A471+'Data LMA'!$A$2,RelGegevens!I$2))</f>
        <v/>
      </c>
      <c r="J471" s="5" t="str">
        <f>IF(INDEX('Afvalgegevens LMA'!$A$1:$BK$1003,RelGegevens!$A471+'Data LMA'!$A$2,RelGegevens!J$2)="","",INDEX('Afvalgegevens LMA'!$A$1:$BK$1003,RelGegevens!$A471+'Data LMA'!$A$2,RelGegevens!J$2))</f>
        <v/>
      </c>
      <c r="K471" s="5" t="str">
        <f>IF(INDEX('Afvalgegevens LMA'!$A$1:$BK$1003,RelGegevens!$A471+'Data LMA'!$A$2,RelGegevens!K$2)="","",INDEX('Afvalgegevens LMA'!$A$1:$BK$1003,RelGegevens!$A471+'Data LMA'!$A$2,RelGegevens!K$2))</f>
        <v/>
      </c>
      <c r="L471" s="5" t="str">
        <f>IF(INDEX('Afvalgegevens LMA'!$A$1:$BK$1003,RelGegevens!$A471+'Data LMA'!$A$2,RelGegevens!L$2)="","",INDEX('Afvalgegevens LMA'!$A$1:$BK$1003,RelGegevens!$A471+'Data LMA'!$A$2,RelGegevens!L$2))</f>
        <v/>
      </c>
      <c r="M471" s="5" t="str">
        <f>IF(INDEX('Afvalgegevens LMA'!$A$1:$BK$1003,RelGegevens!$A471+'Data LMA'!$A$2,RelGegevens!M$2)="","",INDEX('Afvalgegevens LMA'!$A$1:$BK$1003,RelGegevens!$A471+'Data LMA'!$A$2,RelGegevens!M$2))</f>
        <v/>
      </c>
    </row>
    <row r="472" spans="1:13" x14ac:dyDescent="0.25">
      <c r="A472" s="8">
        <f t="shared" si="48"/>
        <v>470</v>
      </c>
      <c r="B472" s="8" t="str">
        <f t="shared" si="49"/>
        <v/>
      </c>
      <c r="C472" s="8" t="str">
        <f t="shared" si="50"/>
        <v/>
      </c>
      <c r="D472" s="5">
        <f t="shared" si="51"/>
        <v>-1</v>
      </c>
      <c r="E472" s="5">
        <f t="shared" si="52"/>
        <v>-1</v>
      </c>
      <c r="F472" s="5" t="str">
        <f t="shared" si="53"/>
        <v/>
      </c>
      <c r="G472" s="5" t="str">
        <f>IF(INDEX('Afvalgegevens LMA'!$A$1:$BK$1003,RelGegevens!$A472+'Data LMA'!$A$2,RelGegevens!G$2)="","",INDEX('Afvalgegevens LMA'!$A$1:$BK$1003,RelGegevens!$A472+'Data LMA'!$A$2,RelGegevens!G$2))</f>
        <v/>
      </c>
      <c r="H472" s="5" t="str">
        <f>IF(INDEX('Afvalgegevens LMA'!$A$1:$BK$1003,RelGegevens!$A472+'Data LMA'!$A$2,RelGegevens!H$2)="","",INDEX('Afvalgegevens LMA'!$A$1:$BK$1003,RelGegevens!$A472+'Data LMA'!$A$2,RelGegevens!H$2))</f>
        <v/>
      </c>
      <c r="I472" s="5" t="str">
        <f>IF(INDEX('Afvalgegevens LMA'!$A$1:$BK$1003,RelGegevens!$A472+'Data LMA'!$A$2,RelGegevens!I$2)="","",INDEX('Afvalgegevens LMA'!$A$1:$BK$1003,RelGegevens!$A472+'Data LMA'!$A$2,RelGegevens!I$2))</f>
        <v/>
      </c>
      <c r="J472" s="5" t="str">
        <f>IF(INDEX('Afvalgegevens LMA'!$A$1:$BK$1003,RelGegevens!$A472+'Data LMA'!$A$2,RelGegevens!J$2)="","",INDEX('Afvalgegevens LMA'!$A$1:$BK$1003,RelGegevens!$A472+'Data LMA'!$A$2,RelGegevens!J$2))</f>
        <v/>
      </c>
      <c r="K472" s="5" t="str">
        <f>IF(INDEX('Afvalgegevens LMA'!$A$1:$BK$1003,RelGegevens!$A472+'Data LMA'!$A$2,RelGegevens!K$2)="","",INDEX('Afvalgegevens LMA'!$A$1:$BK$1003,RelGegevens!$A472+'Data LMA'!$A$2,RelGegevens!K$2))</f>
        <v/>
      </c>
      <c r="L472" s="5" t="str">
        <f>IF(INDEX('Afvalgegevens LMA'!$A$1:$BK$1003,RelGegevens!$A472+'Data LMA'!$A$2,RelGegevens!L$2)="","",INDEX('Afvalgegevens LMA'!$A$1:$BK$1003,RelGegevens!$A472+'Data LMA'!$A$2,RelGegevens!L$2))</f>
        <v/>
      </c>
      <c r="M472" s="5" t="str">
        <f>IF(INDEX('Afvalgegevens LMA'!$A$1:$BK$1003,RelGegevens!$A472+'Data LMA'!$A$2,RelGegevens!M$2)="","",INDEX('Afvalgegevens LMA'!$A$1:$BK$1003,RelGegevens!$A472+'Data LMA'!$A$2,RelGegevens!M$2))</f>
        <v/>
      </c>
    </row>
    <row r="473" spans="1:13" x14ac:dyDescent="0.25">
      <c r="A473" s="8">
        <f t="shared" si="48"/>
        <v>471</v>
      </c>
      <c r="B473" s="8" t="str">
        <f t="shared" si="49"/>
        <v/>
      </c>
      <c r="C473" s="8" t="str">
        <f t="shared" si="50"/>
        <v/>
      </c>
      <c r="D473" s="5">
        <f t="shared" si="51"/>
        <v>-1</v>
      </c>
      <c r="E473" s="5">
        <f t="shared" si="52"/>
        <v>-1</v>
      </c>
      <c r="F473" s="5" t="str">
        <f t="shared" si="53"/>
        <v/>
      </c>
      <c r="G473" s="5" t="str">
        <f>IF(INDEX('Afvalgegevens LMA'!$A$1:$BK$1003,RelGegevens!$A473+'Data LMA'!$A$2,RelGegevens!G$2)="","",INDEX('Afvalgegevens LMA'!$A$1:$BK$1003,RelGegevens!$A473+'Data LMA'!$A$2,RelGegevens!G$2))</f>
        <v/>
      </c>
      <c r="H473" s="5" t="str">
        <f>IF(INDEX('Afvalgegevens LMA'!$A$1:$BK$1003,RelGegevens!$A473+'Data LMA'!$A$2,RelGegevens!H$2)="","",INDEX('Afvalgegevens LMA'!$A$1:$BK$1003,RelGegevens!$A473+'Data LMA'!$A$2,RelGegevens!H$2))</f>
        <v/>
      </c>
      <c r="I473" s="5" t="str">
        <f>IF(INDEX('Afvalgegevens LMA'!$A$1:$BK$1003,RelGegevens!$A473+'Data LMA'!$A$2,RelGegevens!I$2)="","",INDEX('Afvalgegevens LMA'!$A$1:$BK$1003,RelGegevens!$A473+'Data LMA'!$A$2,RelGegevens!I$2))</f>
        <v/>
      </c>
      <c r="J473" s="5" t="str">
        <f>IF(INDEX('Afvalgegevens LMA'!$A$1:$BK$1003,RelGegevens!$A473+'Data LMA'!$A$2,RelGegevens!J$2)="","",INDEX('Afvalgegevens LMA'!$A$1:$BK$1003,RelGegevens!$A473+'Data LMA'!$A$2,RelGegevens!J$2))</f>
        <v/>
      </c>
      <c r="K473" s="5" t="str">
        <f>IF(INDEX('Afvalgegevens LMA'!$A$1:$BK$1003,RelGegevens!$A473+'Data LMA'!$A$2,RelGegevens!K$2)="","",INDEX('Afvalgegevens LMA'!$A$1:$BK$1003,RelGegevens!$A473+'Data LMA'!$A$2,RelGegevens!K$2))</f>
        <v/>
      </c>
      <c r="L473" s="5" t="str">
        <f>IF(INDEX('Afvalgegevens LMA'!$A$1:$BK$1003,RelGegevens!$A473+'Data LMA'!$A$2,RelGegevens!L$2)="","",INDEX('Afvalgegevens LMA'!$A$1:$BK$1003,RelGegevens!$A473+'Data LMA'!$A$2,RelGegevens!L$2))</f>
        <v/>
      </c>
      <c r="M473" s="5" t="str">
        <f>IF(INDEX('Afvalgegevens LMA'!$A$1:$BK$1003,RelGegevens!$A473+'Data LMA'!$A$2,RelGegevens!M$2)="","",INDEX('Afvalgegevens LMA'!$A$1:$BK$1003,RelGegevens!$A473+'Data LMA'!$A$2,RelGegevens!M$2))</f>
        <v/>
      </c>
    </row>
    <row r="474" spans="1:13" x14ac:dyDescent="0.25">
      <c r="A474" s="8">
        <f t="shared" si="48"/>
        <v>472</v>
      </c>
      <c r="B474" s="8" t="str">
        <f t="shared" si="49"/>
        <v/>
      </c>
      <c r="C474" s="8" t="str">
        <f t="shared" si="50"/>
        <v/>
      </c>
      <c r="D474" s="5">
        <f t="shared" si="51"/>
        <v>-1</v>
      </c>
      <c r="E474" s="5">
        <f t="shared" si="52"/>
        <v>-1</v>
      </c>
      <c r="F474" s="5" t="str">
        <f t="shared" si="53"/>
        <v/>
      </c>
      <c r="G474" s="5" t="str">
        <f>IF(INDEX('Afvalgegevens LMA'!$A$1:$BK$1003,RelGegevens!$A474+'Data LMA'!$A$2,RelGegevens!G$2)="","",INDEX('Afvalgegevens LMA'!$A$1:$BK$1003,RelGegevens!$A474+'Data LMA'!$A$2,RelGegevens!G$2))</f>
        <v/>
      </c>
      <c r="H474" s="5" t="str">
        <f>IF(INDEX('Afvalgegevens LMA'!$A$1:$BK$1003,RelGegevens!$A474+'Data LMA'!$A$2,RelGegevens!H$2)="","",INDEX('Afvalgegevens LMA'!$A$1:$BK$1003,RelGegevens!$A474+'Data LMA'!$A$2,RelGegevens!H$2))</f>
        <v/>
      </c>
      <c r="I474" s="5" t="str">
        <f>IF(INDEX('Afvalgegevens LMA'!$A$1:$BK$1003,RelGegevens!$A474+'Data LMA'!$A$2,RelGegevens!I$2)="","",INDEX('Afvalgegevens LMA'!$A$1:$BK$1003,RelGegevens!$A474+'Data LMA'!$A$2,RelGegevens!I$2))</f>
        <v/>
      </c>
      <c r="J474" s="5" t="str">
        <f>IF(INDEX('Afvalgegevens LMA'!$A$1:$BK$1003,RelGegevens!$A474+'Data LMA'!$A$2,RelGegevens!J$2)="","",INDEX('Afvalgegevens LMA'!$A$1:$BK$1003,RelGegevens!$A474+'Data LMA'!$A$2,RelGegevens!J$2))</f>
        <v/>
      </c>
      <c r="K474" s="5" t="str">
        <f>IF(INDEX('Afvalgegevens LMA'!$A$1:$BK$1003,RelGegevens!$A474+'Data LMA'!$A$2,RelGegevens!K$2)="","",INDEX('Afvalgegevens LMA'!$A$1:$BK$1003,RelGegevens!$A474+'Data LMA'!$A$2,RelGegevens!K$2))</f>
        <v/>
      </c>
      <c r="L474" s="5" t="str">
        <f>IF(INDEX('Afvalgegevens LMA'!$A$1:$BK$1003,RelGegevens!$A474+'Data LMA'!$A$2,RelGegevens!L$2)="","",INDEX('Afvalgegevens LMA'!$A$1:$BK$1003,RelGegevens!$A474+'Data LMA'!$A$2,RelGegevens!L$2))</f>
        <v/>
      </c>
      <c r="M474" s="5" t="str">
        <f>IF(INDEX('Afvalgegevens LMA'!$A$1:$BK$1003,RelGegevens!$A474+'Data LMA'!$A$2,RelGegevens!M$2)="","",INDEX('Afvalgegevens LMA'!$A$1:$BK$1003,RelGegevens!$A474+'Data LMA'!$A$2,RelGegevens!M$2))</f>
        <v/>
      </c>
    </row>
    <row r="475" spans="1:13" x14ac:dyDescent="0.25">
      <c r="A475" s="8">
        <f t="shared" si="48"/>
        <v>473</v>
      </c>
      <c r="B475" s="8" t="str">
        <f t="shared" si="49"/>
        <v/>
      </c>
      <c r="C475" s="8" t="str">
        <f t="shared" si="50"/>
        <v/>
      </c>
      <c r="D475" s="5">
        <f t="shared" si="51"/>
        <v>-1</v>
      </c>
      <c r="E475" s="5">
        <f t="shared" si="52"/>
        <v>-1</v>
      </c>
      <c r="F475" s="5" t="str">
        <f t="shared" si="53"/>
        <v/>
      </c>
      <c r="G475" s="5" t="str">
        <f>IF(INDEX('Afvalgegevens LMA'!$A$1:$BK$1003,RelGegevens!$A475+'Data LMA'!$A$2,RelGegevens!G$2)="","",INDEX('Afvalgegevens LMA'!$A$1:$BK$1003,RelGegevens!$A475+'Data LMA'!$A$2,RelGegevens!G$2))</f>
        <v/>
      </c>
      <c r="H475" s="5" t="str">
        <f>IF(INDEX('Afvalgegevens LMA'!$A$1:$BK$1003,RelGegevens!$A475+'Data LMA'!$A$2,RelGegevens!H$2)="","",INDEX('Afvalgegevens LMA'!$A$1:$BK$1003,RelGegevens!$A475+'Data LMA'!$A$2,RelGegevens!H$2))</f>
        <v/>
      </c>
      <c r="I475" s="5" t="str">
        <f>IF(INDEX('Afvalgegevens LMA'!$A$1:$BK$1003,RelGegevens!$A475+'Data LMA'!$A$2,RelGegevens!I$2)="","",INDEX('Afvalgegevens LMA'!$A$1:$BK$1003,RelGegevens!$A475+'Data LMA'!$A$2,RelGegevens!I$2))</f>
        <v/>
      </c>
      <c r="J475" s="5" t="str">
        <f>IF(INDEX('Afvalgegevens LMA'!$A$1:$BK$1003,RelGegevens!$A475+'Data LMA'!$A$2,RelGegevens!J$2)="","",INDEX('Afvalgegevens LMA'!$A$1:$BK$1003,RelGegevens!$A475+'Data LMA'!$A$2,RelGegevens!J$2))</f>
        <v/>
      </c>
      <c r="K475" s="5" t="str">
        <f>IF(INDEX('Afvalgegevens LMA'!$A$1:$BK$1003,RelGegevens!$A475+'Data LMA'!$A$2,RelGegevens!K$2)="","",INDEX('Afvalgegevens LMA'!$A$1:$BK$1003,RelGegevens!$A475+'Data LMA'!$A$2,RelGegevens!K$2))</f>
        <v/>
      </c>
      <c r="L475" s="5" t="str">
        <f>IF(INDEX('Afvalgegevens LMA'!$A$1:$BK$1003,RelGegevens!$A475+'Data LMA'!$A$2,RelGegevens!L$2)="","",INDEX('Afvalgegevens LMA'!$A$1:$BK$1003,RelGegevens!$A475+'Data LMA'!$A$2,RelGegevens!L$2))</f>
        <v/>
      </c>
      <c r="M475" s="5" t="str">
        <f>IF(INDEX('Afvalgegevens LMA'!$A$1:$BK$1003,RelGegevens!$A475+'Data LMA'!$A$2,RelGegevens!M$2)="","",INDEX('Afvalgegevens LMA'!$A$1:$BK$1003,RelGegevens!$A475+'Data LMA'!$A$2,RelGegevens!M$2))</f>
        <v/>
      </c>
    </row>
    <row r="476" spans="1:13" x14ac:dyDescent="0.25">
      <c r="A476" s="8">
        <f t="shared" si="48"/>
        <v>474</v>
      </c>
      <c r="B476" s="8" t="str">
        <f t="shared" si="49"/>
        <v/>
      </c>
      <c r="C476" s="8" t="str">
        <f t="shared" si="50"/>
        <v/>
      </c>
      <c r="D476" s="5">
        <f t="shared" si="51"/>
        <v>-1</v>
      </c>
      <c r="E476" s="5">
        <f t="shared" si="52"/>
        <v>-1</v>
      </c>
      <c r="F476" s="5" t="str">
        <f t="shared" si="53"/>
        <v/>
      </c>
      <c r="G476" s="5" t="str">
        <f>IF(INDEX('Afvalgegevens LMA'!$A$1:$BK$1003,RelGegevens!$A476+'Data LMA'!$A$2,RelGegevens!G$2)="","",INDEX('Afvalgegevens LMA'!$A$1:$BK$1003,RelGegevens!$A476+'Data LMA'!$A$2,RelGegevens!G$2))</f>
        <v/>
      </c>
      <c r="H476" s="5" t="str">
        <f>IF(INDEX('Afvalgegevens LMA'!$A$1:$BK$1003,RelGegevens!$A476+'Data LMA'!$A$2,RelGegevens!H$2)="","",INDEX('Afvalgegevens LMA'!$A$1:$BK$1003,RelGegevens!$A476+'Data LMA'!$A$2,RelGegevens!H$2))</f>
        <v/>
      </c>
      <c r="I476" s="5" t="str">
        <f>IF(INDEX('Afvalgegevens LMA'!$A$1:$BK$1003,RelGegevens!$A476+'Data LMA'!$A$2,RelGegevens!I$2)="","",INDEX('Afvalgegevens LMA'!$A$1:$BK$1003,RelGegevens!$A476+'Data LMA'!$A$2,RelGegevens!I$2))</f>
        <v/>
      </c>
      <c r="J476" s="5" t="str">
        <f>IF(INDEX('Afvalgegevens LMA'!$A$1:$BK$1003,RelGegevens!$A476+'Data LMA'!$A$2,RelGegevens!J$2)="","",INDEX('Afvalgegevens LMA'!$A$1:$BK$1003,RelGegevens!$A476+'Data LMA'!$A$2,RelGegevens!J$2))</f>
        <v/>
      </c>
      <c r="K476" s="5" t="str">
        <f>IF(INDEX('Afvalgegevens LMA'!$A$1:$BK$1003,RelGegevens!$A476+'Data LMA'!$A$2,RelGegevens!K$2)="","",INDEX('Afvalgegevens LMA'!$A$1:$BK$1003,RelGegevens!$A476+'Data LMA'!$A$2,RelGegevens!K$2))</f>
        <v/>
      </c>
      <c r="L476" s="5" t="str">
        <f>IF(INDEX('Afvalgegevens LMA'!$A$1:$BK$1003,RelGegevens!$A476+'Data LMA'!$A$2,RelGegevens!L$2)="","",INDEX('Afvalgegevens LMA'!$A$1:$BK$1003,RelGegevens!$A476+'Data LMA'!$A$2,RelGegevens!L$2))</f>
        <v/>
      </c>
      <c r="M476" s="5" t="str">
        <f>IF(INDEX('Afvalgegevens LMA'!$A$1:$BK$1003,RelGegevens!$A476+'Data LMA'!$A$2,RelGegevens!M$2)="","",INDEX('Afvalgegevens LMA'!$A$1:$BK$1003,RelGegevens!$A476+'Data LMA'!$A$2,RelGegevens!M$2))</f>
        <v/>
      </c>
    </row>
    <row r="477" spans="1:13" x14ac:dyDescent="0.25">
      <c r="A477" s="8">
        <f t="shared" si="48"/>
        <v>475</v>
      </c>
      <c r="B477" s="8" t="str">
        <f t="shared" si="49"/>
        <v/>
      </c>
      <c r="C477" s="8" t="str">
        <f t="shared" si="50"/>
        <v/>
      </c>
      <c r="D477" s="5">
        <f t="shared" si="51"/>
        <v>-1</v>
      </c>
      <c r="E477" s="5">
        <f t="shared" si="52"/>
        <v>-1</v>
      </c>
      <c r="F477" s="5" t="str">
        <f t="shared" si="53"/>
        <v/>
      </c>
      <c r="G477" s="5" t="str">
        <f>IF(INDEX('Afvalgegevens LMA'!$A$1:$BK$1003,RelGegevens!$A477+'Data LMA'!$A$2,RelGegevens!G$2)="","",INDEX('Afvalgegevens LMA'!$A$1:$BK$1003,RelGegevens!$A477+'Data LMA'!$A$2,RelGegevens!G$2))</f>
        <v/>
      </c>
      <c r="H477" s="5" t="str">
        <f>IF(INDEX('Afvalgegevens LMA'!$A$1:$BK$1003,RelGegevens!$A477+'Data LMA'!$A$2,RelGegevens!H$2)="","",INDEX('Afvalgegevens LMA'!$A$1:$BK$1003,RelGegevens!$A477+'Data LMA'!$A$2,RelGegevens!H$2))</f>
        <v/>
      </c>
      <c r="I477" s="5" t="str">
        <f>IF(INDEX('Afvalgegevens LMA'!$A$1:$BK$1003,RelGegevens!$A477+'Data LMA'!$A$2,RelGegevens!I$2)="","",INDEX('Afvalgegevens LMA'!$A$1:$BK$1003,RelGegevens!$A477+'Data LMA'!$A$2,RelGegevens!I$2))</f>
        <v/>
      </c>
      <c r="J477" s="5" t="str">
        <f>IF(INDEX('Afvalgegevens LMA'!$A$1:$BK$1003,RelGegevens!$A477+'Data LMA'!$A$2,RelGegevens!J$2)="","",INDEX('Afvalgegevens LMA'!$A$1:$BK$1003,RelGegevens!$A477+'Data LMA'!$A$2,RelGegevens!J$2))</f>
        <v/>
      </c>
      <c r="K477" s="5" t="str">
        <f>IF(INDEX('Afvalgegevens LMA'!$A$1:$BK$1003,RelGegevens!$A477+'Data LMA'!$A$2,RelGegevens!K$2)="","",INDEX('Afvalgegevens LMA'!$A$1:$BK$1003,RelGegevens!$A477+'Data LMA'!$A$2,RelGegevens!K$2))</f>
        <v/>
      </c>
      <c r="L477" s="5" t="str">
        <f>IF(INDEX('Afvalgegevens LMA'!$A$1:$BK$1003,RelGegevens!$A477+'Data LMA'!$A$2,RelGegevens!L$2)="","",INDEX('Afvalgegevens LMA'!$A$1:$BK$1003,RelGegevens!$A477+'Data LMA'!$A$2,RelGegevens!L$2))</f>
        <v/>
      </c>
      <c r="M477" s="5" t="str">
        <f>IF(INDEX('Afvalgegevens LMA'!$A$1:$BK$1003,RelGegevens!$A477+'Data LMA'!$A$2,RelGegevens!M$2)="","",INDEX('Afvalgegevens LMA'!$A$1:$BK$1003,RelGegevens!$A477+'Data LMA'!$A$2,RelGegevens!M$2))</f>
        <v/>
      </c>
    </row>
    <row r="478" spans="1:13" x14ac:dyDescent="0.25">
      <c r="A478" s="8">
        <f t="shared" si="48"/>
        <v>476</v>
      </c>
      <c r="B478" s="8" t="str">
        <f t="shared" si="49"/>
        <v/>
      </c>
      <c r="C478" s="8" t="str">
        <f t="shared" si="50"/>
        <v/>
      </c>
      <c r="D478" s="5">
        <f t="shared" si="51"/>
        <v>-1</v>
      </c>
      <c r="E478" s="5">
        <f t="shared" si="52"/>
        <v>-1</v>
      </c>
      <c r="F478" s="5" t="str">
        <f t="shared" si="53"/>
        <v/>
      </c>
      <c r="G478" s="5" t="str">
        <f>IF(INDEX('Afvalgegevens LMA'!$A$1:$BK$1003,RelGegevens!$A478+'Data LMA'!$A$2,RelGegevens!G$2)="","",INDEX('Afvalgegevens LMA'!$A$1:$BK$1003,RelGegevens!$A478+'Data LMA'!$A$2,RelGegevens!G$2))</f>
        <v/>
      </c>
      <c r="H478" s="5" t="str">
        <f>IF(INDEX('Afvalgegevens LMA'!$A$1:$BK$1003,RelGegevens!$A478+'Data LMA'!$A$2,RelGegevens!H$2)="","",INDEX('Afvalgegevens LMA'!$A$1:$BK$1003,RelGegevens!$A478+'Data LMA'!$A$2,RelGegevens!H$2))</f>
        <v/>
      </c>
      <c r="I478" s="5" t="str">
        <f>IF(INDEX('Afvalgegevens LMA'!$A$1:$BK$1003,RelGegevens!$A478+'Data LMA'!$A$2,RelGegevens!I$2)="","",INDEX('Afvalgegevens LMA'!$A$1:$BK$1003,RelGegevens!$A478+'Data LMA'!$A$2,RelGegevens!I$2))</f>
        <v/>
      </c>
      <c r="J478" s="5" t="str">
        <f>IF(INDEX('Afvalgegevens LMA'!$A$1:$BK$1003,RelGegevens!$A478+'Data LMA'!$A$2,RelGegevens!J$2)="","",INDEX('Afvalgegevens LMA'!$A$1:$BK$1003,RelGegevens!$A478+'Data LMA'!$A$2,RelGegevens!J$2))</f>
        <v/>
      </c>
      <c r="K478" s="5" t="str">
        <f>IF(INDEX('Afvalgegevens LMA'!$A$1:$BK$1003,RelGegevens!$A478+'Data LMA'!$A$2,RelGegevens!K$2)="","",INDEX('Afvalgegevens LMA'!$A$1:$BK$1003,RelGegevens!$A478+'Data LMA'!$A$2,RelGegevens!K$2))</f>
        <v/>
      </c>
      <c r="L478" s="5" t="str">
        <f>IF(INDEX('Afvalgegevens LMA'!$A$1:$BK$1003,RelGegevens!$A478+'Data LMA'!$A$2,RelGegevens!L$2)="","",INDEX('Afvalgegevens LMA'!$A$1:$BK$1003,RelGegevens!$A478+'Data LMA'!$A$2,RelGegevens!L$2))</f>
        <v/>
      </c>
      <c r="M478" s="5" t="str">
        <f>IF(INDEX('Afvalgegevens LMA'!$A$1:$BK$1003,RelGegevens!$A478+'Data LMA'!$A$2,RelGegevens!M$2)="","",INDEX('Afvalgegevens LMA'!$A$1:$BK$1003,RelGegevens!$A478+'Data LMA'!$A$2,RelGegevens!M$2))</f>
        <v/>
      </c>
    </row>
    <row r="479" spans="1:13" x14ac:dyDescent="0.25">
      <c r="A479" s="8">
        <f t="shared" si="48"/>
        <v>477</v>
      </c>
      <c r="B479" s="8" t="str">
        <f t="shared" si="49"/>
        <v/>
      </c>
      <c r="C479" s="8" t="str">
        <f t="shared" si="50"/>
        <v/>
      </c>
      <c r="D479" s="5">
        <f t="shared" si="51"/>
        <v>-1</v>
      </c>
      <c r="E479" s="5">
        <f t="shared" si="52"/>
        <v>-1</v>
      </c>
      <c r="F479" s="5" t="str">
        <f t="shared" si="53"/>
        <v/>
      </c>
      <c r="G479" s="5" t="str">
        <f>IF(INDEX('Afvalgegevens LMA'!$A$1:$BK$1003,RelGegevens!$A479+'Data LMA'!$A$2,RelGegevens!G$2)="","",INDEX('Afvalgegevens LMA'!$A$1:$BK$1003,RelGegevens!$A479+'Data LMA'!$A$2,RelGegevens!G$2))</f>
        <v/>
      </c>
      <c r="H479" s="5" t="str">
        <f>IF(INDEX('Afvalgegevens LMA'!$A$1:$BK$1003,RelGegevens!$A479+'Data LMA'!$A$2,RelGegevens!H$2)="","",INDEX('Afvalgegevens LMA'!$A$1:$BK$1003,RelGegevens!$A479+'Data LMA'!$A$2,RelGegevens!H$2))</f>
        <v/>
      </c>
      <c r="I479" s="5" t="str">
        <f>IF(INDEX('Afvalgegevens LMA'!$A$1:$BK$1003,RelGegevens!$A479+'Data LMA'!$A$2,RelGegevens!I$2)="","",INDEX('Afvalgegevens LMA'!$A$1:$BK$1003,RelGegevens!$A479+'Data LMA'!$A$2,RelGegevens!I$2))</f>
        <v/>
      </c>
      <c r="J479" s="5" t="str">
        <f>IF(INDEX('Afvalgegevens LMA'!$A$1:$BK$1003,RelGegevens!$A479+'Data LMA'!$A$2,RelGegevens!J$2)="","",INDEX('Afvalgegevens LMA'!$A$1:$BK$1003,RelGegevens!$A479+'Data LMA'!$A$2,RelGegevens!J$2))</f>
        <v/>
      </c>
      <c r="K479" s="5" t="str">
        <f>IF(INDEX('Afvalgegevens LMA'!$A$1:$BK$1003,RelGegevens!$A479+'Data LMA'!$A$2,RelGegevens!K$2)="","",INDEX('Afvalgegevens LMA'!$A$1:$BK$1003,RelGegevens!$A479+'Data LMA'!$A$2,RelGegevens!K$2))</f>
        <v/>
      </c>
      <c r="L479" s="5" t="str">
        <f>IF(INDEX('Afvalgegevens LMA'!$A$1:$BK$1003,RelGegevens!$A479+'Data LMA'!$A$2,RelGegevens!L$2)="","",INDEX('Afvalgegevens LMA'!$A$1:$BK$1003,RelGegevens!$A479+'Data LMA'!$A$2,RelGegevens!L$2))</f>
        <v/>
      </c>
      <c r="M479" s="5" t="str">
        <f>IF(INDEX('Afvalgegevens LMA'!$A$1:$BK$1003,RelGegevens!$A479+'Data LMA'!$A$2,RelGegevens!M$2)="","",INDEX('Afvalgegevens LMA'!$A$1:$BK$1003,RelGegevens!$A479+'Data LMA'!$A$2,RelGegevens!M$2))</f>
        <v/>
      </c>
    </row>
    <row r="480" spans="1:13" x14ac:dyDescent="0.25">
      <c r="A480" s="8">
        <f t="shared" si="48"/>
        <v>478</v>
      </c>
      <c r="B480" s="8" t="str">
        <f t="shared" si="49"/>
        <v/>
      </c>
      <c r="C480" s="8" t="str">
        <f t="shared" si="50"/>
        <v/>
      </c>
      <c r="D480" s="5">
        <f t="shared" si="51"/>
        <v>-1</v>
      </c>
      <c r="E480" s="5">
        <f t="shared" si="52"/>
        <v>-1</v>
      </c>
      <c r="F480" s="5" t="str">
        <f t="shared" si="53"/>
        <v/>
      </c>
      <c r="G480" s="5" t="str">
        <f>IF(INDEX('Afvalgegevens LMA'!$A$1:$BK$1003,RelGegevens!$A480+'Data LMA'!$A$2,RelGegevens!G$2)="","",INDEX('Afvalgegevens LMA'!$A$1:$BK$1003,RelGegevens!$A480+'Data LMA'!$A$2,RelGegevens!G$2))</f>
        <v/>
      </c>
      <c r="H480" s="5" t="str">
        <f>IF(INDEX('Afvalgegevens LMA'!$A$1:$BK$1003,RelGegevens!$A480+'Data LMA'!$A$2,RelGegevens!H$2)="","",INDEX('Afvalgegevens LMA'!$A$1:$BK$1003,RelGegevens!$A480+'Data LMA'!$A$2,RelGegevens!H$2))</f>
        <v/>
      </c>
      <c r="I480" s="5" t="str">
        <f>IF(INDEX('Afvalgegevens LMA'!$A$1:$BK$1003,RelGegevens!$A480+'Data LMA'!$A$2,RelGegevens!I$2)="","",INDEX('Afvalgegevens LMA'!$A$1:$BK$1003,RelGegevens!$A480+'Data LMA'!$A$2,RelGegevens!I$2))</f>
        <v/>
      </c>
      <c r="J480" s="5" t="str">
        <f>IF(INDEX('Afvalgegevens LMA'!$A$1:$BK$1003,RelGegevens!$A480+'Data LMA'!$A$2,RelGegevens!J$2)="","",INDEX('Afvalgegevens LMA'!$A$1:$BK$1003,RelGegevens!$A480+'Data LMA'!$A$2,RelGegevens!J$2))</f>
        <v/>
      </c>
      <c r="K480" s="5" t="str">
        <f>IF(INDEX('Afvalgegevens LMA'!$A$1:$BK$1003,RelGegevens!$A480+'Data LMA'!$A$2,RelGegevens!K$2)="","",INDEX('Afvalgegevens LMA'!$A$1:$BK$1003,RelGegevens!$A480+'Data LMA'!$A$2,RelGegevens!K$2))</f>
        <v/>
      </c>
      <c r="L480" s="5" t="str">
        <f>IF(INDEX('Afvalgegevens LMA'!$A$1:$BK$1003,RelGegevens!$A480+'Data LMA'!$A$2,RelGegevens!L$2)="","",INDEX('Afvalgegevens LMA'!$A$1:$BK$1003,RelGegevens!$A480+'Data LMA'!$A$2,RelGegevens!L$2))</f>
        <v/>
      </c>
      <c r="M480" s="5" t="str">
        <f>IF(INDEX('Afvalgegevens LMA'!$A$1:$BK$1003,RelGegevens!$A480+'Data LMA'!$A$2,RelGegevens!M$2)="","",INDEX('Afvalgegevens LMA'!$A$1:$BK$1003,RelGegevens!$A480+'Data LMA'!$A$2,RelGegevens!M$2))</f>
        <v/>
      </c>
    </row>
    <row r="481" spans="1:13" x14ac:dyDescent="0.25">
      <c r="A481" s="8">
        <f t="shared" si="48"/>
        <v>479</v>
      </c>
      <c r="B481" s="8" t="str">
        <f t="shared" si="49"/>
        <v/>
      </c>
      <c r="C481" s="8" t="str">
        <f t="shared" si="50"/>
        <v/>
      </c>
      <c r="D481" s="5">
        <f t="shared" si="51"/>
        <v>-1</v>
      </c>
      <c r="E481" s="5">
        <f t="shared" si="52"/>
        <v>-1</v>
      </c>
      <c r="F481" s="5" t="str">
        <f t="shared" si="53"/>
        <v/>
      </c>
      <c r="G481" s="5" t="str">
        <f>IF(INDEX('Afvalgegevens LMA'!$A$1:$BK$1003,RelGegevens!$A481+'Data LMA'!$A$2,RelGegevens!G$2)="","",INDEX('Afvalgegevens LMA'!$A$1:$BK$1003,RelGegevens!$A481+'Data LMA'!$A$2,RelGegevens!G$2))</f>
        <v/>
      </c>
      <c r="H481" s="5" t="str">
        <f>IF(INDEX('Afvalgegevens LMA'!$A$1:$BK$1003,RelGegevens!$A481+'Data LMA'!$A$2,RelGegevens!H$2)="","",INDEX('Afvalgegevens LMA'!$A$1:$BK$1003,RelGegevens!$A481+'Data LMA'!$A$2,RelGegevens!H$2))</f>
        <v/>
      </c>
      <c r="I481" s="5" t="str">
        <f>IF(INDEX('Afvalgegevens LMA'!$A$1:$BK$1003,RelGegevens!$A481+'Data LMA'!$A$2,RelGegevens!I$2)="","",INDEX('Afvalgegevens LMA'!$A$1:$BK$1003,RelGegevens!$A481+'Data LMA'!$A$2,RelGegevens!I$2))</f>
        <v/>
      </c>
      <c r="J481" s="5" t="str">
        <f>IF(INDEX('Afvalgegevens LMA'!$A$1:$BK$1003,RelGegevens!$A481+'Data LMA'!$A$2,RelGegevens!J$2)="","",INDEX('Afvalgegevens LMA'!$A$1:$BK$1003,RelGegevens!$A481+'Data LMA'!$A$2,RelGegevens!J$2))</f>
        <v/>
      </c>
      <c r="K481" s="5" t="str">
        <f>IF(INDEX('Afvalgegevens LMA'!$A$1:$BK$1003,RelGegevens!$A481+'Data LMA'!$A$2,RelGegevens!K$2)="","",INDEX('Afvalgegevens LMA'!$A$1:$BK$1003,RelGegevens!$A481+'Data LMA'!$A$2,RelGegevens!K$2))</f>
        <v/>
      </c>
      <c r="L481" s="5" t="str">
        <f>IF(INDEX('Afvalgegevens LMA'!$A$1:$BK$1003,RelGegevens!$A481+'Data LMA'!$A$2,RelGegevens!L$2)="","",INDEX('Afvalgegevens LMA'!$A$1:$BK$1003,RelGegevens!$A481+'Data LMA'!$A$2,RelGegevens!L$2))</f>
        <v/>
      </c>
      <c r="M481" s="5" t="str">
        <f>IF(INDEX('Afvalgegevens LMA'!$A$1:$BK$1003,RelGegevens!$A481+'Data LMA'!$A$2,RelGegevens!M$2)="","",INDEX('Afvalgegevens LMA'!$A$1:$BK$1003,RelGegevens!$A481+'Data LMA'!$A$2,RelGegevens!M$2))</f>
        <v/>
      </c>
    </row>
    <row r="482" spans="1:13" x14ac:dyDescent="0.25">
      <c r="A482" s="8">
        <f t="shared" si="48"/>
        <v>480</v>
      </c>
      <c r="B482" s="8" t="str">
        <f t="shared" si="49"/>
        <v/>
      </c>
      <c r="C482" s="8" t="str">
        <f t="shared" si="50"/>
        <v/>
      </c>
      <c r="D482" s="5">
        <f t="shared" si="51"/>
        <v>-1</v>
      </c>
      <c r="E482" s="5">
        <f t="shared" si="52"/>
        <v>-1</v>
      </c>
      <c r="F482" s="5" t="str">
        <f t="shared" si="53"/>
        <v/>
      </c>
      <c r="G482" s="5" t="str">
        <f>IF(INDEX('Afvalgegevens LMA'!$A$1:$BK$1003,RelGegevens!$A482+'Data LMA'!$A$2,RelGegevens!G$2)="","",INDEX('Afvalgegevens LMA'!$A$1:$BK$1003,RelGegevens!$A482+'Data LMA'!$A$2,RelGegevens!G$2))</f>
        <v/>
      </c>
      <c r="H482" s="5" t="str">
        <f>IF(INDEX('Afvalgegevens LMA'!$A$1:$BK$1003,RelGegevens!$A482+'Data LMA'!$A$2,RelGegevens!H$2)="","",INDEX('Afvalgegevens LMA'!$A$1:$BK$1003,RelGegevens!$A482+'Data LMA'!$A$2,RelGegevens!H$2))</f>
        <v/>
      </c>
      <c r="I482" s="5" t="str">
        <f>IF(INDEX('Afvalgegevens LMA'!$A$1:$BK$1003,RelGegevens!$A482+'Data LMA'!$A$2,RelGegevens!I$2)="","",INDEX('Afvalgegevens LMA'!$A$1:$BK$1003,RelGegevens!$A482+'Data LMA'!$A$2,RelGegevens!I$2))</f>
        <v/>
      </c>
      <c r="J482" s="5" t="str">
        <f>IF(INDEX('Afvalgegevens LMA'!$A$1:$BK$1003,RelGegevens!$A482+'Data LMA'!$A$2,RelGegevens!J$2)="","",INDEX('Afvalgegevens LMA'!$A$1:$BK$1003,RelGegevens!$A482+'Data LMA'!$A$2,RelGegevens!J$2))</f>
        <v/>
      </c>
      <c r="K482" s="5" t="str">
        <f>IF(INDEX('Afvalgegevens LMA'!$A$1:$BK$1003,RelGegevens!$A482+'Data LMA'!$A$2,RelGegevens!K$2)="","",INDEX('Afvalgegevens LMA'!$A$1:$BK$1003,RelGegevens!$A482+'Data LMA'!$A$2,RelGegevens!K$2))</f>
        <v/>
      </c>
      <c r="L482" s="5" t="str">
        <f>IF(INDEX('Afvalgegevens LMA'!$A$1:$BK$1003,RelGegevens!$A482+'Data LMA'!$A$2,RelGegevens!L$2)="","",INDEX('Afvalgegevens LMA'!$A$1:$BK$1003,RelGegevens!$A482+'Data LMA'!$A$2,RelGegevens!L$2))</f>
        <v/>
      </c>
      <c r="M482" s="5" t="str">
        <f>IF(INDEX('Afvalgegevens LMA'!$A$1:$BK$1003,RelGegevens!$A482+'Data LMA'!$A$2,RelGegevens!M$2)="","",INDEX('Afvalgegevens LMA'!$A$1:$BK$1003,RelGegevens!$A482+'Data LMA'!$A$2,RelGegevens!M$2))</f>
        <v/>
      </c>
    </row>
    <row r="483" spans="1:13" x14ac:dyDescent="0.25">
      <c r="A483" s="8">
        <f t="shared" si="48"/>
        <v>481</v>
      </c>
      <c r="B483" s="8" t="str">
        <f t="shared" si="49"/>
        <v/>
      </c>
      <c r="C483" s="8" t="str">
        <f t="shared" si="50"/>
        <v/>
      </c>
      <c r="D483" s="5">
        <f t="shared" si="51"/>
        <v>-1</v>
      </c>
      <c r="E483" s="5">
        <f t="shared" si="52"/>
        <v>-1</v>
      </c>
      <c r="F483" s="5" t="str">
        <f t="shared" si="53"/>
        <v/>
      </c>
      <c r="G483" s="5" t="str">
        <f>IF(INDEX('Afvalgegevens LMA'!$A$1:$BK$1003,RelGegevens!$A483+'Data LMA'!$A$2,RelGegevens!G$2)="","",INDEX('Afvalgegevens LMA'!$A$1:$BK$1003,RelGegevens!$A483+'Data LMA'!$A$2,RelGegevens!G$2))</f>
        <v/>
      </c>
      <c r="H483" s="5" t="str">
        <f>IF(INDEX('Afvalgegevens LMA'!$A$1:$BK$1003,RelGegevens!$A483+'Data LMA'!$A$2,RelGegevens!H$2)="","",INDEX('Afvalgegevens LMA'!$A$1:$BK$1003,RelGegevens!$A483+'Data LMA'!$A$2,RelGegevens!H$2))</f>
        <v/>
      </c>
      <c r="I483" s="5" t="str">
        <f>IF(INDEX('Afvalgegevens LMA'!$A$1:$BK$1003,RelGegevens!$A483+'Data LMA'!$A$2,RelGegevens!I$2)="","",INDEX('Afvalgegevens LMA'!$A$1:$BK$1003,RelGegevens!$A483+'Data LMA'!$A$2,RelGegevens!I$2))</f>
        <v/>
      </c>
      <c r="J483" s="5" t="str">
        <f>IF(INDEX('Afvalgegevens LMA'!$A$1:$BK$1003,RelGegevens!$A483+'Data LMA'!$A$2,RelGegevens!J$2)="","",INDEX('Afvalgegevens LMA'!$A$1:$BK$1003,RelGegevens!$A483+'Data LMA'!$A$2,RelGegevens!J$2))</f>
        <v/>
      </c>
      <c r="K483" s="5" t="str">
        <f>IF(INDEX('Afvalgegevens LMA'!$A$1:$BK$1003,RelGegevens!$A483+'Data LMA'!$A$2,RelGegevens!K$2)="","",INDEX('Afvalgegevens LMA'!$A$1:$BK$1003,RelGegevens!$A483+'Data LMA'!$A$2,RelGegevens!K$2))</f>
        <v/>
      </c>
      <c r="L483" s="5" t="str">
        <f>IF(INDEX('Afvalgegevens LMA'!$A$1:$BK$1003,RelGegevens!$A483+'Data LMA'!$A$2,RelGegevens!L$2)="","",INDEX('Afvalgegevens LMA'!$A$1:$BK$1003,RelGegevens!$A483+'Data LMA'!$A$2,RelGegevens!L$2))</f>
        <v/>
      </c>
      <c r="M483" s="5" t="str">
        <f>IF(INDEX('Afvalgegevens LMA'!$A$1:$BK$1003,RelGegevens!$A483+'Data LMA'!$A$2,RelGegevens!M$2)="","",INDEX('Afvalgegevens LMA'!$A$1:$BK$1003,RelGegevens!$A483+'Data LMA'!$A$2,RelGegevens!M$2))</f>
        <v/>
      </c>
    </row>
    <row r="484" spans="1:13" x14ac:dyDescent="0.25">
      <c r="A484" s="8">
        <f t="shared" si="48"/>
        <v>482</v>
      </c>
      <c r="B484" s="8" t="str">
        <f t="shared" si="49"/>
        <v/>
      </c>
      <c r="C484" s="8" t="str">
        <f t="shared" si="50"/>
        <v/>
      </c>
      <c r="D484" s="5">
        <f t="shared" si="51"/>
        <v>-1</v>
      </c>
      <c r="E484" s="5">
        <f t="shared" si="52"/>
        <v>-1</v>
      </c>
      <c r="F484" s="5" t="str">
        <f t="shared" si="53"/>
        <v/>
      </c>
      <c r="G484" s="5" t="str">
        <f>IF(INDEX('Afvalgegevens LMA'!$A$1:$BK$1003,RelGegevens!$A484+'Data LMA'!$A$2,RelGegevens!G$2)="","",INDEX('Afvalgegevens LMA'!$A$1:$BK$1003,RelGegevens!$A484+'Data LMA'!$A$2,RelGegevens!G$2))</f>
        <v/>
      </c>
      <c r="H484" s="5" t="str">
        <f>IF(INDEX('Afvalgegevens LMA'!$A$1:$BK$1003,RelGegevens!$A484+'Data LMA'!$A$2,RelGegevens!H$2)="","",INDEX('Afvalgegevens LMA'!$A$1:$BK$1003,RelGegevens!$A484+'Data LMA'!$A$2,RelGegevens!H$2))</f>
        <v/>
      </c>
      <c r="I484" s="5" t="str">
        <f>IF(INDEX('Afvalgegevens LMA'!$A$1:$BK$1003,RelGegevens!$A484+'Data LMA'!$A$2,RelGegevens!I$2)="","",INDEX('Afvalgegevens LMA'!$A$1:$BK$1003,RelGegevens!$A484+'Data LMA'!$A$2,RelGegevens!I$2))</f>
        <v/>
      </c>
      <c r="J484" s="5" t="str">
        <f>IF(INDEX('Afvalgegevens LMA'!$A$1:$BK$1003,RelGegevens!$A484+'Data LMA'!$A$2,RelGegevens!J$2)="","",INDEX('Afvalgegevens LMA'!$A$1:$BK$1003,RelGegevens!$A484+'Data LMA'!$A$2,RelGegevens!J$2))</f>
        <v/>
      </c>
      <c r="K484" s="5" t="str">
        <f>IF(INDEX('Afvalgegevens LMA'!$A$1:$BK$1003,RelGegevens!$A484+'Data LMA'!$A$2,RelGegevens!K$2)="","",INDEX('Afvalgegevens LMA'!$A$1:$BK$1003,RelGegevens!$A484+'Data LMA'!$A$2,RelGegevens!K$2))</f>
        <v/>
      </c>
      <c r="L484" s="5" t="str">
        <f>IF(INDEX('Afvalgegevens LMA'!$A$1:$BK$1003,RelGegevens!$A484+'Data LMA'!$A$2,RelGegevens!L$2)="","",INDEX('Afvalgegevens LMA'!$A$1:$BK$1003,RelGegevens!$A484+'Data LMA'!$A$2,RelGegevens!L$2))</f>
        <v/>
      </c>
      <c r="M484" s="5" t="str">
        <f>IF(INDEX('Afvalgegevens LMA'!$A$1:$BK$1003,RelGegevens!$A484+'Data LMA'!$A$2,RelGegevens!M$2)="","",INDEX('Afvalgegevens LMA'!$A$1:$BK$1003,RelGegevens!$A484+'Data LMA'!$A$2,RelGegevens!M$2))</f>
        <v/>
      </c>
    </row>
    <row r="485" spans="1:13" x14ac:dyDescent="0.25">
      <c r="A485" s="8">
        <f t="shared" si="48"/>
        <v>483</v>
      </c>
      <c r="B485" s="8" t="str">
        <f t="shared" si="49"/>
        <v/>
      </c>
      <c r="C485" s="8" t="str">
        <f t="shared" si="50"/>
        <v/>
      </c>
      <c r="D485" s="5">
        <f t="shared" si="51"/>
        <v>-1</v>
      </c>
      <c r="E485" s="5">
        <f t="shared" si="52"/>
        <v>-1</v>
      </c>
      <c r="F485" s="5" t="str">
        <f t="shared" si="53"/>
        <v/>
      </c>
      <c r="G485" s="5" t="str">
        <f>IF(INDEX('Afvalgegevens LMA'!$A$1:$BK$1003,RelGegevens!$A485+'Data LMA'!$A$2,RelGegevens!G$2)="","",INDEX('Afvalgegevens LMA'!$A$1:$BK$1003,RelGegevens!$A485+'Data LMA'!$A$2,RelGegevens!G$2))</f>
        <v/>
      </c>
      <c r="H485" s="5" t="str">
        <f>IF(INDEX('Afvalgegevens LMA'!$A$1:$BK$1003,RelGegevens!$A485+'Data LMA'!$A$2,RelGegevens!H$2)="","",INDEX('Afvalgegevens LMA'!$A$1:$BK$1003,RelGegevens!$A485+'Data LMA'!$A$2,RelGegevens!H$2))</f>
        <v/>
      </c>
      <c r="I485" s="5" t="str">
        <f>IF(INDEX('Afvalgegevens LMA'!$A$1:$BK$1003,RelGegevens!$A485+'Data LMA'!$A$2,RelGegevens!I$2)="","",INDEX('Afvalgegevens LMA'!$A$1:$BK$1003,RelGegevens!$A485+'Data LMA'!$A$2,RelGegevens!I$2))</f>
        <v/>
      </c>
      <c r="J485" s="5" t="str">
        <f>IF(INDEX('Afvalgegevens LMA'!$A$1:$BK$1003,RelGegevens!$A485+'Data LMA'!$A$2,RelGegevens!J$2)="","",INDEX('Afvalgegevens LMA'!$A$1:$BK$1003,RelGegevens!$A485+'Data LMA'!$A$2,RelGegevens!J$2))</f>
        <v/>
      </c>
      <c r="K485" s="5" t="str">
        <f>IF(INDEX('Afvalgegevens LMA'!$A$1:$BK$1003,RelGegevens!$A485+'Data LMA'!$A$2,RelGegevens!K$2)="","",INDEX('Afvalgegevens LMA'!$A$1:$BK$1003,RelGegevens!$A485+'Data LMA'!$A$2,RelGegevens!K$2))</f>
        <v/>
      </c>
      <c r="L485" s="5" t="str">
        <f>IF(INDEX('Afvalgegevens LMA'!$A$1:$BK$1003,RelGegevens!$A485+'Data LMA'!$A$2,RelGegevens!L$2)="","",INDEX('Afvalgegevens LMA'!$A$1:$BK$1003,RelGegevens!$A485+'Data LMA'!$A$2,RelGegevens!L$2))</f>
        <v/>
      </c>
      <c r="M485" s="5" t="str">
        <f>IF(INDEX('Afvalgegevens LMA'!$A$1:$BK$1003,RelGegevens!$A485+'Data LMA'!$A$2,RelGegevens!M$2)="","",INDEX('Afvalgegevens LMA'!$A$1:$BK$1003,RelGegevens!$A485+'Data LMA'!$A$2,RelGegevens!M$2))</f>
        <v/>
      </c>
    </row>
    <row r="486" spans="1:13" x14ac:dyDescent="0.25">
      <c r="A486" s="8">
        <f t="shared" si="48"/>
        <v>484</v>
      </c>
      <c r="B486" s="8" t="str">
        <f t="shared" si="49"/>
        <v/>
      </c>
      <c r="C486" s="8" t="str">
        <f t="shared" si="50"/>
        <v/>
      </c>
      <c r="D486" s="5">
        <f t="shared" si="51"/>
        <v>-1</v>
      </c>
      <c r="E486" s="5">
        <f t="shared" si="52"/>
        <v>-1</v>
      </c>
      <c r="F486" s="5" t="str">
        <f t="shared" si="53"/>
        <v/>
      </c>
      <c r="G486" s="5" t="str">
        <f>IF(INDEX('Afvalgegevens LMA'!$A$1:$BK$1003,RelGegevens!$A486+'Data LMA'!$A$2,RelGegevens!G$2)="","",INDEX('Afvalgegevens LMA'!$A$1:$BK$1003,RelGegevens!$A486+'Data LMA'!$A$2,RelGegevens!G$2))</f>
        <v/>
      </c>
      <c r="H486" s="5" t="str">
        <f>IF(INDEX('Afvalgegevens LMA'!$A$1:$BK$1003,RelGegevens!$A486+'Data LMA'!$A$2,RelGegevens!H$2)="","",INDEX('Afvalgegevens LMA'!$A$1:$BK$1003,RelGegevens!$A486+'Data LMA'!$A$2,RelGegevens!H$2))</f>
        <v/>
      </c>
      <c r="I486" s="5" t="str">
        <f>IF(INDEX('Afvalgegevens LMA'!$A$1:$BK$1003,RelGegevens!$A486+'Data LMA'!$A$2,RelGegevens!I$2)="","",INDEX('Afvalgegevens LMA'!$A$1:$BK$1003,RelGegevens!$A486+'Data LMA'!$A$2,RelGegevens!I$2))</f>
        <v/>
      </c>
      <c r="J486" s="5" t="str">
        <f>IF(INDEX('Afvalgegevens LMA'!$A$1:$BK$1003,RelGegevens!$A486+'Data LMA'!$A$2,RelGegevens!J$2)="","",INDEX('Afvalgegevens LMA'!$A$1:$BK$1003,RelGegevens!$A486+'Data LMA'!$A$2,RelGegevens!J$2))</f>
        <v/>
      </c>
      <c r="K486" s="5" t="str">
        <f>IF(INDEX('Afvalgegevens LMA'!$A$1:$BK$1003,RelGegevens!$A486+'Data LMA'!$A$2,RelGegevens!K$2)="","",INDEX('Afvalgegevens LMA'!$A$1:$BK$1003,RelGegevens!$A486+'Data LMA'!$A$2,RelGegevens!K$2))</f>
        <v/>
      </c>
      <c r="L486" s="5" t="str">
        <f>IF(INDEX('Afvalgegevens LMA'!$A$1:$BK$1003,RelGegevens!$A486+'Data LMA'!$A$2,RelGegevens!L$2)="","",INDEX('Afvalgegevens LMA'!$A$1:$BK$1003,RelGegevens!$A486+'Data LMA'!$A$2,RelGegevens!L$2))</f>
        <v/>
      </c>
      <c r="M486" s="5" t="str">
        <f>IF(INDEX('Afvalgegevens LMA'!$A$1:$BK$1003,RelGegevens!$A486+'Data LMA'!$A$2,RelGegevens!M$2)="","",INDEX('Afvalgegevens LMA'!$A$1:$BK$1003,RelGegevens!$A486+'Data LMA'!$A$2,RelGegevens!M$2))</f>
        <v/>
      </c>
    </row>
    <row r="487" spans="1:13" x14ac:dyDescent="0.25">
      <c r="A487" s="8">
        <f t="shared" si="48"/>
        <v>485</v>
      </c>
      <c r="B487" s="8" t="str">
        <f t="shared" si="49"/>
        <v/>
      </c>
      <c r="C487" s="8" t="str">
        <f t="shared" si="50"/>
        <v/>
      </c>
      <c r="D487" s="5">
        <f t="shared" si="51"/>
        <v>-1</v>
      </c>
      <c r="E487" s="5">
        <f t="shared" si="52"/>
        <v>-1</v>
      </c>
      <c r="F487" s="5" t="str">
        <f t="shared" si="53"/>
        <v/>
      </c>
      <c r="G487" s="5" t="str">
        <f>IF(INDEX('Afvalgegevens LMA'!$A$1:$BK$1003,RelGegevens!$A487+'Data LMA'!$A$2,RelGegevens!G$2)="","",INDEX('Afvalgegevens LMA'!$A$1:$BK$1003,RelGegevens!$A487+'Data LMA'!$A$2,RelGegevens!G$2))</f>
        <v/>
      </c>
      <c r="H487" s="5" t="str">
        <f>IF(INDEX('Afvalgegevens LMA'!$A$1:$BK$1003,RelGegevens!$A487+'Data LMA'!$A$2,RelGegevens!H$2)="","",INDEX('Afvalgegevens LMA'!$A$1:$BK$1003,RelGegevens!$A487+'Data LMA'!$A$2,RelGegevens!H$2))</f>
        <v/>
      </c>
      <c r="I487" s="5" t="str">
        <f>IF(INDEX('Afvalgegevens LMA'!$A$1:$BK$1003,RelGegevens!$A487+'Data LMA'!$A$2,RelGegevens!I$2)="","",INDEX('Afvalgegevens LMA'!$A$1:$BK$1003,RelGegevens!$A487+'Data LMA'!$A$2,RelGegevens!I$2))</f>
        <v/>
      </c>
      <c r="J487" s="5" t="str">
        <f>IF(INDEX('Afvalgegevens LMA'!$A$1:$BK$1003,RelGegevens!$A487+'Data LMA'!$A$2,RelGegevens!J$2)="","",INDEX('Afvalgegevens LMA'!$A$1:$BK$1003,RelGegevens!$A487+'Data LMA'!$A$2,RelGegevens!J$2))</f>
        <v/>
      </c>
      <c r="K487" s="5" t="str">
        <f>IF(INDEX('Afvalgegevens LMA'!$A$1:$BK$1003,RelGegevens!$A487+'Data LMA'!$A$2,RelGegevens!K$2)="","",INDEX('Afvalgegevens LMA'!$A$1:$BK$1003,RelGegevens!$A487+'Data LMA'!$A$2,RelGegevens!K$2))</f>
        <v/>
      </c>
      <c r="L487" s="5" t="str">
        <f>IF(INDEX('Afvalgegevens LMA'!$A$1:$BK$1003,RelGegevens!$A487+'Data LMA'!$A$2,RelGegevens!L$2)="","",INDEX('Afvalgegevens LMA'!$A$1:$BK$1003,RelGegevens!$A487+'Data LMA'!$A$2,RelGegevens!L$2))</f>
        <v/>
      </c>
      <c r="M487" s="5" t="str">
        <f>IF(INDEX('Afvalgegevens LMA'!$A$1:$BK$1003,RelGegevens!$A487+'Data LMA'!$A$2,RelGegevens!M$2)="","",INDEX('Afvalgegevens LMA'!$A$1:$BK$1003,RelGegevens!$A487+'Data LMA'!$A$2,RelGegevens!M$2))</f>
        <v/>
      </c>
    </row>
    <row r="488" spans="1:13" x14ac:dyDescent="0.25">
      <c r="A488" s="8">
        <f t="shared" si="48"/>
        <v>486</v>
      </c>
      <c r="B488" s="8" t="str">
        <f t="shared" si="49"/>
        <v/>
      </c>
      <c r="C488" s="8" t="str">
        <f t="shared" si="50"/>
        <v/>
      </c>
      <c r="D488" s="5">
        <f t="shared" si="51"/>
        <v>-1</v>
      </c>
      <c r="E488" s="5">
        <f t="shared" si="52"/>
        <v>-1</v>
      </c>
      <c r="F488" s="5" t="str">
        <f t="shared" si="53"/>
        <v/>
      </c>
      <c r="G488" s="5" t="str">
        <f>IF(INDEX('Afvalgegevens LMA'!$A$1:$BK$1003,RelGegevens!$A488+'Data LMA'!$A$2,RelGegevens!G$2)="","",INDEX('Afvalgegevens LMA'!$A$1:$BK$1003,RelGegevens!$A488+'Data LMA'!$A$2,RelGegevens!G$2))</f>
        <v/>
      </c>
      <c r="H488" s="5" t="str">
        <f>IF(INDEX('Afvalgegevens LMA'!$A$1:$BK$1003,RelGegevens!$A488+'Data LMA'!$A$2,RelGegevens!H$2)="","",INDEX('Afvalgegevens LMA'!$A$1:$BK$1003,RelGegevens!$A488+'Data LMA'!$A$2,RelGegevens!H$2))</f>
        <v/>
      </c>
      <c r="I488" s="5" t="str">
        <f>IF(INDEX('Afvalgegevens LMA'!$A$1:$BK$1003,RelGegevens!$A488+'Data LMA'!$A$2,RelGegevens!I$2)="","",INDEX('Afvalgegevens LMA'!$A$1:$BK$1003,RelGegevens!$A488+'Data LMA'!$A$2,RelGegevens!I$2))</f>
        <v/>
      </c>
      <c r="J488" s="5" t="str">
        <f>IF(INDEX('Afvalgegevens LMA'!$A$1:$BK$1003,RelGegevens!$A488+'Data LMA'!$A$2,RelGegevens!J$2)="","",INDEX('Afvalgegevens LMA'!$A$1:$BK$1003,RelGegevens!$A488+'Data LMA'!$A$2,RelGegevens!J$2))</f>
        <v/>
      </c>
      <c r="K488" s="5" t="str">
        <f>IF(INDEX('Afvalgegevens LMA'!$A$1:$BK$1003,RelGegevens!$A488+'Data LMA'!$A$2,RelGegevens!K$2)="","",INDEX('Afvalgegevens LMA'!$A$1:$BK$1003,RelGegevens!$A488+'Data LMA'!$A$2,RelGegevens!K$2))</f>
        <v/>
      </c>
      <c r="L488" s="5" t="str">
        <f>IF(INDEX('Afvalgegevens LMA'!$A$1:$BK$1003,RelGegevens!$A488+'Data LMA'!$A$2,RelGegevens!L$2)="","",INDEX('Afvalgegevens LMA'!$A$1:$BK$1003,RelGegevens!$A488+'Data LMA'!$A$2,RelGegevens!L$2))</f>
        <v/>
      </c>
      <c r="M488" s="5" t="str">
        <f>IF(INDEX('Afvalgegevens LMA'!$A$1:$BK$1003,RelGegevens!$A488+'Data LMA'!$A$2,RelGegevens!M$2)="","",INDEX('Afvalgegevens LMA'!$A$1:$BK$1003,RelGegevens!$A488+'Data LMA'!$A$2,RelGegevens!M$2))</f>
        <v/>
      </c>
    </row>
    <row r="489" spans="1:13" x14ac:dyDescent="0.25">
      <c r="A489" s="8">
        <f t="shared" si="48"/>
        <v>487</v>
      </c>
      <c r="B489" s="8" t="str">
        <f t="shared" si="49"/>
        <v/>
      </c>
      <c r="C489" s="8" t="str">
        <f t="shared" si="50"/>
        <v/>
      </c>
      <c r="D489" s="5">
        <f t="shared" si="51"/>
        <v>-1</v>
      </c>
      <c r="E489" s="5">
        <f t="shared" si="52"/>
        <v>-1</v>
      </c>
      <c r="F489" s="5" t="str">
        <f t="shared" si="53"/>
        <v/>
      </c>
      <c r="G489" s="5" t="str">
        <f>IF(INDEX('Afvalgegevens LMA'!$A$1:$BK$1003,RelGegevens!$A489+'Data LMA'!$A$2,RelGegevens!G$2)="","",INDEX('Afvalgegevens LMA'!$A$1:$BK$1003,RelGegevens!$A489+'Data LMA'!$A$2,RelGegevens!G$2))</f>
        <v/>
      </c>
      <c r="H489" s="5" t="str">
        <f>IF(INDEX('Afvalgegevens LMA'!$A$1:$BK$1003,RelGegevens!$A489+'Data LMA'!$A$2,RelGegevens!H$2)="","",INDEX('Afvalgegevens LMA'!$A$1:$BK$1003,RelGegevens!$A489+'Data LMA'!$A$2,RelGegevens!H$2))</f>
        <v/>
      </c>
      <c r="I489" s="5" t="str">
        <f>IF(INDEX('Afvalgegevens LMA'!$A$1:$BK$1003,RelGegevens!$A489+'Data LMA'!$A$2,RelGegevens!I$2)="","",INDEX('Afvalgegevens LMA'!$A$1:$BK$1003,RelGegevens!$A489+'Data LMA'!$A$2,RelGegevens!I$2))</f>
        <v/>
      </c>
      <c r="J489" s="5" t="str">
        <f>IF(INDEX('Afvalgegevens LMA'!$A$1:$BK$1003,RelGegevens!$A489+'Data LMA'!$A$2,RelGegevens!J$2)="","",INDEX('Afvalgegevens LMA'!$A$1:$BK$1003,RelGegevens!$A489+'Data LMA'!$A$2,RelGegevens!J$2))</f>
        <v/>
      </c>
      <c r="K489" s="5" t="str">
        <f>IF(INDEX('Afvalgegevens LMA'!$A$1:$BK$1003,RelGegevens!$A489+'Data LMA'!$A$2,RelGegevens!K$2)="","",INDEX('Afvalgegevens LMA'!$A$1:$BK$1003,RelGegevens!$A489+'Data LMA'!$A$2,RelGegevens!K$2))</f>
        <v/>
      </c>
      <c r="L489" s="5" t="str">
        <f>IF(INDEX('Afvalgegevens LMA'!$A$1:$BK$1003,RelGegevens!$A489+'Data LMA'!$A$2,RelGegevens!L$2)="","",INDEX('Afvalgegevens LMA'!$A$1:$BK$1003,RelGegevens!$A489+'Data LMA'!$A$2,RelGegevens!L$2))</f>
        <v/>
      </c>
      <c r="M489" s="5" t="str">
        <f>IF(INDEX('Afvalgegevens LMA'!$A$1:$BK$1003,RelGegevens!$A489+'Data LMA'!$A$2,RelGegevens!M$2)="","",INDEX('Afvalgegevens LMA'!$A$1:$BK$1003,RelGegevens!$A489+'Data LMA'!$A$2,RelGegevens!M$2))</f>
        <v/>
      </c>
    </row>
    <row r="490" spans="1:13" x14ac:dyDescent="0.25">
      <c r="A490" s="8">
        <f t="shared" si="48"/>
        <v>488</v>
      </c>
      <c r="B490" s="8" t="str">
        <f t="shared" si="49"/>
        <v/>
      </c>
      <c r="C490" s="8" t="str">
        <f t="shared" si="50"/>
        <v/>
      </c>
      <c r="D490" s="5">
        <f t="shared" si="51"/>
        <v>-1</v>
      </c>
      <c r="E490" s="5">
        <f t="shared" si="52"/>
        <v>-1</v>
      </c>
      <c r="F490" s="5" t="str">
        <f t="shared" si="53"/>
        <v/>
      </c>
      <c r="G490" s="5" t="str">
        <f>IF(INDEX('Afvalgegevens LMA'!$A$1:$BK$1003,RelGegevens!$A490+'Data LMA'!$A$2,RelGegevens!G$2)="","",INDEX('Afvalgegevens LMA'!$A$1:$BK$1003,RelGegevens!$A490+'Data LMA'!$A$2,RelGegevens!G$2))</f>
        <v/>
      </c>
      <c r="H490" s="5" t="str">
        <f>IF(INDEX('Afvalgegevens LMA'!$A$1:$BK$1003,RelGegevens!$A490+'Data LMA'!$A$2,RelGegevens!H$2)="","",INDEX('Afvalgegevens LMA'!$A$1:$BK$1003,RelGegevens!$A490+'Data LMA'!$A$2,RelGegevens!H$2))</f>
        <v/>
      </c>
      <c r="I490" s="5" t="str">
        <f>IF(INDEX('Afvalgegevens LMA'!$A$1:$BK$1003,RelGegevens!$A490+'Data LMA'!$A$2,RelGegevens!I$2)="","",INDEX('Afvalgegevens LMA'!$A$1:$BK$1003,RelGegevens!$A490+'Data LMA'!$A$2,RelGegevens!I$2))</f>
        <v/>
      </c>
      <c r="J490" s="5" t="str">
        <f>IF(INDEX('Afvalgegevens LMA'!$A$1:$BK$1003,RelGegevens!$A490+'Data LMA'!$A$2,RelGegevens!J$2)="","",INDEX('Afvalgegevens LMA'!$A$1:$BK$1003,RelGegevens!$A490+'Data LMA'!$A$2,RelGegevens!J$2))</f>
        <v/>
      </c>
      <c r="K490" s="5" t="str">
        <f>IF(INDEX('Afvalgegevens LMA'!$A$1:$BK$1003,RelGegevens!$A490+'Data LMA'!$A$2,RelGegevens!K$2)="","",INDEX('Afvalgegevens LMA'!$A$1:$BK$1003,RelGegevens!$A490+'Data LMA'!$A$2,RelGegevens!K$2))</f>
        <v/>
      </c>
      <c r="L490" s="5" t="str">
        <f>IF(INDEX('Afvalgegevens LMA'!$A$1:$BK$1003,RelGegevens!$A490+'Data LMA'!$A$2,RelGegevens!L$2)="","",INDEX('Afvalgegevens LMA'!$A$1:$BK$1003,RelGegevens!$A490+'Data LMA'!$A$2,RelGegevens!L$2))</f>
        <v/>
      </c>
      <c r="M490" s="5" t="str">
        <f>IF(INDEX('Afvalgegevens LMA'!$A$1:$BK$1003,RelGegevens!$A490+'Data LMA'!$A$2,RelGegevens!M$2)="","",INDEX('Afvalgegevens LMA'!$A$1:$BK$1003,RelGegevens!$A490+'Data LMA'!$A$2,RelGegevens!M$2))</f>
        <v/>
      </c>
    </row>
    <row r="491" spans="1:13" x14ac:dyDescent="0.25">
      <c r="A491" s="8">
        <f t="shared" si="48"/>
        <v>489</v>
      </c>
      <c r="B491" s="8" t="str">
        <f t="shared" si="49"/>
        <v/>
      </c>
      <c r="C491" s="8" t="str">
        <f t="shared" si="50"/>
        <v/>
      </c>
      <c r="D491" s="5">
        <f t="shared" si="51"/>
        <v>-1</v>
      </c>
      <c r="E491" s="5">
        <f t="shared" si="52"/>
        <v>-1</v>
      </c>
      <c r="F491" s="5" t="str">
        <f t="shared" si="53"/>
        <v/>
      </c>
      <c r="G491" s="5" t="str">
        <f>IF(INDEX('Afvalgegevens LMA'!$A$1:$BK$1003,RelGegevens!$A491+'Data LMA'!$A$2,RelGegevens!G$2)="","",INDEX('Afvalgegevens LMA'!$A$1:$BK$1003,RelGegevens!$A491+'Data LMA'!$A$2,RelGegevens!G$2))</f>
        <v/>
      </c>
      <c r="H491" s="5" t="str">
        <f>IF(INDEX('Afvalgegevens LMA'!$A$1:$BK$1003,RelGegevens!$A491+'Data LMA'!$A$2,RelGegevens!H$2)="","",INDEX('Afvalgegevens LMA'!$A$1:$BK$1003,RelGegevens!$A491+'Data LMA'!$A$2,RelGegevens!H$2))</f>
        <v/>
      </c>
      <c r="I491" s="5" t="str">
        <f>IF(INDEX('Afvalgegevens LMA'!$A$1:$BK$1003,RelGegevens!$A491+'Data LMA'!$A$2,RelGegevens!I$2)="","",INDEX('Afvalgegevens LMA'!$A$1:$BK$1003,RelGegevens!$A491+'Data LMA'!$A$2,RelGegevens!I$2))</f>
        <v/>
      </c>
      <c r="J491" s="5" t="str">
        <f>IF(INDEX('Afvalgegevens LMA'!$A$1:$BK$1003,RelGegevens!$A491+'Data LMA'!$A$2,RelGegevens!J$2)="","",INDEX('Afvalgegevens LMA'!$A$1:$BK$1003,RelGegevens!$A491+'Data LMA'!$A$2,RelGegevens!J$2))</f>
        <v/>
      </c>
      <c r="K491" s="5" t="str">
        <f>IF(INDEX('Afvalgegevens LMA'!$A$1:$BK$1003,RelGegevens!$A491+'Data LMA'!$A$2,RelGegevens!K$2)="","",INDEX('Afvalgegevens LMA'!$A$1:$BK$1003,RelGegevens!$A491+'Data LMA'!$A$2,RelGegevens!K$2))</f>
        <v/>
      </c>
      <c r="L491" s="5" t="str">
        <f>IF(INDEX('Afvalgegevens LMA'!$A$1:$BK$1003,RelGegevens!$A491+'Data LMA'!$A$2,RelGegevens!L$2)="","",INDEX('Afvalgegevens LMA'!$A$1:$BK$1003,RelGegevens!$A491+'Data LMA'!$A$2,RelGegevens!L$2))</f>
        <v/>
      </c>
      <c r="M491" s="5" t="str">
        <f>IF(INDEX('Afvalgegevens LMA'!$A$1:$BK$1003,RelGegevens!$A491+'Data LMA'!$A$2,RelGegevens!M$2)="","",INDEX('Afvalgegevens LMA'!$A$1:$BK$1003,RelGegevens!$A491+'Data LMA'!$A$2,RelGegevens!M$2))</f>
        <v/>
      </c>
    </row>
    <row r="492" spans="1:13" x14ac:dyDescent="0.25">
      <c r="A492" s="8">
        <f t="shared" si="48"/>
        <v>490</v>
      </c>
      <c r="B492" s="8" t="str">
        <f t="shared" si="49"/>
        <v/>
      </c>
      <c r="C492" s="8" t="str">
        <f t="shared" si="50"/>
        <v/>
      </c>
      <c r="D492" s="5">
        <f t="shared" si="51"/>
        <v>-1</v>
      </c>
      <c r="E492" s="5">
        <f t="shared" si="52"/>
        <v>-1</v>
      </c>
      <c r="F492" s="5" t="str">
        <f t="shared" si="53"/>
        <v/>
      </c>
      <c r="G492" s="5" t="str">
        <f>IF(INDEX('Afvalgegevens LMA'!$A$1:$BK$1003,RelGegevens!$A492+'Data LMA'!$A$2,RelGegevens!G$2)="","",INDEX('Afvalgegevens LMA'!$A$1:$BK$1003,RelGegevens!$A492+'Data LMA'!$A$2,RelGegevens!G$2))</f>
        <v/>
      </c>
      <c r="H492" s="5" t="str">
        <f>IF(INDEX('Afvalgegevens LMA'!$A$1:$BK$1003,RelGegevens!$A492+'Data LMA'!$A$2,RelGegevens!H$2)="","",INDEX('Afvalgegevens LMA'!$A$1:$BK$1003,RelGegevens!$A492+'Data LMA'!$A$2,RelGegevens!H$2))</f>
        <v/>
      </c>
      <c r="I492" s="5" t="str">
        <f>IF(INDEX('Afvalgegevens LMA'!$A$1:$BK$1003,RelGegevens!$A492+'Data LMA'!$A$2,RelGegevens!I$2)="","",INDEX('Afvalgegevens LMA'!$A$1:$BK$1003,RelGegevens!$A492+'Data LMA'!$A$2,RelGegevens!I$2))</f>
        <v/>
      </c>
      <c r="J492" s="5" t="str">
        <f>IF(INDEX('Afvalgegevens LMA'!$A$1:$BK$1003,RelGegevens!$A492+'Data LMA'!$A$2,RelGegevens!J$2)="","",INDEX('Afvalgegevens LMA'!$A$1:$BK$1003,RelGegevens!$A492+'Data LMA'!$A$2,RelGegevens!J$2))</f>
        <v/>
      </c>
      <c r="K492" s="5" t="str">
        <f>IF(INDEX('Afvalgegevens LMA'!$A$1:$BK$1003,RelGegevens!$A492+'Data LMA'!$A$2,RelGegevens!K$2)="","",INDEX('Afvalgegevens LMA'!$A$1:$BK$1003,RelGegevens!$A492+'Data LMA'!$A$2,RelGegevens!K$2))</f>
        <v/>
      </c>
      <c r="L492" s="5" t="str">
        <f>IF(INDEX('Afvalgegevens LMA'!$A$1:$BK$1003,RelGegevens!$A492+'Data LMA'!$A$2,RelGegevens!L$2)="","",INDEX('Afvalgegevens LMA'!$A$1:$BK$1003,RelGegevens!$A492+'Data LMA'!$A$2,RelGegevens!L$2))</f>
        <v/>
      </c>
      <c r="M492" s="5" t="str">
        <f>IF(INDEX('Afvalgegevens LMA'!$A$1:$BK$1003,RelGegevens!$A492+'Data LMA'!$A$2,RelGegevens!M$2)="","",INDEX('Afvalgegevens LMA'!$A$1:$BK$1003,RelGegevens!$A492+'Data LMA'!$A$2,RelGegevens!M$2))</f>
        <v/>
      </c>
    </row>
    <row r="493" spans="1:13" x14ac:dyDescent="0.25">
      <c r="A493" s="8">
        <f t="shared" si="48"/>
        <v>491</v>
      </c>
      <c r="B493" s="8" t="str">
        <f t="shared" si="49"/>
        <v/>
      </c>
      <c r="C493" s="8" t="str">
        <f t="shared" si="50"/>
        <v/>
      </c>
      <c r="D493" s="5">
        <f t="shared" si="51"/>
        <v>-1</v>
      </c>
      <c r="E493" s="5">
        <f t="shared" si="52"/>
        <v>-1</v>
      </c>
      <c r="F493" s="5" t="str">
        <f t="shared" si="53"/>
        <v/>
      </c>
      <c r="G493" s="5" t="str">
        <f>IF(INDEX('Afvalgegevens LMA'!$A$1:$BK$1003,RelGegevens!$A493+'Data LMA'!$A$2,RelGegevens!G$2)="","",INDEX('Afvalgegevens LMA'!$A$1:$BK$1003,RelGegevens!$A493+'Data LMA'!$A$2,RelGegevens!G$2))</f>
        <v/>
      </c>
      <c r="H493" s="5" t="str">
        <f>IF(INDEX('Afvalgegevens LMA'!$A$1:$BK$1003,RelGegevens!$A493+'Data LMA'!$A$2,RelGegevens!H$2)="","",INDEX('Afvalgegevens LMA'!$A$1:$BK$1003,RelGegevens!$A493+'Data LMA'!$A$2,RelGegevens!H$2))</f>
        <v/>
      </c>
      <c r="I493" s="5" t="str">
        <f>IF(INDEX('Afvalgegevens LMA'!$A$1:$BK$1003,RelGegevens!$A493+'Data LMA'!$A$2,RelGegevens!I$2)="","",INDEX('Afvalgegevens LMA'!$A$1:$BK$1003,RelGegevens!$A493+'Data LMA'!$A$2,RelGegevens!I$2))</f>
        <v/>
      </c>
      <c r="J493" s="5" t="str">
        <f>IF(INDEX('Afvalgegevens LMA'!$A$1:$BK$1003,RelGegevens!$A493+'Data LMA'!$A$2,RelGegevens!J$2)="","",INDEX('Afvalgegevens LMA'!$A$1:$BK$1003,RelGegevens!$A493+'Data LMA'!$A$2,RelGegevens!J$2))</f>
        <v/>
      </c>
      <c r="K493" s="5" t="str">
        <f>IF(INDEX('Afvalgegevens LMA'!$A$1:$BK$1003,RelGegevens!$A493+'Data LMA'!$A$2,RelGegevens!K$2)="","",INDEX('Afvalgegevens LMA'!$A$1:$BK$1003,RelGegevens!$A493+'Data LMA'!$A$2,RelGegevens!K$2))</f>
        <v/>
      </c>
      <c r="L493" s="5" t="str">
        <f>IF(INDEX('Afvalgegevens LMA'!$A$1:$BK$1003,RelGegevens!$A493+'Data LMA'!$A$2,RelGegevens!L$2)="","",INDEX('Afvalgegevens LMA'!$A$1:$BK$1003,RelGegevens!$A493+'Data LMA'!$A$2,RelGegevens!L$2))</f>
        <v/>
      </c>
      <c r="M493" s="5" t="str">
        <f>IF(INDEX('Afvalgegevens LMA'!$A$1:$BK$1003,RelGegevens!$A493+'Data LMA'!$A$2,RelGegevens!M$2)="","",INDEX('Afvalgegevens LMA'!$A$1:$BK$1003,RelGegevens!$A493+'Data LMA'!$A$2,RelGegevens!M$2))</f>
        <v/>
      </c>
    </row>
    <row r="494" spans="1:13" x14ac:dyDescent="0.25">
      <c r="A494" s="8">
        <f t="shared" si="48"/>
        <v>492</v>
      </c>
      <c r="B494" s="8" t="str">
        <f t="shared" si="49"/>
        <v/>
      </c>
      <c r="C494" s="8" t="str">
        <f t="shared" si="50"/>
        <v/>
      </c>
      <c r="D494" s="5">
        <f t="shared" si="51"/>
        <v>-1</v>
      </c>
      <c r="E494" s="5">
        <f t="shared" si="52"/>
        <v>-1</v>
      </c>
      <c r="F494" s="5" t="str">
        <f t="shared" si="53"/>
        <v/>
      </c>
      <c r="G494" s="5" t="str">
        <f>IF(INDEX('Afvalgegevens LMA'!$A$1:$BK$1003,RelGegevens!$A494+'Data LMA'!$A$2,RelGegevens!G$2)="","",INDEX('Afvalgegevens LMA'!$A$1:$BK$1003,RelGegevens!$A494+'Data LMA'!$A$2,RelGegevens!G$2))</f>
        <v/>
      </c>
      <c r="H494" s="5" t="str">
        <f>IF(INDEX('Afvalgegevens LMA'!$A$1:$BK$1003,RelGegevens!$A494+'Data LMA'!$A$2,RelGegevens!H$2)="","",INDEX('Afvalgegevens LMA'!$A$1:$BK$1003,RelGegevens!$A494+'Data LMA'!$A$2,RelGegevens!H$2))</f>
        <v/>
      </c>
      <c r="I494" s="5" t="str">
        <f>IF(INDEX('Afvalgegevens LMA'!$A$1:$BK$1003,RelGegevens!$A494+'Data LMA'!$A$2,RelGegevens!I$2)="","",INDEX('Afvalgegevens LMA'!$A$1:$BK$1003,RelGegevens!$A494+'Data LMA'!$A$2,RelGegevens!I$2))</f>
        <v/>
      </c>
      <c r="J494" s="5" t="str">
        <f>IF(INDEX('Afvalgegevens LMA'!$A$1:$BK$1003,RelGegevens!$A494+'Data LMA'!$A$2,RelGegevens!J$2)="","",INDEX('Afvalgegevens LMA'!$A$1:$BK$1003,RelGegevens!$A494+'Data LMA'!$A$2,RelGegevens!J$2))</f>
        <v/>
      </c>
      <c r="K494" s="5" t="str">
        <f>IF(INDEX('Afvalgegevens LMA'!$A$1:$BK$1003,RelGegevens!$A494+'Data LMA'!$A$2,RelGegevens!K$2)="","",INDEX('Afvalgegevens LMA'!$A$1:$BK$1003,RelGegevens!$A494+'Data LMA'!$A$2,RelGegevens!K$2))</f>
        <v/>
      </c>
      <c r="L494" s="5" t="str">
        <f>IF(INDEX('Afvalgegevens LMA'!$A$1:$BK$1003,RelGegevens!$A494+'Data LMA'!$A$2,RelGegevens!L$2)="","",INDEX('Afvalgegevens LMA'!$A$1:$BK$1003,RelGegevens!$A494+'Data LMA'!$A$2,RelGegevens!L$2))</f>
        <v/>
      </c>
      <c r="M494" s="5" t="str">
        <f>IF(INDEX('Afvalgegevens LMA'!$A$1:$BK$1003,RelGegevens!$A494+'Data LMA'!$A$2,RelGegevens!M$2)="","",INDEX('Afvalgegevens LMA'!$A$1:$BK$1003,RelGegevens!$A494+'Data LMA'!$A$2,RelGegevens!M$2))</f>
        <v/>
      </c>
    </row>
    <row r="495" spans="1:13" x14ac:dyDescent="0.25">
      <c r="A495" s="8">
        <f t="shared" si="48"/>
        <v>493</v>
      </c>
      <c r="B495" s="8" t="str">
        <f t="shared" si="49"/>
        <v/>
      </c>
      <c r="C495" s="8" t="str">
        <f t="shared" si="50"/>
        <v/>
      </c>
      <c r="D495" s="5">
        <f t="shared" si="51"/>
        <v>-1</v>
      </c>
      <c r="E495" s="5">
        <f t="shared" si="52"/>
        <v>-1</v>
      </c>
      <c r="F495" s="5" t="str">
        <f t="shared" si="53"/>
        <v/>
      </c>
      <c r="G495" s="5" t="str">
        <f>IF(INDEX('Afvalgegevens LMA'!$A$1:$BK$1003,RelGegevens!$A495+'Data LMA'!$A$2,RelGegevens!G$2)="","",INDEX('Afvalgegevens LMA'!$A$1:$BK$1003,RelGegevens!$A495+'Data LMA'!$A$2,RelGegevens!G$2))</f>
        <v/>
      </c>
      <c r="H495" s="5" t="str">
        <f>IF(INDEX('Afvalgegevens LMA'!$A$1:$BK$1003,RelGegevens!$A495+'Data LMA'!$A$2,RelGegevens!H$2)="","",INDEX('Afvalgegevens LMA'!$A$1:$BK$1003,RelGegevens!$A495+'Data LMA'!$A$2,RelGegevens!H$2))</f>
        <v/>
      </c>
      <c r="I495" s="5" t="str">
        <f>IF(INDEX('Afvalgegevens LMA'!$A$1:$BK$1003,RelGegevens!$A495+'Data LMA'!$A$2,RelGegevens!I$2)="","",INDEX('Afvalgegevens LMA'!$A$1:$BK$1003,RelGegevens!$A495+'Data LMA'!$A$2,RelGegevens!I$2))</f>
        <v/>
      </c>
      <c r="J495" s="5" t="str">
        <f>IF(INDEX('Afvalgegevens LMA'!$A$1:$BK$1003,RelGegevens!$A495+'Data LMA'!$A$2,RelGegevens!J$2)="","",INDEX('Afvalgegevens LMA'!$A$1:$BK$1003,RelGegevens!$A495+'Data LMA'!$A$2,RelGegevens!J$2))</f>
        <v/>
      </c>
      <c r="K495" s="5" t="str">
        <f>IF(INDEX('Afvalgegevens LMA'!$A$1:$BK$1003,RelGegevens!$A495+'Data LMA'!$A$2,RelGegevens!K$2)="","",INDEX('Afvalgegevens LMA'!$A$1:$BK$1003,RelGegevens!$A495+'Data LMA'!$A$2,RelGegevens!K$2))</f>
        <v/>
      </c>
      <c r="L495" s="5" t="str">
        <f>IF(INDEX('Afvalgegevens LMA'!$A$1:$BK$1003,RelGegevens!$A495+'Data LMA'!$A$2,RelGegevens!L$2)="","",INDEX('Afvalgegevens LMA'!$A$1:$BK$1003,RelGegevens!$A495+'Data LMA'!$A$2,RelGegevens!L$2))</f>
        <v/>
      </c>
      <c r="M495" s="5" t="str">
        <f>IF(INDEX('Afvalgegevens LMA'!$A$1:$BK$1003,RelGegevens!$A495+'Data LMA'!$A$2,RelGegevens!M$2)="","",INDEX('Afvalgegevens LMA'!$A$1:$BK$1003,RelGegevens!$A495+'Data LMA'!$A$2,RelGegevens!M$2))</f>
        <v/>
      </c>
    </row>
    <row r="496" spans="1:13" x14ac:dyDescent="0.25">
      <c r="A496" s="8">
        <f t="shared" si="48"/>
        <v>494</v>
      </c>
      <c r="B496" s="8" t="str">
        <f t="shared" si="49"/>
        <v/>
      </c>
      <c r="C496" s="8" t="str">
        <f t="shared" si="50"/>
        <v/>
      </c>
      <c r="D496" s="5">
        <f t="shared" si="51"/>
        <v>-1</v>
      </c>
      <c r="E496" s="5">
        <f t="shared" si="52"/>
        <v>-1</v>
      </c>
      <c r="F496" s="5" t="str">
        <f t="shared" si="53"/>
        <v/>
      </c>
      <c r="G496" s="5" t="str">
        <f>IF(INDEX('Afvalgegevens LMA'!$A$1:$BK$1003,RelGegevens!$A496+'Data LMA'!$A$2,RelGegevens!G$2)="","",INDEX('Afvalgegevens LMA'!$A$1:$BK$1003,RelGegevens!$A496+'Data LMA'!$A$2,RelGegevens!G$2))</f>
        <v/>
      </c>
      <c r="H496" s="5" t="str">
        <f>IF(INDEX('Afvalgegevens LMA'!$A$1:$BK$1003,RelGegevens!$A496+'Data LMA'!$A$2,RelGegevens!H$2)="","",INDEX('Afvalgegevens LMA'!$A$1:$BK$1003,RelGegevens!$A496+'Data LMA'!$A$2,RelGegevens!H$2))</f>
        <v/>
      </c>
      <c r="I496" s="5" t="str">
        <f>IF(INDEX('Afvalgegevens LMA'!$A$1:$BK$1003,RelGegevens!$A496+'Data LMA'!$A$2,RelGegevens!I$2)="","",INDEX('Afvalgegevens LMA'!$A$1:$BK$1003,RelGegevens!$A496+'Data LMA'!$A$2,RelGegevens!I$2))</f>
        <v/>
      </c>
      <c r="J496" s="5" t="str">
        <f>IF(INDEX('Afvalgegevens LMA'!$A$1:$BK$1003,RelGegevens!$A496+'Data LMA'!$A$2,RelGegevens!J$2)="","",INDEX('Afvalgegevens LMA'!$A$1:$BK$1003,RelGegevens!$A496+'Data LMA'!$A$2,RelGegevens!J$2))</f>
        <v/>
      </c>
      <c r="K496" s="5" t="str">
        <f>IF(INDEX('Afvalgegevens LMA'!$A$1:$BK$1003,RelGegevens!$A496+'Data LMA'!$A$2,RelGegevens!K$2)="","",INDEX('Afvalgegevens LMA'!$A$1:$BK$1003,RelGegevens!$A496+'Data LMA'!$A$2,RelGegevens!K$2))</f>
        <v/>
      </c>
      <c r="L496" s="5" t="str">
        <f>IF(INDEX('Afvalgegevens LMA'!$A$1:$BK$1003,RelGegevens!$A496+'Data LMA'!$A$2,RelGegevens!L$2)="","",INDEX('Afvalgegevens LMA'!$A$1:$BK$1003,RelGegevens!$A496+'Data LMA'!$A$2,RelGegevens!L$2))</f>
        <v/>
      </c>
      <c r="M496" s="5" t="str">
        <f>IF(INDEX('Afvalgegevens LMA'!$A$1:$BK$1003,RelGegevens!$A496+'Data LMA'!$A$2,RelGegevens!M$2)="","",INDEX('Afvalgegevens LMA'!$A$1:$BK$1003,RelGegevens!$A496+'Data LMA'!$A$2,RelGegevens!M$2))</f>
        <v/>
      </c>
    </row>
    <row r="497" spans="1:13" x14ac:dyDescent="0.25">
      <c r="A497" s="8">
        <f t="shared" si="48"/>
        <v>495</v>
      </c>
      <c r="B497" s="8" t="str">
        <f t="shared" si="49"/>
        <v/>
      </c>
      <c r="C497" s="8" t="str">
        <f t="shared" si="50"/>
        <v/>
      </c>
      <c r="D497" s="5">
        <f t="shared" si="51"/>
        <v>-1</v>
      </c>
      <c r="E497" s="5">
        <f t="shared" si="52"/>
        <v>-1</v>
      </c>
      <c r="F497" s="5" t="str">
        <f t="shared" si="53"/>
        <v/>
      </c>
      <c r="G497" s="5" t="str">
        <f>IF(INDEX('Afvalgegevens LMA'!$A$1:$BK$1003,RelGegevens!$A497+'Data LMA'!$A$2,RelGegevens!G$2)="","",INDEX('Afvalgegevens LMA'!$A$1:$BK$1003,RelGegevens!$A497+'Data LMA'!$A$2,RelGegevens!G$2))</f>
        <v/>
      </c>
      <c r="H497" s="5" t="str">
        <f>IF(INDEX('Afvalgegevens LMA'!$A$1:$BK$1003,RelGegevens!$A497+'Data LMA'!$A$2,RelGegevens!H$2)="","",INDEX('Afvalgegevens LMA'!$A$1:$BK$1003,RelGegevens!$A497+'Data LMA'!$A$2,RelGegevens!H$2))</f>
        <v/>
      </c>
      <c r="I497" s="5" t="str">
        <f>IF(INDEX('Afvalgegevens LMA'!$A$1:$BK$1003,RelGegevens!$A497+'Data LMA'!$A$2,RelGegevens!I$2)="","",INDEX('Afvalgegevens LMA'!$A$1:$BK$1003,RelGegevens!$A497+'Data LMA'!$A$2,RelGegevens!I$2))</f>
        <v/>
      </c>
      <c r="J497" s="5" t="str">
        <f>IF(INDEX('Afvalgegevens LMA'!$A$1:$BK$1003,RelGegevens!$A497+'Data LMA'!$A$2,RelGegevens!J$2)="","",INDEX('Afvalgegevens LMA'!$A$1:$BK$1003,RelGegevens!$A497+'Data LMA'!$A$2,RelGegevens!J$2))</f>
        <v/>
      </c>
      <c r="K497" s="5" t="str">
        <f>IF(INDEX('Afvalgegevens LMA'!$A$1:$BK$1003,RelGegevens!$A497+'Data LMA'!$A$2,RelGegevens!K$2)="","",INDEX('Afvalgegevens LMA'!$A$1:$BK$1003,RelGegevens!$A497+'Data LMA'!$A$2,RelGegevens!K$2))</f>
        <v/>
      </c>
      <c r="L497" s="5" t="str">
        <f>IF(INDEX('Afvalgegevens LMA'!$A$1:$BK$1003,RelGegevens!$A497+'Data LMA'!$A$2,RelGegevens!L$2)="","",INDEX('Afvalgegevens LMA'!$A$1:$BK$1003,RelGegevens!$A497+'Data LMA'!$A$2,RelGegevens!L$2))</f>
        <v/>
      </c>
      <c r="M497" s="5" t="str">
        <f>IF(INDEX('Afvalgegevens LMA'!$A$1:$BK$1003,RelGegevens!$A497+'Data LMA'!$A$2,RelGegevens!M$2)="","",INDEX('Afvalgegevens LMA'!$A$1:$BK$1003,RelGegevens!$A497+'Data LMA'!$A$2,RelGegevens!M$2))</f>
        <v/>
      </c>
    </row>
    <row r="498" spans="1:13" x14ac:dyDescent="0.25">
      <c r="A498" s="8">
        <f t="shared" si="48"/>
        <v>496</v>
      </c>
      <c r="B498" s="8" t="str">
        <f t="shared" si="49"/>
        <v/>
      </c>
      <c r="C498" s="8" t="str">
        <f t="shared" si="50"/>
        <v/>
      </c>
      <c r="D498" s="5">
        <f t="shared" si="51"/>
        <v>-1</v>
      </c>
      <c r="E498" s="5">
        <f t="shared" si="52"/>
        <v>-1</v>
      </c>
      <c r="F498" s="5" t="str">
        <f t="shared" si="53"/>
        <v/>
      </c>
      <c r="G498" s="5" t="str">
        <f>IF(INDEX('Afvalgegevens LMA'!$A$1:$BK$1003,RelGegevens!$A498+'Data LMA'!$A$2,RelGegevens!G$2)="","",INDEX('Afvalgegevens LMA'!$A$1:$BK$1003,RelGegevens!$A498+'Data LMA'!$A$2,RelGegevens!G$2))</f>
        <v/>
      </c>
      <c r="H498" s="5" t="str">
        <f>IF(INDEX('Afvalgegevens LMA'!$A$1:$BK$1003,RelGegevens!$A498+'Data LMA'!$A$2,RelGegevens!H$2)="","",INDEX('Afvalgegevens LMA'!$A$1:$BK$1003,RelGegevens!$A498+'Data LMA'!$A$2,RelGegevens!H$2))</f>
        <v/>
      </c>
      <c r="I498" s="5" t="str">
        <f>IF(INDEX('Afvalgegevens LMA'!$A$1:$BK$1003,RelGegevens!$A498+'Data LMA'!$A$2,RelGegevens!I$2)="","",INDEX('Afvalgegevens LMA'!$A$1:$BK$1003,RelGegevens!$A498+'Data LMA'!$A$2,RelGegevens!I$2))</f>
        <v/>
      </c>
      <c r="J498" s="5" t="str">
        <f>IF(INDEX('Afvalgegevens LMA'!$A$1:$BK$1003,RelGegevens!$A498+'Data LMA'!$A$2,RelGegevens!J$2)="","",INDEX('Afvalgegevens LMA'!$A$1:$BK$1003,RelGegevens!$A498+'Data LMA'!$A$2,RelGegevens!J$2))</f>
        <v/>
      </c>
      <c r="K498" s="5" t="str">
        <f>IF(INDEX('Afvalgegevens LMA'!$A$1:$BK$1003,RelGegevens!$A498+'Data LMA'!$A$2,RelGegevens!K$2)="","",INDEX('Afvalgegevens LMA'!$A$1:$BK$1003,RelGegevens!$A498+'Data LMA'!$A$2,RelGegevens!K$2))</f>
        <v/>
      </c>
      <c r="L498" s="5" t="str">
        <f>IF(INDEX('Afvalgegevens LMA'!$A$1:$BK$1003,RelGegevens!$A498+'Data LMA'!$A$2,RelGegevens!L$2)="","",INDEX('Afvalgegevens LMA'!$A$1:$BK$1003,RelGegevens!$A498+'Data LMA'!$A$2,RelGegevens!L$2))</f>
        <v/>
      </c>
      <c r="M498" s="5" t="str">
        <f>IF(INDEX('Afvalgegevens LMA'!$A$1:$BK$1003,RelGegevens!$A498+'Data LMA'!$A$2,RelGegevens!M$2)="","",INDEX('Afvalgegevens LMA'!$A$1:$BK$1003,RelGegevens!$A498+'Data LMA'!$A$2,RelGegevens!M$2))</f>
        <v/>
      </c>
    </row>
    <row r="499" spans="1:13" x14ac:dyDescent="0.25">
      <c r="A499" s="8">
        <f t="shared" si="48"/>
        <v>497</v>
      </c>
      <c r="B499" s="8" t="str">
        <f t="shared" si="49"/>
        <v/>
      </c>
      <c r="C499" s="8" t="str">
        <f t="shared" si="50"/>
        <v/>
      </c>
      <c r="D499" s="5">
        <f t="shared" si="51"/>
        <v>-1</v>
      </c>
      <c r="E499" s="5">
        <f t="shared" si="52"/>
        <v>-1</v>
      </c>
      <c r="F499" s="5" t="str">
        <f t="shared" si="53"/>
        <v/>
      </c>
      <c r="G499" s="5" t="str">
        <f>IF(INDEX('Afvalgegevens LMA'!$A$1:$BK$1003,RelGegevens!$A499+'Data LMA'!$A$2,RelGegevens!G$2)="","",INDEX('Afvalgegevens LMA'!$A$1:$BK$1003,RelGegevens!$A499+'Data LMA'!$A$2,RelGegevens!G$2))</f>
        <v/>
      </c>
      <c r="H499" s="5" t="str">
        <f>IF(INDEX('Afvalgegevens LMA'!$A$1:$BK$1003,RelGegevens!$A499+'Data LMA'!$A$2,RelGegevens!H$2)="","",INDEX('Afvalgegevens LMA'!$A$1:$BK$1003,RelGegevens!$A499+'Data LMA'!$A$2,RelGegevens!H$2))</f>
        <v/>
      </c>
      <c r="I499" s="5" t="str">
        <f>IF(INDEX('Afvalgegevens LMA'!$A$1:$BK$1003,RelGegevens!$A499+'Data LMA'!$A$2,RelGegevens!I$2)="","",INDEX('Afvalgegevens LMA'!$A$1:$BK$1003,RelGegevens!$A499+'Data LMA'!$A$2,RelGegevens!I$2))</f>
        <v/>
      </c>
      <c r="J499" s="5" t="str">
        <f>IF(INDEX('Afvalgegevens LMA'!$A$1:$BK$1003,RelGegevens!$A499+'Data LMA'!$A$2,RelGegevens!J$2)="","",INDEX('Afvalgegevens LMA'!$A$1:$BK$1003,RelGegevens!$A499+'Data LMA'!$A$2,RelGegevens!J$2))</f>
        <v/>
      </c>
      <c r="K499" s="5" t="str">
        <f>IF(INDEX('Afvalgegevens LMA'!$A$1:$BK$1003,RelGegevens!$A499+'Data LMA'!$A$2,RelGegevens!K$2)="","",INDEX('Afvalgegevens LMA'!$A$1:$BK$1003,RelGegevens!$A499+'Data LMA'!$A$2,RelGegevens!K$2))</f>
        <v/>
      </c>
      <c r="L499" s="5" t="str">
        <f>IF(INDEX('Afvalgegevens LMA'!$A$1:$BK$1003,RelGegevens!$A499+'Data LMA'!$A$2,RelGegevens!L$2)="","",INDEX('Afvalgegevens LMA'!$A$1:$BK$1003,RelGegevens!$A499+'Data LMA'!$A$2,RelGegevens!L$2))</f>
        <v/>
      </c>
      <c r="M499" s="5" t="str">
        <f>IF(INDEX('Afvalgegevens LMA'!$A$1:$BK$1003,RelGegevens!$A499+'Data LMA'!$A$2,RelGegevens!M$2)="","",INDEX('Afvalgegevens LMA'!$A$1:$BK$1003,RelGegevens!$A499+'Data LMA'!$A$2,RelGegevens!M$2))</f>
        <v/>
      </c>
    </row>
    <row r="500" spans="1:13" x14ac:dyDescent="0.25">
      <c r="A500" s="8">
        <f t="shared" si="48"/>
        <v>498</v>
      </c>
      <c r="B500" s="8" t="str">
        <f t="shared" si="49"/>
        <v/>
      </c>
      <c r="C500" s="8" t="str">
        <f t="shared" si="50"/>
        <v/>
      </c>
      <c r="D500" s="5">
        <f t="shared" si="51"/>
        <v>-1</v>
      </c>
      <c r="E500" s="5">
        <f t="shared" si="52"/>
        <v>-1</v>
      </c>
      <c r="F500" s="5" t="str">
        <f t="shared" si="53"/>
        <v/>
      </c>
      <c r="G500" s="5" t="str">
        <f>IF(INDEX('Afvalgegevens LMA'!$A$1:$BK$1003,RelGegevens!$A500+'Data LMA'!$A$2,RelGegevens!G$2)="","",INDEX('Afvalgegevens LMA'!$A$1:$BK$1003,RelGegevens!$A500+'Data LMA'!$A$2,RelGegevens!G$2))</f>
        <v/>
      </c>
      <c r="H500" s="5" t="str">
        <f>IF(INDEX('Afvalgegevens LMA'!$A$1:$BK$1003,RelGegevens!$A500+'Data LMA'!$A$2,RelGegevens!H$2)="","",INDEX('Afvalgegevens LMA'!$A$1:$BK$1003,RelGegevens!$A500+'Data LMA'!$A$2,RelGegevens!H$2))</f>
        <v/>
      </c>
      <c r="I500" s="5" t="str">
        <f>IF(INDEX('Afvalgegevens LMA'!$A$1:$BK$1003,RelGegevens!$A500+'Data LMA'!$A$2,RelGegevens!I$2)="","",INDEX('Afvalgegevens LMA'!$A$1:$BK$1003,RelGegevens!$A500+'Data LMA'!$A$2,RelGegevens!I$2))</f>
        <v/>
      </c>
      <c r="J500" s="5" t="str">
        <f>IF(INDEX('Afvalgegevens LMA'!$A$1:$BK$1003,RelGegevens!$A500+'Data LMA'!$A$2,RelGegevens!J$2)="","",INDEX('Afvalgegevens LMA'!$A$1:$BK$1003,RelGegevens!$A500+'Data LMA'!$A$2,RelGegevens!J$2))</f>
        <v/>
      </c>
      <c r="K500" s="5" t="str">
        <f>IF(INDEX('Afvalgegevens LMA'!$A$1:$BK$1003,RelGegevens!$A500+'Data LMA'!$A$2,RelGegevens!K$2)="","",INDEX('Afvalgegevens LMA'!$A$1:$BK$1003,RelGegevens!$A500+'Data LMA'!$A$2,RelGegevens!K$2))</f>
        <v/>
      </c>
      <c r="L500" s="5" t="str">
        <f>IF(INDEX('Afvalgegevens LMA'!$A$1:$BK$1003,RelGegevens!$A500+'Data LMA'!$A$2,RelGegevens!L$2)="","",INDEX('Afvalgegevens LMA'!$A$1:$BK$1003,RelGegevens!$A500+'Data LMA'!$A$2,RelGegevens!L$2))</f>
        <v/>
      </c>
      <c r="M500" s="5" t="str">
        <f>IF(INDEX('Afvalgegevens LMA'!$A$1:$BK$1003,RelGegevens!$A500+'Data LMA'!$A$2,RelGegevens!M$2)="","",INDEX('Afvalgegevens LMA'!$A$1:$BK$1003,RelGegevens!$A500+'Data LMA'!$A$2,RelGegevens!M$2))</f>
        <v/>
      </c>
    </row>
    <row r="501" spans="1:13" x14ac:dyDescent="0.25">
      <c r="A501" s="8">
        <f t="shared" si="48"/>
        <v>499</v>
      </c>
      <c r="B501" s="8" t="str">
        <f t="shared" si="49"/>
        <v/>
      </c>
      <c r="C501" s="8" t="str">
        <f t="shared" si="50"/>
        <v/>
      </c>
      <c r="D501" s="5">
        <f t="shared" si="51"/>
        <v>-1</v>
      </c>
      <c r="E501" s="5">
        <f t="shared" si="52"/>
        <v>-1</v>
      </c>
      <c r="F501" s="5" t="str">
        <f t="shared" si="53"/>
        <v/>
      </c>
      <c r="G501" s="5" t="str">
        <f>IF(INDEX('Afvalgegevens LMA'!$A$1:$BK$1003,RelGegevens!$A501+'Data LMA'!$A$2,RelGegevens!G$2)="","",INDEX('Afvalgegevens LMA'!$A$1:$BK$1003,RelGegevens!$A501+'Data LMA'!$A$2,RelGegevens!G$2))</f>
        <v/>
      </c>
      <c r="H501" s="5" t="str">
        <f>IF(INDEX('Afvalgegevens LMA'!$A$1:$BK$1003,RelGegevens!$A501+'Data LMA'!$A$2,RelGegevens!H$2)="","",INDEX('Afvalgegevens LMA'!$A$1:$BK$1003,RelGegevens!$A501+'Data LMA'!$A$2,RelGegevens!H$2))</f>
        <v/>
      </c>
      <c r="I501" s="5" t="str">
        <f>IF(INDEX('Afvalgegevens LMA'!$A$1:$BK$1003,RelGegevens!$A501+'Data LMA'!$A$2,RelGegevens!I$2)="","",INDEX('Afvalgegevens LMA'!$A$1:$BK$1003,RelGegevens!$A501+'Data LMA'!$A$2,RelGegevens!I$2))</f>
        <v/>
      </c>
      <c r="J501" s="5" t="str">
        <f>IF(INDEX('Afvalgegevens LMA'!$A$1:$BK$1003,RelGegevens!$A501+'Data LMA'!$A$2,RelGegevens!J$2)="","",INDEX('Afvalgegevens LMA'!$A$1:$BK$1003,RelGegevens!$A501+'Data LMA'!$A$2,RelGegevens!J$2))</f>
        <v/>
      </c>
      <c r="K501" s="5" t="str">
        <f>IF(INDEX('Afvalgegevens LMA'!$A$1:$BK$1003,RelGegevens!$A501+'Data LMA'!$A$2,RelGegevens!K$2)="","",INDEX('Afvalgegevens LMA'!$A$1:$BK$1003,RelGegevens!$A501+'Data LMA'!$A$2,RelGegevens!K$2))</f>
        <v/>
      </c>
      <c r="L501" s="5" t="str">
        <f>IF(INDEX('Afvalgegevens LMA'!$A$1:$BK$1003,RelGegevens!$A501+'Data LMA'!$A$2,RelGegevens!L$2)="","",INDEX('Afvalgegevens LMA'!$A$1:$BK$1003,RelGegevens!$A501+'Data LMA'!$A$2,RelGegevens!L$2))</f>
        <v/>
      </c>
      <c r="M501" s="5" t="str">
        <f>IF(INDEX('Afvalgegevens LMA'!$A$1:$BK$1003,RelGegevens!$A501+'Data LMA'!$A$2,RelGegevens!M$2)="","",INDEX('Afvalgegevens LMA'!$A$1:$BK$1003,RelGegevens!$A501+'Data LMA'!$A$2,RelGegevens!M$2))</f>
        <v/>
      </c>
    </row>
    <row r="502" spans="1:13" x14ac:dyDescent="0.25">
      <c r="A502" s="8">
        <f t="shared" si="48"/>
        <v>500</v>
      </c>
      <c r="B502" s="8" t="str">
        <f t="shared" si="49"/>
        <v/>
      </c>
      <c r="C502" s="8" t="str">
        <f t="shared" si="50"/>
        <v/>
      </c>
      <c r="D502" s="5">
        <f t="shared" si="51"/>
        <v>-1</v>
      </c>
      <c r="E502" s="5">
        <f t="shared" si="52"/>
        <v>-1</v>
      </c>
      <c r="F502" s="5" t="str">
        <f t="shared" si="53"/>
        <v/>
      </c>
      <c r="G502" s="5" t="str">
        <f>IF(INDEX('Afvalgegevens LMA'!$A$1:$BK$1003,RelGegevens!$A502+'Data LMA'!$A$2,RelGegevens!G$2)="","",INDEX('Afvalgegevens LMA'!$A$1:$BK$1003,RelGegevens!$A502+'Data LMA'!$A$2,RelGegevens!G$2))</f>
        <v/>
      </c>
      <c r="H502" s="5" t="str">
        <f>IF(INDEX('Afvalgegevens LMA'!$A$1:$BK$1003,RelGegevens!$A502+'Data LMA'!$A$2,RelGegevens!H$2)="","",INDEX('Afvalgegevens LMA'!$A$1:$BK$1003,RelGegevens!$A502+'Data LMA'!$A$2,RelGegevens!H$2))</f>
        <v/>
      </c>
      <c r="I502" s="5" t="str">
        <f>IF(INDEX('Afvalgegevens LMA'!$A$1:$BK$1003,RelGegevens!$A502+'Data LMA'!$A$2,RelGegevens!I$2)="","",INDEX('Afvalgegevens LMA'!$A$1:$BK$1003,RelGegevens!$A502+'Data LMA'!$A$2,RelGegevens!I$2))</f>
        <v/>
      </c>
      <c r="J502" s="5" t="str">
        <f>IF(INDEX('Afvalgegevens LMA'!$A$1:$BK$1003,RelGegevens!$A502+'Data LMA'!$A$2,RelGegevens!J$2)="","",INDEX('Afvalgegevens LMA'!$A$1:$BK$1003,RelGegevens!$A502+'Data LMA'!$A$2,RelGegevens!J$2))</f>
        <v/>
      </c>
      <c r="K502" s="5" t="str">
        <f>IF(INDEX('Afvalgegevens LMA'!$A$1:$BK$1003,RelGegevens!$A502+'Data LMA'!$A$2,RelGegevens!K$2)="","",INDEX('Afvalgegevens LMA'!$A$1:$BK$1003,RelGegevens!$A502+'Data LMA'!$A$2,RelGegevens!K$2))</f>
        <v/>
      </c>
      <c r="L502" s="5" t="str">
        <f>IF(INDEX('Afvalgegevens LMA'!$A$1:$BK$1003,RelGegevens!$A502+'Data LMA'!$A$2,RelGegevens!L$2)="","",INDEX('Afvalgegevens LMA'!$A$1:$BK$1003,RelGegevens!$A502+'Data LMA'!$A$2,RelGegevens!L$2))</f>
        <v/>
      </c>
      <c r="M502" s="5" t="str">
        <f>IF(INDEX('Afvalgegevens LMA'!$A$1:$BK$1003,RelGegevens!$A502+'Data LMA'!$A$2,RelGegevens!M$2)="","",INDEX('Afvalgegevens LMA'!$A$1:$BK$1003,RelGegevens!$A502+'Data LMA'!$A$2,RelGegevens!M$2))</f>
        <v/>
      </c>
    </row>
    <row r="503" spans="1:13" x14ac:dyDescent="0.25">
      <c r="A503" s="8">
        <f t="shared" si="48"/>
        <v>501</v>
      </c>
      <c r="B503" s="8" t="str">
        <f t="shared" si="49"/>
        <v/>
      </c>
      <c r="C503" s="8" t="str">
        <f t="shared" si="50"/>
        <v/>
      </c>
      <c r="D503" s="5">
        <f t="shared" si="51"/>
        <v>-1</v>
      </c>
      <c r="E503" s="5">
        <f t="shared" si="52"/>
        <v>-1</v>
      </c>
      <c r="F503" s="5" t="str">
        <f t="shared" si="53"/>
        <v/>
      </c>
      <c r="G503" s="5" t="str">
        <f>IF(INDEX('Afvalgegevens LMA'!$A$1:$BK$1003,RelGegevens!$A503+'Data LMA'!$A$2,RelGegevens!G$2)="","",INDEX('Afvalgegevens LMA'!$A$1:$BK$1003,RelGegevens!$A503+'Data LMA'!$A$2,RelGegevens!G$2))</f>
        <v/>
      </c>
      <c r="H503" s="5" t="str">
        <f>IF(INDEX('Afvalgegevens LMA'!$A$1:$BK$1003,RelGegevens!$A503+'Data LMA'!$A$2,RelGegevens!H$2)="","",INDEX('Afvalgegevens LMA'!$A$1:$BK$1003,RelGegevens!$A503+'Data LMA'!$A$2,RelGegevens!H$2))</f>
        <v/>
      </c>
      <c r="I503" s="5" t="str">
        <f>IF(INDEX('Afvalgegevens LMA'!$A$1:$BK$1003,RelGegevens!$A503+'Data LMA'!$A$2,RelGegevens!I$2)="","",INDEX('Afvalgegevens LMA'!$A$1:$BK$1003,RelGegevens!$A503+'Data LMA'!$A$2,RelGegevens!I$2))</f>
        <v/>
      </c>
      <c r="J503" s="5" t="str">
        <f>IF(INDEX('Afvalgegevens LMA'!$A$1:$BK$1003,RelGegevens!$A503+'Data LMA'!$A$2,RelGegevens!J$2)="","",INDEX('Afvalgegevens LMA'!$A$1:$BK$1003,RelGegevens!$A503+'Data LMA'!$A$2,RelGegevens!J$2))</f>
        <v/>
      </c>
      <c r="K503" s="5" t="str">
        <f>IF(INDEX('Afvalgegevens LMA'!$A$1:$BK$1003,RelGegevens!$A503+'Data LMA'!$A$2,RelGegevens!K$2)="","",INDEX('Afvalgegevens LMA'!$A$1:$BK$1003,RelGegevens!$A503+'Data LMA'!$A$2,RelGegevens!K$2))</f>
        <v/>
      </c>
      <c r="L503" s="5" t="str">
        <f>IF(INDEX('Afvalgegevens LMA'!$A$1:$BK$1003,RelGegevens!$A503+'Data LMA'!$A$2,RelGegevens!L$2)="","",INDEX('Afvalgegevens LMA'!$A$1:$BK$1003,RelGegevens!$A503+'Data LMA'!$A$2,RelGegevens!L$2))</f>
        <v/>
      </c>
      <c r="M503" s="5" t="str">
        <f>IF(INDEX('Afvalgegevens LMA'!$A$1:$BK$1003,RelGegevens!$A503+'Data LMA'!$A$2,RelGegevens!M$2)="","",INDEX('Afvalgegevens LMA'!$A$1:$BK$1003,RelGegevens!$A503+'Data LMA'!$A$2,RelGegevens!M$2))</f>
        <v/>
      </c>
    </row>
    <row r="504" spans="1:13" x14ac:dyDescent="0.25">
      <c r="A504" s="8">
        <f t="shared" si="48"/>
        <v>502</v>
      </c>
      <c r="B504" s="8" t="str">
        <f t="shared" si="49"/>
        <v/>
      </c>
      <c r="C504" s="8" t="str">
        <f t="shared" si="50"/>
        <v/>
      </c>
      <c r="D504" s="5">
        <f t="shared" si="51"/>
        <v>-1</v>
      </c>
      <c r="E504" s="5">
        <f t="shared" si="52"/>
        <v>-1</v>
      </c>
      <c r="F504" s="5" t="str">
        <f t="shared" si="53"/>
        <v/>
      </c>
      <c r="G504" s="5" t="str">
        <f>IF(INDEX('Afvalgegevens LMA'!$A$1:$BK$1003,RelGegevens!$A504+'Data LMA'!$A$2,RelGegevens!G$2)="","",INDEX('Afvalgegevens LMA'!$A$1:$BK$1003,RelGegevens!$A504+'Data LMA'!$A$2,RelGegevens!G$2))</f>
        <v/>
      </c>
      <c r="H504" s="5" t="str">
        <f>IF(INDEX('Afvalgegevens LMA'!$A$1:$BK$1003,RelGegevens!$A504+'Data LMA'!$A$2,RelGegevens!H$2)="","",INDEX('Afvalgegevens LMA'!$A$1:$BK$1003,RelGegevens!$A504+'Data LMA'!$A$2,RelGegevens!H$2))</f>
        <v/>
      </c>
      <c r="I504" s="5" t="str">
        <f>IF(INDEX('Afvalgegevens LMA'!$A$1:$BK$1003,RelGegevens!$A504+'Data LMA'!$A$2,RelGegevens!I$2)="","",INDEX('Afvalgegevens LMA'!$A$1:$BK$1003,RelGegevens!$A504+'Data LMA'!$A$2,RelGegevens!I$2))</f>
        <v/>
      </c>
      <c r="J504" s="5" t="str">
        <f>IF(INDEX('Afvalgegevens LMA'!$A$1:$BK$1003,RelGegevens!$A504+'Data LMA'!$A$2,RelGegevens!J$2)="","",INDEX('Afvalgegevens LMA'!$A$1:$BK$1003,RelGegevens!$A504+'Data LMA'!$A$2,RelGegevens!J$2))</f>
        <v/>
      </c>
      <c r="K504" s="5" t="str">
        <f>IF(INDEX('Afvalgegevens LMA'!$A$1:$BK$1003,RelGegevens!$A504+'Data LMA'!$A$2,RelGegevens!K$2)="","",INDEX('Afvalgegevens LMA'!$A$1:$BK$1003,RelGegevens!$A504+'Data LMA'!$A$2,RelGegevens!K$2))</f>
        <v/>
      </c>
      <c r="L504" s="5" t="str">
        <f>IF(INDEX('Afvalgegevens LMA'!$A$1:$BK$1003,RelGegevens!$A504+'Data LMA'!$A$2,RelGegevens!L$2)="","",INDEX('Afvalgegevens LMA'!$A$1:$BK$1003,RelGegevens!$A504+'Data LMA'!$A$2,RelGegevens!L$2))</f>
        <v/>
      </c>
      <c r="M504" s="5" t="str">
        <f>IF(INDEX('Afvalgegevens LMA'!$A$1:$BK$1003,RelGegevens!$A504+'Data LMA'!$A$2,RelGegevens!M$2)="","",INDEX('Afvalgegevens LMA'!$A$1:$BK$1003,RelGegevens!$A504+'Data LMA'!$A$2,RelGegevens!M$2))</f>
        <v/>
      </c>
    </row>
    <row r="505" spans="1:13" x14ac:dyDescent="0.25">
      <c r="A505" s="8">
        <f t="shared" si="48"/>
        <v>503</v>
      </c>
      <c r="B505" s="8" t="str">
        <f t="shared" si="49"/>
        <v/>
      </c>
      <c r="C505" s="8" t="str">
        <f t="shared" si="50"/>
        <v/>
      </c>
      <c r="D505" s="5">
        <f t="shared" si="51"/>
        <v>-1</v>
      </c>
      <c r="E505" s="5">
        <f t="shared" si="52"/>
        <v>-1</v>
      </c>
      <c r="F505" s="5" t="str">
        <f t="shared" si="53"/>
        <v/>
      </c>
      <c r="G505" s="5" t="str">
        <f>IF(INDEX('Afvalgegevens LMA'!$A$1:$BK$1003,RelGegevens!$A505+'Data LMA'!$A$2,RelGegevens!G$2)="","",INDEX('Afvalgegevens LMA'!$A$1:$BK$1003,RelGegevens!$A505+'Data LMA'!$A$2,RelGegevens!G$2))</f>
        <v/>
      </c>
      <c r="H505" s="5" t="str">
        <f>IF(INDEX('Afvalgegevens LMA'!$A$1:$BK$1003,RelGegevens!$A505+'Data LMA'!$A$2,RelGegevens!H$2)="","",INDEX('Afvalgegevens LMA'!$A$1:$BK$1003,RelGegevens!$A505+'Data LMA'!$A$2,RelGegevens!H$2))</f>
        <v/>
      </c>
      <c r="I505" s="5" t="str">
        <f>IF(INDEX('Afvalgegevens LMA'!$A$1:$BK$1003,RelGegevens!$A505+'Data LMA'!$A$2,RelGegevens!I$2)="","",INDEX('Afvalgegevens LMA'!$A$1:$BK$1003,RelGegevens!$A505+'Data LMA'!$A$2,RelGegevens!I$2))</f>
        <v/>
      </c>
      <c r="J505" s="5" t="str">
        <f>IF(INDEX('Afvalgegevens LMA'!$A$1:$BK$1003,RelGegevens!$A505+'Data LMA'!$A$2,RelGegevens!J$2)="","",INDEX('Afvalgegevens LMA'!$A$1:$BK$1003,RelGegevens!$A505+'Data LMA'!$A$2,RelGegevens!J$2))</f>
        <v/>
      </c>
      <c r="K505" s="5" t="str">
        <f>IF(INDEX('Afvalgegevens LMA'!$A$1:$BK$1003,RelGegevens!$A505+'Data LMA'!$A$2,RelGegevens!K$2)="","",INDEX('Afvalgegevens LMA'!$A$1:$BK$1003,RelGegevens!$A505+'Data LMA'!$A$2,RelGegevens!K$2))</f>
        <v/>
      </c>
      <c r="L505" s="5" t="str">
        <f>IF(INDEX('Afvalgegevens LMA'!$A$1:$BK$1003,RelGegevens!$A505+'Data LMA'!$A$2,RelGegevens!L$2)="","",INDEX('Afvalgegevens LMA'!$A$1:$BK$1003,RelGegevens!$A505+'Data LMA'!$A$2,RelGegevens!L$2))</f>
        <v/>
      </c>
      <c r="M505" s="5" t="str">
        <f>IF(INDEX('Afvalgegevens LMA'!$A$1:$BK$1003,RelGegevens!$A505+'Data LMA'!$A$2,RelGegevens!M$2)="","",INDEX('Afvalgegevens LMA'!$A$1:$BK$1003,RelGegevens!$A505+'Data LMA'!$A$2,RelGegevens!M$2))</f>
        <v/>
      </c>
    </row>
    <row r="506" spans="1:13" x14ac:dyDescent="0.25">
      <c r="A506" s="8">
        <f t="shared" si="48"/>
        <v>504</v>
      </c>
      <c r="B506" s="8" t="str">
        <f t="shared" si="49"/>
        <v/>
      </c>
      <c r="C506" s="8" t="str">
        <f t="shared" si="50"/>
        <v/>
      </c>
      <c r="D506" s="5">
        <f t="shared" si="51"/>
        <v>-1</v>
      </c>
      <c r="E506" s="5">
        <f t="shared" si="52"/>
        <v>-1</v>
      </c>
      <c r="F506" s="5" t="str">
        <f t="shared" si="53"/>
        <v/>
      </c>
      <c r="G506" s="5" t="str">
        <f>IF(INDEX('Afvalgegevens LMA'!$A$1:$BK$1003,RelGegevens!$A506+'Data LMA'!$A$2,RelGegevens!G$2)="","",INDEX('Afvalgegevens LMA'!$A$1:$BK$1003,RelGegevens!$A506+'Data LMA'!$A$2,RelGegevens!G$2))</f>
        <v/>
      </c>
      <c r="H506" s="5" t="str">
        <f>IF(INDEX('Afvalgegevens LMA'!$A$1:$BK$1003,RelGegevens!$A506+'Data LMA'!$A$2,RelGegevens!H$2)="","",INDEX('Afvalgegevens LMA'!$A$1:$BK$1003,RelGegevens!$A506+'Data LMA'!$A$2,RelGegevens!H$2))</f>
        <v/>
      </c>
      <c r="I506" s="5" t="str">
        <f>IF(INDEX('Afvalgegevens LMA'!$A$1:$BK$1003,RelGegevens!$A506+'Data LMA'!$A$2,RelGegevens!I$2)="","",INDEX('Afvalgegevens LMA'!$A$1:$BK$1003,RelGegevens!$A506+'Data LMA'!$A$2,RelGegevens!I$2))</f>
        <v/>
      </c>
      <c r="J506" s="5" t="str">
        <f>IF(INDEX('Afvalgegevens LMA'!$A$1:$BK$1003,RelGegevens!$A506+'Data LMA'!$A$2,RelGegevens!J$2)="","",INDEX('Afvalgegevens LMA'!$A$1:$BK$1003,RelGegevens!$A506+'Data LMA'!$A$2,RelGegevens!J$2))</f>
        <v/>
      </c>
      <c r="K506" s="5" t="str">
        <f>IF(INDEX('Afvalgegevens LMA'!$A$1:$BK$1003,RelGegevens!$A506+'Data LMA'!$A$2,RelGegevens!K$2)="","",INDEX('Afvalgegevens LMA'!$A$1:$BK$1003,RelGegevens!$A506+'Data LMA'!$A$2,RelGegevens!K$2))</f>
        <v/>
      </c>
      <c r="L506" s="5" t="str">
        <f>IF(INDEX('Afvalgegevens LMA'!$A$1:$BK$1003,RelGegevens!$A506+'Data LMA'!$A$2,RelGegevens!L$2)="","",INDEX('Afvalgegevens LMA'!$A$1:$BK$1003,RelGegevens!$A506+'Data LMA'!$A$2,RelGegevens!L$2))</f>
        <v/>
      </c>
      <c r="M506" s="5" t="str">
        <f>IF(INDEX('Afvalgegevens LMA'!$A$1:$BK$1003,RelGegevens!$A506+'Data LMA'!$A$2,RelGegevens!M$2)="","",INDEX('Afvalgegevens LMA'!$A$1:$BK$1003,RelGegevens!$A506+'Data LMA'!$A$2,RelGegevens!M$2))</f>
        <v/>
      </c>
    </row>
    <row r="507" spans="1:13" x14ac:dyDescent="0.25">
      <c r="A507" s="8">
        <f t="shared" si="48"/>
        <v>505</v>
      </c>
      <c r="B507" s="8" t="str">
        <f t="shared" si="49"/>
        <v/>
      </c>
      <c r="C507" s="8" t="str">
        <f t="shared" si="50"/>
        <v/>
      </c>
      <c r="D507" s="5">
        <f t="shared" si="51"/>
        <v>-1</v>
      </c>
      <c r="E507" s="5">
        <f t="shared" si="52"/>
        <v>-1</v>
      </c>
      <c r="F507" s="5" t="str">
        <f t="shared" si="53"/>
        <v/>
      </c>
      <c r="G507" s="5" t="str">
        <f>IF(INDEX('Afvalgegevens LMA'!$A$1:$BK$1003,RelGegevens!$A507+'Data LMA'!$A$2,RelGegevens!G$2)="","",INDEX('Afvalgegevens LMA'!$A$1:$BK$1003,RelGegevens!$A507+'Data LMA'!$A$2,RelGegevens!G$2))</f>
        <v/>
      </c>
      <c r="H507" s="5" t="str">
        <f>IF(INDEX('Afvalgegevens LMA'!$A$1:$BK$1003,RelGegevens!$A507+'Data LMA'!$A$2,RelGegevens!H$2)="","",INDEX('Afvalgegevens LMA'!$A$1:$BK$1003,RelGegevens!$A507+'Data LMA'!$A$2,RelGegevens!H$2))</f>
        <v/>
      </c>
      <c r="I507" s="5" t="str">
        <f>IF(INDEX('Afvalgegevens LMA'!$A$1:$BK$1003,RelGegevens!$A507+'Data LMA'!$A$2,RelGegevens!I$2)="","",INDEX('Afvalgegevens LMA'!$A$1:$BK$1003,RelGegevens!$A507+'Data LMA'!$A$2,RelGegevens!I$2))</f>
        <v/>
      </c>
      <c r="J507" s="5" t="str">
        <f>IF(INDEX('Afvalgegevens LMA'!$A$1:$BK$1003,RelGegevens!$A507+'Data LMA'!$A$2,RelGegevens!J$2)="","",INDEX('Afvalgegevens LMA'!$A$1:$BK$1003,RelGegevens!$A507+'Data LMA'!$A$2,RelGegevens!J$2))</f>
        <v/>
      </c>
      <c r="K507" s="5" t="str">
        <f>IF(INDEX('Afvalgegevens LMA'!$A$1:$BK$1003,RelGegevens!$A507+'Data LMA'!$A$2,RelGegevens!K$2)="","",INDEX('Afvalgegevens LMA'!$A$1:$BK$1003,RelGegevens!$A507+'Data LMA'!$A$2,RelGegevens!K$2))</f>
        <v/>
      </c>
      <c r="L507" s="5" t="str">
        <f>IF(INDEX('Afvalgegevens LMA'!$A$1:$BK$1003,RelGegevens!$A507+'Data LMA'!$A$2,RelGegevens!L$2)="","",INDEX('Afvalgegevens LMA'!$A$1:$BK$1003,RelGegevens!$A507+'Data LMA'!$A$2,RelGegevens!L$2))</f>
        <v/>
      </c>
      <c r="M507" s="5" t="str">
        <f>IF(INDEX('Afvalgegevens LMA'!$A$1:$BK$1003,RelGegevens!$A507+'Data LMA'!$A$2,RelGegevens!M$2)="","",INDEX('Afvalgegevens LMA'!$A$1:$BK$1003,RelGegevens!$A507+'Data LMA'!$A$2,RelGegevens!M$2))</f>
        <v/>
      </c>
    </row>
    <row r="508" spans="1:13" x14ac:dyDescent="0.25">
      <c r="A508" s="8">
        <f t="shared" si="48"/>
        <v>506</v>
      </c>
      <c r="B508" s="8" t="str">
        <f t="shared" si="49"/>
        <v/>
      </c>
      <c r="C508" s="8" t="str">
        <f t="shared" si="50"/>
        <v/>
      </c>
      <c r="D508" s="5">
        <f t="shared" si="51"/>
        <v>-1</v>
      </c>
      <c r="E508" s="5">
        <f t="shared" si="52"/>
        <v>-1</v>
      </c>
      <c r="F508" s="5" t="str">
        <f t="shared" si="53"/>
        <v/>
      </c>
      <c r="G508" s="5" t="str">
        <f>IF(INDEX('Afvalgegevens LMA'!$A$1:$BK$1003,RelGegevens!$A508+'Data LMA'!$A$2,RelGegevens!G$2)="","",INDEX('Afvalgegevens LMA'!$A$1:$BK$1003,RelGegevens!$A508+'Data LMA'!$A$2,RelGegevens!G$2))</f>
        <v/>
      </c>
      <c r="H508" s="5" t="str">
        <f>IF(INDEX('Afvalgegevens LMA'!$A$1:$BK$1003,RelGegevens!$A508+'Data LMA'!$A$2,RelGegevens!H$2)="","",INDEX('Afvalgegevens LMA'!$A$1:$BK$1003,RelGegevens!$A508+'Data LMA'!$A$2,RelGegevens!H$2))</f>
        <v/>
      </c>
      <c r="I508" s="5" t="str">
        <f>IF(INDEX('Afvalgegevens LMA'!$A$1:$BK$1003,RelGegevens!$A508+'Data LMA'!$A$2,RelGegevens!I$2)="","",INDEX('Afvalgegevens LMA'!$A$1:$BK$1003,RelGegevens!$A508+'Data LMA'!$A$2,RelGegevens!I$2))</f>
        <v/>
      </c>
      <c r="J508" s="5" t="str">
        <f>IF(INDEX('Afvalgegevens LMA'!$A$1:$BK$1003,RelGegevens!$A508+'Data LMA'!$A$2,RelGegevens!J$2)="","",INDEX('Afvalgegevens LMA'!$A$1:$BK$1003,RelGegevens!$A508+'Data LMA'!$A$2,RelGegevens!J$2))</f>
        <v/>
      </c>
      <c r="K508" s="5" t="str">
        <f>IF(INDEX('Afvalgegevens LMA'!$A$1:$BK$1003,RelGegevens!$A508+'Data LMA'!$A$2,RelGegevens!K$2)="","",INDEX('Afvalgegevens LMA'!$A$1:$BK$1003,RelGegevens!$A508+'Data LMA'!$A$2,RelGegevens!K$2))</f>
        <v/>
      </c>
      <c r="L508" s="5" t="str">
        <f>IF(INDEX('Afvalgegevens LMA'!$A$1:$BK$1003,RelGegevens!$A508+'Data LMA'!$A$2,RelGegevens!L$2)="","",INDEX('Afvalgegevens LMA'!$A$1:$BK$1003,RelGegevens!$A508+'Data LMA'!$A$2,RelGegevens!L$2))</f>
        <v/>
      </c>
      <c r="M508" s="5" t="str">
        <f>IF(INDEX('Afvalgegevens LMA'!$A$1:$BK$1003,RelGegevens!$A508+'Data LMA'!$A$2,RelGegevens!M$2)="","",INDEX('Afvalgegevens LMA'!$A$1:$BK$1003,RelGegevens!$A508+'Data LMA'!$A$2,RelGegevens!M$2))</f>
        <v/>
      </c>
    </row>
    <row r="509" spans="1:13" x14ac:dyDescent="0.25">
      <c r="A509" s="8">
        <f t="shared" si="48"/>
        <v>507</v>
      </c>
      <c r="B509" s="8" t="str">
        <f t="shared" si="49"/>
        <v/>
      </c>
      <c r="C509" s="8" t="str">
        <f t="shared" si="50"/>
        <v/>
      </c>
      <c r="D509" s="5">
        <f t="shared" si="51"/>
        <v>-1</v>
      </c>
      <c r="E509" s="5">
        <f t="shared" si="52"/>
        <v>-1</v>
      </c>
      <c r="F509" s="5" t="str">
        <f t="shared" si="53"/>
        <v/>
      </c>
      <c r="G509" s="5" t="str">
        <f>IF(INDEX('Afvalgegevens LMA'!$A$1:$BK$1003,RelGegevens!$A509+'Data LMA'!$A$2,RelGegevens!G$2)="","",INDEX('Afvalgegevens LMA'!$A$1:$BK$1003,RelGegevens!$A509+'Data LMA'!$A$2,RelGegevens!G$2))</f>
        <v/>
      </c>
      <c r="H509" s="5" t="str">
        <f>IF(INDEX('Afvalgegevens LMA'!$A$1:$BK$1003,RelGegevens!$A509+'Data LMA'!$A$2,RelGegevens!H$2)="","",INDEX('Afvalgegevens LMA'!$A$1:$BK$1003,RelGegevens!$A509+'Data LMA'!$A$2,RelGegevens!H$2))</f>
        <v/>
      </c>
      <c r="I509" s="5" t="str">
        <f>IF(INDEX('Afvalgegevens LMA'!$A$1:$BK$1003,RelGegevens!$A509+'Data LMA'!$A$2,RelGegevens!I$2)="","",INDEX('Afvalgegevens LMA'!$A$1:$BK$1003,RelGegevens!$A509+'Data LMA'!$A$2,RelGegevens!I$2))</f>
        <v/>
      </c>
      <c r="J509" s="5" t="str">
        <f>IF(INDEX('Afvalgegevens LMA'!$A$1:$BK$1003,RelGegevens!$A509+'Data LMA'!$A$2,RelGegevens!J$2)="","",INDEX('Afvalgegevens LMA'!$A$1:$BK$1003,RelGegevens!$A509+'Data LMA'!$A$2,RelGegevens!J$2))</f>
        <v/>
      </c>
      <c r="K509" s="5" t="str">
        <f>IF(INDEX('Afvalgegevens LMA'!$A$1:$BK$1003,RelGegevens!$A509+'Data LMA'!$A$2,RelGegevens!K$2)="","",INDEX('Afvalgegevens LMA'!$A$1:$BK$1003,RelGegevens!$A509+'Data LMA'!$A$2,RelGegevens!K$2))</f>
        <v/>
      </c>
      <c r="L509" s="5" t="str">
        <f>IF(INDEX('Afvalgegevens LMA'!$A$1:$BK$1003,RelGegevens!$A509+'Data LMA'!$A$2,RelGegevens!L$2)="","",INDEX('Afvalgegevens LMA'!$A$1:$BK$1003,RelGegevens!$A509+'Data LMA'!$A$2,RelGegevens!L$2))</f>
        <v/>
      </c>
      <c r="M509" s="5" t="str">
        <f>IF(INDEX('Afvalgegevens LMA'!$A$1:$BK$1003,RelGegevens!$A509+'Data LMA'!$A$2,RelGegevens!M$2)="","",INDEX('Afvalgegevens LMA'!$A$1:$BK$1003,RelGegevens!$A509+'Data LMA'!$A$2,RelGegevens!M$2))</f>
        <v/>
      </c>
    </row>
    <row r="510" spans="1:13" x14ac:dyDescent="0.25">
      <c r="A510" s="8">
        <f t="shared" si="48"/>
        <v>508</v>
      </c>
      <c r="B510" s="8" t="str">
        <f t="shared" si="49"/>
        <v/>
      </c>
      <c r="C510" s="8" t="str">
        <f t="shared" si="50"/>
        <v/>
      </c>
      <c r="D510" s="5">
        <f t="shared" si="51"/>
        <v>-1</v>
      </c>
      <c r="E510" s="5">
        <f t="shared" si="52"/>
        <v>-1</v>
      </c>
      <c r="F510" s="5" t="str">
        <f t="shared" si="53"/>
        <v/>
      </c>
      <c r="G510" s="5" t="str">
        <f>IF(INDEX('Afvalgegevens LMA'!$A$1:$BK$1003,RelGegevens!$A510+'Data LMA'!$A$2,RelGegevens!G$2)="","",INDEX('Afvalgegevens LMA'!$A$1:$BK$1003,RelGegevens!$A510+'Data LMA'!$A$2,RelGegevens!G$2))</f>
        <v/>
      </c>
      <c r="H510" s="5" t="str">
        <f>IF(INDEX('Afvalgegevens LMA'!$A$1:$BK$1003,RelGegevens!$A510+'Data LMA'!$A$2,RelGegevens!H$2)="","",INDEX('Afvalgegevens LMA'!$A$1:$BK$1003,RelGegevens!$A510+'Data LMA'!$A$2,RelGegevens!H$2))</f>
        <v/>
      </c>
      <c r="I510" s="5" t="str">
        <f>IF(INDEX('Afvalgegevens LMA'!$A$1:$BK$1003,RelGegevens!$A510+'Data LMA'!$A$2,RelGegevens!I$2)="","",INDEX('Afvalgegevens LMA'!$A$1:$BK$1003,RelGegevens!$A510+'Data LMA'!$A$2,RelGegevens!I$2))</f>
        <v/>
      </c>
      <c r="J510" s="5" t="str">
        <f>IF(INDEX('Afvalgegevens LMA'!$A$1:$BK$1003,RelGegevens!$A510+'Data LMA'!$A$2,RelGegevens!J$2)="","",INDEX('Afvalgegevens LMA'!$A$1:$BK$1003,RelGegevens!$A510+'Data LMA'!$A$2,RelGegevens!J$2))</f>
        <v/>
      </c>
      <c r="K510" s="5" t="str">
        <f>IF(INDEX('Afvalgegevens LMA'!$A$1:$BK$1003,RelGegevens!$A510+'Data LMA'!$A$2,RelGegevens!K$2)="","",INDEX('Afvalgegevens LMA'!$A$1:$BK$1003,RelGegevens!$A510+'Data LMA'!$A$2,RelGegevens!K$2))</f>
        <v/>
      </c>
      <c r="L510" s="5" t="str">
        <f>IF(INDEX('Afvalgegevens LMA'!$A$1:$BK$1003,RelGegevens!$A510+'Data LMA'!$A$2,RelGegevens!L$2)="","",INDEX('Afvalgegevens LMA'!$A$1:$BK$1003,RelGegevens!$A510+'Data LMA'!$A$2,RelGegevens!L$2))</f>
        <v/>
      </c>
      <c r="M510" s="5" t="str">
        <f>IF(INDEX('Afvalgegevens LMA'!$A$1:$BK$1003,RelGegevens!$A510+'Data LMA'!$A$2,RelGegevens!M$2)="","",INDEX('Afvalgegevens LMA'!$A$1:$BK$1003,RelGegevens!$A510+'Data LMA'!$A$2,RelGegevens!M$2))</f>
        <v/>
      </c>
    </row>
    <row r="511" spans="1:13" x14ac:dyDescent="0.25">
      <c r="A511" s="8">
        <f t="shared" si="48"/>
        <v>509</v>
      </c>
      <c r="B511" s="8" t="str">
        <f t="shared" si="49"/>
        <v/>
      </c>
      <c r="C511" s="8" t="str">
        <f t="shared" si="50"/>
        <v/>
      </c>
      <c r="D511" s="5">
        <f t="shared" si="51"/>
        <v>-1</v>
      </c>
      <c r="E511" s="5">
        <f t="shared" si="52"/>
        <v>-1</v>
      </c>
      <c r="F511" s="5" t="str">
        <f t="shared" si="53"/>
        <v/>
      </c>
      <c r="G511" s="5" t="str">
        <f>IF(INDEX('Afvalgegevens LMA'!$A$1:$BK$1003,RelGegevens!$A511+'Data LMA'!$A$2,RelGegevens!G$2)="","",INDEX('Afvalgegevens LMA'!$A$1:$BK$1003,RelGegevens!$A511+'Data LMA'!$A$2,RelGegevens!G$2))</f>
        <v/>
      </c>
      <c r="H511" s="5" t="str">
        <f>IF(INDEX('Afvalgegevens LMA'!$A$1:$BK$1003,RelGegevens!$A511+'Data LMA'!$A$2,RelGegevens!H$2)="","",INDEX('Afvalgegevens LMA'!$A$1:$BK$1003,RelGegevens!$A511+'Data LMA'!$A$2,RelGegevens!H$2))</f>
        <v/>
      </c>
      <c r="I511" s="5" t="str">
        <f>IF(INDEX('Afvalgegevens LMA'!$A$1:$BK$1003,RelGegevens!$A511+'Data LMA'!$A$2,RelGegevens!I$2)="","",INDEX('Afvalgegevens LMA'!$A$1:$BK$1003,RelGegevens!$A511+'Data LMA'!$A$2,RelGegevens!I$2))</f>
        <v/>
      </c>
      <c r="J511" s="5" t="str">
        <f>IF(INDEX('Afvalgegevens LMA'!$A$1:$BK$1003,RelGegevens!$A511+'Data LMA'!$A$2,RelGegevens!J$2)="","",INDEX('Afvalgegevens LMA'!$A$1:$BK$1003,RelGegevens!$A511+'Data LMA'!$A$2,RelGegevens!J$2))</f>
        <v/>
      </c>
      <c r="K511" s="5" t="str">
        <f>IF(INDEX('Afvalgegevens LMA'!$A$1:$BK$1003,RelGegevens!$A511+'Data LMA'!$A$2,RelGegevens!K$2)="","",INDEX('Afvalgegevens LMA'!$A$1:$BK$1003,RelGegevens!$A511+'Data LMA'!$A$2,RelGegevens!K$2))</f>
        <v/>
      </c>
      <c r="L511" s="5" t="str">
        <f>IF(INDEX('Afvalgegevens LMA'!$A$1:$BK$1003,RelGegevens!$A511+'Data LMA'!$A$2,RelGegevens!L$2)="","",INDEX('Afvalgegevens LMA'!$A$1:$BK$1003,RelGegevens!$A511+'Data LMA'!$A$2,RelGegevens!L$2))</f>
        <v/>
      </c>
      <c r="M511" s="5" t="str">
        <f>IF(INDEX('Afvalgegevens LMA'!$A$1:$BK$1003,RelGegevens!$A511+'Data LMA'!$A$2,RelGegevens!M$2)="","",INDEX('Afvalgegevens LMA'!$A$1:$BK$1003,RelGegevens!$A511+'Data LMA'!$A$2,RelGegevens!M$2))</f>
        <v/>
      </c>
    </row>
    <row r="512" spans="1:13" x14ac:dyDescent="0.25">
      <c r="A512" s="8">
        <f t="shared" si="48"/>
        <v>510</v>
      </c>
      <c r="B512" s="8" t="str">
        <f t="shared" si="49"/>
        <v/>
      </c>
      <c r="C512" s="8" t="str">
        <f t="shared" si="50"/>
        <v/>
      </c>
      <c r="D512" s="5">
        <f t="shared" si="51"/>
        <v>-1</v>
      </c>
      <c r="E512" s="5">
        <f t="shared" si="52"/>
        <v>-1</v>
      </c>
      <c r="F512" s="5" t="str">
        <f t="shared" si="53"/>
        <v/>
      </c>
      <c r="G512" s="5" t="str">
        <f>IF(INDEX('Afvalgegevens LMA'!$A$1:$BK$1003,RelGegevens!$A512+'Data LMA'!$A$2,RelGegevens!G$2)="","",INDEX('Afvalgegevens LMA'!$A$1:$BK$1003,RelGegevens!$A512+'Data LMA'!$A$2,RelGegevens!G$2))</f>
        <v/>
      </c>
      <c r="H512" s="5" t="str">
        <f>IF(INDEX('Afvalgegevens LMA'!$A$1:$BK$1003,RelGegevens!$A512+'Data LMA'!$A$2,RelGegevens!H$2)="","",INDEX('Afvalgegevens LMA'!$A$1:$BK$1003,RelGegevens!$A512+'Data LMA'!$A$2,RelGegevens!H$2))</f>
        <v/>
      </c>
      <c r="I512" s="5" t="str">
        <f>IF(INDEX('Afvalgegevens LMA'!$A$1:$BK$1003,RelGegevens!$A512+'Data LMA'!$A$2,RelGegevens!I$2)="","",INDEX('Afvalgegevens LMA'!$A$1:$BK$1003,RelGegevens!$A512+'Data LMA'!$A$2,RelGegevens!I$2))</f>
        <v/>
      </c>
      <c r="J512" s="5" t="str">
        <f>IF(INDEX('Afvalgegevens LMA'!$A$1:$BK$1003,RelGegevens!$A512+'Data LMA'!$A$2,RelGegevens!J$2)="","",INDEX('Afvalgegevens LMA'!$A$1:$BK$1003,RelGegevens!$A512+'Data LMA'!$A$2,RelGegevens!J$2))</f>
        <v/>
      </c>
      <c r="K512" s="5" t="str">
        <f>IF(INDEX('Afvalgegevens LMA'!$A$1:$BK$1003,RelGegevens!$A512+'Data LMA'!$A$2,RelGegevens!K$2)="","",INDEX('Afvalgegevens LMA'!$A$1:$BK$1003,RelGegevens!$A512+'Data LMA'!$A$2,RelGegevens!K$2))</f>
        <v/>
      </c>
      <c r="L512" s="5" t="str">
        <f>IF(INDEX('Afvalgegevens LMA'!$A$1:$BK$1003,RelGegevens!$A512+'Data LMA'!$A$2,RelGegevens!L$2)="","",INDEX('Afvalgegevens LMA'!$A$1:$BK$1003,RelGegevens!$A512+'Data LMA'!$A$2,RelGegevens!L$2))</f>
        <v/>
      </c>
      <c r="M512" s="5" t="str">
        <f>IF(INDEX('Afvalgegevens LMA'!$A$1:$BK$1003,RelGegevens!$A512+'Data LMA'!$A$2,RelGegevens!M$2)="","",INDEX('Afvalgegevens LMA'!$A$1:$BK$1003,RelGegevens!$A512+'Data LMA'!$A$2,RelGegevens!M$2))</f>
        <v/>
      </c>
    </row>
    <row r="513" spans="1:13" x14ac:dyDescent="0.25">
      <c r="A513" s="8">
        <f t="shared" si="48"/>
        <v>511</v>
      </c>
      <c r="B513" s="8" t="str">
        <f t="shared" si="49"/>
        <v/>
      </c>
      <c r="C513" s="8" t="str">
        <f t="shared" si="50"/>
        <v/>
      </c>
      <c r="D513" s="5">
        <f t="shared" si="51"/>
        <v>-1</v>
      </c>
      <c r="E513" s="5">
        <f t="shared" si="52"/>
        <v>-1</v>
      </c>
      <c r="F513" s="5" t="str">
        <f t="shared" si="53"/>
        <v/>
      </c>
      <c r="G513" s="5" t="str">
        <f>IF(INDEX('Afvalgegevens LMA'!$A$1:$BK$1003,RelGegevens!$A513+'Data LMA'!$A$2,RelGegevens!G$2)="","",INDEX('Afvalgegevens LMA'!$A$1:$BK$1003,RelGegevens!$A513+'Data LMA'!$A$2,RelGegevens!G$2))</f>
        <v/>
      </c>
      <c r="H513" s="5" t="str">
        <f>IF(INDEX('Afvalgegevens LMA'!$A$1:$BK$1003,RelGegevens!$A513+'Data LMA'!$A$2,RelGegevens!H$2)="","",INDEX('Afvalgegevens LMA'!$A$1:$BK$1003,RelGegevens!$A513+'Data LMA'!$A$2,RelGegevens!H$2))</f>
        <v/>
      </c>
      <c r="I513" s="5" t="str">
        <f>IF(INDEX('Afvalgegevens LMA'!$A$1:$BK$1003,RelGegevens!$A513+'Data LMA'!$A$2,RelGegevens!I$2)="","",INDEX('Afvalgegevens LMA'!$A$1:$BK$1003,RelGegevens!$A513+'Data LMA'!$A$2,RelGegevens!I$2))</f>
        <v/>
      </c>
      <c r="J513" s="5" t="str">
        <f>IF(INDEX('Afvalgegevens LMA'!$A$1:$BK$1003,RelGegevens!$A513+'Data LMA'!$A$2,RelGegevens!J$2)="","",INDEX('Afvalgegevens LMA'!$A$1:$BK$1003,RelGegevens!$A513+'Data LMA'!$A$2,RelGegevens!J$2))</f>
        <v/>
      </c>
      <c r="K513" s="5" t="str">
        <f>IF(INDEX('Afvalgegevens LMA'!$A$1:$BK$1003,RelGegevens!$A513+'Data LMA'!$A$2,RelGegevens!K$2)="","",INDEX('Afvalgegevens LMA'!$A$1:$BK$1003,RelGegevens!$A513+'Data LMA'!$A$2,RelGegevens!K$2))</f>
        <v/>
      </c>
      <c r="L513" s="5" t="str">
        <f>IF(INDEX('Afvalgegevens LMA'!$A$1:$BK$1003,RelGegevens!$A513+'Data LMA'!$A$2,RelGegevens!L$2)="","",INDEX('Afvalgegevens LMA'!$A$1:$BK$1003,RelGegevens!$A513+'Data LMA'!$A$2,RelGegevens!L$2))</f>
        <v/>
      </c>
      <c r="M513" s="5" t="str">
        <f>IF(INDEX('Afvalgegevens LMA'!$A$1:$BK$1003,RelGegevens!$A513+'Data LMA'!$A$2,RelGegevens!M$2)="","",INDEX('Afvalgegevens LMA'!$A$1:$BK$1003,RelGegevens!$A513+'Data LMA'!$A$2,RelGegevens!M$2))</f>
        <v/>
      </c>
    </row>
    <row r="514" spans="1:13" x14ac:dyDescent="0.25">
      <c r="A514" s="8">
        <f t="shared" si="48"/>
        <v>512</v>
      </c>
      <c r="B514" s="8" t="str">
        <f t="shared" si="49"/>
        <v/>
      </c>
      <c r="C514" s="8" t="str">
        <f t="shared" si="50"/>
        <v/>
      </c>
      <c r="D514" s="5">
        <f t="shared" si="51"/>
        <v>-1</v>
      </c>
      <c r="E514" s="5">
        <f t="shared" si="52"/>
        <v>-1</v>
      </c>
      <c r="F514" s="5" t="str">
        <f t="shared" si="53"/>
        <v/>
      </c>
      <c r="G514" s="5" t="str">
        <f>IF(INDEX('Afvalgegevens LMA'!$A$1:$BK$1003,RelGegevens!$A514+'Data LMA'!$A$2,RelGegevens!G$2)="","",INDEX('Afvalgegevens LMA'!$A$1:$BK$1003,RelGegevens!$A514+'Data LMA'!$A$2,RelGegevens!G$2))</f>
        <v/>
      </c>
      <c r="H514" s="5" t="str">
        <f>IF(INDEX('Afvalgegevens LMA'!$A$1:$BK$1003,RelGegevens!$A514+'Data LMA'!$A$2,RelGegevens!H$2)="","",INDEX('Afvalgegevens LMA'!$A$1:$BK$1003,RelGegevens!$A514+'Data LMA'!$A$2,RelGegevens!H$2))</f>
        <v/>
      </c>
      <c r="I514" s="5" t="str">
        <f>IF(INDEX('Afvalgegevens LMA'!$A$1:$BK$1003,RelGegevens!$A514+'Data LMA'!$A$2,RelGegevens!I$2)="","",INDEX('Afvalgegevens LMA'!$A$1:$BK$1003,RelGegevens!$A514+'Data LMA'!$A$2,RelGegevens!I$2))</f>
        <v/>
      </c>
      <c r="J514" s="5" t="str">
        <f>IF(INDEX('Afvalgegevens LMA'!$A$1:$BK$1003,RelGegevens!$A514+'Data LMA'!$A$2,RelGegevens!J$2)="","",INDEX('Afvalgegevens LMA'!$A$1:$BK$1003,RelGegevens!$A514+'Data LMA'!$A$2,RelGegevens!J$2))</f>
        <v/>
      </c>
      <c r="K514" s="5" t="str">
        <f>IF(INDEX('Afvalgegevens LMA'!$A$1:$BK$1003,RelGegevens!$A514+'Data LMA'!$A$2,RelGegevens!K$2)="","",INDEX('Afvalgegevens LMA'!$A$1:$BK$1003,RelGegevens!$A514+'Data LMA'!$A$2,RelGegevens!K$2))</f>
        <v/>
      </c>
      <c r="L514" s="5" t="str">
        <f>IF(INDEX('Afvalgegevens LMA'!$A$1:$BK$1003,RelGegevens!$A514+'Data LMA'!$A$2,RelGegevens!L$2)="","",INDEX('Afvalgegevens LMA'!$A$1:$BK$1003,RelGegevens!$A514+'Data LMA'!$A$2,RelGegevens!L$2))</f>
        <v/>
      </c>
      <c r="M514" s="5" t="str">
        <f>IF(INDEX('Afvalgegevens LMA'!$A$1:$BK$1003,RelGegevens!$A514+'Data LMA'!$A$2,RelGegevens!M$2)="","",INDEX('Afvalgegevens LMA'!$A$1:$BK$1003,RelGegevens!$A514+'Data LMA'!$A$2,RelGegevens!M$2))</f>
        <v/>
      </c>
    </row>
    <row r="515" spans="1:13" x14ac:dyDescent="0.25">
      <c r="A515" s="8">
        <f t="shared" si="48"/>
        <v>513</v>
      </c>
      <c r="B515" s="8" t="str">
        <f t="shared" si="49"/>
        <v/>
      </c>
      <c r="C515" s="8" t="str">
        <f t="shared" si="50"/>
        <v/>
      </c>
      <c r="D515" s="5">
        <f t="shared" si="51"/>
        <v>-1</v>
      </c>
      <c r="E515" s="5">
        <f t="shared" si="52"/>
        <v>-1</v>
      </c>
      <c r="F515" s="5" t="str">
        <f t="shared" si="53"/>
        <v/>
      </c>
      <c r="G515" s="5" t="str">
        <f>IF(INDEX('Afvalgegevens LMA'!$A$1:$BK$1003,RelGegevens!$A515+'Data LMA'!$A$2,RelGegevens!G$2)="","",INDEX('Afvalgegevens LMA'!$A$1:$BK$1003,RelGegevens!$A515+'Data LMA'!$A$2,RelGegevens!G$2))</f>
        <v/>
      </c>
      <c r="H515" s="5" t="str">
        <f>IF(INDEX('Afvalgegevens LMA'!$A$1:$BK$1003,RelGegevens!$A515+'Data LMA'!$A$2,RelGegevens!H$2)="","",INDEX('Afvalgegevens LMA'!$A$1:$BK$1003,RelGegevens!$A515+'Data LMA'!$A$2,RelGegevens!H$2))</f>
        <v/>
      </c>
      <c r="I515" s="5" t="str">
        <f>IF(INDEX('Afvalgegevens LMA'!$A$1:$BK$1003,RelGegevens!$A515+'Data LMA'!$A$2,RelGegevens!I$2)="","",INDEX('Afvalgegevens LMA'!$A$1:$BK$1003,RelGegevens!$A515+'Data LMA'!$A$2,RelGegevens!I$2))</f>
        <v/>
      </c>
      <c r="J515" s="5" t="str">
        <f>IF(INDEX('Afvalgegevens LMA'!$A$1:$BK$1003,RelGegevens!$A515+'Data LMA'!$A$2,RelGegevens!J$2)="","",INDEX('Afvalgegevens LMA'!$A$1:$BK$1003,RelGegevens!$A515+'Data LMA'!$A$2,RelGegevens!J$2))</f>
        <v/>
      </c>
      <c r="K515" s="5" t="str">
        <f>IF(INDEX('Afvalgegevens LMA'!$A$1:$BK$1003,RelGegevens!$A515+'Data LMA'!$A$2,RelGegevens!K$2)="","",INDEX('Afvalgegevens LMA'!$A$1:$BK$1003,RelGegevens!$A515+'Data LMA'!$A$2,RelGegevens!K$2))</f>
        <v/>
      </c>
      <c r="L515" s="5" t="str">
        <f>IF(INDEX('Afvalgegevens LMA'!$A$1:$BK$1003,RelGegevens!$A515+'Data LMA'!$A$2,RelGegevens!L$2)="","",INDEX('Afvalgegevens LMA'!$A$1:$BK$1003,RelGegevens!$A515+'Data LMA'!$A$2,RelGegevens!L$2))</f>
        <v/>
      </c>
      <c r="M515" s="5" t="str">
        <f>IF(INDEX('Afvalgegevens LMA'!$A$1:$BK$1003,RelGegevens!$A515+'Data LMA'!$A$2,RelGegevens!M$2)="","",INDEX('Afvalgegevens LMA'!$A$1:$BK$1003,RelGegevens!$A515+'Data LMA'!$A$2,RelGegevens!M$2))</f>
        <v/>
      </c>
    </row>
    <row r="516" spans="1:13" x14ac:dyDescent="0.25">
      <c r="A516" s="8">
        <f t="shared" si="48"/>
        <v>514</v>
      </c>
      <c r="B516" s="8" t="str">
        <f t="shared" si="49"/>
        <v/>
      </c>
      <c r="C516" s="8" t="str">
        <f t="shared" si="50"/>
        <v/>
      </c>
      <c r="D516" s="5">
        <f t="shared" si="51"/>
        <v>-1</v>
      </c>
      <c r="E516" s="5">
        <f t="shared" si="52"/>
        <v>-1</v>
      </c>
      <c r="F516" s="5" t="str">
        <f t="shared" si="53"/>
        <v/>
      </c>
      <c r="G516" s="5" t="str">
        <f>IF(INDEX('Afvalgegevens LMA'!$A$1:$BK$1003,RelGegevens!$A516+'Data LMA'!$A$2,RelGegevens!G$2)="","",INDEX('Afvalgegevens LMA'!$A$1:$BK$1003,RelGegevens!$A516+'Data LMA'!$A$2,RelGegevens!G$2))</f>
        <v/>
      </c>
      <c r="H516" s="5" t="str">
        <f>IF(INDEX('Afvalgegevens LMA'!$A$1:$BK$1003,RelGegevens!$A516+'Data LMA'!$A$2,RelGegevens!H$2)="","",INDEX('Afvalgegevens LMA'!$A$1:$BK$1003,RelGegevens!$A516+'Data LMA'!$A$2,RelGegevens!H$2))</f>
        <v/>
      </c>
      <c r="I516" s="5" t="str">
        <f>IF(INDEX('Afvalgegevens LMA'!$A$1:$BK$1003,RelGegevens!$A516+'Data LMA'!$A$2,RelGegevens!I$2)="","",INDEX('Afvalgegevens LMA'!$A$1:$BK$1003,RelGegevens!$A516+'Data LMA'!$A$2,RelGegevens!I$2))</f>
        <v/>
      </c>
      <c r="J516" s="5" t="str">
        <f>IF(INDEX('Afvalgegevens LMA'!$A$1:$BK$1003,RelGegevens!$A516+'Data LMA'!$A$2,RelGegevens!J$2)="","",INDEX('Afvalgegevens LMA'!$A$1:$BK$1003,RelGegevens!$A516+'Data LMA'!$A$2,RelGegevens!J$2))</f>
        <v/>
      </c>
      <c r="K516" s="5" t="str">
        <f>IF(INDEX('Afvalgegevens LMA'!$A$1:$BK$1003,RelGegevens!$A516+'Data LMA'!$A$2,RelGegevens!K$2)="","",INDEX('Afvalgegevens LMA'!$A$1:$BK$1003,RelGegevens!$A516+'Data LMA'!$A$2,RelGegevens!K$2))</f>
        <v/>
      </c>
      <c r="L516" s="5" t="str">
        <f>IF(INDEX('Afvalgegevens LMA'!$A$1:$BK$1003,RelGegevens!$A516+'Data LMA'!$A$2,RelGegevens!L$2)="","",INDEX('Afvalgegevens LMA'!$A$1:$BK$1003,RelGegevens!$A516+'Data LMA'!$A$2,RelGegevens!L$2))</f>
        <v/>
      </c>
      <c r="M516" s="5" t="str">
        <f>IF(INDEX('Afvalgegevens LMA'!$A$1:$BK$1003,RelGegevens!$A516+'Data LMA'!$A$2,RelGegevens!M$2)="","",INDEX('Afvalgegevens LMA'!$A$1:$BK$1003,RelGegevens!$A516+'Data LMA'!$A$2,RelGegevens!M$2))</f>
        <v/>
      </c>
    </row>
    <row r="517" spans="1:13" x14ac:dyDescent="0.25">
      <c r="A517" s="8">
        <f t="shared" si="48"/>
        <v>515</v>
      </c>
      <c r="B517" s="8" t="str">
        <f t="shared" si="49"/>
        <v/>
      </c>
      <c r="C517" s="8" t="str">
        <f t="shared" si="50"/>
        <v/>
      </c>
      <c r="D517" s="5">
        <f t="shared" si="51"/>
        <v>-1</v>
      </c>
      <c r="E517" s="5">
        <f t="shared" si="52"/>
        <v>-1</v>
      </c>
      <c r="F517" s="5" t="str">
        <f t="shared" si="53"/>
        <v/>
      </c>
      <c r="G517" s="5" t="str">
        <f>IF(INDEX('Afvalgegevens LMA'!$A$1:$BK$1003,RelGegevens!$A517+'Data LMA'!$A$2,RelGegevens!G$2)="","",INDEX('Afvalgegevens LMA'!$A$1:$BK$1003,RelGegevens!$A517+'Data LMA'!$A$2,RelGegevens!G$2))</f>
        <v/>
      </c>
      <c r="H517" s="5" t="str">
        <f>IF(INDEX('Afvalgegevens LMA'!$A$1:$BK$1003,RelGegevens!$A517+'Data LMA'!$A$2,RelGegevens!H$2)="","",INDEX('Afvalgegevens LMA'!$A$1:$BK$1003,RelGegevens!$A517+'Data LMA'!$A$2,RelGegevens!H$2))</f>
        <v/>
      </c>
      <c r="I517" s="5" t="str">
        <f>IF(INDEX('Afvalgegevens LMA'!$A$1:$BK$1003,RelGegevens!$A517+'Data LMA'!$A$2,RelGegevens!I$2)="","",INDEX('Afvalgegevens LMA'!$A$1:$BK$1003,RelGegevens!$A517+'Data LMA'!$A$2,RelGegevens!I$2))</f>
        <v/>
      </c>
      <c r="J517" s="5" t="str">
        <f>IF(INDEX('Afvalgegevens LMA'!$A$1:$BK$1003,RelGegevens!$A517+'Data LMA'!$A$2,RelGegevens!J$2)="","",INDEX('Afvalgegevens LMA'!$A$1:$BK$1003,RelGegevens!$A517+'Data LMA'!$A$2,RelGegevens!J$2))</f>
        <v/>
      </c>
      <c r="K517" s="5" t="str">
        <f>IF(INDEX('Afvalgegevens LMA'!$A$1:$BK$1003,RelGegevens!$A517+'Data LMA'!$A$2,RelGegevens!K$2)="","",INDEX('Afvalgegevens LMA'!$A$1:$BK$1003,RelGegevens!$A517+'Data LMA'!$A$2,RelGegevens!K$2))</f>
        <v/>
      </c>
      <c r="L517" s="5" t="str">
        <f>IF(INDEX('Afvalgegevens LMA'!$A$1:$BK$1003,RelGegevens!$A517+'Data LMA'!$A$2,RelGegevens!L$2)="","",INDEX('Afvalgegevens LMA'!$A$1:$BK$1003,RelGegevens!$A517+'Data LMA'!$A$2,RelGegevens!L$2))</f>
        <v/>
      </c>
      <c r="M517" s="5" t="str">
        <f>IF(INDEX('Afvalgegevens LMA'!$A$1:$BK$1003,RelGegevens!$A517+'Data LMA'!$A$2,RelGegevens!M$2)="","",INDEX('Afvalgegevens LMA'!$A$1:$BK$1003,RelGegevens!$A517+'Data LMA'!$A$2,RelGegevens!M$2))</f>
        <v/>
      </c>
    </row>
    <row r="518" spans="1:13" x14ac:dyDescent="0.25">
      <c r="A518" s="8">
        <f t="shared" si="48"/>
        <v>516</v>
      </c>
      <c r="B518" s="8" t="str">
        <f t="shared" si="49"/>
        <v/>
      </c>
      <c r="C518" s="8" t="str">
        <f t="shared" si="50"/>
        <v/>
      </c>
      <c r="D518" s="5">
        <f t="shared" si="51"/>
        <v>-1</v>
      </c>
      <c r="E518" s="5">
        <f t="shared" si="52"/>
        <v>-1</v>
      </c>
      <c r="F518" s="5" t="str">
        <f t="shared" si="53"/>
        <v/>
      </c>
      <c r="G518" s="5" t="str">
        <f>IF(INDEX('Afvalgegevens LMA'!$A$1:$BK$1003,RelGegevens!$A518+'Data LMA'!$A$2,RelGegevens!G$2)="","",INDEX('Afvalgegevens LMA'!$A$1:$BK$1003,RelGegevens!$A518+'Data LMA'!$A$2,RelGegevens!G$2))</f>
        <v/>
      </c>
      <c r="H518" s="5" t="str">
        <f>IF(INDEX('Afvalgegevens LMA'!$A$1:$BK$1003,RelGegevens!$A518+'Data LMA'!$A$2,RelGegevens!H$2)="","",INDEX('Afvalgegevens LMA'!$A$1:$BK$1003,RelGegevens!$A518+'Data LMA'!$A$2,RelGegevens!H$2))</f>
        <v/>
      </c>
      <c r="I518" s="5" t="str">
        <f>IF(INDEX('Afvalgegevens LMA'!$A$1:$BK$1003,RelGegevens!$A518+'Data LMA'!$A$2,RelGegevens!I$2)="","",INDEX('Afvalgegevens LMA'!$A$1:$BK$1003,RelGegevens!$A518+'Data LMA'!$A$2,RelGegevens!I$2))</f>
        <v/>
      </c>
      <c r="J518" s="5" t="str">
        <f>IF(INDEX('Afvalgegevens LMA'!$A$1:$BK$1003,RelGegevens!$A518+'Data LMA'!$A$2,RelGegevens!J$2)="","",INDEX('Afvalgegevens LMA'!$A$1:$BK$1003,RelGegevens!$A518+'Data LMA'!$A$2,RelGegevens!J$2))</f>
        <v/>
      </c>
      <c r="K518" s="5" t="str">
        <f>IF(INDEX('Afvalgegevens LMA'!$A$1:$BK$1003,RelGegevens!$A518+'Data LMA'!$A$2,RelGegevens!K$2)="","",INDEX('Afvalgegevens LMA'!$A$1:$BK$1003,RelGegevens!$A518+'Data LMA'!$A$2,RelGegevens!K$2))</f>
        <v/>
      </c>
      <c r="L518" s="5" t="str">
        <f>IF(INDEX('Afvalgegevens LMA'!$A$1:$BK$1003,RelGegevens!$A518+'Data LMA'!$A$2,RelGegevens!L$2)="","",INDEX('Afvalgegevens LMA'!$A$1:$BK$1003,RelGegevens!$A518+'Data LMA'!$A$2,RelGegevens!L$2))</f>
        <v/>
      </c>
      <c r="M518" s="5" t="str">
        <f>IF(INDEX('Afvalgegevens LMA'!$A$1:$BK$1003,RelGegevens!$A518+'Data LMA'!$A$2,RelGegevens!M$2)="","",INDEX('Afvalgegevens LMA'!$A$1:$BK$1003,RelGegevens!$A518+'Data LMA'!$A$2,RelGegevens!M$2))</f>
        <v/>
      </c>
    </row>
    <row r="519" spans="1:13" x14ac:dyDescent="0.25">
      <c r="A519" s="8">
        <f t="shared" si="48"/>
        <v>517</v>
      </c>
      <c r="B519" s="8" t="str">
        <f t="shared" si="49"/>
        <v/>
      </c>
      <c r="C519" s="8" t="str">
        <f t="shared" si="50"/>
        <v/>
      </c>
      <c r="D519" s="5">
        <f t="shared" si="51"/>
        <v>-1</v>
      </c>
      <c r="E519" s="5">
        <f t="shared" si="52"/>
        <v>-1</v>
      </c>
      <c r="F519" s="5" t="str">
        <f t="shared" si="53"/>
        <v/>
      </c>
      <c r="G519" s="5" t="str">
        <f>IF(INDEX('Afvalgegevens LMA'!$A$1:$BK$1003,RelGegevens!$A519+'Data LMA'!$A$2,RelGegevens!G$2)="","",INDEX('Afvalgegevens LMA'!$A$1:$BK$1003,RelGegevens!$A519+'Data LMA'!$A$2,RelGegevens!G$2))</f>
        <v/>
      </c>
      <c r="H519" s="5" t="str">
        <f>IF(INDEX('Afvalgegevens LMA'!$A$1:$BK$1003,RelGegevens!$A519+'Data LMA'!$A$2,RelGegevens!H$2)="","",INDEX('Afvalgegevens LMA'!$A$1:$BK$1003,RelGegevens!$A519+'Data LMA'!$A$2,RelGegevens!H$2))</f>
        <v/>
      </c>
      <c r="I519" s="5" t="str">
        <f>IF(INDEX('Afvalgegevens LMA'!$A$1:$BK$1003,RelGegevens!$A519+'Data LMA'!$A$2,RelGegevens!I$2)="","",INDEX('Afvalgegevens LMA'!$A$1:$BK$1003,RelGegevens!$A519+'Data LMA'!$A$2,RelGegevens!I$2))</f>
        <v/>
      </c>
      <c r="J519" s="5" t="str">
        <f>IF(INDEX('Afvalgegevens LMA'!$A$1:$BK$1003,RelGegevens!$A519+'Data LMA'!$A$2,RelGegevens!J$2)="","",INDEX('Afvalgegevens LMA'!$A$1:$BK$1003,RelGegevens!$A519+'Data LMA'!$A$2,RelGegevens!J$2))</f>
        <v/>
      </c>
      <c r="K519" s="5" t="str">
        <f>IF(INDEX('Afvalgegevens LMA'!$A$1:$BK$1003,RelGegevens!$A519+'Data LMA'!$A$2,RelGegevens!K$2)="","",INDEX('Afvalgegevens LMA'!$A$1:$BK$1003,RelGegevens!$A519+'Data LMA'!$A$2,RelGegevens!K$2))</f>
        <v/>
      </c>
      <c r="L519" s="5" t="str">
        <f>IF(INDEX('Afvalgegevens LMA'!$A$1:$BK$1003,RelGegevens!$A519+'Data LMA'!$A$2,RelGegevens!L$2)="","",INDEX('Afvalgegevens LMA'!$A$1:$BK$1003,RelGegevens!$A519+'Data LMA'!$A$2,RelGegevens!L$2))</f>
        <v/>
      </c>
      <c r="M519" s="5" t="str">
        <f>IF(INDEX('Afvalgegevens LMA'!$A$1:$BK$1003,RelGegevens!$A519+'Data LMA'!$A$2,RelGegevens!M$2)="","",INDEX('Afvalgegevens LMA'!$A$1:$BK$1003,RelGegevens!$A519+'Data LMA'!$A$2,RelGegevens!M$2))</f>
        <v/>
      </c>
    </row>
    <row r="520" spans="1:13" x14ac:dyDescent="0.25">
      <c r="A520" s="8">
        <f t="shared" si="48"/>
        <v>518</v>
      </c>
      <c r="B520" s="8" t="str">
        <f t="shared" si="49"/>
        <v/>
      </c>
      <c r="C520" s="8" t="str">
        <f t="shared" si="50"/>
        <v/>
      </c>
      <c r="D520" s="5">
        <f t="shared" si="51"/>
        <v>-1</v>
      </c>
      <c r="E520" s="5">
        <f t="shared" si="52"/>
        <v>-1</v>
      </c>
      <c r="F520" s="5" t="str">
        <f t="shared" si="53"/>
        <v/>
      </c>
      <c r="G520" s="5" t="str">
        <f>IF(INDEX('Afvalgegevens LMA'!$A$1:$BK$1003,RelGegevens!$A520+'Data LMA'!$A$2,RelGegevens!G$2)="","",INDEX('Afvalgegevens LMA'!$A$1:$BK$1003,RelGegevens!$A520+'Data LMA'!$A$2,RelGegevens!G$2))</f>
        <v/>
      </c>
      <c r="H520" s="5" t="str">
        <f>IF(INDEX('Afvalgegevens LMA'!$A$1:$BK$1003,RelGegevens!$A520+'Data LMA'!$A$2,RelGegevens!H$2)="","",INDEX('Afvalgegevens LMA'!$A$1:$BK$1003,RelGegevens!$A520+'Data LMA'!$A$2,RelGegevens!H$2))</f>
        <v/>
      </c>
      <c r="I520" s="5" t="str">
        <f>IF(INDEX('Afvalgegevens LMA'!$A$1:$BK$1003,RelGegevens!$A520+'Data LMA'!$A$2,RelGegevens!I$2)="","",INDEX('Afvalgegevens LMA'!$A$1:$BK$1003,RelGegevens!$A520+'Data LMA'!$A$2,RelGegevens!I$2))</f>
        <v/>
      </c>
      <c r="J520" s="5" t="str">
        <f>IF(INDEX('Afvalgegevens LMA'!$A$1:$BK$1003,RelGegevens!$A520+'Data LMA'!$A$2,RelGegevens!J$2)="","",INDEX('Afvalgegevens LMA'!$A$1:$BK$1003,RelGegevens!$A520+'Data LMA'!$A$2,RelGegevens!J$2))</f>
        <v/>
      </c>
      <c r="K520" s="5" t="str">
        <f>IF(INDEX('Afvalgegevens LMA'!$A$1:$BK$1003,RelGegevens!$A520+'Data LMA'!$A$2,RelGegevens!K$2)="","",INDEX('Afvalgegevens LMA'!$A$1:$BK$1003,RelGegevens!$A520+'Data LMA'!$A$2,RelGegevens!K$2))</f>
        <v/>
      </c>
      <c r="L520" s="5" t="str">
        <f>IF(INDEX('Afvalgegevens LMA'!$A$1:$BK$1003,RelGegevens!$A520+'Data LMA'!$A$2,RelGegevens!L$2)="","",INDEX('Afvalgegevens LMA'!$A$1:$BK$1003,RelGegevens!$A520+'Data LMA'!$A$2,RelGegevens!L$2))</f>
        <v/>
      </c>
      <c r="M520" s="5" t="str">
        <f>IF(INDEX('Afvalgegevens LMA'!$A$1:$BK$1003,RelGegevens!$A520+'Data LMA'!$A$2,RelGegevens!M$2)="","",INDEX('Afvalgegevens LMA'!$A$1:$BK$1003,RelGegevens!$A520+'Data LMA'!$A$2,RelGegevens!M$2))</f>
        <v/>
      </c>
    </row>
    <row r="521" spans="1:13" x14ac:dyDescent="0.25">
      <c r="A521" s="8">
        <f t="shared" si="48"/>
        <v>519</v>
      </c>
      <c r="B521" s="8" t="str">
        <f t="shared" si="49"/>
        <v/>
      </c>
      <c r="C521" s="8" t="str">
        <f t="shared" si="50"/>
        <v/>
      </c>
      <c r="D521" s="5">
        <f t="shared" si="51"/>
        <v>-1</v>
      </c>
      <c r="E521" s="5">
        <f t="shared" si="52"/>
        <v>-1</v>
      </c>
      <c r="F521" s="5" t="str">
        <f t="shared" si="53"/>
        <v/>
      </c>
      <c r="G521" s="5" t="str">
        <f>IF(INDEX('Afvalgegevens LMA'!$A$1:$BK$1003,RelGegevens!$A521+'Data LMA'!$A$2,RelGegevens!G$2)="","",INDEX('Afvalgegevens LMA'!$A$1:$BK$1003,RelGegevens!$A521+'Data LMA'!$A$2,RelGegevens!G$2))</f>
        <v/>
      </c>
      <c r="H521" s="5" t="str">
        <f>IF(INDEX('Afvalgegevens LMA'!$A$1:$BK$1003,RelGegevens!$A521+'Data LMA'!$A$2,RelGegevens!H$2)="","",INDEX('Afvalgegevens LMA'!$A$1:$BK$1003,RelGegevens!$A521+'Data LMA'!$A$2,RelGegevens!H$2))</f>
        <v/>
      </c>
      <c r="I521" s="5" t="str">
        <f>IF(INDEX('Afvalgegevens LMA'!$A$1:$BK$1003,RelGegevens!$A521+'Data LMA'!$A$2,RelGegevens!I$2)="","",INDEX('Afvalgegevens LMA'!$A$1:$BK$1003,RelGegevens!$A521+'Data LMA'!$A$2,RelGegevens!I$2))</f>
        <v/>
      </c>
      <c r="J521" s="5" t="str">
        <f>IF(INDEX('Afvalgegevens LMA'!$A$1:$BK$1003,RelGegevens!$A521+'Data LMA'!$A$2,RelGegevens!J$2)="","",INDEX('Afvalgegevens LMA'!$A$1:$BK$1003,RelGegevens!$A521+'Data LMA'!$A$2,RelGegevens!J$2))</f>
        <v/>
      </c>
      <c r="K521" s="5" t="str">
        <f>IF(INDEX('Afvalgegevens LMA'!$A$1:$BK$1003,RelGegevens!$A521+'Data LMA'!$A$2,RelGegevens!K$2)="","",INDEX('Afvalgegevens LMA'!$A$1:$BK$1003,RelGegevens!$A521+'Data LMA'!$A$2,RelGegevens!K$2))</f>
        <v/>
      </c>
      <c r="L521" s="5" t="str">
        <f>IF(INDEX('Afvalgegevens LMA'!$A$1:$BK$1003,RelGegevens!$A521+'Data LMA'!$A$2,RelGegevens!L$2)="","",INDEX('Afvalgegevens LMA'!$A$1:$BK$1003,RelGegevens!$A521+'Data LMA'!$A$2,RelGegevens!L$2))</f>
        <v/>
      </c>
      <c r="M521" s="5" t="str">
        <f>IF(INDEX('Afvalgegevens LMA'!$A$1:$BK$1003,RelGegevens!$A521+'Data LMA'!$A$2,RelGegevens!M$2)="","",INDEX('Afvalgegevens LMA'!$A$1:$BK$1003,RelGegevens!$A521+'Data LMA'!$A$2,RelGegevens!M$2))</f>
        <v/>
      </c>
    </row>
    <row r="522" spans="1:13" x14ac:dyDescent="0.25">
      <c r="A522" s="8">
        <f t="shared" si="48"/>
        <v>520</v>
      </c>
      <c r="B522" s="8" t="str">
        <f t="shared" si="49"/>
        <v/>
      </c>
      <c r="C522" s="8" t="str">
        <f t="shared" si="50"/>
        <v/>
      </c>
      <c r="D522" s="5">
        <f t="shared" si="51"/>
        <v>-1</v>
      </c>
      <c r="E522" s="5">
        <f t="shared" si="52"/>
        <v>-1</v>
      </c>
      <c r="F522" s="5" t="str">
        <f t="shared" si="53"/>
        <v/>
      </c>
      <c r="G522" s="5" t="str">
        <f>IF(INDEX('Afvalgegevens LMA'!$A$1:$BK$1003,RelGegevens!$A522+'Data LMA'!$A$2,RelGegevens!G$2)="","",INDEX('Afvalgegevens LMA'!$A$1:$BK$1003,RelGegevens!$A522+'Data LMA'!$A$2,RelGegevens!G$2))</f>
        <v/>
      </c>
      <c r="H522" s="5" t="str">
        <f>IF(INDEX('Afvalgegevens LMA'!$A$1:$BK$1003,RelGegevens!$A522+'Data LMA'!$A$2,RelGegevens!H$2)="","",INDEX('Afvalgegevens LMA'!$A$1:$BK$1003,RelGegevens!$A522+'Data LMA'!$A$2,RelGegevens!H$2))</f>
        <v/>
      </c>
      <c r="I522" s="5" t="str">
        <f>IF(INDEX('Afvalgegevens LMA'!$A$1:$BK$1003,RelGegevens!$A522+'Data LMA'!$A$2,RelGegevens!I$2)="","",INDEX('Afvalgegevens LMA'!$A$1:$BK$1003,RelGegevens!$A522+'Data LMA'!$A$2,RelGegevens!I$2))</f>
        <v/>
      </c>
      <c r="J522" s="5" t="str">
        <f>IF(INDEX('Afvalgegevens LMA'!$A$1:$BK$1003,RelGegevens!$A522+'Data LMA'!$A$2,RelGegevens!J$2)="","",INDEX('Afvalgegevens LMA'!$A$1:$BK$1003,RelGegevens!$A522+'Data LMA'!$A$2,RelGegevens!J$2))</f>
        <v/>
      </c>
      <c r="K522" s="5" t="str">
        <f>IF(INDEX('Afvalgegevens LMA'!$A$1:$BK$1003,RelGegevens!$A522+'Data LMA'!$A$2,RelGegevens!K$2)="","",INDEX('Afvalgegevens LMA'!$A$1:$BK$1003,RelGegevens!$A522+'Data LMA'!$A$2,RelGegevens!K$2))</f>
        <v/>
      </c>
      <c r="L522" s="5" t="str">
        <f>IF(INDEX('Afvalgegevens LMA'!$A$1:$BK$1003,RelGegevens!$A522+'Data LMA'!$A$2,RelGegevens!L$2)="","",INDEX('Afvalgegevens LMA'!$A$1:$BK$1003,RelGegevens!$A522+'Data LMA'!$A$2,RelGegevens!L$2))</f>
        <v/>
      </c>
      <c r="M522" s="5" t="str">
        <f>IF(INDEX('Afvalgegevens LMA'!$A$1:$BK$1003,RelGegevens!$A522+'Data LMA'!$A$2,RelGegevens!M$2)="","",INDEX('Afvalgegevens LMA'!$A$1:$BK$1003,RelGegevens!$A522+'Data LMA'!$A$2,RelGegevens!M$2))</f>
        <v/>
      </c>
    </row>
    <row r="523" spans="1:13" x14ac:dyDescent="0.25">
      <c r="A523" s="8">
        <f t="shared" si="48"/>
        <v>521</v>
      </c>
      <c r="B523" s="8" t="str">
        <f t="shared" si="49"/>
        <v/>
      </c>
      <c r="C523" s="8" t="str">
        <f t="shared" si="50"/>
        <v/>
      </c>
      <c r="D523" s="5">
        <f t="shared" si="51"/>
        <v>-1</v>
      </c>
      <c r="E523" s="5">
        <f t="shared" si="52"/>
        <v>-1</v>
      </c>
      <c r="F523" s="5" t="str">
        <f t="shared" si="53"/>
        <v/>
      </c>
      <c r="G523" s="5" t="str">
        <f>IF(INDEX('Afvalgegevens LMA'!$A$1:$BK$1003,RelGegevens!$A523+'Data LMA'!$A$2,RelGegevens!G$2)="","",INDEX('Afvalgegevens LMA'!$A$1:$BK$1003,RelGegevens!$A523+'Data LMA'!$A$2,RelGegevens!G$2))</f>
        <v/>
      </c>
      <c r="H523" s="5" t="str">
        <f>IF(INDEX('Afvalgegevens LMA'!$A$1:$BK$1003,RelGegevens!$A523+'Data LMA'!$A$2,RelGegevens!H$2)="","",INDEX('Afvalgegevens LMA'!$A$1:$BK$1003,RelGegevens!$A523+'Data LMA'!$A$2,RelGegevens!H$2))</f>
        <v/>
      </c>
      <c r="I523" s="5" t="str">
        <f>IF(INDEX('Afvalgegevens LMA'!$A$1:$BK$1003,RelGegevens!$A523+'Data LMA'!$A$2,RelGegevens!I$2)="","",INDEX('Afvalgegevens LMA'!$A$1:$BK$1003,RelGegevens!$A523+'Data LMA'!$A$2,RelGegevens!I$2))</f>
        <v/>
      </c>
      <c r="J523" s="5" t="str">
        <f>IF(INDEX('Afvalgegevens LMA'!$A$1:$BK$1003,RelGegevens!$A523+'Data LMA'!$A$2,RelGegevens!J$2)="","",INDEX('Afvalgegevens LMA'!$A$1:$BK$1003,RelGegevens!$A523+'Data LMA'!$A$2,RelGegevens!J$2))</f>
        <v/>
      </c>
      <c r="K523" s="5" t="str">
        <f>IF(INDEX('Afvalgegevens LMA'!$A$1:$BK$1003,RelGegevens!$A523+'Data LMA'!$A$2,RelGegevens!K$2)="","",INDEX('Afvalgegevens LMA'!$A$1:$BK$1003,RelGegevens!$A523+'Data LMA'!$A$2,RelGegevens!K$2))</f>
        <v/>
      </c>
      <c r="L523" s="5" t="str">
        <f>IF(INDEX('Afvalgegevens LMA'!$A$1:$BK$1003,RelGegevens!$A523+'Data LMA'!$A$2,RelGegevens!L$2)="","",INDEX('Afvalgegevens LMA'!$A$1:$BK$1003,RelGegevens!$A523+'Data LMA'!$A$2,RelGegevens!L$2))</f>
        <v/>
      </c>
      <c r="M523" s="5" t="str">
        <f>IF(INDEX('Afvalgegevens LMA'!$A$1:$BK$1003,RelGegevens!$A523+'Data LMA'!$A$2,RelGegevens!M$2)="","",INDEX('Afvalgegevens LMA'!$A$1:$BK$1003,RelGegevens!$A523+'Data LMA'!$A$2,RelGegevens!M$2))</f>
        <v/>
      </c>
    </row>
    <row r="524" spans="1:13" x14ac:dyDescent="0.25">
      <c r="A524" s="8">
        <f t="shared" si="48"/>
        <v>522</v>
      </c>
      <c r="B524" s="8" t="str">
        <f t="shared" si="49"/>
        <v/>
      </c>
      <c r="C524" s="8" t="str">
        <f t="shared" si="50"/>
        <v/>
      </c>
      <c r="D524" s="5">
        <f t="shared" si="51"/>
        <v>-1</v>
      </c>
      <c r="E524" s="5">
        <f t="shared" si="52"/>
        <v>-1</v>
      </c>
      <c r="F524" s="5" t="str">
        <f t="shared" si="53"/>
        <v/>
      </c>
      <c r="G524" s="5" t="str">
        <f>IF(INDEX('Afvalgegevens LMA'!$A$1:$BK$1003,RelGegevens!$A524+'Data LMA'!$A$2,RelGegevens!G$2)="","",INDEX('Afvalgegevens LMA'!$A$1:$BK$1003,RelGegevens!$A524+'Data LMA'!$A$2,RelGegevens!G$2))</f>
        <v/>
      </c>
      <c r="H524" s="5" t="str">
        <f>IF(INDEX('Afvalgegevens LMA'!$A$1:$BK$1003,RelGegevens!$A524+'Data LMA'!$A$2,RelGegevens!H$2)="","",INDEX('Afvalgegevens LMA'!$A$1:$BK$1003,RelGegevens!$A524+'Data LMA'!$A$2,RelGegevens!H$2))</f>
        <v/>
      </c>
      <c r="I524" s="5" t="str">
        <f>IF(INDEX('Afvalgegevens LMA'!$A$1:$BK$1003,RelGegevens!$A524+'Data LMA'!$A$2,RelGegevens!I$2)="","",INDEX('Afvalgegevens LMA'!$A$1:$BK$1003,RelGegevens!$A524+'Data LMA'!$A$2,RelGegevens!I$2))</f>
        <v/>
      </c>
      <c r="J524" s="5" t="str">
        <f>IF(INDEX('Afvalgegevens LMA'!$A$1:$BK$1003,RelGegevens!$A524+'Data LMA'!$A$2,RelGegevens!J$2)="","",INDEX('Afvalgegevens LMA'!$A$1:$BK$1003,RelGegevens!$A524+'Data LMA'!$A$2,RelGegevens!J$2))</f>
        <v/>
      </c>
      <c r="K524" s="5" t="str">
        <f>IF(INDEX('Afvalgegevens LMA'!$A$1:$BK$1003,RelGegevens!$A524+'Data LMA'!$A$2,RelGegevens!K$2)="","",INDEX('Afvalgegevens LMA'!$A$1:$BK$1003,RelGegevens!$A524+'Data LMA'!$A$2,RelGegevens!K$2))</f>
        <v/>
      </c>
      <c r="L524" s="5" t="str">
        <f>IF(INDEX('Afvalgegevens LMA'!$A$1:$BK$1003,RelGegevens!$A524+'Data LMA'!$A$2,RelGegevens!L$2)="","",INDEX('Afvalgegevens LMA'!$A$1:$BK$1003,RelGegevens!$A524+'Data LMA'!$A$2,RelGegevens!L$2))</f>
        <v/>
      </c>
      <c r="M524" s="5" t="str">
        <f>IF(INDEX('Afvalgegevens LMA'!$A$1:$BK$1003,RelGegevens!$A524+'Data LMA'!$A$2,RelGegevens!M$2)="","",INDEX('Afvalgegevens LMA'!$A$1:$BK$1003,RelGegevens!$A524+'Data LMA'!$A$2,RelGegevens!M$2))</f>
        <v/>
      </c>
    </row>
    <row r="525" spans="1:13" x14ac:dyDescent="0.25">
      <c r="A525" s="8">
        <f t="shared" si="48"/>
        <v>523</v>
      </c>
      <c r="B525" s="8" t="str">
        <f t="shared" si="49"/>
        <v/>
      </c>
      <c r="C525" s="8" t="str">
        <f t="shared" si="50"/>
        <v/>
      </c>
      <c r="D525" s="5">
        <f t="shared" si="51"/>
        <v>-1</v>
      </c>
      <c r="E525" s="5">
        <f t="shared" si="52"/>
        <v>-1</v>
      </c>
      <c r="F525" s="5" t="str">
        <f t="shared" si="53"/>
        <v/>
      </c>
      <c r="G525" s="5" t="str">
        <f>IF(INDEX('Afvalgegevens LMA'!$A$1:$BK$1003,RelGegevens!$A525+'Data LMA'!$A$2,RelGegevens!G$2)="","",INDEX('Afvalgegevens LMA'!$A$1:$BK$1003,RelGegevens!$A525+'Data LMA'!$A$2,RelGegevens!G$2))</f>
        <v/>
      </c>
      <c r="H525" s="5" t="str">
        <f>IF(INDEX('Afvalgegevens LMA'!$A$1:$BK$1003,RelGegevens!$A525+'Data LMA'!$A$2,RelGegevens!H$2)="","",INDEX('Afvalgegevens LMA'!$A$1:$BK$1003,RelGegevens!$A525+'Data LMA'!$A$2,RelGegevens!H$2))</f>
        <v/>
      </c>
      <c r="I525" s="5" t="str">
        <f>IF(INDEX('Afvalgegevens LMA'!$A$1:$BK$1003,RelGegevens!$A525+'Data LMA'!$A$2,RelGegevens!I$2)="","",INDEX('Afvalgegevens LMA'!$A$1:$BK$1003,RelGegevens!$A525+'Data LMA'!$A$2,RelGegevens!I$2))</f>
        <v/>
      </c>
      <c r="J525" s="5" t="str">
        <f>IF(INDEX('Afvalgegevens LMA'!$A$1:$BK$1003,RelGegevens!$A525+'Data LMA'!$A$2,RelGegevens!J$2)="","",INDEX('Afvalgegevens LMA'!$A$1:$BK$1003,RelGegevens!$A525+'Data LMA'!$A$2,RelGegevens!J$2))</f>
        <v/>
      </c>
      <c r="K525" s="5" t="str">
        <f>IF(INDEX('Afvalgegevens LMA'!$A$1:$BK$1003,RelGegevens!$A525+'Data LMA'!$A$2,RelGegevens!K$2)="","",INDEX('Afvalgegevens LMA'!$A$1:$BK$1003,RelGegevens!$A525+'Data LMA'!$A$2,RelGegevens!K$2))</f>
        <v/>
      </c>
      <c r="L525" s="5" t="str">
        <f>IF(INDEX('Afvalgegevens LMA'!$A$1:$BK$1003,RelGegevens!$A525+'Data LMA'!$A$2,RelGegevens!L$2)="","",INDEX('Afvalgegevens LMA'!$A$1:$BK$1003,RelGegevens!$A525+'Data LMA'!$A$2,RelGegevens!L$2))</f>
        <v/>
      </c>
      <c r="M525" s="5" t="str">
        <f>IF(INDEX('Afvalgegevens LMA'!$A$1:$BK$1003,RelGegevens!$A525+'Data LMA'!$A$2,RelGegevens!M$2)="","",INDEX('Afvalgegevens LMA'!$A$1:$BK$1003,RelGegevens!$A525+'Data LMA'!$A$2,RelGegevens!M$2))</f>
        <v/>
      </c>
    </row>
    <row r="526" spans="1:13" x14ac:dyDescent="0.25">
      <c r="A526" s="8">
        <f t="shared" ref="A526:A589" si="54">A525+1</f>
        <v>524</v>
      </c>
      <c r="B526" s="8" t="str">
        <f t="shared" ref="B526:B589" si="55">IF(ISNUMBER(FIND(G526,B525)),B525,CONCATENATE(B525,"/",G526))</f>
        <v/>
      </c>
      <c r="C526" s="8" t="str">
        <f t="shared" ref="C526:C589" si="56">IF(ISNUMBER(FIND(I526,C525)),C525,CONCATENATE(C525,"/",I526))</f>
        <v/>
      </c>
      <c r="D526" s="5">
        <f t="shared" ref="D526:D589" si="57">IF(ISNUMBER(FIND(G526,B525)),-ABS(D525),ABS(D525)+1)</f>
        <v>-1</v>
      </c>
      <c r="E526" s="5">
        <f t="shared" ref="E526:E589" si="58">IF(ISNUMBER(FIND(I526,C525)),-ABS(E525),ABS(E525)+1)</f>
        <v>-1</v>
      </c>
      <c r="F526" s="5" t="str">
        <f t="shared" ref="F526:F589" si="59">IF(AND(G526&lt;&gt;"",I526&lt;&gt;""),CONCATENATE(G526,"-",I526),"")</f>
        <v/>
      </c>
      <c r="G526" s="5" t="str">
        <f>IF(INDEX('Afvalgegevens LMA'!$A$1:$BK$1003,RelGegevens!$A526+'Data LMA'!$A$2,RelGegevens!G$2)="","",INDEX('Afvalgegevens LMA'!$A$1:$BK$1003,RelGegevens!$A526+'Data LMA'!$A$2,RelGegevens!G$2))</f>
        <v/>
      </c>
      <c r="H526" s="5" t="str">
        <f>IF(INDEX('Afvalgegevens LMA'!$A$1:$BK$1003,RelGegevens!$A526+'Data LMA'!$A$2,RelGegevens!H$2)="","",INDEX('Afvalgegevens LMA'!$A$1:$BK$1003,RelGegevens!$A526+'Data LMA'!$A$2,RelGegevens!H$2))</f>
        <v/>
      </c>
      <c r="I526" s="5" t="str">
        <f>IF(INDEX('Afvalgegevens LMA'!$A$1:$BK$1003,RelGegevens!$A526+'Data LMA'!$A$2,RelGegevens!I$2)="","",INDEX('Afvalgegevens LMA'!$A$1:$BK$1003,RelGegevens!$A526+'Data LMA'!$A$2,RelGegevens!I$2))</f>
        <v/>
      </c>
      <c r="J526" s="5" t="str">
        <f>IF(INDEX('Afvalgegevens LMA'!$A$1:$BK$1003,RelGegevens!$A526+'Data LMA'!$A$2,RelGegevens!J$2)="","",INDEX('Afvalgegevens LMA'!$A$1:$BK$1003,RelGegevens!$A526+'Data LMA'!$A$2,RelGegevens!J$2))</f>
        <v/>
      </c>
      <c r="K526" s="5" t="str">
        <f>IF(INDEX('Afvalgegevens LMA'!$A$1:$BK$1003,RelGegevens!$A526+'Data LMA'!$A$2,RelGegevens!K$2)="","",INDEX('Afvalgegevens LMA'!$A$1:$BK$1003,RelGegevens!$A526+'Data LMA'!$A$2,RelGegevens!K$2))</f>
        <v/>
      </c>
      <c r="L526" s="5" t="str">
        <f>IF(INDEX('Afvalgegevens LMA'!$A$1:$BK$1003,RelGegevens!$A526+'Data LMA'!$A$2,RelGegevens!L$2)="","",INDEX('Afvalgegevens LMA'!$A$1:$BK$1003,RelGegevens!$A526+'Data LMA'!$A$2,RelGegevens!L$2))</f>
        <v/>
      </c>
      <c r="M526" s="5" t="str">
        <f>IF(INDEX('Afvalgegevens LMA'!$A$1:$BK$1003,RelGegevens!$A526+'Data LMA'!$A$2,RelGegevens!M$2)="","",INDEX('Afvalgegevens LMA'!$A$1:$BK$1003,RelGegevens!$A526+'Data LMA'!$A$2,RelGegevens!M$2))</f>
        <v/>
      </c>
    </row>
    <row r="527" spans="1:13" x14ac:dyDescent="0.25">
      <c r="A527" s="8">
        <f t="shared" si="54"/>
        <v>525</v>
      </c>
      <c r="B527" s="8" t="str">
        <f t="shared" si="55"/>
        <v/>
      </c>
      <c r="C527" s="8" t="str">
        <f t="shared" si="56"/>
        <v/>
      </c>
      <c r="D527" s="5">
        <f t="shared" si="57"/>
        <v>-1</v>
      </c>
      <c r="E527" s="5">
        <f t="shared" si="58"/>
        <v>-1</v>
      </c>
      <c r="F527" s="5" t="str">
        <f t="shared" si="59"/>
        <v/>
      </c>
      <c r="G527" s="5" t="str">
        <f>IF(INDEX('Afvalgegevens LMA'!$A$1:$BK$1003,RelGegevens!$A527+'Data LMA'!$A$2,RelGegevens!G$2)="","",INDEX('Afvalgegevens LMA'!$A$1:$BK$1003,RelGegevens!$A527+'Data LMA'!$A$2,RelGegevens!G$2))</f>
        <v/>
      </c>
      <c r="H527" s="5" t="str">
        <f>IF(INDEX('Afvalgegevens LMA'!$A$1:$BK$1003,RelGegevens!$A527+'Data LMA'!$A$2,RelGegevens!H$2)="","",INDEX('Afvalgegevens LMA'!$A$1:$BK$1003,RelGegevens!$A527+'Data LMA'!$A$2,RelGegevens!H$2))</f>
        <v/>
      </c>
      <c r="I527" s="5" t="str">
        <f>IF(INDEX('Afvalgegevens LMA'!$A$1:$BK$1003,RelGegevens!$A527+'Data LMA'!$A$2,RelGegevens!I$2)="","",INDEX('Afvalgegevens LMA'!$A$1:$BK$1003,RelGegevens!$A527+'Data LMA'!$A$2,RelGegevens!I$2))</f>
        <v/>
      </c>
      <c r="J527" s="5" t="str">
        <f>IF(INDEX('Afvalgegevens LMA'!$A$1:$BK$1003,RelGegevens!$A527+'Data LMA'!$A$2,RelGegevens!J$2)="","",INDEX('Afvalgegevens LMA'!$A$1:$BK$1003,RelGegevens!$A527+'Data LMA'!$A$2,RelGegevens!J$2))</f>
        <v/>
      </c>
      <c r="K527" s="5" t="str">
        <f>IF(INDEX('Afvalgegevens LMA'!$A$1:$BK$1003,RelGegevens!$A527+'Data LMA'!$A$2,RelGegevens!K$2)="","",INDEX('Afvalgegevens LMA'!$A$1:$BK$1003,RelGegevens!$A527+'Data LMA'!$A$2,RelGegevens!K$2))</f>
        <v/>
      </c>
      <c r="L527" s="5" t="str">
        <f>IF(INDEX('Afvalgegevens LMA'!$A$1:$BK$1003,RelGegevens!$A527+'Data LMA'!$A$2,RelGegevens!L$2)="","",INDEX('Afvalgegevens LMA'!$A$1:$BK$1003,RelGegevens!$A527+'Data LMA'!$A$2,RelGegevens!L$2))</f>
        <v/>
      </c>
      <c r="M527" s="5" t="str">
        <f>IF(INDEX('Afvalgegevens LMA'!$A$1:$BK$1003,RelGegevens!$A527+'Data LMA'!$A$2,RelGegevens!M$2)="","",INDEX('Afvalgegevens LMA'!$A$1:$BK$1003,RelGegevens!$A527+'Data LMA'!$A$2,RelGegevens!M$2))</f>
        <v/>
      </c>
    </row>
    <row r="528" spans="1:13" x14ac:dyDescent="0.25">
      <c r="A528" s="8">
        <f t="shared" si="54"/>
        <v>526</v>
      </c>
      <c r="B528" s="8" t="str">
        <f t="shared" si="55"/>
        <v/>
      </c>
      <c r="C528" s="8" t="str">
        <f t="shared" si="56"/>
        <v/>
      </c>
      <c r="D528" s="5">
        <f t="shared" si="57"/>
        <v>-1</v>
      </c>
      <c r="E528" s="5">
        <f t="shared" si="58"/>
        <v>-1</v>
      </c>
      <c r="F528" s="5" t="str">
        <f t="shared" si="59"/>
        <v/>
      </c>
      <c r="G528" s="5" t="str">
        <f>IF(INDEX('Afvalgegevens LMA'!$A$1:$BK$1003,RelGegevens!$A528+'Data LMA'!$A$2,RelGegevens!G$2)="","",INDEX('Afvalgegevens LMA'!$A$1:$BK$1003,RelGegevens!$A528+'Data LMA'!$A$2,RelGegevens!G$2))</f>
        <v/>
      </c>
      <c r="H528" s="5" t="str">
        <f>IF(INDEX('Afvalgegevens LMA'!$A$1:$BK$1003,RelGegevens!$A528+'Data LMA'!$A$2,RelGegevens!H$2)="","",INDEX('Afvalgegevens LMA'!$A$1:$BK$1003,RelGegevens!$A528+'Data LMA'!$A$2,RelGegevens!H$2))</f>
        <v/>
      </c>
      <c r="I528" s="5" t="str">
        <f>IF(INDEX('Afvalgegevens LMA'!$A$1:$BK$1003,RelGegevens!$A528+'Data LMA'!$A$2,RelGegevens!I$2)="","",INDEX('Afvalgegevens LMA'!$A$1:$BK$1003,RelGegevens!$A528+'Data LMA'!$A$2,RelGegevens!I$2))</f>
        <v/>
      </c>
      <c r="J528" s="5" t="str">
        <f>IF(INDEX('Afvalgegevens LMA'!$A$1:$BK$1003,RelGegevens!$A528+'Data LMA'!$A$2,RelGegevens!J$2)="","",INDEX('Afvalgegevens LMA'!$A$1:$BK$1003,RelGegevens!$A528+'Data LMA'!$A$2,RelGegevens!J$2))</f>
        <v/>
      </c>
      <c r="K528" s="5" t="str">
        <f>IF(INDEX('Afvalgegevens LMA'!$A$1:$BK$1003,RelGegevens!$A528+'Data LMA'!$A$2,RelGegevens!K$2)="","",INDEX('Afvalgegevens LMA'!$A$1:$BK$1003,RelGegevens!$A528+'Data LMA'!$A$2,RelGegevens!K$2))</f>
        <v/>
      </c>
      <c r="L528" s="5" t="str">
        <f>IF(INDEX('Afvalgegevens LMA'!$A$1:$BK$1003,RelGegevens!$A528+'Data LMA'!$A$2,RelGegevens!L$2)="","",INDEX('Afvalgegevens LMA'!$A$1:$BK$1003,RelGegevens!$A528+'Data LMA'!$A$2,RelGegevens!L$2))</f>
        <v/>
      </c>
      <c r="M528" s="5" t="str">
        <f>IF(INDEX('Afvalgegevens LMA'!$A$1:$BK$1003,RelGegevens!$A528+'Data LMA'!$A$2,RelGegevens!M$2)="","",INDEX('Afvalgegevens LMA'!$A$1:$BK$1003,RelGegevens!$A528+'Data LMA'!$A$2,RelGegevens!M$2))</f>
        <v/>
      </c>
    </row>
    <row r="529" spans="1:13" x14ac:dyDescent="0.25">
      <c r="A529" s="8">
        <f t="shared" si="54"/>
        <v>527</v>
      </c>
      <c r="B529" s="8" t="str">
        <f t="shared" si="55"/>
        <v/>
      </c>
      <c r="C529" s="8" t="str">
        <f t="shared" si="56"/>
        <v/>
      </c>
      <c r="D529" s="5">
        <f t="shared" si="57"/>
        <v>-1</v>
      </c>
      <c r="E529" s="5">
        <f t="shared" si="58"/>
        <v>-1</v>
      </c>
      <c r="F529" s="5" t="str">
        <f t="shared" si="59"/>
        <v/>
      </c>
      <c r="G529" s="5" t="str">
        <f>IF(INDEX('Afvalgegevens LMA'!$A$1:$BK$1003,RelGegevens!$A529+'Data LMA'!$A$2,RelGegevens!G$2)="","",INDEX('Afvalgegevens LMA'!$A$1:$BK$1003,RelGegevens!$A529+'Data LMA'!$A$2,RelGegevens!G$2))</f>
        <v/>
      </c>
      <c r="H529" s="5" t="str">
        <f>IF(INDEX('Afvalgegevens LMA'!$A$1:$BK$1003,RelGegevens!$A529+'Data LMA'!$A$2,RelGegevens!H$2)="","",INDEX('Afvalgegevens LMA'!$A$1:$BK$1003,RelGegevens!$A529+'Data LMA'!$A$2,RelGegevens!H$2))</f>
        <v/>
      </c>
      <c r="I529" s="5" t="str">
        <f>IF(INDEX('Afvalgegevens LMA'!$A$1:$BK$1003,RelGegevens!$A529+'Data LMA'!$A$2,RelGegevens!I$2)="","",INDEX('Afvalgegevens LMA'!$A$1:$BK$1003,RelGegevens!$A529+'Data LMA'!$A$2,RelGegevens!I$2))</f>
        <v/>
      </c>
      <c r="J529" s="5" t="str">
        <f>IF(INDEX('Afvalgegevens LMA'!$A$1:$BK$1003,RelGegevens!$A529+'Data LMA'!$A$2,RelGegevens!J$2)="","",INDEX('Afvalgegevens LMA'!$A$1:$BK$1003,RelGegevens!$A529+'Data LMA'!$A$2,RelGegevens!J$2))</f>
        <v/>
      </c>
      <c r="K529" s="5" t="str">
        <f>IF(INDEX('Afvalgegevens LMA'!$A$1:$BK$1003,RelGegevens!$A529+'Data LMA'!$A$2,RelGegevens!K$2)="","",INDEX('Afvalgegevens LMA'!$A$1:$BK$1003,RelGegevens!$A529+'Data LMA'!$A$2,RelGegevens!K$2))</f>
        <v/>
      </c>
      <c r="L529" s="5" t="str">
        <f>IF(INDEX('Afvalgegevens LMA'!$A$1:$BK$1003,RelGegevens!$A529+'Data LMA'!$A$2,RelGegevens!L$2)="","",INDEX('Afvalgegevens LMA'!$A$1:$BK$1003,RelGegevens!$A529+'Data LMA'!$A$2,RelGegevens!L$2))</f>
        <v/>
      </c>
      <c r="M529" s="5" t="str">
        <f>IF(INDEX('Afvalgegevens LMA'!$A$1:$BK$1003,RelGegevens!$A529+'Data LMA'!$A$2,RelGegevens!M$2)="","",INDEX('Afvalgegevens LMA'!$A$1:$BK$1003,RelGegevens!$A529+'Data LMA'!$A$2,RelGegevens!M$2))</f>
        <v/>
      </c>
    </row>
    <row r="530" spans="1:13" x14ac:dyDescent="0.25">
      <c r="A530" s="8">
        <f t="shared" si="54"/>
        <v>528</v>
      </c>
      <c r="B530" s="8" t="str">
        <f t="shared" si="55"/>
        <v/>
      </c>
      <c r="C530" s="8" t="str">
        <f t="shared" si="56"/>
        <v/>
      </c>
      <c r="D530" s="5">
        <f t="shared" si="57"/>
        <v>-1</v>
      </c>
      <c r="E530" s="5">
        <f t="shared" si="58"/>
        <v>-1</v>
      </c>
      <c r="F530" s="5" t="str">
        <f t="shared" si="59"/>
        <v/>
      </c>
      <c r="G530" s="5" t="str">
        <f>IF(INDEX('Afvalgegevens LMA'!$A$1:$BK$1003,RelGegevens!$A530+'Data LMA'!$A$2,RelGegevens!G$2)="","",INDEX('Afvalgegevens LMA'!$A$1:$BK$1003,RelGegevens!$A530+'Data LMA'!$A$2,RelGegevens!G$2))</f>
        <v/>
      </c>
      <c r="H530" s="5" t="str">
        <f>IF(INDEX('Afvalgegevens LMA'!$A$1:$BK$1003,RelGegevens!$A530+'Data LMA'!$A$2,RelGegevens!H$2)="","",INDEX('Afvalgegevens LMA'!$A$1:$BK$1003,RelGegevens!$A530+'Data LMA'!$A$2,RelGegevens!H$2))</f>
        <v/>
      </c>
      <c r="I530" s="5" t="str">
        <f>IF(INDEX('Afvalgegevens LMA'!$A$1:$BK$1003,RelGegevens!$A530+'Data LMA'!$A$2,RelGegevens!I$2)="","",INDEX('Afvalgegevens LMA'!$A$1:$BK$1003,RelGegevens!$A530+'Data LMA'!$A$2,RelGegevens!I$2))</f>
        <v/>
      </c>
      <c r="J530" s="5" t="str">
        <f>IF(INDEX('Afvalgegevens LMA'!$A$1:$BK$1003,RelGegevens!$A530+'Data LMA'!$A$2,RelGegevens!J$2)="","",INDEX('Afvalgegevens LMA'!$A$1:$BK$1003,RelGegevens!$A530+'Data LMA'!$A$2,RelGegevens!J$2))</f>
        <v/>
      </c>
      <c r="K530" s="5" t="str">
        <f>IF(INDEX('Afvalgegevens LMA'!$A$1:$BK$1003,RelGegevens!$A530+'Data LMA'!$A$2,RelGegevens!K$2)="","",INDEX('Afvalgegevens LMA'!$A$1:$BK$1003,RelGegevens!$A530+'Data LMA'!$A$2,RelGegevens!K$2))</f>
        <v/>
      </c>
      <c r="L530" s="5" t="str">
        <f>IF(INDEX('Afvalgegevens LMA'!$A$1:$BK$1003,RelGegevens!$A530+'Data LMA'!$A$2,RelGegevens!L$2)="","",INDEX('Afvalgegevens LMA'!$A$1:$BK$1003,RelGegevens!$A530+'Data LMA'!$A$2,RelGegevens!L$2))</f>
        <v/>
      </c>
      <c r="M530" s="5" t="str">
        <f>IF(INDEX('Afvalgegevens LMA'!$A$1:$BK$1003,RelGegevens!$A530+'Data LMA'!$A$2,RelGegevens!M$2)="","",INDEX('Afvalgegevens LMA'!$A$1:$BK$1003,RelGegevens!$A530+'Data LMA'!$A$2,RelGegevens!M$2))</f>
        <v/>
      </c>
    </row>
    <row r="531" spans="1:13" x14ac:dyDescent="0.25">
      <c r="A531" s="8">
        <f t="shared" si="54"/>
        <v>529</v>
      </c>
      <c r="B531" s="8" t="str">
        <f t="shared" si="55"/>
        <v/>
      </c>
      <c r="C531" s="8" t="str">
        <f t="shared" si="56"/>
        <v/>
      </c>
      <c r="D531" s="5">
        <f t="shared" si="57"/>
        <v>-1</v>
      </c>
      <c r="E531" s="5">
        <f t="shared" si="58"/>
        <v>-1</v>
      </c>
      <c r="F531" s="5" t="str">
        <f t="shared" si="59"/>
        <v/>
      </c>
      <c r="G531" s="5" t="str">
        <f>IF(INDEX('Afvalgegevens LMA'!$A$1:$BK$1003,RelGegevens!$A531+'Data LMA'!$A$2,RelGegevens!G$2)="","",INDEX('Afvalgegevens LMA'!$A$1:$BK$1003,RelGegevens!$A531+'Data LMA'!$A$2,RelGegevens!G$2))</f>
        <v/>
      </c>
      <c r="H531" s="5" t="str">
        <f>IF(INDEX('Afvalgegevens LMA'!$A$1:$BK$1003,RelGegevens!$A531+'Data LMA'!$A$2,RelGegevens!H$2)="","",INDEX('Afvalgegevens LMA'!$A$1:$BK$1003,RelGegevens!$A531+'Data LMA'!$A$2,RelGegevens!H$2))</f>
        <v/>
      </c>
      <c r="I531" s="5" t="str">
        <f>IF(INDEX('Afvalgegevens LMA'!$A$1:$BK$1003,RelGegevens!$A531+'Data LMA'!$A$2,RelGegevens!I$2)="","",INDEX('Afvalgegevens LMA'!$A$1:$BK$1003,RelGegevens!$A531+'Data LMA'!$A$2,RelGegevens!I$2))</f>
        <v/>
      </c>
      <c r="J531" s="5" t="str">
        <f>IF(INDEX('Afvalgegevens LMA'!$A$1:$BK$1003,RelGegevens!$A531+'Data LMA'!$A$2,RelGegevens!J$2)="","",INDEX('Afvalgegevens LMA'!$A$1:$BK$1003,RelGegevens!$A531+'Data LMA'!$A$2,RelGegevens!J$2))</f>
        <v/>
      </c>
      <c r="K531" s="5" t="str">
        <f>IF(INDEX('Afvalgegevens LMA'!$A$1:$BK$1003,RelGegevens!$A531+'Data LMA'!$A$2,RelGegevens!K$2)="","",INDEX('Afvalgegevens LMA'!$A$1:$BK$1003,RelGegevens!$A531+'Data LMA'!$A$2,RelGegevens!K$2))</f>
        <v/>
      </c>
      <c r="L531" s="5" t="str">
        <f>IF(INDEX('Afvalgegevens LMA'!$A$1:$BK$1003,RelGegevens!$A531+'Data LMA'!$A$2,RelGegevens!L$2)="","",INDEX('Afvalgegevens LMA'!$A$1:$BK$1003,RelGegevens!$A531+'Data LMA'!$A$2,RelGegevens!L$2))</f>
        <v/>
      </c>
      <c r="M531" s="5" t="str">
        <f>IF(INDEX('Afvalgegevens LMA'!$A$1:$BK$1003,RelGegevens!$A531+'Data LMA'!$A$2,RelGegevens!M$2)="","",INDEX('Afvalgegevens LMA'!$A$1:$BK$1003,RelGegevens!$A531+'Data LMA'!$A$2,RelGegevens!M$2))</f>
        <v/>
      </c>
    </row>
    <row r="532" spans="1:13" x14ac:dyDescent="0.25">
      <c r="A532" s="8">
        <f t="shared" si="54"/>
        <v>530</v>
      </c>
      <c r="B532" s="8" t="str">
        <f t="shared" si="55"/>
        <v/>
      </c>
      <c r="C532" s="8" t="str">
        <f t="shared" si="56"/>
        <v/>
      </c>
      <c r="D532" s="5">
        <f t="shared" si="57"/>
        <v>-1</v>
      </c>
      <c r="E532" s="5">
        <f t="shared" si="58"/>
        <v>-1</v>
      </c>
      <c r="F532" s="5" t="str">
        <f t="shared" si="59"/>
        <v/>
      </c>
      <c r="G532" s="5" t="str">
        <f>IF(INDEX('Afvalgegevens LMA'!$A$1:$BK$1003,RelGegevens!$A532+'Data LMA'!$A$2,RelGegevens!G$2)="","",INDEX('Afvalgegevens LMA'!$A$1:$BK$1003,RelGegevens!$A532+'Data LMA'!$A$2,RelGegevens!G$2))</f>
        <v/>
      </c>
      <c r="H532" s="5" t="str">
        <f>IF(INDEX('Afvalgegevens LMA'!$A$1:$BK$1003,RelGegevens!$A532+'Data LMA'!$A$2,RelGegevens!H$2)="","",INDEX('Afvalgegevens LMA'!$A$1:$BK$1003,RelGegevens!$A532+'Data LMA'!$A$2,RelGegevens!H$2))</f>
        <v/>
      </c>
      <c r="I532" s="5" t="str">
        <f>IF(INDEX('Afvalgegevens LMA'!$A$1:$BK$1003,RelGegevens!$A532+'Data LMA'!$A$2,RelGegevens!I$2)="","",INDEX('Afvalgegevens LMA'!$A$1:$BK$1003,RelGegevens!$A532+'Data LMA'!$A$2,RelGegevens!I$2))</f>
        <v/>
      </c>
      <c r="J532" s="5" t="str">
        <f>IF(INDEX('Afvalgegevens LMA'!$A$1:$BK$1003,RelGegevens!$A532+'Data LMA'!$A$2,RelGegevens!J$2)="","",INDEX('Afvalgegevens LMA'!$A$1:$BK$1003,RelGegevens!$A532+'Data LMA'!$A$2,RelGegevens!J$2))</f>
        <v/>
      </c>
      <c r="K532" s="5" t="str">
        <f>IF(INDEX('Afvalgegevens LMA'!$A$1:$BK$1003,RelGegevens!$A532+'Data LMA'!$A$2,RelGegevens!K$2)="","",INDEX('Afvalgegevens LMA'!$A$1:$BK$1003,RelGegevens!$A532+'Data LMA'!$A$2,RelGegevens!K$2))</f>
        <v/>
      </c>
      <c r="L532" s="5" t="str">
        <f>IF(INDEX('Afvalgegevens LMA'!$A$1:$BK$1003,RelGegevens!$A532+'Data LMA'!$A$2,RelGegevens!L$2)="","",INDEX('Afvalgegevens LMA'!$A$1:$BK$1003,RelGegevens!$A532+'Data LMA'!$A$2,RelGegevens!L$2))</f>
        <v/>
      </c>
      <c r="M532" s="5" t="str">
        <f>IF(INDEX('Afvalgegevens LMA'!$A$1:$BK$1003,RelGegevens!$A532+'Data LMA'!$A$2,RelGegevens!M$2)="","",INDEX('Afvalgegevens LMA'!$A$1:$BK$1003,RelGegevens!$A532+'Data LMA'!$A$2,RelGegevens!M$2))</f>
        <v/>
      </c>
    </row>
    <row r="533" spans="1:13" x14ac:dyDescent="0.25">
      <c r="A533" s="8">
        <f t="shared" si="54"/>
        <v>531</v>
      </c>
      <c r="B533" s="8" t="str">
        <f t="shared" si="55"/>
        <v/>
      </c>
      <c r="C533" s="8" t="str">
        <f t="shared" si="56"/>
        <v/>
      </c>
      <c r="D533" s="5">
        <f t="shared" si="57"/>
        <v>-1</v>
      </c>
      <c r="E533" s="5">
        <f t="shared" si="58"/>
        <v>-1</v>
      </c>
      <c r="F533" s="5" t="str">
        <f t="shared" si="59"/>
        <v/>
      </c>
      <c r="G533" s="5" t="str">
        <f>IF(INDEX('Afvalgegevens LMA'!$A$1:$BK$1003,RelGegevens!$A533+'Data LMA'!$A$2,RelGegevens!G$2)="","",INDEX('Afvalgegevens LMA'!$A$1:$BK$1003,RelGegevens!$A533+'Data LMA'!$A$2,RelGegevens!G$2))</f>
        <v/>
      </c>
      <c r="H533" s="5" t="str">
        <f>IF(INDEX('Afvalgegevens LMA'!$A$1:$BK$1003,RelGegevens!$A533+'Data LMA'!$A$2,RelGegevens!H$2)="","",INDEX('Afvalgegevens LMA'!$A$1:$BK$1003,RelGegevens!$A533+'Data LMA'!$A$2,RelGegevens!H$2))</f>
        <v/>
      </c>
      <c r="I533" s="5" t="str">
        <f>IF(INDEX('Afvalgegevens LMA'!$A$1:$BK$1003,RelGegevens!$A533+'Data LMA'!$A$2,RelGegevens!I$2)="","",INDEX('Afvalgegevens LMA'!$A$1:$BK$1003,RelGegevens!$A533+'Data LMA'!$A$2,RelGegevens!I$2))</f>
        <v/>
      </c>
      <c r="J533" s="5" t="str">
        <f>IF(INDEX('Afvalgegevens LMA'!$A$1:$BK$1003,RelGegevens!$A533+'Data LMA'!$A$2,RelGegevens!J$2)="","",INDEX('Afvalgegevens LMA'!$A$1:$BK$1003,RelGegevens!$A533+'Data LMA'!$A$2,RelGegevens!J$2))</f>
        <v/>
      </c>
      <c r="K533" s="5" t="str">
        <f>IF(INDEX('Afvalgegevens LMA'!$A$1:$BK$1003,RelGegevens!$A533+'Data LMA'!$A$2,RelGegevens!K$2)="","",INDEX('Afvalgegevens LMA'!$A$1:$BK$1003,RelGegevens!$A533+'Data LMA'!$A$2,RelGegevens!K$2))</f>
        <v/>
      </c>
      <c r="L533" s="5" t="str">
        <f>IF(INDEX('Afvalgegevens LMA'!$A$1:$BK$1003,RelGegevens!$A533+'Data LMA'!$A$2,RelGegevens!L$2)="","",INDEX('Afvalgegevens LMA'!$A$1:$BK$1003,RelGegevens!$A533+'Data LMA'!$A$2,RelGegevens!L$2))</f>
        <v/>
      </c>
      <c r="M533" s="5" t="str">
        <f>IF(INDEX('Afvalgegevens LMA'!$A$1:$BK$1003,RelGegevens!$A533+'Data LMA'!$A$2,RelGegevens!M$2)="","",INDEX('Afvalgegevens LMA'!$A$1:$BK$1003,RelGegevens!$A533+'Data LMA'!$A$2,RelGegevens!M$2))</f>
        <v/>
      </c>
    </row>
    <row r="534" spans="1:13" x14ac:dyDescent="0.25">
      <c r="A534" s="8">
        <f t="shared" si="54"/>
        <v>532</v>
      </c>
      <c r="B534" s="8" t="str">
        <f t="shared" si="55"/>
        <v/>
      </c>
      <c r="C534" s="8" t="str">
        <f t="shared" si="56"/>
        <v/>
      </c>
      <c r="D534" s="5">
        <f t="shared" si="57"/>
        <v>-1</v>
      </c>
      <c r="E534" s="5">
        <f t="shared" si="58"/>
        <v>-1</v>
      </c>
      <c r="F534" s="5" t="str">
        <f t="shared" si="59"/>
        <v/>
      </c>
      <c r="G534" s="5" t="str">
        <f>IF(INDEX('Afvalgegevens LMA'!$A$1:$BK$1003,RelGegevens!$A534+'Data LMA'!$A$2,RelGegevens!G$2)="","",INDEX('Afvalgegevens LMA'!$A$1:$BK$1003,RelGegevens!$A534+'Data LMA'!$A$2,RelGegevens!G$2))</f>
        <v/>
      </c>
      <c r="H534" s="5" t="str">
        <f>IF(INDEX('Afvalgegevens LMA'!$A$1:$BK$1003,RelGegevens!$A534+'Data LMA'!$A$2,RelGegevens!H$2)="","",INDEX('Afvalgegevens LMA'!$A$1:$BK$1003,RelGegevens!$A534+'Data LMA'!$A$2,RelGegevens!H$2))</f>
        <v/>
      </c>
      <c r="I534" s="5" t="str">
        <f>IF(INDEX('Afvalgegevens LMA'!$A$1:$BK$1003,RelGegevens!$A534+'Data LMA'!$A$2,RelGegevens!I$2)="","",INDEX('Afvalgegevens LMA'!$A$1:$BK$1003,RelGegevens!$A534+'Data LMA'!$A$2,RelGegevens!I$2))</f>
        <v/>
      </c>
      <c r="J534" s="5" t="str">
        <f>IF(INDEX('Afvalgegevens LMA'!$A$1:$BK$1003,RelGegevens!$A534+'Data LMA'!$A$2,RelGegevens!J$2)="","",INDEX('Afvalgegevens LMA'!$A$1:$BK$1003,RelGegevens!$A534+'Data LMA'!$A$2,RelGegevens!J$2))</f>
        <v/>
      </c>
      <c r="K534" s="5" t="str">
        <f>IF(INDEX('Afvalgegevens LMA'!$A$1:$BK$1003,RelGegevens!$A534+'Data LMA'!$A$2,RelGegevens!K$2)="","",INDEX('Afvalgegevens LMA'!$A$1:$BK$1003,RelGegevens!$A534+'Data LMA'!$A$2,RelGegevens!K$2))</f>
        <v/>
      </c>
      <c r="L534" s="5" t="str">
        <f>IF(INDEX('Afvalgegevens LMA'!$A$1:$BK$1003,RelGegevens!$A534+'Data LMA'!$A$2,RelGegevens!L$2)="","",INDEX('Afvalgegevens LMA'!$A$1:$BK$1003,RelGegevens!$A534+'Data LMA'!$A$2,RelGegevens!L$2))</f>
        <v/>
      </c>
      <c r="M534" s="5" t="str">
        <f>IF(INDEX('Afvalgegevens LMA'!$A$1:$BK$1003,RelGegevens!$A534+'Data LMA'!$A$2,RelGegevens!M$2)="","",INDEX('Afvalgegevens LMA'!$A$1:$BK$1003,RelGegevens!$A534+'Data LMA'!$A$2,RelGegevens!M$2))</f>
        <v/>
      </c>
    </row>
    <row r="535" spans="1:13" x14ac:dyDescent="0.25">
      <c r="A535" s="8">
        <f t="shared" si="54"/>
        <v>533</v>
      </c>
      <c r="B535" s="8" t="str">
        <f t="shared" si="55"/>
        <v/>
      </c>
      <c r="C535" s="8" t="str">
        <f t="shared" si="56"/>
        <v/>
      </c>
      <c r="D535" s="5">
        <f t="shared" si="57"/>
        <v>-1</v>
      </c>
      <c r="E535" s="5">
        <f t="shared" si="58"/>
        <v>-1</v>
      </c>
      <c r="F535" s="5" t="str">
        <f t="shared" si="59"/>
        <v/>
      </c>
      <c r="G535" s="5" t="str">
        <f>IF(INDEX('Afvalgegevens LMA'!$A$1:$BK$1003,RelGegevens!$A535+'Data LMA'!$A$2,RelGegevens!G$2)="","",INDEX('Afvalgegevens LMA'!$A$1:$BK$1003,RelGegevens!$A535+'Data LMA'!$A$2,RelGegevens!G$2))</f>
        <v/>
      </c>
      <c r="H535" s="5" t="str">
        <f>IF(INDEX('Afvalgegevens LMA'!$A$1:$BK$1003,RelGegevens!$A535+'Data LMA'!$A$2,RelGegevens!H$2)="","",INDEX('Afvalgegevens LMA'!$A$1:$BK$1003,RelGegevens!$A535+'Data LMA'!$A$2,RelGegevens!H$2))</f>
        <v/>
      </c>
      <c r="I535" s="5" t="str">
        <f>IF(INDEX('Afvalgegevens LMA'!$A$1:$BK$1003,RelGegevens!$A535+'Data LMA'!$A$2,RelGegevens!I$2)="","",INDEX('Afvalgegevens LMA'!$A$1:$BK$1003,RelGegevens!$A535+'Data LMA'!$A$2,RelGegevens!I$2))</f>
        <v/>
      </c>
      <c r="J535" s="5" t="str">
        <f>IF(INDEX('Afvalgegevens LMA'!$A$1:$BK$1003,RelGegevens!$A535+'Data LMA'!$A$2,RelGegevens!J$2)="","",INDEX('Afvalgegevens LMA'!$A$1:$BK$1003,RelGegevens!$A535+'Data LMA'!$A$2,RelGegevens!J$2))</f>
        <v/>
      </c>
      <c r="K535" s="5" t="str">
        <f>IF(INDEX('Afvalgegevens LMA'!$A$1:$BK$1003,RelGegevens!$A535+'Data LMA'!$A$2,RelGegevens!K$2)="","",INDEX('Afvalgegevens LMA'!$A$1:$BK$1003,RelGegevens!$A535+'Data LMA'!$A$2,RelGegevens!K$2))</f>
        <v/>
      </c>
      <c r="L535" s="5" t="str">
        <f>IF(INDEX('Afvalgegevens LMA'!$A$1:$BK$1003,RelGegevens!$A535+'Data LMA'!$A$2,RelGegevens!L$2)="","",INDEX('Afvalgegevens LMA'!$A$1:$BK$1003,RelGegevens!$A535+'Data LMA'!$A$2,RelGegevens!L$2))</f>
        <v/>
      </c>
      <c r="M535" s="5" t="str">
        <f>IF(INDEX('Afvalgegevens LMA'!$A$1:$BK$1003,RelGegevens!$A535+'Data LMA'!$A$2,RelGegevens!M$2)="","",INDEX('Afvalgegevens LMA'!$A$1:$BK$1003,RelGegevens!$A535+'Data LMA'!$A$2,RelGegevens!M$2))</f>
        <v/>
      </c>
    </row>
    <row r="536" spans="1:13" x14ac:dyDescent="0.25">
      <c r="A536" s="8">
        <f t="shared" si="54"/>
        <v>534</v>
      </c>
      <c r="B536" s="8" t="str">
        <f t="shared" si="55"/>
        <v/>
      </c>
      <c r="C536" s="8" t="str">
        <f t="shared" si="56"/>
        <v/>
      </c>
      <c r="D536" s="5">
        <f t="shared" si="57"/>
        <v>-1</v>
      </c>
      <c r="E536" s="5">
        <f t="shared" si="58"/>
        <v>-1</v>
      </c>
      <c r="F536" s="5" t="str">
        <f t="shared" si="59"/>
        <v/>
      </c>
      <c r="G536" s="5" t="str">
        <f>IF(INDEX('Afvalgegevens LMA'!$A$1:$BK$1003,RelGegevens!$A536+'Data LMA'!$A$2,RelGegevens!G$2)="","",INDEX('Afvalgegevens LMA'!$A$1:$BK$1003,RelGegevens!$A536+'Data LMA'!$A$2,RelGegevens!G$2))</f>
        <v/>
      </c>
      <c r="H536" s="5" t="str">
        <f>IF(INDEX('Afvalgegevens LMA'!$A$1:$BK$1003,RelGegevens!$A536+'Data LMA'!$A$2,RelGegevens!H$2)="","",INDEX('Afvalgegevens LMA'!$A$1:$BK$1003,RelGegevens!$A536+'Data LMA'!$A$2,RelGegevens!H$2))</f>
        <v/>
      </c>
      <c r="I536" s="5" t="str">
        <f>IF(INDEX('Afvalgegevens LMA'!$A$1:$BK$1003,RelGegevens!$A536+'Data LMA'!$A$2,RelGegevens!I$2)="","",INDEX('Afvalgegevens LMA'!$A$1:$BK$1003,RelGegevens!$A536+'Data LMA'!$A$2,RelGegevens!I$2))</f>
        <v/>
      </c>
      <c r="J536" s="5" t="str">
        <f>IF(INDEX('Afvalgegevens LMA'!$A$1:$BK$1003,RelGegevens!$A536+'Data LMA'!$A$2,RelGegevens!J$2)="","",INDEX('Afvalgegevens LMA'!$A$1:$BK$1003,RelGegevens!$A536+'Data LMA'!$A$2,RelGegevens!J$2))</f>
        <v/>
      </c>
      <c r="K536" s="5" t="str">
        <f>IF(INDEX('Afvalgegevens LMA'!$A$1:$BK$1003,RelGegevens!$A536+'Data LMA'!$A$2,RelGegevens!K$2)="","",INDEX('Afvalgegevens LMA'!$A$1:$BK$1003,RelGegevens!$A536+'Data LMA'!$A$2,RelGegevens!K$2))</f>
        <v/>
      </c>
      <c r="L536" s="5" t="str">
        <f>IF(INDEX('Afvalgegevens LMA'!$A$1:$BK$1003,RelGegevens!$A536+'Data LMA'!$A$2,RelGegevens!L$2)="","",INDEX('Afvalgegevens LMA'!$A$1:$BK$1003,RelGegevens!$A536+'Data LMA'!$A$2,RelGegevens!L$2))</f>
        <v/>
      </c>
      <c r="M536" s="5" t="str">
        <f>IF(INDEX('Afvalgegevens LMA'!$A$1:$BK$1003,RelGegevens!$A536+'Data LMA'!$A$2,RelGegevens!M$2)="","",INDEX('Afvalgegevens LMA'!$A$1:$BK$1003,RelGegevens!$A536+'Data LMA'!$A$2,RelGegevens!M$2))</f>
        <v/>
      </c>
    </row>
    <row r="537" spans="1:13" x14ac:dyDescent="0.25">
      <c r="A537" s="8">
        <f t="shared" si="54"/>
        <v>535</v>
      </c>
      <c r="B537" s="8" t="str">
        <f t="shared" si="55"/>
        <v/>
      </c>
      <c r="C537" s="8" t="str">
        <f t="shared" si="56"/>
        <v/>
      </c>
      <c r="D537" s="5">
        <f t="shared" si="57"/>
        <v>-1</v>
      </c>
      <c r="E537" s="5">
        <f t="shared" si="58"/>
        <v>-1</v>
      </c>
      <c r="F537" s="5" t="str">
        <f t="shared" si="59"/>
        <v/>
      </c>
      <c r="G537" s="5" t="str">
        <f>IF(INDEX('Afvalgegevens LMA'!$A$1:$BK$1003,RelGegevens!$A537+'Data LMA'!$A$2,RelGegevens!G$2)="","",INDEX('Afvalgegevens LMA'!$A$1:$BK$1003,RelGegevens!$A537+'Data LMA'!$A$2,RelGegevens!G$2))</f>
        <v/>
      </c>
      <c r="H537" s="5" t="str">
        <f>IF(INDEX('Afvalgegevens LMA'!$A$1:$BK$1003,RelGegevens!$A537+'Data LMA'!$A$2,RelGegevens!H$2)="","",INDEX('Afvalgegevens LMA'!$A$1:$BK$1003,RelGegevens!$A537+'Data LMA'!$A$2,RelGegevens!H$2))</f>
        <v/>
      </c>
      <c r="I537" s="5" t="str">
        <f>IF(INDEX('Afvalgegevens LMA'!$A$1:$BK$1003,RelGegevens!$A537+'Data LMA'!$A$2,RelGegevens!I$2)="","",INDEX('Afvalgegevens LMA'!$A$1:$BK$1003,RelGegevens!$A537+'Data LMA'!$A$2,RelGegevens!I$2))</f>
        <v/>
      </c>
      <c r="J537" s="5" t="str">
        <f>IF(INDEX('Afvalgegevens LMA'!$A$1:$BK$1003,RelGegevens!$A537+'Data LMA'!$A$2,RelGegevens!J$2)="","",INDEX('Afvalgegevens LMA'!$A$1:$BK$1003,RelGegevens!$A537+'Data LMA'!$A$2,RelGegevens!J$2))</f>
        <v/>
      </c>
      <c r="K537" s="5" t="str">
        <f>IF(INDEX('Afvalgegevens LMA'!$A$1:$BK$1003,RelGegevens!$A537+'Data LMA'!$A$2,RelGegevens!K$2)="","",INDEX('Afvalgegevens LMA'!$A$1:$BK$1003,RelGegevens!$A537+'Data LMA'!$A$2,RelGegevens!K$2))</f>
        <v/>
      </c>
      <c r="L537" s="5" t="str">
        <f>IF(INDEX('Afvalgegevens LMA'!$A$1:$BK$1003,RelGegevens!$A537+'Data LMA'!$A$2,RelGegevens!L$2)="","",INDEX('Afvalgegevens LMA'!$A$1:$BK$1003,RelGegevens!$A537+'Data LMA'!$A$2,RelGegevens!L$2))</f>
        <v/>
      </c>
      <c r="M537" s="5" t="str">
        <f>IF(INDEX('Afvalgegevens LMA'!$A$1:$BK$1003,RelGegevens!$A537+'Data LMA'!$A$2,RelGegevens!M$2)="","",INDEX('Afvalgegevens LMA'!$A$1:$BK$1003,RelGegevens!$A537+'Data LMA'!$A$2,RelGegevens!M$2))</f>
        <v/>
      </c>
    </row>
    <row r="538" spans="1:13" x14ac:dyDescent="0.25">
      <c r="A538" s="8">
        <f t="shared" si="54"/>
        <v>536</v>
      </c>
      <c r="B538" s="8" t="str">
        <f t="shared" si="55"/>
        <v/>
      </c>
      <c r="C538" s="8" t="str">
        <f t="shared" si="56"/>
        <v/>
      </c>
      <c r="D538" s="5">
        <f t="shared" si="57"/>
        <v>-1</v>
      </c>
      <c r="E538" s="5">
        <f t="shared" si="58"/>
        <v>-1</v>
      </c>
      <c r="F538" s="5" t="str">
        <f t="shared" si="59"/>
        <v/>
      </c>
      <c r="G538" s="5" t="str">
        <f>IF(INDEX('Afvalgegevens LMA'!$A$1:$BK$1003,RelGegevens!$A538+'Data LMA'!$A$2,RelGegevens!G$2)="","",INDEX('Afvalgegevens LMA'!$A$1:$BK$1003,RelGegevens!$A538+'Data LMA'!$A$2,RelGegevens!G$2))</f>
        <v/>
      </c>
      <c r="H538" s="5" t="str">
        <f>IF(INDEX('Afvalgegevens LMA'!$A$1:$BK$1003,RelGegevens!$A538+'Data LMA'!$A$2,RelGegevens!H$2)="","",INDEX('Afvalgegevens LMA'!$A$1:$BK$1003,RelGegevens!$A538+'Data LMA'!$A$2,RelGegevens!H$2))</f>
        <v/>
      </c>
      <c r="I538" s="5" t="str">
        <f>IF(INDEX('Afvalgegevens LMA'!$A$1:$BK$1003,RelGegevens!$A538+'Data LMA'!$A$2,RelGegevens!I$2)="","",INDEX('Afvalgegevens LMA'!$A$1:$BK$1003,RelGegevens!$A538+'Data LMA'!$A$2,RelGegevens!I$2))</f>
        <v/>
      </c>
      <c r="J538" s="5" t="str">
        <f>IF(INDEX('Afvalgegevens LMA'!$A$1:$BK$1003,RelGegevens!$A538+'Data LMA'!$A$2,RelGegevens!J$2)="","",INDEX('Afvalgegevens LMA'!$A$1:$BK$1003,RelGegevens!$A538+'Data LMA'!$A$2,RelGegevens!J$2))</f>
        <v/>
      </c>
      <c r="K538" s="5" t="str">
        <f>IF(INDEX('Afvalgegevens LMA'!$A$1:$BK$1003,RelGegevens!$A538+'Data LMA'!$A$2,RelGegevens!K$2)="","",INDEX('Afvalgegevens LMA'!$A$1:$BK$1003,RelGegevens!$A538+'Data LMA'!$A$2,RelGegevens!K$2))</f>
        <v/>
      </c>
      <c r="L538" s="5" t="str">
        <f>IF(INDEX('Afvalgegevens LMA'!$A$1:$BK$1003,RelGegevens!$A538+'Data LMA'!$A$2,RelGegevens!L$2)="","",INDEX('Afvalgegevens LMA'!$A$1:$BK$1003,RelGegevens!$A538+'Data LMA'!$A$2,RelGegevens!L$2))</f>
        <v/>
      </c>
      <c r="M538" s="5" t="str">
        <f>IF(INDEX('Afvalgegevens LMA'!$A$1:$BK$1003,RelGegevens!$A538+'Data LMA'!$A$2,RelGegevens!M$2)="","",INDEX('Afvalgegevens LMA'!$A$1:$BK$1003,RelGegevens!$A538+'Data LMA'!$A$2,RelGegevens!M$2))</f>
        <v/>
      </c>
    </row>
    <row r="539" spans="1:13" x14ac:dyDescent="0.25">
      <c r="A539" s="8">
        <f t="shared" si="54"/>
        <v>537</v>
      </c>
      <c r="B539" s="8" t="str">
        <f t="shared" si="55"/>
        <v/>
      </c>
      <c r="C539" s="8" t="str">
        <f t="shared" si="56"/>
        <v/>
      </c>
      <c r="D539" s="5">
        <f t="shared" si="57"/>
        <v>-1</v>
      </c>
      <c r="E539" s="5">
        <f t="shared" si="58"/>
        <v>-1</v>
      </c>
      <c r="F539" s="5" t="str">
        <f t="shared" si="59"/>
        <v/>
      </c>
      <c r="G539" s="5" t="str">
        <f>IF(INDEX('Afvalgegevens LMA'!$A$1:$BK$1003,RelGegevens!$A539+'Data LMA'!$A$2,RelGegevens!G$2)="","",INDEX('Afvalgegevens LMA'!$A$1:$BK$1003,RelGegevens!$A539+'Data LMA'!$A$2,RelGegevens!G$2))</f>
        <v/>
      </c>
      <c r="H539" s="5" t="str">
        <f>IF(INDEX('Afvalgegevens LMA'!$A$1:$BK$1003,RelGegevens!$A539+'Data LMA'!$A$2,RelGegevens!H$2)="","",INDEX('Afvalgegevens LMA'!$A$1:$BK$1003,RelGegevens!$A539+'Data LMA'!$A$2,RelGegevens!H$2))</f>
        <v/>
      </c>
      <c r="I539" s="5" t="str">
        <f>IF(INDEX('Afvalgegevens LMA'!$A$1:$BK$1003,RelGegevens!$A539+'Data LMA'!$A$2,RelGegevens!I$2)="","",INDEX('Afvalgegevens LMA'!$A$1:$BK$1003,RelGegevens!$A539+'Data LMA'!$A$2,RelGegevens!I$2))</f>
        <v/>
      </c>
      <c r="J539" s="5" t="str">
        <f>IF(INDEX('Afvalgegevens LMA'!$A$1:$BK$1003,RelGegevens!$A539+'Data LMA'!$A$2,RelGegevens!J$2)="","",INDEX('Afvalgegevens LMA'!$A$1:$BK$1003,RelGegevens!$A539+'Data LMA'!$A$2,RelGegevens!J$2))</f>
        <v/>
      </c>
      <c r="K539" s="5" t="str">
        <f>IF(INDEX('Afvalgegevens LMA'!$A$1:$BK$1003,RelGegevens!$A539+'Data LMA'!$A$2,RelGegevens!K$2)="","",INDEX('Afvalgegevens LMA'!$A$1:$BK$1003,RelGegevens!$A539+'Data LMA'!$A$2,RelGegevens!K$2))</f>
        <v/>
      </c>
      <c r="L539" s="5" t="str">
        <f>IF(INDEX('Afvalgegevens LMA'!$A$1:$BK$1003,RelGegevens!$A539+'Data LMA'!$A$2,RelGegevens!L$2)="","",INDEX('Afvalgegevens LMA'!$A$1:$BK$1003,RelGegevens!$A539+'Data LMA'!$A$2,RelGegevens!L$2))</f>
        <v/>
      </c>
      <c r="M539" s="5" t="str">
        <f>IF(INDEX('Afvalgegevens LMA'!$A$1:$BK$1003,RelGegevens!$A539+'Data LMA'!$A$2,RelGegevens!M$2)="","",INDEX('Afvalgegevens LMA'!$A$1:$BK$1003,RelGegevens!$A539+'Data LMA'!$A$2,RelGegevens!M$2))</f>
        <v/>
      </c>
    </row>
    <row r="540" spans="1:13" x14ac:dyDescent="0.25">
      <c r="A540" s="8">
        <f t="shared" si="54"/>
        <v>538</v>
      </c>
      <c r="B540" s="8" t="str">
        <f t="shared" si="55"/>
        <v/>
      </c>
      <c r="C540" s="8" t="str">
        <f t="shared" si="56"/>
        <v/>
      </c>
      <c r="D540" s="5">
        <f t="shared" si="57"/>
        <v>-1</v>
      </c>
      <c r="E540" s="5">
        <f t="shared" si="58"/>
        <v>-1</v>
      </c>
      <c r="F540" s="5" t="str">
        <f t="shared" si="59"/>
        <v/>
      </c>
      <c r="G540" s="5" t="str">
        <f>IF(INDEX('Afvalgegevens LMA'!$A$1:$BK$1003,RelGegevens!$A540+'Data LMA'!$A$2,RelGegevens!G$2)="","",INDEX('Afvalgegevens LMA'!$A$1:$BK$1003,RelGegevens!$A540+'Data LMA'!$A$2,RelGegevens!G$2))</f>
        <v/>
      </c>
      <c r="H540" s="5" t="str">
        <f>IF(INDEX('Afvalgegevens LMA'!$A$1:$BK$1003,RelGegevens!$A540+'Data LMA'!$A$2,RelGegevens!H$2)="","",INDEX('Afvalgegevens LMA'!$A$1:$BK$1003,RelGegevens!$A540+'Data LMA'!$A$2,RelGegevens!H$2))</f>
        <v/>
      </c>
      <c r="I540" s="5" t="str">
        <f>IF(INDEX('Afvalgegevens LMA'!$A$1:$BK$1003,RelGegevens!$A540+'Data LMA'!$A$2,RelGegevens!I$2)="","",INDEX('Afvalgegevens LMA'!$A$1:$BK$1003,RelGegevens!$A540+'Data LMA'!$A$2,RelGegevens!I$2))</f>
        <v/>
      </c>
      <c r="J540" s="5" t="str">
        <f>IF(INDEX('Afvalgegevens LMA'!$A$1:$BK$1003,RelGegevens!$A540+'Data LMA'!$A$2,RelGegevens!J$2)="","",INDEX('Afvalgegevens LMA'!$A$1:$BK$1003,RelGegevens!$A540+'Data LMA'!$A$2,RelGegevens!J$2))</f>
        <v/>
      </c>
      <c r="K540" s="5" t="str">
        <f>IF(INDEX('Afvalgegevens LMA'!$A$1:$BK$1003,RelGegevens!$A540+'Data LMA'!$A$2,RelGegevens!K$2)="","",INDEX('Afvalgegevens LMA'!$A$1:$BK$1003,RelGegevens!$A540+'Data LMA'!$A$2,RelGegevens!K$2))</f>
        <v/>
      </c>
      <c r="L540" s="5" t="str">
        <f>IF(INDEX('Afvalgegevens LMA'!$A$1:$BK$1003,RelGegevens!$A540+'Data LMA'!$A$2,RelGegevens!L$2)="","",INDEX('Afvalgegevens LMA'!$A$1:$BK$1003,RelGegevens!$A540+'Data LMA'!$A$2,RelGegevens!L$2))</f>
        <v/>
      </c>
      <c r="M540" s="5" t="str">
        <f>IF(INDEX('Afvalgegevens LMA'!$A$1:$BK$1003,RelGegevens!$A540+'Data LMA'!$A$2,RelGegevens!M$2)="","",INDEX('Afvalgegevens LMA'!$A$1:$BK$1003,RelGegevens!$A540+'Data LMA'!$A$2,RelGegevens!M$2))</f>
        <v/>
      </c>
    </row>
    <row r="541" spans="1:13" x14ac:dyDescent="0.25">
      <c r="A541" s="8">
        <f t="shared" si="54"/>
        <v>539</v>
      </c>
      <c r="B541" s="8" t="str">
        <f t="shared" si="55"/>
        <v/>
      </c>
      <c r="C541" s="8" t="str">
        <f t="shared" si="56"/>
        <v/>
      </c>
      <c r="D541" s="5">
        <f t="shared" si="57"/>
        <v>-1</v>
      </c>
      <c r="E541" s="5">
        <f t="shared" si="58"/>
        <v>-1</v>
      </c>
      <c r="F541" s="5" t="str">
        <f t="shared" si="59"/>
        <v/>
      </c>
      <c r="G541" s="5" t="str">
        <f>IF(INDEX('Afvalgegevens LMA'!$A$1:$BK$1003,RelGegevens!$A541+'Data LMA'!$A$2,RelGegevens!G$2)="","",INDEX('Afvalgegevens LMA'!$A$1:$BK$1003,RelGegevens!$A541+'Data LMA'!$A$2,RelGegevens!G$2))</f>
        <v/>
      </c>
      <c r="H541" s="5" t="str">
        <f>IF(INDEX('Afvalgegevens LMA'!$A$1:$BK$1003,RelGegevens!$A541+'Data LMA'!$A$2,RelGegevens!H$2)="","",INDEX('Afvalgegevens LMA'!$A$1:$BK$1003,RelGegevens!$A541+'Data LMA'!$A$2,RelGegevens!H$2))</f>
        <v/>
      </c>
      <c r="I541" s="5" t="str">
        <f>IF(INDEX('Afvalgegevens LMA'!$A$1:$BK$1003,RelGegevens!$A541+'Data LMA'!$A$2,RelGegevens!I$2)="","",INDEX('Afvalgegevens LMA'!$A$1:$BK$1003,RelGegevens!$A541+'Data LMA'!$A$2,RelGegevens!I$2))</f>
        <v/>
      </c>
      <c r="J541" s="5" t="str">
        <f>IF(INDEX('Afvalgegevens LMA'!$A$1:$BK$1003,RelGegevens!$A541+'Data LMA'!$A$2,RelGegevens!J$2)="","",INDEX('Afvalgegevens LMA'!$A$1:$BK$1003,RelGegevens!$A541+'Data LMA'!$A$2,RelGegevens!J$2))</f>
        <v/>
      </c>
      <c r="K541" s="5" t="str">
        <f>IF(INDEX('Afvalgegevens LMA'!$A$1:$BK$1003,RelGegevens!$A541+'Data LMA'!$A$2,RelGegevens!K$2)="","",INDEX('Afvalgegevens LMA'!$A$1:$BK$1003,RelGegevens!$A541+'Data LMA'!$A$2,RelGegevens!K$2))</f>
        <v/>
      </c>
      <c r="L541" s="5" t="str">
        <f>IF(INDEX('Afvalgegevens LMA'!$A$1:$BK$1003,RelGegevens!$A541+'Data LMA'!$A$2,RelGegevens!L$2)="","",INDEX('Afvalgegevens LMA'!$A$1:$BK$1003,RelGegevens!$A541+'Data LMA'!$A$2,RelGegevens!L$2))</f>
        <v/>
      </c>
      <c r="M541" s="5" t="str">
        <f>IF(INDEX('Afvalgegevens LMA'!$A$1:$BK$1003,RelGegevens!$A541+'Data LMA'!$A$2,RelGegevens!M$2)="","",INDEX('Afvalgegevens LMA'!$A$1:$BK$1003,RelGegevens!$A541+'Data LMA'!$A$2,RelGegevens!M$2))</f>
        <v/>
      </c>
    </row>
    <row r="542" spans="1:13" x14ac:dyDescent="0.25">
      <c r="A542" s="8">
        <f t="shared" si="54"/>
        <v>540</v>
      </c>
      <c r="B542" s="8" t="str">
        <f t="shared" si="55"/>
        <v/>
      </c>
      <c r="C542" s="8" t="str">
        <f t="shared" si="56"/>
        <v/>
      </c>
      <c r="D542" s="5">
        <f t="shared" si="57"/>
        <v>-1</v>
      </c>
      <c r="E542" s="5">
        <f t="shared" si="58"/>
        <v>-1</v>
      </c>
      <c r="F542" s="5" t="str">
        <f t="shared" si="59"/>
        <v/>
      </c>
      <c r="G542" s="5" t="str">
        <f>IF(INDEX('Afvalgegevens LMA'!$A$1:$BK$1003,RelGegevens!$A542+'Data LMA'!$A$2,RelGegevens!G$2)="","",INDEX('Afvalgegevens LMA'!$A$1:$BK$1003,RelGegevens!$A542+'Data LMA'!$A$2,RelGegevens!G$2))</f>
        <v/>
      </c>
      <c r="H542" s="5" t="str">
        <f>IF(INDEX('Afvalgegevens LMA'!$A$1:$BK$1003,RelGegevens!$A542+'Data LMA'!$A$2,RelGegevens!H$2)="","",INDEX('Afvalgegevens LMA'!$A$1:$BK$1003,RelGegevens!$A542+'Data LMA'!$A$2,RelGegevens!H$2))</f>
        <v/>
      </c>
      <c r="I542" s="5" t="str">
        <f>IF(INDEX('Afvalgegevens LMA'!$A$1:$BK$1003,RelGegevens!$A542+'Data LMA'!$A$2,RelGegevens!I$2)="","",INDEX('Afvalgegevens LMA'!$A$1:$BK$1003,RelGegevens!$A542+'Data LMA'!$A$2,RelGegevens!I$2))</f>
        <v/>
      </c>
      <c r="J542" s="5" t="str">
        <f>IF(INDEX('Afvalgegevens LMA'!$A$1:$BK$1003,RelGegevens!$A542+'Data LMA'!$A$2,RelGegevens!J$2)="","",INDEX('Afvalgegevens LMA'!$A$1:$BK$1003,RelGegevens!$A542+'Data LMA'!$A$2,RelGegevens!J$2))</f>
        <v/>
      </c>
      <c r="K542" s="5" t="str">
        <f>IF(INDEX('Afvalgegevens LMA'!$A$1:$BK$1003,RelGegevens!$A542+'Data LMA'!$A$2,RelGegevens!K$2)="","",INDEX('Afvalgegevens LMA'!$A$1:$BK$1003,RelGegevens!$A542+'Data LMA'!$A$2,RelGegevens!K$2))</f>
        <v/>
      </c>
      <c r="L542" s="5" t="str">
        <f>IF(INDEX('Afvalgegevens LMA'!$A$1:$BK$1003,RelGegevens!$A542+'Data LMA'!$A$2,RelGegevens!L$2)="","",INDEX('Afvalgegevens LMA'!$A$1:$BK$1003,RelGegevens!$A542+'Data LMA'!$A$2,RelGegevens!L$2))</f>
        <v/>
      </c>
      <c r="M542" s="5" t="str">
        <f>IF(INDEX('Afvalgegevens LMA'!$A$1:$BK$1003,RelGegevens!$A542+'Data LMA'!$A$2,RelGegevens!M$2)="","",INDEX('Afvalgegevens LMA'!$A$1:$BK$1003,RelGegevens!$A542+'Data LMA'!$A$2,RelGegevens!M$2))</f>
        <v/>
      </c>
    </row>
    <row r="543" spans="1:13" x14ac:dyDescent="0.25">
      <c r="A543" s="8">
        <f t="shared" si="54"/>
        <v>541</v>
      </c>
      <c r="B543" s="8" t="str">
        <f t="shared" si="55"/>
        <v/>
      </c>
      <c r="C543" s="8" t="str">
        <f t="shared" si="56"/>
        <v/>
      </c>
      <c r="D543" s="5">
        <f t="shared" si="57"/>
        <v>-1</v>
      </c>
      <c r="E543" s="5">
        <f t="shared" si="58"/>
        <v>-1</v>
      </c>
      <c r="F543" s="5" t="str">
        <f t="shared" si="59"/>
        <v/>
      </c>
      <c r="G543" s="5" t="str">
        <f>IF(INDEX('Afvalgegevens LMA'!$A$1:$BK$1003,RelGegevens!$A543+'Data LMA'!$A$2,RelGegevens!G$2)="","",INDEX('Afvalgegevens LMA'!$A$1:$BK$1003,RelGegevens!$A543+'Data LMA'!$A$2,RelGegevens!G$2))</f>
        <v/>
      </c>
      <c r="H543" s="5" t="str">
        <f>IF(INDEX('Afvalgegevens LMA'!$A$1:$BK$1003,RelGegevens!$A543+'Data LMA'!$A$2,RelGegevens!H$2)="","",INDEX('Afvalgegevens LMA'!$A$1:$BK$1003,RelGegevens!$A543+'Data LMA'!$A$2,RelGegevens!H$2))</f>
        <v/>
      </c>
      <c r="I543" s="5" t="str">
        <f>IF(INDEX('Afvalgegevens LMA'!$A$1:$BK$1003,RelGegevens!$A543+'Data LMA'!$A$2,RelGegevens!I$2)="","",INDEX('Afvalgegevens LMA'!$A$1:$BK$1003,RelGegevens!$A543+'Data LMA'!$A$2,RelGegevens!I$2))</f>
        <v/>
      </c>
      <c r="J543" s="5" t="str">
        <f>IF(INDEX('Afvalgegevens LMA'!$A$1:$BK$1003,RelGegevens!$A543+'Data LMA'!$A$2,RelGegevens!J$2)="","",INDEX('Afvalgegevens LMA'!$A$1:$BK$1003,RelGegevens!$A543+'Data LMA'!$A$2,RelGegevens!J$2))</f>
        <v/>
      </c>
      <c r="K543" s="5" t="str">
        <f>IF(INDEX('Afvalgegevens LMA'!$A$1:$BK$1003,RelGegevens!$A543+'Data LMA'!$A$2,RelGegevens!K$2)="","",INDEX('Afvalgegevens LMA'!$A$1:$BK$1003,RelGegevens!$A543+'Data LMA'!$A$2,RelGegevens!K$2))</f>
        <v/>
      </c>
      <c r="L543" s="5" t="str">
        <f>IF(INDEX('Afvalgegevens LMA'!$A$1:$BK$1003,RelGegevens!$A543+'Data LMA'!$A$2,RelGegevens!L$2)="","",INDEX('Afvalgegevens LMA'!$A$1:$BK$1003,RelGegevens!$A543+'Data LMA'!$A$2,RelGegevens!L$2))</f>
        <v/>
      </c>
      <c r="M543" s="5" t="str">
        <f>IF(INDEX('Afvalgegevens LMA'!$A$1:$BK$1003,RelGegevens!$A543+'Data LMA'!$A$2,RelGegevens!M$2)="","",INDEX('Afvalgegevens LMA'!$A$1:$BK$1003,RelGegevens!$A543+'Data LMA'!$A$2,RelGegevens!M$2))</f>
        <v/>
      </c>
    </row>
    <row r="544" spans="1:13" x14ac:dyDescent="0.25">
      <c r="A544" s="8">
        <f t="shared" si="54"/>
        <v>542</v>
      </c>
      <c r="B544" s="8" t="str">
        <f t="shared" si="55"/>
        <v/>
      </c>
      <c r="C544" s="8" t="str">
        <f t="shared" si="56"/>
        <v/>
      </c>
      <c r="D544" s="5">
        <f t="shared" si="57"/>
        <v>-1</v>
      </c>
      <c r="E544" s="5">
        <f t="shared" si="58"/>
        <v>-1</v>
      </c>
      <c r="F544" s="5" t="str">
        <f t="shared" si="59"/>
        <v/>
      </c>
      <c r="G544" s="5" t="str">
        <f>IF(INDEX('Afvalgegevens LMA'!$A$1:$BK$1003,RelGegevens!$A544+'Data LMA'!$A$2,RelGegevens!G$2)="","",INDEX('Afvalgegevens LMA'!$A$1:$BK$1003,RelGegevens!$A544+'Data LMA'!$A$2,RelGegevens!G$2))</f>
        <v/>
      </c>
      <c r="H544" s="5" t="str">
        <f>IF(INDEX('Afvalgegevens LMA'!$A$1:$BK$1003,RelGegevens!$A544+'Data LMA'!$A$2,RelGegevens!H$2)="","",INDEX('Afvalgegevens LMA'!$A$1:$BK$1003,RelGegevens!$A544+'Data LMA'!$A$2,RelGegevens!H$2))</f>
        <v/>
      </c>
      <c r="I544" s="5" t="str">
        <f>IF(INDEX('Afvalgegevens LMA'!$A$1:$BK$1003,RelGegevens!$A544+'Data LMA'!$A$2,RelGegevens!I$2)="","",INDEX('Afvalgegevens LMA'!$A$1:$BK$1003,RelGegevens!$A544+'Data LMA'!$A$2,RelGegevens!I$2))</f>
        <v/>
      </c>
      <c r="J544" s="5" t="str">
        <f>IF(INDEX('Afvalgegevens LMA'!$A$1:$BK$1003,RelGegevens!$A544+'Data LMA'!$A$2,RelGegevens!J$2)="","",INDEX('Afvalgegevens LMA'!$A$1:$BK$1003,RelGegevens!$A544+'Data LMA'!$A$2,RelGegevens!J$2))</f>
        <v/>
      </c>
      <c r="K544" s="5" t="str">
        <f>IF(INDEX('Afvalgegevens LMA'!$A$1:$BK$1003,RelGegevens!$A544+'Data LMA'!$A$2,RelGegevens!K$2)="","",INDEX('Afvalgegevens LMA'!$A$1:$BK$1003,RelGegevens!$A544+'Data LMA'!$A$2,RelGegevens!K$2))</f>
        <v/>
      </c>
      <c r="L544" s="5" t="str">
        <f>IF(INDEX('Afvalgegevens LMA'!$A$1:$BK$1003,RelGegevens!$A544+'Data LMA'!$A$2,RelGegevens!L$2)="","",INDEX('Afvalgegevens LMA'!$A$1:$BK$1003,RelGegevens!$A544+'Data LMA'!$A$2,RelGegevens!L$2))</f>
        <v/>
      </c>
      <c r="M544" s="5" t="str">
        <f>IF(INDEX('Afvalgegevens LMA'!$A$1:$BK$1003,RelGegevens!$A544+'Data LMA'!$A$2,RelGegevens!M$2)="","",INDEX('Afvalgegevens LMA'!$A$1:$BK$1003,RelGegevens!$A544+'Data LMA'!$A$2,RelGegevens!M$2))</f>
        <v/>
      </c>
    </row>
    <row r="545" spans="1:13" x14ac:dyDescent="0.25">
      <c r="A545" s="8">
        <f t="shared" si="54"/>
        <v>543</v>
      </c>
      <c r="B545" s="8" t="str">
        <f t="shared" si="55"/>
        <v/>
      </c>
      <c r="C545" s="8" t="str">
        <f t="shared" si="56"/>
        <v/>
      </c>
      <c r="D545" s="5">
        <f t="shared" si="57"/>
        <v>-1</v>
      </c>
      <c r="E545" s="5">
        <f t="shared" si="58"/>
        <v>-1</v>
      </c>
      <c r="F545" s="5" t="str">
        <f t="shared" si="59"/>
        <v/>
      </c>
      <c r="G545" s="5" t="str">
        <f>IF(INDEX('Afvalgegevens LMA'!$A$1:$BK$1003,RelGegevens!$A545+'Data LMA'!$A$2,RelGegevens!G$2)="","",INDEX('Afvalgegevens LMA'!$A$1:$BK$1003,RelGegevens!$A545+'Data LMA'!$A$2,RelGegevens!G$2))</f>
        <v/>
      </c>
      <c r="H545" s="5" t="str">
        <f>IF(INDEX('Afvalgegevens LMA'!$A$1:$BK$1003,RelGegevens!$A545+'Data LMA'!$A$2,RelGegevens!H$2)="","",INDEX('Afvalgegevens LMA'!$A$1:$BK$1003,RelGegevens!$A545+'Data LMA'!$A$2,RelGegevens!H$2))</f>
        <v/>
      </c>
      <c r="I545" s="5" t="str">
        <f>IF(INDEX('Afvalgegevens LMA'!$A$1:$BK$1003,RelGegevens!$A545+'Data LMA'!$A$2,RelGegevens!I$2)="","",INDEX('Afvalgegevens LMA'!$A$1:$BK$1003,RelGegevens!$A545+'Data LMA'!$A$2,RelGegevens!I$2))</f>
        <v/>
      </c>
      <c r="J545" s="5" t="str">
        <f>IF(INDEX('Afvalgegevens LMA'!$A$1:$BK$1003,RelGegevens!$A545+'Data LMA'!$A$2,RelGegevens!J$2)="","",INDEX('Afvalgegevens LMA'!$A$1:$BK$1003,RelGegevens!$A545+'Data LMA'!$A$2,RelGegevens!J$2))</f>
        <v/>
      </c>
      <c r="K545" s="5" t="str">
        <f>IF(INDEX('Afvalgegevens LMA'!$A$1:$BK$1003,RelGegevens!$A545+'Data LMA'!$A$2,RelGegevens!K$2)="","",INDEX('Afvalgegevens LMA'!$A$1:$BK$1003,RelGegevens!$A545+'Data LMA'!$A$2,RelGegevens!K$2))</f>
        <v/>
      </c>
      <c r="L545" s="5" t="str">
        <f>IF(INDEX('Afvalgegevens LMA'!$A$1:$BK$1003,RelGegevens!$A545+'Data LMA'!$A$2,RelGegevens!L$2)="","",INDEX('Afvalgegevens LMA'!$A$1:$BK$1003,RelGegevens!$A545+'Data LMA'!$A$2,RelGegevens!L$2))</f>
        <v/>
      </c>
      <c r="M545" s="5" t="str">
        <f>IF(INDEX('Afvalgegevens LMA'!$A$1:$BK$1003,RelGegevens!$A545+'Data LMA'!$A$2,RelGegevens!M$2)="","",INDEX('Afvalgegevens LMA'!$A$1:$BK$1003,RelGegevens!$A545+'Data LMA'!$A$2,RelGegevens!M$2))</f>
        <v/>
      </c>
    </row>
    <row r="546" spans="1:13" x14ac:dyDescent="0.25">
      <c r="A546" s="8">
        <f t="shared" si="54"/>
        <v>544</v>
      </c>
      <c r="B546" s="8" t="str">
        <f t="shared" si="55"/>
        <v/>
      </c>
      <c r="C546" s="8" t="str">
        <f t="shared" si="56"/>
        <v/>
      </c>
      <c r="D546" s="5">
        <f t="shared" si="57"/>
        <v>-1</v>
      </c>
      <c r="E546" s="5">
        <f t="shared" si="58"/>
        <v>-1</v>
      </c>
      <c r="F546" s="5" t="str">
        <f t="shared" si="59"/>
        <v/>
      </c>
      <c r="G546" s="5" t="str">
        <f>IF(INDEX('Afvalgegevens LMA'!$A$1:$BK$1003,RelGegevens!$A546+'Data LMA'!$A$2,RelGegevens!G$2)="","",INDEX('Afvalgegevens LMA'!$A$1:$BK$1003,RelGegevens!$A546+'Data LMA'!$A$2,RelGegevens!G$2))</f>
        <v/>
      </c>
      <c r="H546" s="5" t="str">
        <f>IF(INDEX('Afvalgegevens LMA'!$A$1:$BK$1003,RelGegevens!$A546+'Data LMA'!$A$2,RelGegevens!H$2)="","",INDEX('Afvalgegevens LMA'!$A$1:$BK$1003,RelGegevens!$A546+'Data LMA'!$A$2,RelGegevens!H$2))</f>
        <v/>
      </c>
      <c r="I546" s="5" t="str">
        <f>IF(INDEX('Afvalgegevens LMA'!$A$1:$BK$1003,RelGegevens!$A546+'Data LMA'!$A$2,RelGegevens!I$2)="","",INDEX('Afvalgegevens LMA'!$A$1:$BK$1003,RelGegevens!$A546+'Data LMA'!$A$2,RelGegevens!I$2))</f>
        <v/>
      </c>
      <c r="J546" s="5" t="str">
        <f>IF(INDEX('Afvalgegevens LMA'!$A$1:$BK$1003,RelGegevens!$A546+'Data LMA'!$A$2,RelGegevens!J$2)="","",INDEX('Afvalgegevens LMA'!$A$1:$BK$1003,RelGegevens!$A546+'Data LMA'!$A$2,RelGegevens!J$2))</f>
        <v/>
      </c>
      <c r="K546" s="5" t="str">
        <f>IF(INDEX('Afvalgegevens LMA'!$A$1:$BK$1003,RelGegevens!$A546+'Data LMA'!$A$2,RelGegevens!K$2)="","",INDEX('Afvalgegevens LMA'!$A$1:$BK$1003,RelGegevens!$A546+'Data LMA'!$A$2,RelGegevens!K$2))</f>
        <v/>
      </c>
      <c r="L546" s="5" t="str">
        <f>IF(INDEX('Afvalgegevens LMA'!$A$1:$BK$1003,RelGegevens!$A546+'Data LMA'!$A$2,RelGegevens!L$2)="","",INDEX('Afvalgegevens LMA'!$A$1:$BK$1003,RelGegevens!$A546+'Data LMA'!$A$2,RelGegevens!L$2))</f>
        <v/>
      </c>
      <c r="M546" s="5" t="str">
        <f>IF(INDEX('Afvalgegevens LMA'!$A$1:$BK$1003,RelGegevens!$A546+'Data LMA'!$A$2,RelGegevens!M$2)="","",INDEX('Afvalgegevens LMA'!$A$1:$BK$1003,RelGegevens!$A546+'Data LMA'!$A$2,RelGegevens!M$2))</f>
        <v/>
      </c>
    </row>
    <row r="547" spans="1:13" x14ac:dyDescent="0.25">
      <c r="A547" s="8">
        <f t="shared" si="54"/>
        <v>545</v>
      </c>
      <c r="B547" s="8" t="str">
        <f t="shared" si="55"/>
        <v/>
      </c>
      <c r="C547" s="8" t="str">
        <f t="shared" si="56"/>
        <v/>
      </c>
      <c r="D547" s="5">
        <f t="shared" si="57"/>
        <v>-1</v>
      </c>
      <c r="E547" s="5">
        <f t="shared" si="58"/>
        <v>-1</v>
      </c>
      <c r="F547" s="5" t="str">
        <f t="shared" si="59"/>
        <v/>
      </c>
      <c r="G547" s="5" t="str">
        <f>IF(INDEX('Afvalgegevens LMA'!$A$1:$BK$1003,RelGegevens!$A547+'Data LMA'!$A$2,RelGegevens!G$2)="","",INDEX('Afvalgegevens LMA'!$A$1:$BK$1003,RelGegevens!$A547+'Data LMA'!$A$2,RelGegevens!G$2))</f>
        <v/>
      </c>
      <c r="H547" s="5" t="str">
        <f>IF(INDEX('Afvalgegevens LMA'!$A$1:$BK$1003,RelGegevens!$A547+'Data LMA'!$A$2,RelGegevens!H$2)="","",INDEX('Afvalgegevens LMA'!$A$1:$BK$1003,RelGegevens!$A547+'Data LMA'!$A$2,RelGegevens!H$2))</f>
        <v/>
      </c>
      <c r="I547" s="5" t="str">
        <f>IF(INDEX('Afvalgegevens LMA'!$A$1:$BK$1003,RelGegevens!$A547+'Data LMA'!$A$2,RelGegevens!I$2)="","",INDEX('Afvalgegevens LMA'!$A$1:$BK$1003,RelGegevens!$A547+'Data LMA'!$A$2,RelGegevens!I$2))</f>
        <v/>
      </c>
      <c r="J547" s="5" t="str">
        <f>IF(INDEX('Afvalgegevens LMA'!$A$1:$BK$1003,RelGegevens!$A547+'Data LMA'!$A$2,RelGegevens!J$2)="","",INDEX('Afvalgegevens LMA'!$A$1:$BK$1003,RelGegevens!$A547+'Data LMA'!$A$2,RelGegevens!J$2))</f>
        <v/>
      </c>
      <c r="K547" s="5" t="str">
        <f>IF(INDEX('Afvalgegevens LMA'!$A$1:$BK$1003,RelGegevens!$A547+'Data LMA'!$A$2,RelGegevens!K$2)="","",INDEX('Afvalgegevens LMA'!$A$1:$BK$1003,RelGegevens!$A547+'Data LMA'!$A$2,RelGegevens!K$2))</f>
        <v/>
      </c>
      <c r="L547" s="5" t="str">
        <f>IF(INDEX('Afvalgegevens LMA'!$A$1:$BK$1003,RelGegevens!$A547+'Data LMA'!$A$2,RelGegevens!L$2)="","",INDEX('Afvalgegevens LMA'!$A$1:$BK$1003,RelGegevens!$A547+'Data LMA'!$A$2,RelGegevens!L$2))</f>
        <v/>
      </c>
      <c r="M547" s="5" t="str">
        <f>IF(INDEX('Afvalgegevens LMA'!$A$1:$BK$1003,RelGegevens!$A547+'Data LMA'!$A$2,RelGegevens!M$2)="","",INDEX('Afvalgegevens LMA'!$A$1:$BK$1003,RelGegevens!$A547+'Data LMA'!$A$2,RelGegevens!M$2))</f>
        <v/>
      </c>
    </row>
    <row r="548" spans="1:13" x14ac:dyDescent="0.25">
      <c r="A548" s="8">
        <f t="shared" si="54"/>
        <v>546</v>
      </c>
      <c r="B548" s="8" t="str">
        <f t="shared" si="55"/>
        <v/>
      </c>
      <c r="C548" s="8" t="str">
        <f t="shared" si="56"/>
        <v/>
      </c>
      <c r="D548" s="5">
        <f t="shared" si="57"/>
        <v>-1</v>
      </c>
      <c r="E548" s="5">
        <f t="shared" si="58"/>
        <v>-1</v>
      </c>
      <c r="F548" s="5" t="str">
        <f t="shared" si="59"/>
        <v/>
      </c>
      <c r="G548" s="5" t="str">
        <f>IF(INDEX('Afvalgegevens LMA'!$A$1:$BK$1003,RelGegevens!$A548+'Data LMA'!$A$2,RelGegevens!G$2)="","",INDEX('Afvalgegevens LMA'!$A$1:$BK$1003,RelGegevens!$A548+'Data LMA'!$A$2,RelGegevens!G$2))</f>
        <v/>
      </c>
      <c r="H548" s="5" t="str">
        <f>IF(INDEX('Afvalgegevens LMA'!$A$1:$BK$1003,RelGegevens!$A548+'Data LMA'!$A$2,RelGegevens!H$2)="","",INDEX('Afvalgegevens LMA'!$A$1:$BK$1003,RelGegevens!$A548+'Data LMA'!$A$2,RelGegevens!H$2))</f>
        <v/>
      </c>
      <c r="I548" s="5" t="str">
        <f>IF(INDEX('Afvalgegevens LMA'!$A$1:$BK$1003,RelGegevens!$A548+'Data LMA'!$A$2,RelGegevens!I$2)="","",INDEX('Afvalgegevens LMA'!$A$1:$BK$1003,RelGegevens!$A548+'Data LMA'!$A$2,RelGegevens!I$2))</f>
        <v/>
      </c>
      <c r="J548" s="5" t="str">
        <f>IF(INDEX('Afvalgegevens LMA'!$A$1:$BK$1003,RelGegevens!$A548+'Data LMA'!$A$2,RelGegevens!J$2)="","",INDEX('Afvalgegevens LMA'!$A$1:$BK$1003,RelGegevens!$A548+'Data LMA'!$A$2,RelGegevens!J$2))</f>
        <v/>
      </c>
      <c r="K548" s="5" t="str">
        <f>IF(INDEX('Afvalgegevens LMA'!$A$1:$BK$1003,RelGegevens!$A548+'Data LMA'!$A$2,RelGegevens!K$2)="","",INDEX('Afvalgegevens LMA'!$A$1:$BK$1003,RelGegevens!$A548+'Data LMA'!$A$2,RelGegevens!K$2))</f>
        <v/>
      </c>
      <c r="L548" s="5" t="str">
        <f>IF(INDEX('Afvalgegevens LMA'!$A$1:$BK$1003,RelGegevens!$A548+'Data LMA'!$A$2,RelGegevens!L$2)="","",INDEX('Afvalgegevens LMA'!$A$1:$BK$1003,RelGegevens!$A548+'Data LMA'!$A$2,RelGegevens!L$2))</f>
        <v/>
      </c>
      <c r="M548" s="5" t="str">
        <f>IF(INDEX('Afvalgegevens LMA'!$A$1:$BK$1003,RelGegevens!$A548+'Data LMA'!$A$2,RelGegevens!M$2)="","",INDEX('Afvalgegevens LMA'!$A$1:$BK$1003,RelGegevens!$A548+'Data LMA'!$A$2,RelGegevens!M$2))</f>
        <v/>
      </c>
    </row>
    <row r="549" spans="1:13" x14ac:dyDescent="0.25">
      <c r="A549" s="8">
        <f t="shared" si="54"/>
        <v>547</v>
      </c>
      <c r="B549" s="8" t="str">
        <f t="shared" si="55"/>
        <v/>
      </c>
      <c r="C549" s="8" t="str">
        <f t="shared" si="56"/>
        <v/>
      </c>
      <c r="D549" s="5">
        <f t="shared" si="57"/>
        <v>-1</v>
      </c>
      <c r="E549" s="5">
        <f t="shared" si="58"/>
        <v>-1</v>
      </c>
      <c r="F549" s="5" t="str">
        <f t="shared" si="59"/>
        <v/>
      </c>
      <c r="G549" s="5" t="str">
        <f>IF(INDEX('Afvalgegevens LMA'!$A$1:$BK$1003,RelGegevens!$A549+'Data LMA'!$A$2,RelGegevens!G$2)="","",INDEX('Afvalgegevens LMA'!$A$1:$BK$1003,RelGegevens!$A549+'Data LMA'!$A$2,RelGegevens!G$2))</f>
        <v/>
      </c>
      <c r="H549" s="5" t="str">
        <f>IF(INDEX('Afvalgegevens LMA'!$A$1:$BK$1003,RelGegevens!$A549+'Data LMA'!$A$2,RelGegevens!H$2)="","",INDEX('Afvalgegevens LMA'!$A$1:$BK$1003,RelGegevens!$A549+'Data LMA'!$A$2,RelGegevens!H$2))</f>
        <v/>
      </c>
      <c r="I549" s="5" t="str">
        <f>IF(INDEX('Afvalgegevens LMA'!$A$1:$BK$1003,RelGegevens!$A549+'Data LMA'!$A$2,RelGegevens!I$2)="","",INDEX('Afvalgegevens LMA'!$A$1:$BK$1003,RelGegevens!$A549+'Data LMA'!$A$2,RelGegevens!I$2))</f>
        <v/>
      </c>
      <c r="J549" s="5" t="str">
        <f>IF(INDEX('Afvalgegevens LMA'!$A$1:$BK$1003,RelGegevens!$A549+'Data LMA'!$A$2,RelGegevens!J$2)="","",INDEX('Afvalgegevens LMA'!$A$1:$BK$1003,RelGegevens!$A549+'Data LMA'!$A$2,RelGegevens!J$2))</f>
        <v/>
      </c>
      <c r="K549" s="5" t="str">
        <f>IF(INDEX('Afvalgegevens LMA'!$A$1:$BK$1003,RelGegevens!$A549+'Data LMA'!$A$2,RelGegevens!K$2)="","",INDEX('Afvalgegevens LMA'!$A$1:$BK$1003,RelGegevens!$A549+'Data LMA'!$A$2,RelGegevens!K$2))</f>
        <v/>
      </c>
      <c r="L549" s="5" t="str">
        <f>IF(INDEX('Afvalgegevens LMA'!$A$1:$BK$1003,RelGegevens!$A549+'Data LMA'!$A$2,RelGegevens!L$2)="","",INDEX('Afvalgegevens LMA'!$A$1:$BK$1003,RelGegevens!$A549+'Data LMA'!$A$2,RelGegevens!L$2))</f>
        <v/>
      </c>
      <c r="M549" s="5" t="str">
        <f>IF(INDEX('Afvalgegevens LMA'!$A$1:$BK$1003,RelGegevens!$A549+'Data LMA'!$A$2,RelGegevens!M$2)="","",INDEX('Afvalgegevens LMA'!$A$1:$BK$1003,RelGegevens!$A549+'Data LMA'!$A$2,RelGegevens!M$2))</f>
        <v/>
      </c>
    </row>
    <row r="550" spans="1:13" x14ac:dyDescent="0.25">
      <c r="A550" s="8">
        <f t="shared" si="54"/>
        <v>548</v>
      </c>
      <c r="B550" s="8" t="str">
        <f t="shared" si="55"/>
        <v/>
      </c>
      <c r="C550" s="8" t="str">
        <f t="shared" si="56"/>
        <v/>
      </c>
      <c r="D550" s="5">
        <f t="shared" si="57"/>
        <v>-1</v>
      </c>
      <c r="E550" s="5">
        <f t="shared" si="58"/>
        <v>-1</v>
      </c>
      <c r="F550" s="5" t="str">
        <f t="shared" si="59"/>
        <v/>
      </c>
      <c r="G550" s="5" t="str">
        <f>IF(INDEX('Afvalgegevens LMA'!$A$1:$BK$1003,RelGegevens!$A550+'Data LMA'!$A$2,RelGegevens!G$2)="","",INDEX('Afvalgegevens LMA'!$A$1:$BK$1003,RelGegevens!$A550+'Data LMA'!$A$2,RelGegevens!G$2))</f>
        <v/>
      </c>
      <c r="H550" s="5" t="str">
        <f>IF(INDEX('Afvalgegevens LMA'!$A$1:$BK$1003,RelGegevens!$A550+'Data LMA'!$A$2,RelGegevens!H$2)="","",INDEX('Afvalgegevens LMA'!$A$1:$BK$1003,RelGegevens!$A550+'Data LMA'!$A$2,RelGegevens!H$2))</f>
        <v/>
      </c>
      <c r="I550" s="5" t="str">
        <f>IF(INDEX('Afvalgegevens LMA'!$A$1:$BK$1003,RelGegevens!$A550+'Data LMA'!$A$2,RelGegevens!I$2)="","",INDEX('Afvalgegevens LMA'!$A$1:$BK$1003,RelGegevens!$A550+'Data LMA'!$A$2,RelGegevens!I$2))</f>
        <v/>
      </c>
      <c r="J550" s="5" t="str">
        <f>IF(INDEX('Afvalgegevens LMA'!$A$1:$BK$1003,RelGegevens!$A550+'Data LMA'!$A$2,RelGegevens!J$2)="","",INDEX('Afvalgegevens LMA'!$A$1:$BK$1003,RelGegevens!$A550+'Data LMA'!$A$2,RelGegevens!J$2))</f>
        <v/>
      </c>
      <c r="K550" s="5" t="str">
        <f>IF(INDEX('Afvalgegevens LMA'!$A$1:$BK$1003,RelGegevens!$A550+'Data LMA'!$A$2,RelGegevens!K$2)="","",INDEX('Afvalgegevens LMA'!$A$1:$BK$1003,RelGegevens!$A550+'Data LMA'!$A$2,RelGegevens!K$2))</f>
        <v/>
      </c>
      <c r="L550" s="5" t="str">
        <f>IF(INDEX('Afvalgegevens LMA'!$A$1:$BK$1003,RelGegevens!$A550+'Data LMA'!$A$2,RelGegevens!L$2)="","",INDEX('Afvalgegevens LMA'!$A$1:$BK$1003,RelGegevens!$A550+'Data LMA'!$A$2,RelGegevens!L$2))</f>
        <v/>
      </c>
      <c r="M550" s="5" t="str">
        <f>IF(INDEX('Afvalgegevens LMA'!$A$1:$BK$1003,RelGegevens!$A550+'Data LMA'!$A$2,RelGegevens!M$2)="","",INDEX('Afvalgegevens LMA'!$A$1:$BK$1003,RelGegevens!$A550+'Data LMA'!$A$2,RelGegevens!M$2))</f>
        <v/>
      </c>
    </row>
    <row r="551" spans="1:13" x14ac:dyDescent="0.25">
      <c r="A551" s="8">
        <f t="shared" si="54"/>
        <v>549</v>
      </c>
      <c r="B551" s="8" t="str">
        <f t="shared" si="55"/>
        <v/>
      </c>
      <c r="C551" s="8" t="str">
        <f t="shared" si="56"/>
        <v/>
      </c>
      <c r="D551" s="5">
        <f t="shared" si="57"/>
        <v>-1</v>
      </c>
      <c r="E551" s="5">
        <f t="shared" si="58"/>
        <v>-1</v>
      </c>
      <c r="F551" s="5" t="str">
        <f t="shared" si="59"/>
        <v/>
      </c>
      <c r="G551" s="5" t="str">
        <f>IF(INDEX('Afvalgegevens LMA'!$A$1:$BK$1003,RelGegevens!$A551+'Data LMA'!$A$2,RelGegevens!G$2)="","",INDEX('Afvalgegevens LMA'!$A$1:$BK$1003,RelGegevens!$A551+'Data LMA'!$A$2,RelGegevens!G$2))</f>
        <v/>
      </c>
      <c r="H551" s="5" t="str">
        <f>IF(INDEX('Afvalgegevens LMA'!$A$1:$BK$1003,RelGegevens!$A551+'Data LMA'!$A$2,RelGegevens!H$2)="","",INDEX('Afvalgegevens LMA'!$A$1:$BK$1003,RelGegevens!$A551+'Data LMA'!$A$2,RelGegevens!H$2))</f>
        <v/>
      </c>
      <c r="I551" s="5" t="str">
        <f>IF(INDEX('Afvalgegevens LMA'!$A$1:$BK$1003,RelGegevens!$A551+'Data LMA'!$A$2,RelGegevens!I$2)="","",INDEX('Afvalgegevens LMA'!$A$1:$BK$1003,RelGegevens!$A551+'Data LMA'!$A$2,RelGegevens!I$2))</f>
        <v/>
      </c>
      <c r="J551" s="5" t="str">
        <f>IF(INDEX('Afvalgegevens LMA'!$A$1:$BK$1003,RelGegevens!$A551+'Data LMA'!$A$2,RelGegevens!J$2)="","",INDEX('Afvalgegevens LMA'!$A$1:$BK$1003,RelGegevens!$A551+'Data LMA'!$A$2,RelGegevens!J$2))</f>
        <v/>
      </c>
      <c r="K551" s="5" t="str">
        <f>IF(INDEX('Afvalgegevens LMA'!$A$1:$BK$1003,RelGegevens!$A551+'Data LMA'!$A$2,RelGegevens!K$2)="","",INDEX('Afvalgegevens LMA'!$A$1:$BK$1003,RelGegevens!$A551+'Data LMA'!$A$2,RelGegevens!K$2))</f>
        <v/>
      </c>
      <c r="L551" s="5" t="str">
        <f>IF(INDEX('Afvalgegevens LMA'!$A$1:$BK$1003,RelGegevens!$A551+'Data LMA'!$A$2,RelGegevens!L$2)="","",INDEX('Afvalgegevens LMA'!$A$1:$BK$1003,RelGegevens!$A551+'Data LMA'!$A$2,RelGegevens!L$2))</f>
        <v/>
      </c>
      <c r="M551" s="5" t="str">
        <f>IF(INDEX('Afvalgegevens LMA'!$A$1:$BK$1003,RelGegevens!$A551+'Data LMA'!$A$2,RelGegevens!M$2)="","",INDEX('Afvalgegevens LMA'!$A$1:$BK$1003,RelGegevens!$A551+'Data LMA'!$A$2,RelGegevens!M$2))</f>
        <v/>
      </c>
    </row>
    <row r="552" spans="1:13" x14ac:dyDescent="0.25">
      <c r="A552" s="8">
        <f t="shared" si="54"/>
        <v>550</v>
      </c>
      <c r="B552" s="8" t="str">
        <f t="shared" si="55"/>
        <v/>
      </c>
      <c r="C552" s="8" t="str">
        <f t="shared" si="56"/>
        <v/>
      </c>
      <c r="D552" s="5">
        <f t="shared" si="57"/>
        <v>-1</v>
      </c>
      <c r="E552" s="5">
        <f t="shared" si="58"/>
        <v>-1</v>
      </c>
      <c r="F552" s="5" t="str">
        <f t="shared" si="59"/>
        <v/>
      </c>
      <c r="G552" s="5" t="str">
        <f>IF(INDEX('Afvalgegevens LMA'!$A$1:$BK$1003,RelGegevens!$A552+'Data LMA'!$A$2,RelGegevens!G$2)="","",INDEX('Afvalgegevens LMA'!$A$1:$BK$1003,RelGegevens!$A552+'Data LMA'!$A$2,RelGegevens!G$2))</f>
        <v/>
      </c>
      <c r="H552" s="5" t="str">
        <f>IF(INDEX('Afvalgegevens LMA'!$A$1:$BK$1003,RelGegevens!$A552+'Data LMA'!$A$2,RelGegevens!H$2)="","",INDEX('Afvalgegevens LMA'!$A$1:$BK$1003,RelGegevens!$A552+'Data LMA'!$A$2,RelGegevens!H$2))</f>
        <v/>
      </c>
      <c r="I552" s="5" t="str">
        <f>IF(INDEX('Afvalgegevens LMA'!$A$1:$BK$1003,RelGegevens!$A552+'Data LMA'!$A$2,RelGegevens!I$2)="","",INDEX('Afvalgegevens LMA'!$A$1:$BK$1003,RelGegevens!$A552+'Data LMA'!$A$2,RelGegevens!I$2))</f>
        <v/>
      </c>
      <c r="J552" s="5" t="str">
        <f>IF(INDEX('Afvalgegevens LMA'!$A$1:$BK$1003,RelGegevens!$A552+'Data LMA'!$A$2,RelGegevens!J$2)="","",INDEX('Afvalgegevens LMA'!$A$1:$BK$1003,RelGegevens!$A552+'Data LMA'!$A$2,RelGegevens!J$2))</f>
        <v/>
      </c>
      <c r="K552" s="5" t="str">
        <f>IF(INDEX('Afvalgegevens LMA'!$A$1:$BK$1003,RelGegevens!$A552+'Data LMA'!$A$2,RelGegevens!K$2)="","",INDEX('Afvalgegevens LMA'!$A$1:$BK$1003,RelGegevens!$A552+'Data LMA'!$A$2,RelGegevens!K$2))</f>
        <v/>
      </c>
      <c r="L552" s="5" t="str">
        <f>IF(INDEX('Afvalgegevens LMA'!$A$1:$BK$1003,RelGegevens!$A552+'Data LMA'!$A$2,RelGegevens!L$2)="","",INDEX('Afvalgegevens LMA'!$A$1:$BK$1003,RelGegevens!$A552+'Data LMA'!$A$2,RelGegevens!L$2))</f>
        <v/>
      </c>
      <c r="M552" s="5" t="str">
        <f>IF(INDEX('Afvalgegevens LMA'!$A$1:$BK$1003,RelGegevens!$A552+'Data LMA'!$A$2,RelGegevens!M$2)="","",INDEX('Afvalgegevens LMA'!$A$1:$BK$1003,RelGegevens!$A552+'Data LMA'!$A$2,RelGegevens!M$2))</f>
        <v/>
      </c>
    </row>
    <row r="553" spans="1:13" x14ac:dyDescent="0.25">
      <c r="A553" s="8">
        <f t="shared" si="54"/>
        <v>551</v>
      </c>
      <c r="B553" s="8" t="str">
        <f t="shared" si="55"/>
        <v/>
      </c>
      <c r="C553" s="8" t="str">
        <f t="shared" si="56"/>
        <v/>
      </c>
      <c r="D553" s="5">
        <f t="shared" si="57"/>
        <v>-1</v>
      </c>
      <c r="E553" s="5">
        <f t="shared" si="58"/>
        <v>-1</v>
      </c>
      <c r="F553" s="5" t="str">
        <f t="shared" si="59"/>
        <v/>
      </c>
      <c r="G553" s="5" t="str">
        <f>IF(INDEX('Afvalgegevens LMA'!$A$1:$BK$1003,RelGegevens!$A553+'Data LMA'!$A$2,RelGegevens!G$2)="","",INDEX('Afvalgegevens LMA'!$A$1:$BK$1003,RelGegevens!$A553+'Data LMA'!$A$2,RelGegevens!G$2))</f>
        <v/>
      </c>
      <c r="H553" s="5" t="str">
        <f>IF(INDEX('Afvalgegevens LMA'!$A$1:$BK$1003,RelGegevens!$A553+'Data LMA'!$A$2,RelGegevens!H$2)="","",INDEX('Afvalgegevens LMA'!$A$1:$BK$1003,RelGegevens!$A553+'Data LMA'!$A$2,RelGegevens!H$2))</f>
        <v/>
      </c>
      <c r="I553" s="5" t="str">
        <f>IF(INDEX('Afvalgegevens LMA'!$A$1:$BK$1003,RelGegevens!$A553+'Data LMA'!$A$2,RelGegevens!I$2)="","",INDEX('Afvalgegevens LMA'!$A$1:$BK$1003,RelGegevens!$A553+'Data LMA'!$A$2,RelGegevens!I$2))</f>
        <v/>
      </c>
      <c r="J553" s="5" t="str">
        <f>IF(INDEX('Afvalgegevens LMA'!$A$1:$BK$1003,RelGegevens!$A553+'Data LMA'!$A$2,RelGegevens!J$2)="","",INDEX('Afvalgegevens LMA'!$A$1:$BK$1003,RelGegevens!$A553+'Data LMA'!$A$2,RelGegevens!J$2))</f>
        <v/>
      </c>
      <c r="K553" s="5" t="str">
        <f>IF(INDEX('Afvalgegevens LMA'!$A$1:$BK$1003,RelGegevens!$A553+'Data LMA'!$A$2,RelGegevens!K$2)="","",INDEX('Afvalgegevens LMA'!$A$1:$BK$1003,RelGegevens!$A553+'Data LMA'!$A$2,RelGegevens!K$2))</f>
        <v/>
      </c>
      <c r="L553" s="5" t="str">
        <f>IF(INDEX('Afvalgegevens LMA'!$A$1:$BK$1003,RelGegevens!$A553+'Data LMA'!$A$2,RelGegevens!L$2)="","",INDEX('Afvalgegevens LMA'!$A$1:$BK$1003,RelGegevens!$A553+'Data LMA'!$A$2,RelGegevens!L$2))</f>
        <v/>
      </c>
      <c r="M553" s="5" t="str">
        <f>IF(INDEX('Afvalgegevens LMA'!$A$1:$BK$1003,RelGegevens!$A553+'Data LMA'!$A$2,RelGegevens!M$2)="","",INDEX('Afvalgegevens LMA'!$A$1:$BK$1003,RelGegevens!$A553+'Data LMA'!$A$2,RelGegevens!M$2))</f>
        <v/>
      </c>
    </row>
    <row r="554" spans="1:13" x14ac:dyDescent="0.25">
      <c r="A554" s="8">
        <f t="shared" si="54"/>
        <v>552</v>
      </c>
      <c r="B554" s="8" t="str">
        <f t="shared" si="55"/>
        <v/>
      </c>
      <c r="C554" s="8" t="str">
        <f t="shared" si="56"/>
        <v/>
      </c>
      <c r="D554" s="5">
        <f t="shared" si="57"/>
        <v>-1</v>
      </c>
      <c r="E554" s="5">
        <f t="shared" si="58"/>
        <v>-1</v>
      </c>
      <c r="F554" s="5" t="str">
        <f t="shared" si="59"/>
        <v/>
      </c>
      <c r="G554" s="5" t="str">
        <f>IF(INDEX('Afvalgegevens LMA'!$A$1:$BK$1003,RelGegevens!$A554+'Data LMA'!$A$2,RelGegevens!G$2)="","",INDEX('Afvalgegevens LMA'!$A$1:$BK$1003,RelGegevens!$A554+'Data LMA'!$A$2,RelGegevens!G$2))</f>
        <v/>
      </c>
      <c r="H554" s="5" t="str">
        <f>IF(INDEX('Afvalgegevens LMA'!$A$1:$BK$1003,RelGegevens!$A554+'Data LMA'!$A$2,RelGegevens!H$2)="","",INDEX('Afvalgegevens LMA'!$A$1:$BK$1003,RelGegevens!$A554+'Data LMA'!$A$2,RelGegevens!H$2))</f>
        <v/>
      </c>
      <c r="I554" s="5" t="str">
        <f>IF(INDEX('Afvalgegevens LMA'!$A$1:$BK$1003,RelGegevens!$A554+'Data LMA'!$A$2,RelGegevens!I$2)="","",INDEX('Afvalgegevens LMA'!$A$1:$BK$1003,RelGegevens!$A554+'Data LMA'!$A$2,RelGegevens!I$2))</f>
        <v/>
      </c>
      <c r="J554" s="5" t="str">
        <f>IF(INDEX('Afvalgegevens LMA'!$A$1:$BK$1003,RelGegevens!$A554+'Data LMA'!$A$2,RelGegevens!J$2)="","",INDEX('Afvalgegevens LMA'!$A$1:$BK$1003,RelGegevens!$A554+'Data LMA'!$A$2,RelGegevens!J$2))</f>
        <v/>
      </c>
      <c r="K554" s="5" t="str">
        <f>IF(INDEX('Afvalgegevens LMA'!$A$1:$BK$1003,RelGegevens!$A554+'Data LMA'!$A$2,RelGegevens!K$2)="","",INDEX('Afvalgegevens LMA'!$A$1:$BK$1003,RelGegevens!$A554+'Data LMA'!$A$2,RelGegevens!K$2))</f>
        <v/>
      </c>
      <c r="L554" s="5" t="str">
        <f>IF(INDEX('Afvalgegevens LMA'!$A$1:$BK$1003,RelGegevens!$A554+'Data LMA'!$A$2,RelGegevens!L$2)="","",INDEX('Afvalgegevens LMA'!$A$1:$BK$1003,RelGegevens!$A554+'Data LMA'!$A$2,RelGegevens!L$2))</f>
        <v/>
      </c>
      <c r="M554" s="5" t="str">
        <f>IF(INDEX('Afvalgegevens LMA'!$A$1:$BK$1003,RelGegevens!$A554+'Data LMA'!$A$2,RelGegevens!M$2)="","",INDEX('Afvalgegevens LMA'!$A$1:$BK$1003,RelGegevens!$A554+'Data LMA'!$A$2,RelGegevens!M$2))</f>
        <v/>
      </c>
    </row>
    <row r="555" spans="1:13" x14ac:dyDescent="0.25">
      <c r="A555" s="8">
        <f t="shared" si="54"/>
        <v>553</v>
      </c>
      <c r="B555" s="8" t="str">
        <f t="shared" si="55"/>
        <v/>
      </c>
      <c r="C555" s="8" t="str">
        <f t="shared" si="56"/>
        <v/>
      </c>
      <c r="D555" s="5">
        <f t="shared" si="57"/>
        <v>-1</v>
      </c>
      <c r="E555" s="5">
        <f t="shared" si="58"/>
        <v>-1</v>
      </c>
      <c r="F555" s="5" t="str">
        <f t="shared" si="59"/>
        <v/>
      </c>
      <c r="G555" s="5" t="str">
        <f>IF(INDEX('Afvalgegevens LMA'!$A$1:$BK$1003,RelGegevens!$A555+'Data LMA'!$A$2,RelGegevens!G$2)="","",INDEX('Afvalgegevens LMA'!$A$1:$BK$1003,RelGegevens!$A555+'Data LMA'!$A$2,RelGegevens!G$2))</f>
        <v/>
      </c>
      <c r="H555" s="5" t="str">
        <f>IF(INDEX('Afvalgegevens LMA'!$A$1:$BK$1003,RelGegevens!$A555+'Data LMA'!$A$2,RelGegevens!H$2)="","",INDEX('Afvalgegevens LMA'!$A$1:$BK$1003,RelGegevens!$A555+'Data LMA'!$A$2,RelGegevens!H$2))</f>
        <v/>
      </c>
      <c r="I555" s="5" t="str">
        <f>IF(INDEX('Afvalgegevens LMA'!$A$1:$BK$1003,RelGegevens!$A555+'Data LMA'!$A$2,RelGegevens!I$2)="","",INDEX('Afvalgegevens LMA'!$A$1:$BK$1003,RelGegevens!$A555+'Data LMA'!$A$2,RelGegevens!I$2))</f>
        <v/>
      </c>
      <c r="J555" s="5" t="str">
        <f>IF(INDEX('Afvalgegevens LMA'!$A$1:$BK$1003,RelGegevens!$A555+'Data LMA'!$A$2,RelGegevens!J$2)="","",INDEX('Afvalgegevens LMA'!$A$1:$BK$1003,RelGegevens!$A555+'Data LMA'!$A$2,RelGegevens!J$2))</f>
        <v/>
      </c>
      <c r="K555" s="5" t="str">
        <f>IF(INDEX('Afvalgegevens LMA'!$A$1:$BK$1003,RelGegevens!$A555+'Data LMA'!$A$2,RelGegevens!K$2)="","",INDEX('Afvalgegevens LMA'!$A$1:$BK$1003,RelGegevens!$A555+'Data LMA'!$A$2,RelGegevens!K$2))</f>
        <v/>
      </c>
      <c r="L555" s="5" t="str">
        <f>IF(INDEX('Afvalgegevens LMA'!$A$1:$BK$1003,RelGegevens!$A555+'Data LMA'!$A$2,RelGegevens!L$2)="","",INDEX('Afvalgegevens LMA'!$A$1:$BK$1003,RelGegevens!$A555+'Data LMA'!$A$2,RelGegevens!L$2))</f>
        <v/>
      </c>
      <c r="M555" s="5" t="str">
        <f>IF(INDEX('Afvalgegevens LMA'!$A$1:$BK$1003,RelGegevens!$A555+'Data LMA'!$A$2,RelGegevens!M$2)="","",INDEX('Afvalgegevens LMA'!$A$1:$BK$1003,RelGegevens!$A555+'Data LMA'!$A$2,RelGegevens!M$2))</f>
        <v/>
      </c>
    </row>
    <row r="556" spans="1:13" x14ac:dyDescent="0.25">
      <c r="A556" s="8">
        <f t="shared" si="54"/>
        <v>554</v>
      </c>
      <c r="B556" s="8" t="str">
        <f t="shared" si="55"/>
        <v/>
      </c>
      <c r="C556" s="8" t="str">
        <f t="shared" si="56"/>
        <v/>
      </c>
      <c r="D556" s="5">
        <f t="shared" si="57"/>
        <v>-1</v>
      </c>
      <c r="E556" s="5">
        <f t="shared" si="58"/>
        <v>-1</v>
      </c>
      <c r="F556" s="5" t="str">
        <f t="shared" si="59"/>
        <v/>
      </c>
      <c r="G556" s="5" t="str">
        <f>IF(INDEX('Afvalgegevens LMA'!$A$1:$BK$1003,RelGegevens!$A556+'Data LMA'!$A$2,RelGegevens!G$2)="","",INDEX('Afvalgegevens LMA'!$A$1:$BK$1003,RelGegevens!$A556+'Data LMA'!$A$2,RelGegevens!G$2))</f>
        <v/>
      </c>
      <c r="H556" s="5" t="str">
        <f>IF(INDEX('Afvalgegevens LMA'!$A$1:$BK$1003,RelGegevens!$A556+'Data LMA'!$A$2,RelGegevens!H$2)="","",INDEX('Afvalgegevens LMA'!$A$1:$BK$1003,RelGegevens!$A556+'Data LMA'!$A$2,RelGegevens!H$2))</f>
        <v/>
      </c>
      <c r="I556" s="5" t="str">
        <f>IF(INDEX('Afvalgegevens LMA'!$A$1:$BK$1003,RelGegevens!$A556+'Data LMA'!$A$2,RelGegevens!I$2)="","",INDEX('Afvalgegevens LMA'!$A$1:$BK$1003,RelGegevens!$A556+'Data LMA'!$A$2,RelGegevens!I$2))</f>
        <v/>
      </c>
      <c r="J556" s="5" t="str">
        <f>IF(INDEX('Afvalgegevens LMA'!$A$1:$BK$1003,RelGegevens!$A556+'Data LMA'!$A$2,RelGegevens!J$2)="","",INDEX('Afvalgegevens LMA'!$A$1:$BK$1003,RelGegevens!$A556+'Data LMA'!$A$2,RelGegevens!J$2))</f>
        <v/>
      </c>
      <c r="K556" s="5" t="str">
        <f>IF(INDEX('Afvalgegevens LMA'!$A$1:$BK$1003,RelGegevens!$A556+'Data LMA'!$A$2,RelGegevens!K$2)="","",INDEX('Afvalgegevens LMA'!$A$1:$BK$1003,RelGegevens!$A556+'Data LMA'!$A$2,RelGegevens!K$2))</f>
        <v/>
      </c>
      <c r="L556" s="5" t="str">
        <f>IF(INDEX('Afvalgegevens LMA'!$A$1:$BK$1003,RelGegevens!$A556+'Data LMA'!$A$2,RelGegevens!L$2)="","",INDEX('Afvalgegevens LMA'!$A$1:$BK$1003,RelGegevens!$A556+'Data LMA'!$A$2,RelGegevens!L$2))</f>
        <v/>
      </c>
      <c r="M556" s="5" t="str">
        <f>IF(INDEX('Afvalgegevens LMA'!$A$1:$BK$1003,RelGegevens!$A556+'Data LMA'!$A$2,RelGegevens!M$2)="","",INDEX('Afvalgegevens LMA'!$A$1:$BK$1003,RelGegevens!$A556+'Data LMA'!$A$2,RelGegevens!M$2))</f>
        <v/>
      </c>
    </row>
    <row r="557" spans="1:13" x14ac:dyDescent="0.25">
      <c r="A557" s="8">
        <f t="shared" si="54"/>
        <v>555</v>
      </c>
      <c r="B557" s="8" t="str">
        <f t="shared" si="55"/>
        <v/>
      </c>
      <c r="C557" s="8" t="str">
        <f t="shared" si="56"/>
        <v/>
      </c>
      <c r="D557" s="5">
        <f t="shared" si="57"/>
        <v>-1</v>
      </c>
      <c r="E557" s="5">
        <f t="shared" si="58"/>
        <v>-1</v>
      </c>
      <c r="F557" s="5" t="str">
        <f t="shared" si="59"/>
        <v/>
      </c>
      <c r="G557" s="5" t="str">
        <f>IF(INDEX('Afvalgegevens LMA'!$A$1:$BK$1003,RelGegevens!$A557+'Data LMA'!$A$2,RelGegevens!G$2)="","",INDEX('Afvalgegevens LMA'!$A$1:$BK$1003,RelGegevens!$A557+'Data LMA'!$A$2,RelGegevens!G$2))</f>
        <v/>
      </c>
      <c r="H557" s="5" t="str">
        <f>IF(INDEX('Afvalgegevens LMA'!$A$1:$BK$1003,RelGegevens!$A557+'Data LMA'!$A$2,RelGegevens!H$2)="","",INDEX('Afvalgegevens LMA'!$A$1:$BK$1003,RelGegevens!$A557+'Data LMA'!$A$2,RelGegevens!H$2))</f>
        <v/>
      </c>
      <c r="I557" s="5" t="str">
        <f>IF(INDEX('Afvalgegevens LMA'!$A$1:$BK$1003,RelGegevens!$A557+'Data LMA'!$A$2,RelGegevens!I$2)="","",INDEX('Afvalgegevens LMA'!$A$1:$BK$1003,RelGegevens!$A557+'Data LMA'!$A$2,RelGegevens!I$2))</f>
        <v/>
      </c>
      <c r="J557" s="5" t="str">
        <f>IF(INDEX('Afvalgegevens LMA'!$A$1:$BK$1003,RelGegevens!$A557+'Data LMA'!$A$2,RelGegevens!J$2)="","",INDEX('Afvalgegevens LMA'!$A$1:$BK$1003,RelGegevens!$A557+'Data LMA'!$A$2,RelGegevens!J$2))</f>
        <v/>
      </c>
      <c r="K557" s="5" t="str">
        <f>IF(INDEX('Afvalgegevens LMA'!$A$1:$BK$1003,RelGegevens!$A557+'Data LMA'!$A$2,RelGegevens!K$2)="","",INDEX('Afvalgegevens LMA'!$A$1:$BK$1003,RelGegevens!$A557+'Data LMA'!$A$2,RelGegevens!K$2))</f>
        <v/>
      </c>
      <c r="L557" s="5" t="str">
        <f>IF(INDEX('Afvalgegevens LMA'!$A$1:$BK$1003,RelGegevens!$A557+'Data LMA'!$A$2,RelGegevens!L$2)="","",INDEX('Afvalgegevens LMA'!$A$1:$BK$1003,RelGegevens!$A557+'Data LMA'!$A$2,RelGegevens!L$2))</f>
        <v/>
      </c>
      <c r="M557" s="5" t="str">
        <f>IF(INDEX('Afvalgegevens LMA'!$A$1:$BK$1003,RelGegevens!$A557+'Data LMA'!$A$2,RelGegevens!M$2)="","",INDEX('Afvalgegevens LMA'!$A$1:$BK$1003,RelGegevens!$A557+'Data LMA'!$A$2,RelGegevens!M$2))</f>
        <v/>
      </c>
    </row>
    <row r="558" spans="1:13" x14ac:dyDescent="0.25">
      <c r="A558" s="8">
        <f t="shared" si="54"/>
        <v>556</v>
      </c>
      <c r="B558" s="8" t="str">
        <f t="shared" si="55"/>
        <v/>
      </c>
      <c r="C558" s="8" t="str">
        <f t="shared" si="56"/>
        <v/>
      </c>
      <c r="D558" s="5">
        <f t="shared" si="57"/>
        <v>-1</v>
      </c>
      <c r="E558" s="5">
        <f t="shared" si="58"/>
        <v>-1</v>
      </c>
      <c r="F558" s="5" t="str">
        <f t="shared" si="59"/>
        <v/>
      </c>
      <c r="G558" s="5" t="str">
        <f>IF(INDEX('Afvalgegevens LMA'!$A$1:$BK$1003,RelGegevens!$A558+'Data LMA'!$A$2,RelGegevens!G$2)="","",INDEX('Afvalgegevens LMA'!$A$1:$BK$1003,RelGegevens!$A558+'Data LMA'!$A$2,RelGegevens!G$2))</f>
        <v/>
      </c>
      <c r="H558" s="5" t="str">
        <f>IF(INDEX('Afvalgegevens LMA'!$A$1:$BK$1003,RelGegevens!$A558+'Data LMA'!$A$2,RelGegevens!H$2)="","",INDEX('Afvalgegevens LMA'!$A$1:$BK$1003,RelGegevens!$A558+'Data LMA'!$A$2,RelGegevens!H$2))</f>
        <v/>
      </c>
      <c r="I558" s="5" t="str">
        <f>IF(INDEX('Afvalgegevens LMA'!$A$1:$BK$1003,RelGegevens!$A558+'Data LMA'!$A$2,RelGegevens!I$2)="","",INDEX('Afvalgegevens LMA'!$A$1:$BK$1003,RelGegevens!$A558+'Data LMA'!$A$2,RelGegevens!I$2))</f>
        <v/>
      </c>
      <c r="J558" s="5" t="str">
        <f>IF(INDEX('Afvalgegevens LMA'!$A$1:$BK$1003,RelGegevens!$A558+'Data LMA'!$A$2,RelGegevens!J$2)="","",INDEX('Afvalgegevens LMA'!$A$1:$BK$1003,RelGegevens!$A558+'Data LMA'!$A$2,RelGegevens!J$2))</f>
        <v/>
      </c>
      <c r="K558" s="5" t="str">
        <f>IF(INDEX('Afvalgegevens LMA'!$A$1:$BK$1003,RelGegevens!$A558+'Data LMA'!$A$2,RelGegevens!K$2)="","",INDEX('Afvalgegevens LMA'!$A$1:$BK$1003,RelGegevens!$A558+'Data LMA'!$A$2,RelGegevens!K$2))</f>
        <v/>
      </c>
      <c r="L558" s="5" t="str">
        <f>IF(INDEX('Afvalgegevens LMA'!$A$1:$BK$1003,RelGegevens!$A558+'Data LMA'!$A$2,RelGegevens!L$2)="","",INDEX('Afvalgegevens LMA'!$A$1:$BK$1003,RelGegevens!$A558+'Data LMA'!$A$2,RelGegevens!L$2))</f>
        <v/>
      </c>
      <c r="M558" s="5" t="str">
        <f>IF(INDEX('Afvalgegevens LMA'!$A$1:$BK$1003,RelGegevens!$A558+'Data LMA'!$A$2,RelGegevens!M$2)="","",INDEX('Afvalgegevens LMA'!$A$1:$BK$1003,RelGegevens!$A558+'Data LMA'!$A$2,RelGegevens!M$2))</f>
        <v/>
      </c>
    </row>
    <row r="559" spans="1:13" x14ac:dyDescent="0.25">
      <c r="A559" s="8">
        <f t="shared" si="54"/>
        <v>557</v>
      </c>
      <c r="B559" s="8" t="str">
        <f t="shared" si="55"/>
        <v/>
      </c>
      <c r="C559" s="8" t="str">
        <f t="shared" si="56"/>
        <v/>
      </c>
      <c r="D559" s="5">
        <f t="shared" si="57"/>
        <v>-1</v>
      </c>
      <c r="E559" s="5">
        <f t="shared" si="58"/>
        <v>-1</v>
      </c>
      <c r="F559" s="5" t="str">
        <f t="shared" si="59"/>
        <v/>
      </c>
      <c r="G559" s="5" t="str">
        <f>IF(INDEX('Afvalgegevens LMA'!$A$1:$BK$1003,RelGegevens!$A559+'Data LMA'!$A$2,RelGegevens!G$2)="","",INDEX('Afvalgegevens LMA'!$A$1:$BK$1003,RelGegevens!$A559+'Data LMA'!$A$2,RelGegevens!G$2))</f>
        <v/>
      </c>
      <c r="H559" s="5" t="str">
        <f>IF(INDEX('Afvalgegevens LMA'!$A$1:$BK$1003,RelGegevens!$A559+'Data LMA'!$A$2,RelGegevens!H$2)="","",INDEX('Afvalgegevens LMA'!$A$1:$BK$1003,RelGegevens!$A559+'Data LMA'!$A$2,RelGegevens!H$2))</f>
        <v/>
      </c>
      <c r="I559" s="5" t="str">
        <f>IF(INDEX('Afvalgegevens LMA'!$A$1:$BK$1003,RelGegevens!$A559+'Data LMA'!$A$2,RelGegevens!I$2)="","",INDEX('Afvalgegevens LMA'!$A$1:$BK$1003,RelGegevens!$A559+'Data LMA'!$A$2,RelGegevens!I$2))</f>
        <v/>
      </c>
      <c r="J559" s="5" t="str">
        <f>IF(INDEX('Afvalgegevens LMA'!$A$1:$BK$1003,RelGegevens!$A559+'Data LMA'!$A$2,RelGegevens!J$2)="","",INDEX('Afvalgegevens LMA'!$A$1:$BK$1003,RelGegevens!$A559+'Data LMA'!$A$2,RelGegevens!J$2))</f>
        <v/>
      </c>
      <c r="K559" s="5" t="str">
        <f>IF(INDEX('Afvalgegevens LMA'!$A$1:$BK$1003,RelGegevens!$A559+'Data LMA'!$A$2,RelGegevens!K$2)="","",INDEX('Afvalgegevens LMA'!$A$1:$BK$1003,RelGegevens!$A559+'Data LMA'!$A$2,RelGegevens!K$2))</f>
        <v/>
      </c>
      <c r="L559" s="5" t="str">
        <f>IF(INDEX('Afvalgegevens LMA'!$A$1:$BK$1003,RelGegevens!$A559+'Data LMA'!$A$2,RelGegevens!L$2)="","",INDEX('Afvalgegevens LMA'!$A$1:$BK$1003,RelGegevens!$A559+'Data LMA'!$A$2,RelGegevens!L$2))</f>
        <v/>
      </c>
      <c r="M559" s="5" t="str">
        <f>IF(INDEX('Afvalgegevens LMA'!$A$1:$BK$1003,RelGegevens!$A559+'Data LMA'!$A$2,RelGegevens!M$2)="","",INDEX('Afvalgegevens LMA'!$A$1:$BK$1003,RelGegevens!$A559+'Data LMA'!$A$2,RelGegevens!M$2))</f>
        <v/>
      </c>
    </row>
    <row r="560" spans="1:13" x14ac:dyDescent="0.25">
      <c r="A560" s="8">
        <f t="shared" si="54"/>
        <v>558</v>
      </c>
      <c r="B560" s="8" t="str">
        <f t="shared" si="55"/>
        <v/>
      </c>
      <c r="C560" s="8" t="str">
        <f t="shared" si="56"/>
        <v/>
      </c>
      <c r="D560" s="5">
        <f t="shared" si="57"/>
        <v>-1</v>
      </c>
      <c r="E560" s="5">
        <f t="shared" si="58"/>
        <v>-1</v>
      </c>
      <c r="F560" s="5" t="str">
        <f t="shared" si="59"/>
        <v/>
      </c>
      <c r="G560" s="5" t="str">
        <f>IF(INDEX('Afvalgegevens LMA'!$A$1:$BK$1003,RelGegevens!$A560+'Data LMA'!$A$2,RelGegevens!G$2)="","",INDEX('Afvalgegevens LMA'!$A$1:$BK$1003,RelGegevens!$A560+'Data LMA'!$A$2,RelGegevens!G$2))</f>
        <v/>
      </c>
      <c r="H560" s="5" t="str">
        <f>IF(INDEX('Afvalgegevens LMA'!$A$1:$BK$1003,RelGegevens!$A560+'Data LMA'!$A$2,RelGegevens!H$2)="","",INDEX('Afvalgegevens LMA'!$A$1:$BK$1003,RelGegevens!$A560+'Data LMA'!$A$2,RelGegevens!H$2))</f>
        <v/>
      </c>
      <c r="I560" s="5" t="str">
        <f>IF(INDEX('Afvalgegevens LMA'!$A$1:$BK$1003,RelGegevens!$A560+'Data LMA'!$A$2,RelGegevens!I$2)="","",INDEX('Afvalgegevens LMA'!$A$1:$BK$1003,RelGegevens!$A560+'Data LMA'!$A$2,RelGegevens!I$2))</f>
        <v/>
      </c>
      <c r="J560" s="5" t="str">
        <f>IF(INDEX('Afvalgegevens LMA'!$A$1:$BK$1003,RelGegevens!$A560+'Data LMA'!$A$2,RelGegevens!J$2)="","",INDEX('Afvalgegevens LMA'!$A$1:$BK$1003,RelGegevens!$A560+'Data LMA'!$A$2,RelGegevens!J$2))</f>
        <v/>
      </c>
      <c r="K560" s="5" t="str">
        <f>IF(INDEX('Afvalgegevens LMA'!$A$1:$BK$1003,RelGegevens!$A560+'Data LMA'!$A$2,RelGegevens!K$2)="","",INDEX('Afvalgegevens LMA'!$A$1:$BK$1003,RelGegevens!$A560+'Data LMA'!$A$2,RelGegevens!K$2))</f>
        <v/>
      </c>
      <c r="L560" s="5" t="str">
        <f>IF(INDEX('Afvalgegevens LMA'!$A$1:$BK$1003,RelGegevens!$A560+'Data LMA'!$A$2,RelGegevens!L$2)="","",INDEX('Afvalgegevens LMA'!$A$1:$BK$1003,RelGegevens!$A560+'Data LMA'!$A$2,RelGegevens!L$2))</f>
        <v/>
      </c>
      <c r="M560" s="5" t="str">
        <f>IF(INDEX('Afvalgegevens LMA'!$A$1:$BK$1003,RelGegevens!$A560+'Data LMA'!$A$2,RelGegevens!M$2)="","",INDEX('Afvalgegevens LMA'!$A$1:$BK$1003,RelGegevens!$A560+'Data LMA'!$A$2,RelGegevens!M$2))</f>
        <v/>
      </c>
    </row>
    <row r="561" spans="1:13" x14ac:dyDescent="0.25">
      <c r="A561" s="8">
        <f t="shared" si="54"/>
        <v>559</v>
      </c>
      <c r="B561" s="8" t="str">
        <f t="shared" si="55"/>
        <v/>
      </c>
      <c r="C561" s="8" t="str">
        <f t="shared" si="56"/>
        <v/>
      </c>
      <c r="D561" s="5">
        <f t="shared" si="57"/>
        <v>-1</v>
      </c>
      <c r="E561" s="5">
        <f t="shared" si="58"/>
        <v>-1</v>
      </c>
      <c r="F561" s="5" t="str">
        <f t="shared" si="59"/>
        <v/>
      </c>
      <c r="G561" s="5" t="str">
        <f>IF(INDEX('Afvalgegevens LMA'!$A$1:$BK$1003,RelGegevens!$A561+'Data LMA'!$A$2,RelGegevens!G$2)="","",INDEX('Afvalgegevens LMA'!$A$1:$BK$1003,RelGegevens!$A561+'Data LMA'!$A$2,RelGegevens!G$2))</f>
        <v/>
      </c>
      <c r="H561" s="5" t="str">
        <f>IF(INDEX('Afvalgegevens LMA'!$A$1:$BK$1003,RelGegevens!$A561+'Data LMA'!$A$2,RelGegevens!H$2)="","",INDEX('Afvalgegevens LMA'!$A$1:$BK$1003,RelGegevens!$A561+'Data LMA'!$A$2,RelGegevens!H$2))</f>
        <v/>
      </c>
      <c r="I561" s="5" t="str">
        <f>IF(INDEX('Afvalgegevens LMA'!$A$1:$BK$1003,RelGegevens!$A561+'Data LMA'!$A$2,RelGegevens!I$2)="","",INDEX('Afvalgegevens LMA'!$A$1:$BK$1003,RelGegevens!$A561+'Data LMA'!$A$2,RelGegevens!I$2))</f>
        <v/>
      </c>
      <c r="J561" s="5" t="str">
        <f>IF(INDEX('Afvalgegevens LMA'!$A$1:$BK$1003,RelGegevens!$A561+'Data LMA'!$A$2,RelGegevens!J$2)="","",INDEX('Afvalgegevens LMA'!$A$1:$BK$1003,RelGegevens!$A561+'Data LMA'!$A$2,RelGegevens!J$2))</f>
        <v/>
      </c>
      <c r="K561" s="5" t="str">
        <f>IF(INDEX('Afvalgegevens LMA'!$A$1:$BK$1003,RelGegevens!$A561+'Data LMA'!$A$2,RelGegevens!K$2)="","",INDEX('Afvalgegevens LMA'!$A$1:$BK$1003,RelGegevens!$A561+'Data LMA'!$A$2,RelGegevens!K$2))</f>
        <v/>
      </c>
      <c r="L561" s="5" t="str">
        <f>IF(INDEX('Afvalgegevens LMA'!$A$1:$BK$1003,RelGegevens!$A561+'Data LMA'!$A$2,RelGegevens!L$2)="","",INDEX('Afvalgegevens LMA'!$A$1:$BK$1003,RelGegevens!$A561+'Data LMA'!$A$2,RelGegevens!L$2))</f>
        <v/>
      </c>
      <c r="M561" s="5" t="str">
        <f>IF(INDEX('Afvalgegevens LMA'!$A$1:$BK$1003,RelGegevens!$A561+'Data LMA'!$A$2,RelGegevens!M$2)="","",INDEX('Afvalgegevens LMA'!$A$1:$BK$1003,RelGegevens!$A561+'Data LMA'!$A$2,RelGegevens!M$2))</f>
        <v/>
      </c>
    </row>
    <row r="562" spans="1:13" x14ac:dyDescent="0.25">
      <c r="A562" s="8">
        <f t="shared" si="54"/>
        <v>560</v>
      </c>
      <c r="B562" s="8" t="str">
        <f t="shared" si="55"/>
        <v/>
      </c>
      <c r="C562" s="8" t="str">
        <f t="shared" si="56"/>
        <v/>
      </c>
      <c r="D562" s="5">
        <f t="shared" si="57"/>
        <v>-1</v>
      </c>
      <c r="E562" s="5">
        <f t="shared" si="58"/>
        <v>-1</v>
      </c>
      <c r="F562" s="5" t="str">
        <f t="shared" si="59"/>
        <v/>
      </c>
      <c r="G562" s="5" t="str">
        <f>IF(INDEX('Afvalgegevens LMA'!$A$1:$BK$1003,RelGegevens!$A562+'Data LMA'!$A$2,RelGegevens!G$2)="","",INDEX('Afvalgegevens LMA'!$A$1:$BK$1003,RelGegevens!$A562+'Data LMA'!$A$2,RelGegevens!G$2))</f>
        <v/>
      </c>
      <c r="H562" s="5" t="str">
        <f>IF(INDEX('Afvalgegevens LMA'!$A$1:$BK$1003,RelGegevens!$A562+'Data LMA'!$A$2,RelGegevens!H$2)="","",INDEX('Afvalgegevens LMA'!$A$1:$BK$1003,RelGegevens!$A562+'Data LMA'!$A$2,RelGegevens!H$2))</f>
        <v/>
      </c>
      <c r="I562" s="5" t="str">
        <f>IF(INDEX('Afvalgegevens LMA'!$A$1:$BK$1003,RelGegevens!$A562+'Data LMA'!$A$2,RelGegevens!I$2)="","",INDEX('Afvalgegevens LMA'!$A$1:$BK$1003,RelGegevens!$A562+'Data LMA'!$A$2,RelGegevens!I$2))</f>
        <v/>
      </c>
      <c r="J562" s="5" t="str">
        <f>IF(INDEX('Afvalgegevens LMA'!$A$1:$BK$1003,RelGegevens!$A562+'Data LMA'!$A$2,RelGegevens!J$2)="","",INDEX('Afvalgegevens LMA'!$A$1:$BK$1003,RelGegevens!$A562+'Data LMA'!$A$2,RelGegevens!J$2))</f>
        <v/>
      </c>
      <c r="K562" s="5" t="str">
        <f>IF(INDEX('Afvalgegevens LMA'!$A$1:$BK$1003,RelGegevens!$A562+'Data LMA'!$A$2,RelGegevens!K$2)="","",INDEX('Afvalgegevens LMA'!$A$1:$BK$1003,RelGegevens!$A562+'Data LMA'!$A$2,RelGegevens!K$2))</f>
        <v/>
      </c>
      <c r="L562" s="5" t="str">
        <f>IF(INDEX('Afvalgegevens LMA'!$A$1:$BK$1003,RelGegevens!$A562+'Data LMA'!$A$2,RelGegevens!L$2)="","",INDEX('Afvalgegevens LMA'!$A$1:$BK$1003,RelGegevens!$A562+'Data LMA'!$A$2,RelGegevens!L$2))</f>
        <v/>
      </c>
      <c r="M562" s="5" t="str">
        <f>IF(INDEX('Afvalgegevens LMA'!$A$1:$BK$1003,RelGegevens!$A562+'Data LMA'!$A$2,RelGegevens!M$2)="","",INDEX('Afvalgegevens LMA'!$A$1:$BK$1003,RelGegevens!$A562+'Data LMA'!$A$2,RelGegevens!M$2))</f>
        <v/>
      </c>
    </row>
    <row r="563" spans="1:13" x14ac:dyDescent="0.25">
      <c r="A563" s="8">
        <f t="shared" si="54"/>
        <v>561</v>
      </c>
      <c r="B563" s="8" t="str">
        <f t="shared" si="55"/>
        <v/>
      </c>
      <c r="C563" s="8" t="str">
        <f t="shared" si="56"/>
        <v/>
      </c>
      <c r="D563" s="5">
        <f t="shared" si="57"/>
        <v>-1</v>
      </c>
      <c r="E563" s="5">
        <f t="shared" si="58"/>
        <v>-1</v>
      </c>
      <c r="F563" s="5" t="str">
        <f t="shared" si="59"/>
        <v/>
      </c>
      <c r="G563" s="5" t="str">
        <f>IF(INDEX('Afvalgegevens LMA'!$A$1:$BK$1003,RelGegevens!$A563+'Data LMA'!$A$2,RelGegevens!G$2)="","",INDEX('Afvalgegevens LMA'!$A$1:$BK$1003,RelGegevens!$A563+'Data LMA'!$A$2,RelGegevens!G$2))</f>
        <v/>
      </c>
      <c r="H563" s="5" t="str">
        <f>IF(INDEX('Afvalgegevens LMA'!$A$1:$BK$1003,RelGegevens!$A563+'Data LMA'!$A$2,RelGegevens!H$2)="","",INDEX('Afvalgegevens LMA'!$A$1:$BK$1003,RelGegevens!$A563+'Data LMA'!$A$2,RelGegevens!H$2))</f>
        <v/>
      </c>
      <c r="I563" s="5" t="str">
        <f>IF(INDEX('Afvalgegevens LMA'!$A$1:$BK$1003,RelGegevens!$A563+'Data LMA'!$A$2,RelGegevens!I$2)="","",INDEX('Afvalgegevens LMA'!$A$1:$BK$1003,RelGegevens!$A563+'Data LMA'!$A$2,RelGegevens!I$2))</f>
        <v/>
      </c>
      <c r="J563" s="5" t="str">
        <f>IF(INDEX('Afvalgegevens LMA'!$A$1:$BK$1003,RelGegevens!$A563+'Data LMA'!$A$2,RelGegevens!J$2)="","",INDEX('Afvalgegevens LMA'!$A$1:$BK$1003,RelGegevens!$A563+'Data LMA'!$A$2,RelGegevens!J$2))</f>
        <v/>
      </c>
      <c r="K563" s="5" t="str">
        <f>IF(INDEX('Afvalgegevens LMA'!$A$1:$BK$1003,RelGegevens!$A563+'Data LMA'!$A$2,RelGegevens!K$2)="","",INDEX('Afvalgegevens LMA'!$A$1:$BK$1003,RelGegevens!$A563+'Data LMA'!$A$2,RelGegevens!K$2))</f>
        <v/>
      </c>
      <c r="L563" s="5" t="str">
        <f>IF(INDEX('Afvalgegevens LMA'!$A$1:$BK$1003,RelGegevens!$A563+'Data LMA'!$A$2,RelGegevens!L$2)="","",INDEX('Afvalgegevens LMA'!$A$1:$BK$1003,RelGegevens!$A563+'Data LMA'!$A$2,RelGegevens!L$2))</f>
        <v/>
      </c>
      <c r="M563" s="5" t="str">
        <f>IF(INDEX('Afvalgegevens LMA'!$A$1:$BK$1003,RelGegevens!$A563+'Data LMA'!$A$2,RelGegevens!M$2)="","",INDEX('Afvalgegevens LMA'!$A$1:$BK$1003,RelGegevens!$A563+'Data LMA'!$A$2,RelGegevens!M$2))</f>
        <v/>
      </c>
    </row>
    <row r="564" spans="1:13" x14ac:dyDescent="0.25">
      <c r="A564" s="8">
        <f t="shared" si="54"/>
        <v>562</v>
      </c>
      <c r="B564" s="8" t="str">
        <f t="shared" si="55"/>
        <v/>
      </c>
      <c r="C564" s="8" t="str">
        <f t="shared" si="56"/>
        <v/>
      </c>
      <c r="D564" s="5">
        <f t="shared" si="57"/>
        <v>-1</v>
      </c>
      <c r="E564" s="5">
        <f t="shared" si="58"/>
        <v>-1</v>
      </c>
      <c r="F564" s="5" t="str">
        <f t="shared" si="59"/>
        <v/>
      </c>
      <c r="G564" s="5" t="str">
        <f>IF(INDEX('Afvalgegevens LMA'!$A$1:$BK$1003,RelGegevens!$A564+'Data LMA'!$A$2,RelGegevens!G$2)="","",INDEX('Afvalgegevens LMA'!$A$1:$BK$1003,RelGegevens!$A564+'Data LMA'!$A$2,RelGegevens!G$2))</f>
        <v/>
      </c>
      <c r="H564" s="5" t="str">
        <f>IF(INDEX('Afvalgegevens LMA'!$A$1:$BK$1003,RelGegevens!$A564+'Data LMA'!$A$2,RelGegevens!H$2)="","",INDEX('Afvalgegevens LMA'!$A$1:$BK$1003,RelGegevens!$A564+'Data LMA'!$A$2,RelGegevens!H$2))</f>
        <v/>
      </c>
      <c r="I564" s="5" t="str">
        <f>IF(INDEX('Afvalgegevens LMA'!$A$1:$BK$1003,RelGegevens!$A564+'Data LMA'!$A$2,RelGegevens!I$2)="","",INDEX('Afvalgegevens LMA'!$A$1:$BK$1003,RelGegevens!$A564+'Data LMA'!$A$2,RelGegevens!I$2))</f>
        <v/>
      </c>
      <c r="J564" s="5" t="str">
        <f>IF(INDEX('Afvalgegevens LMA'!$A$1:$BK$1003,RelGegevens!$A564+'Data LMA'!$A$2,RelGegevens!J$2)="","",INDEX('Afvalgegevens LMA'!$A$1:$BK$1003,RelGegevens!$A564+'Data LMA'!$A$2,RelGegevens!J$2))</f>
        <v/>
      </c>
      <c r="K564" s="5" t="str">
        <f>IF(INDEX('Afvalgegevens LMA'!$A$1:$BK$1003,RelGegevens!$A564+'Data LMA'!$A$2,RelGegevens!K$2)="","",INDEX('Afvalgegevens LMA'!$A$1:$BK$1003,RelGegevens!$A564+'Data LMA'!$A$2,RelGegevens!K$2))</f>
        <v/>
      </c>
      <c r="L564" s="5" t="str">
        <f>IF(INDEX('Afvalgegevens LMA'!$A$1:$BK$1003,RelGegevens!$A564+'Data LMA'!$A$2,RelGegevens!L$2)="","",INDEX('Afvalgegevens LMA'!$A$1:$BK$1003,RelGegevens!$A564+'Data LMA'!$A$2,RelGegevens!L$2))</f>
        <v/>
      </c>
      <c r="M564" s="5" t="str">
        <f>IF(INDEX('Afvalgegevens LMA'!$A$1:$BK$1003,RelGegevens!$A564+'Data LMA'!$A$2,RelGegevens!M$2)="","",INDEX('Afvalgegevens LMA'!$A$1:$BK$1003,RelGegevens!$A564+'Data LMA'!$A$2,RelGegevens!M$2))</f>
        <v/>
      </c>
    </row>
    <row r="565" spans="1:13" x14ac:dyDescent="0.25">
      <c r="A565" s="8">
        <f t="shared" si="54"/>
        <v>563</v>
      </c>
      <c r="B565" s="8" t="str">
        <f t="shared" si="55"/>
        <v/>
      </c>
      <c r="C565" s="8" t="str">
        <f t="shared" si="56"/>
        <v/>
      </c>
      <c r="D565" s="5">
        <f t="shared" si="57"/>
        <v>-1</v>
      </c>
      <c r="E565" s="5">
        <f t="shared" si="58"/>
        <v>-1</v>
      </c>
      <c r="F565" s="5" t="str">
        <f t="shared" si="59"/>
        <v/>
      </c>
      <c r="G565" s="5" t="str">
        <f>IF(INDEX('Afvalgegevens LMA'!$A$1:$BK$1003,RelGegevens!$A565+'Data LMA'!$A$2,RelGegevens!G$2)="","",INDEX('Afvalgegevens LMA'!$A$1:$BK$1003,RelGegevens!$A565+'Data LMA'!$A$2,RelGegevens!G$2))</f>
        <v/>
      </c>
      <c r="H565" s="5" t="str">
        <f>IF(INDEX('Afvalgegevens LMA'!$A$1:$BK$1003,RelGegevens!$A565+'Data LMA'!$A$2,RelGegevens!H$2)="","",INDEX('Afvalgegevens LMA'!$A$1:$BK$1003,RelGegevens!$A565+'Data LMA'!$A$2,RelGegevens!H$2))</f>
        <v/>
      </c>
      <c r="I565" s="5" t="str">
        <f>IF(INDEX('Afvalgegevens LMA'!$A$1:$BK$1003,RelGegevens!$A565+'Data LMA'!$A$2,RelGegevens!I$2)="","",INDEX('Afvalgegevens LMA'!$A$1:$BK$1003,RelGegevens!$A565+'Data LMA'!$A$2,RelGegevens!I$2))</f>
        <v/>
      </c>
      <c r="J565" s="5" t="str">
        <f>IF(INDEX('Afvalgegevens LMA'!$A$1:$BK$1003,RelGegevens!$A565+'Data LMA'!$A$2,RelGegevens!J$2)="","",INDEX('Afvalgegevens LMA'!$A$1:$BK$1003,RelGegevens!$A565+'Data LMA'!$A$2,RelGegevens!J$2))</f>
        <v/>
      </c>
      <c r="K565" s="5" t="str">
        <f>IF(INDEX('Afvalgegevens LMA'!$A$1:$BK$1003,RelGegevens!$A565+'Data LMA'!$A$2,RelGegevens!K$2)="","",INDEX('Afvalgegevens LMA'!$A$1:$BK$1003,RelGegevens!$A565+'Data LMA'!$A$2,RelGegevens!K$2))</f>
        <v/>
      </c>
      <c r="L565" s="5" t="str">
        <f>IF(INDEX('Afvalgegevens LMA'!$A$1:$BK$1003,RelGegevens!$A565+'Data LMA'!$A$2,RelGegevens!L$2)="","",INDEX('Afvalgegevens LMA'!$A$1:$BK$1003,RelGegevens!$A565+'Data LMA'!$A$2,RelGegevens!L$2))</f>
        <v/>
      </c>
      <c r="M565" s="5" t="str">
        <f>IF(INDEX('Afvalgegevens LMA'!$A$1:$BK$1003,RelGegevens!$A565+'Data LMA'!$A$2,RelGegevens!M$2)="","",INDEX('Afvalgegevens LMA'!$A$1:$BK$1003,RelGegevens!$A565+'Data LMA'!$A$2,RelGegevens!M$2))</f>
        <v/>
      </c>
    </row>
    <row r="566" spans="1:13" x14ac:dyDescent="0.25">
      <c r="A566" s="8">
        <f t="shared" si="54"/>
        <v>564</v>
      </c>
      <c r="B566" s="8" t="str">
        <f t="shared" si="55"/>
        <v/>
      </c>
      <c r="C566" s="8" t="str">
        <f t="shared" si="56"/>
        <v/>
      </c>
      <c r="D566" s="5">
        <f t="shared" si="57"/>
        <v>-1</v>
      </c>
      <c r="E566" s="5">
        <f t="shared" si="58"/>
        <v>-1</v>
      </c>
      <c r="F566" s="5" t="str">
        <f t="shared" si="59"/>
        <v/>
      </c>
      <c r="G566" s="5" t="str">
        <f>IF(INDEX('Afvalgegevens LMA'!$A$1:$BK$1003,RelGegevens!$A566+'Data LMA'!$A$2,RelGegevens!G$2)="","",INDEX('Afvalgegevens LMA'!$A$1:$BK$1003,RelGegevens!$A566+'Data LMA'!$A$2,RelGegevens!G$2))</f>
        <v/>
      </c>
      <c r="H566" s="5" t="str">
        <f>IF(INDEX('Afvalgegevens LMA'!$A$1:$BK$1003,RelGegevens!$A566+'Data LMA'!$A$2,RelGegevens!H$2)="","",INDEX('Afvalgegevens LMA'!$A$1:$BK$1003,RelGegevens!$A566+'Data LMA'!$A$2,RelGegevens!H$2))</f>
        <v/>
      </c>
      <c r="I566" s="5" t="str">
        <f>IF(INDEX('Afvalgegevens LMA'!$A$1:$BK$1003,RelGegevens!$A566+'Data LMA'!$A$2,RelGegevens!I$2)="","",INDEX('Afvalgegevens LMA'!$A$1:$BK$1003,RelGegevens!$A566+'Data LMA'!$A$2,RelGegevens!I$2))</f>
        <v/>
      </c>
      <c r="J566" s="5" t="str">
        <f>IF(INDEX('Afvalgegevens LMA'!$A$1:$BK$1003,RelGegevens!$A566+'Data LMA'!$A$2,RelGegevens!J$2)="","",INDEX('Afvalgegevens LMA'!$A$1:$BK$1003,RelGegevens!$A566+'Data LMA'!$A$2,RelGegevens!J$2))</f>
        <v/>
      </c>
      <c r="K566" s="5" t="str">
        <f>IF(INDEX('Afvalgegevens LMA'!$A$1:$BK$1003,RelGegevens!$A566+'Data LMA'!$A$2,RelGegevens!K$2)="","",INDEX('Afvalgegevens LMA'!$A$1:$BK$1003,RelGegevens!$A566+'Data LMA'!$A$2,RelGegevens!K$2))</f>
        <v/>
      </c>
      <c r="L566" s="5" t="str">
        <f>IF(INDEX('Afvalgegevens LMA'!$A$1:$BK$1003,RelGegevens!$A566+'Data LMA'!$A$2,RelGegevens!L$2)="","",INDEX('Afvalgegevens LMA'!$A$1:$BK$1003,RelGegevens!$A566+'Data LMA'!$A$2,RelGegevens!L$2))</f>
        <v/>
      </c>
      <c r="M566" s="5" t="str">
        <f>IF(INDEX('Afvalgegevens LMA'!$A$1:$BK$1003,RelGegevens!$A566+'Data LMA'!$A$2,RelGegevens!M$2)="","",INDEX('Afvalgegevens LMA'!$A$1:$BK$1003,RelGegevens!$A566+'Data LMA'!$A$2,RelGegevens!M$2))</f>
        <v/>
      </c>
    </row>
    <row r="567" spans="1:13" x14ac:dyDescent="0.25">
      <c r="A567" s="8">
        <f t="shared" si="54"/>
        <v>565</v>
      </c>
      <c r="B567" s="8" t="str">
        <f t="shared" si="55"/>
        <v/>
      </c>
      <c r="C567" s="8" t="str">
        <f t="shared" si="56"/>
        <v/>
      </c>
      <c r="D567" s="5">
        <f t="shared" si="57"/>
        <v>-1</v>
      </c>
      <c r="E567" s="5">
        <f t="shared" si="58"/>
        <v>-1</v>
      </c>
      <c r="F567" s="5" t="str">
        <f t="shared" si="59"/>
        <v/>
      </c>
      <c r="G567" s="5" t="str">
        <f>IF(INDEX('Afvalgegevens LMA'!$A$1:$BK$1003,RelGegevens!$A567+'Data LMA'!$A$2,RelGegevens!G$2)="","",INDEX('Afvalgegevens LMA'!$A$1:$BK$1003,RelGegevens!$A567+'Data LMA'!$A$2,RelGegevens!G$2))</f>
        <v/>
      </c>
      <c r="H567" s="5" t="str">
        <f>IF(INDEX('Afvalgegevens LMA'!$A$1:$BK$1003,RelGegevens!$A567+'Data LMA'!$A$2,RelGegevens!H$2)="","",INDEX('Afvalgegevens LMA'!$A$1:$BK$1003,RelGegevens!$A567+'Data LMA'!$A$2,RelGegevens!H$2))</f>
        <v/>
      </c>
      <c r="I567" s="5" t="str">
        <f>IF(INDEX('Afvalgegevens LMA'!$A$1:$BK$1003,RelGegevens!$A567+'Data LMA'!$A$2,RelGegevens!I$2)="","",INDEX('Afvalgegevens LMA'!$A$1:$BK$1003,RelGegevens!$A567+'Data LMA'!$A$2,RelGegevens!I$2))</f>
        <v/>
      </c>
      <c r="J567" s="5" t="str">
        <f>IF(INDEX('Afvalgegevens LMA'!$A$1:$BK$1003,RelGegevens!$A567+'Data LMA'!$A$2,RelGegevens!J$2)="","",INDEX('Afvalgegevens LMA'!$A$1:$BK$1003,RelGegevens!$A567+'Data LMA'!$A$2,RelGegevens!J$2))</f>
        <v/>
      </c>
      <c r="K567" s="5" t="str">
        <f>IF(INDEX('Afvalgegevens LMA'!$A$1:$BK$1003,RelGegevens!$A567+'Data LMA'!$A$2,RelGegevens!K$2)="","",INDEX('Afvalgegevens LMA'!$A$1:$BK$1003,RelGegevens!$A567+'Data LMA'!$A$2,RelGegevens!K$2))</f>
        <v/>
      </c>
      <c r="L567" s="5" t="str">
        <f>IF(INDEX('Afvalgegevens LMA'!$A$1:$BK$1003,RelGegevens!$A567+'Data LMA'!$A$2,RelGegevens!L$2)="","",INDEX('Afvalgegevens LMA'!$A$1:$BK$1003,RelGegevens!$A567+'Data LMA'!$A$2,RelGegevens!L$2))</f>
        <v/>
      </c>
      <c r="M567" s="5" t="str">
        <f>IF(INDEX('Afvalgegevens LMA'!$A$1:$BK$1003,RelGegevens!$A567+'Data LMA'!$A$2,RelGegevens!M$2)="","",INDEX('Afvalgegevens LMA'!$A$1:$BK$1003,RelGegevens!$A567+'Data LMA'!$A$2,RelGegevens!M$2))</f>
        <v/>
      </c>
    </row>
    <row r="568" spans="1:13" x14ac:dyDescent="0.25">
      <c r="A568" s="8">
        <f t="shared" si="54"/>
        <v>566</v>
      </c>
      <c r="B568" s="8" t="str">
        <f t="shared" si="55"/>
        <v/>
      </c>
      <c r="C568" s="8" t="str">
        <f t="shared" si="56"/>
        <v/>
      </c>
      <c r="D568" s="5">
        <f t="shared" si="57"/>
        <v>-1</v>
      </c>
      <c r="E568" s="5">
        <f t="shared" si="58"/>
        <v>-1</v>
      </c>
      <c r="F568" s="5" t="str">
        <f t="shared" si="59"/>
        <v/>
      </c>
      <c r="G568" s="5" t="str">
        <f>IF(INDEX('Afvalgegevens LMA'!$A$1:$BK$1003,RelGegevens!$A568+'Data LMA'!$A$2,RelGegevens!G$2)="","",INDEX('Afvalgegevens LMA'!$A$1:$BK$1003,RelGegevens!$A568+'Data LMA'!$A$2,RelGegevens!G$2))</f>
        <v/>
      </c>
      <c r="H568" s="5" t="str">
        <f>IF(INDEX('Afvalgegevens LMA'!$A$1:$BK$1003,RelGegevens!$A568+'Data LMA'!$A$2,RelGegevens!H$2)="","",INDEX('Afvalgegevens LMA'!$A$1:$BK$1003,RelGegevens!$A568+'Data LMA'!$A$2,RelGegevens!H$2))</f>
        <v/>
      </c>
      <c r="I568" s="5" t="str">
        <f>IF(INDEX('Afvalgegevens LMA'!$A$1:$BK$1003,RelGegevens!$A568+'Data LMA'!$A$2,RelGegevens!I$2)="","",INDEX('Afvalgegevens LMA'!$A$1:$BK$1003,RelGegevens!$A568+'Data LMA'!$A$2,RelGegevens!I$2))</f>
        <v/>
      </c>
      <c r="J568" s="5" t="str">
        <f>IF(INDEX('Afvalgegevens LMA'!$A$1:$BK$1003,RelGegevens!$A568+'Data LMA'!$A$2,RelGegevens!J$2)="","",INDEX('Afvalgegevens LMA'!$A$1:$BK$1003,RelGegevens!$A568+'Data LMA'!$A$2,RelGegevens!J$2))</f>
        <v/>
      </c>
      <c r="K568" s="5" t="str">
        <f>IF(INDEX('Afvalgegevens LMA'!$A$1:$BK$1003,RelGegevens!$A568+'Data LMA'!$A$2,RelGegevens!K$2)="","",INDEX('Afvalgegevens LMA'!$A$1:$BK$1003,RelGegevens!$A568+'Data LMA'!$A$2,RelGegevens!K$2))</f>
        <v/>
      </c>
      <c r="L568" s="5" t="str">
        <f>IF(INDEX('Afvalgegevens LMA'!$A$1:$BK$1003,RelGegevens!$A568+'Data LMA'!$A$2,RelGegevens!L$2)="","",INDEX('Afvalgegevens LMA'!$A$1:$BK$1003,RelGegevens!$A568+'Data LMA'!$A$2,RelGegevens!L$2))</f>
        <v/>
      </c>
      <c r="M568" s="5" t="str">
        <f>IF(INDEX('Afvalgegevens LMA'!$A$1:$BK$1003,RelGegevens!$A568+'Data LMA'!$A$2,RelGegevens!M$2)="","",INDEX('Afvalgegevens LMA'!$A$1:$BK$1003,RelGegevens!$A568+'Data LMA'!$A$2,RelGegevens!M$2))</f>
        <v/>
      </c>
    </row>
    <row r="569" spans="1:13" x14ac:dyDescent="0.25">
      <c r="A569" s="8">
        <f t="shared" si="54"/>
        <v>567</v>
      </c>
      <c r="B569" s="8" t="str">
        <f t="shared" si="55"/>
        <v/>
      </c>
      <c r="C569" s="8" t="str">
        <f t="shared" si="56"/>
        <v/>
      </c>
      <c r="D569" s="5">
        <f t="shared" si="57"/>
        <v>-1</v>
      </c>
      <c r="E569" s="5">
        <f t="shared" si="58"/>
        <v>-1</v>
      </c>
      <c r="F569" s="5" t="str">
        <f t="shared" si="59"/>
        <v/>
      </c>
      <c r="G569" s="5" t="str">
        <f>IF(INDEX('Afvalgegevens LMA'!$A$1:$BK$1003,RelGegevens!$A569+'Data LMA'!$A$2,RelGegevens!G$2)="","",INDEX('Afvalgegevens LMA'!$A$1:$BK$1003,RelGegevens!$A569+'Data LMA'!$A$2,RelGegevens!G$2))</f>
        <v/>
      </c>
      <c r="H569" s="5" t="str">
        <f>IF(INDEX('Afvalgegevens LMA'!$A$1:$BK$1003,RelGegevens!$A569+'Data LMA'!$A$2,RelGegevens!H$2)="","",INDEX('Afvalgegevens LMA'!$A$1:$BK$1003,RelGegevens!$A569+'Data LMA'!$A$2,RelGegevens!H$2))</f>
        <v/>
      </c>
      <c r="I569" s="5" t="str">
        <f>IF(INDEX('Afvalgegevens LMA'!$A$1:$BK$1003,RelGegevens!$A569+'Data LMA'!$A$2,RelGegevens!I$2)="","",INDEX('Afvalgegevens LMA'!$A$1:$BK$1003,RelGegevens!$A569+'Data LMA'!$A$2,RelGegevens!I$2))</f>
        <v/>
      </c>
      <c r="J569" s="5" t="str">
        <f>IF(INDEX('Afvalgegevens LMA'!$A$1:$BK$1003,RelGegevens!$A569+'Data LMA'!$A$2,RelGegevens!J$2)="","",INDEX('Afvalgegevens LMA'!$A$1:$BK$1003,RelGegevens!$A569+'Data LMA'!$A$2,RelGegevens!J$2))</f>
        <v/>
      </c>
      <c r="K569" s="5" t="str">
        <f>IF(INDEX('Afvalgegevens LMA'!$A$1:$BK$1003,RelGegevens!$A569+'Data LMA'!$A$2,RelGegevens!K$2)="","",INDEX('Afvalgegevens LMA'!$A$1:$BK$1003,RelGegevens!$A569+'Data LMA'!$A$2,RelGegevens!K$2))</f>
        <v/>
      </c>
      <c r="L569" s="5" t="str">
        <f>IF(INDEX('Afvalgegevens LMA'!$A$1:$BK$1003,RelGegevens!$A569+'Data LMA'!$A$2,RelGegevens!L$2)="","",INDEX('Afvalgegevens LMA'!$A$1:$BK$1003,RelGegevens!$A569+'Data LMA'!$A$2,RelGegevens!L$2))</f>
        <v/>
      </c>
      <c r="M569" s="5" t="str">
        <f>IF(INDEX('Afvalgegevens LMA'!$A$1:$BK$1003,RelGegevens!$A569+'Data LMA'!$A$2,RelGegevens!M$2)="","",INDEX('Afvalgegevens LMA'!$A$1:$BK$1003,RelGegevens!$A569+'Data LMA'!$A$2,RelGegevens!M$2))</f>
        <v/>
      </c>
    </row>
    <row r="570" spans="1:13" x14ac:dyDescent="0.25">
      <c r="A570" s="8">
        <f t="shared" si="54"/>
        <v>568</v>
      </c>
      <c r="B570" s="8" t="str">
        <f t="shared" si="55"/>
        <v/>
      </c>
      <c r="C570" s="8" t="str">
        <f t="shared" si="56"/>
        <v/>
      </c>
      <c r="D570" s="5">
        <f t="shared" si="57"/>
        <v>-1</v>
      </c>
      <c r="E570" s="5">
        <f t="shared" si="58"/>
        <v>-1</v>
      </c>
      <c r="F570" s="5" t="str">
        <f t="shared" si="59"/>
        <v/>
      </c>
      <c r="G570" s="5" t="str">
        <f>IF(INDEX('Afvalgegevens LMA'!$A$1:$BK$1003,RelGegevens!$A570+'Data LMA'!$A$2,RelGegevens!G$2)="","",INDEX('Afvalgegevens LMA'!$A$1:$BK$1003,RelGegevens!$A570+'Data LMA'!$A$2,RelGegevens!G$2))</f>
        <v/>
      </c>
      <c r="H570" s="5" t="str">
        <f>IF(INDEX('Afvalgegevens LMA'!$A$1:$BK$1003,RelGegevens!$A570+'Data LMA'!$A$2,RelGegevens!H$2)="","",INDEX('Afvalgegevens LMA'!$A$1:$BK$1003,RelGegevens!$A570+'Data LMA'!$A$2,RelGegevens!H$2))</f>
        <v/>
      </c>
      <c r="I570" s="5" t="str">
        <f>IF(INDEX('Afvalgegevens LMA'!$A$1:$BK$1003,RelGegevens!$A570+'Data LMA'!$A$2,RelGegevens!I$2)="","",INDEX('Afvalgegevens LMA'!$A$1:$BK$1003,RelGegevens!$A570+'Data LMA'!$A$2,RelGegevens!I$2))</f>
        <v/>
      </c>
      <c r="J570" s="5" t="str">
        <f>IF(INDEX('Afvalgegevens LMA'!$A$1:$BK$1003,RelGegevens!$A570+'Data LMA'!$A$2,RelGegevens!J$2)="","",INDEX('Afvalgegevens LMA'!$A$1:$BK$1003,RelGegevens!$A570+'Data LMA'!$A$2,RelGegevens!J$2))</f>
        <v/>
      </c>
      <c r="K570" s="5" t="str">
        <f>IF(INDEX('Afvalgegevens LMA'!$A$1:$BK$1003,RelGegevens!$A570+'Data LMA'!$A$2,RelGegevens!K$2)="","",INDEX('Afvalgegevens LMA'!$A$1:$BK$1003,RelGegevens!$A570+'Data LMA'!$A$2,RelGegevens!K$2))</f>
        <v/>
      </c>
      <c r="L570" s="5" t="str">
        <f>IF(INDEX('Afvalgegevens LMA'!$A$1:$BK$1003,RelGegevens!$A570+'Data LMA'!$A$2,RelGegevens!L$2)="","",INDEX('Afvalgegevens LMA'!$A$1:$BK$1003,RelGegevens!$A570+'Data LMA'!$A$2,RelGegevens!L$2))</f>
        <v/>
      </c>
      <c r="M570" s="5" t="str">
        <f>IF(INDEX('Afvalgegevens LMA'!$A$1:$BK$1003,RelGegevens!$A570+'Data LMA'!$A$2,RelGegevens!M$2)="","",INDEX('Afvalgegevens LMA'!$A$1:$BK$1003,RelGegevens!$A570+'Data LMA'!$A$2,RelGegevens!M$2))</f>
        <v/>
      </c>
    </row>
    <row r="571" spans="1:13" x14ac:dyDescent="0.25">
      <c r="A571" s="8">
        <f t="shared" si="54"/>
        <v>569</v>
      </c>
      <c r="B571" s="8" t="str">
        <f t="shared" si="55"/>
        <v/>
      </c>
      <c r="C571" s="8" t="str">
        <f t="shared" si="56"/>
        <v/>
      </c>
      <c r="D571" s="5">
        <f t="shared" si="57"/>
        <v>-1</v>
      </c>
      <c r="E571" s="5">
        <f t="shared" si="58"/>
        <v>-1</v>
      </c>
      <c r="F571" s="5" t="str">
        <f t="shared" si="59"/>
        <v/>
      </c>
      <c r="G571" s="5" t="str">
        <f>IF(INDEX('Afvalgegevens LMA'!$A$1:$BK$1003,RelGegevens!$A571+'Data LMA'!$A$2,RelGegevens!G$2)="","",INDEX('Afvalgegevens LMA'!$A$1:$BK$1003,RelGegevens!$A571+'Data LMA'!$A$2,RelGegevens!G$2))</f>
        <v/>
      </c>
      <c r="H571" s="5" t="str">
        <f>IF(INDEX('Afvalgegevens LMA'!$A$1:$BK$1003,RelGegevens!$A571+'Data LMA'!$A$2,RelGegevens!H$2)="","",INDEX('Afvalgegevens LMA'!$A$1:$BK$1003,RelGegevens!$A571+'Data LMA'!$A$2,RelGegevens!H$2))</f>
        <v/>
      </c>
      <c r="I571" s="5" t="str">
        <f>IF(INDEX('Afvalgegevens LMA'!$A$1:$BK$1003,RelGegevens!$A571+'Data LMA'!$A$2,RelGegevens!I$2)="","",INDEX('Afvalgegevens LMA'!$A$1:$BK$1003,RelGegevens!$A571+'Data LMA'!$A$2,RelGegevens!I$2))</f>
        <v/>
      </c>
      <c r="J571" s="5" t="str">
        <f>IF(INDEX('Afvalgegevens LMA'!$A$1:$BK$1003,RelGegevens!$A571+'Data LMA'!$A$2,RelGegevens!J$2)="","",INDEX('Afvalgegevens LMA'!$A$1:$BK$1003,RelGegevens!$A571+'Data LMA'!$A$2,RelGegevens!J$2))</f>
        <v/>
      </c>
      <c r="K571" s="5" t="str">
        <f>IF(INDEX('Afvalgegevens LMA'!$A$1:$BK$1003,RelGegevens!$A571+'Data LMA'!$A$2,RelGegevens!K$2)="","",INDEX('Afvalgegevens LMA'!$A$1:$BK$1003,RelGegevens!$A571+'Data LMA'!$A$2,RelGegevens!K$2))</f>
        <v/>
      </c>
      <c r="L571" s="5" t="str">
        <f>IF(INDEX('Afvalgegevens LMA'!$A$1:$BK$1003,RelGegevens!$A571+'Data LMA'!$A$2,RelGegevens!L$2)="","",INDEX('Afvalgegevens LMA'!$A$1:$BK$1003,RelGegevens!$A571+'Data LMA'!$A$2,RelGegevens!L$2))</f>
        <v/>
      </c>
      <c r="M571" s="5" t="str">
        <f>IF(INDEX('Afvalgegevens LMA'!$A$1:$BK$1003,RelGegevens!$A571+'Data LMA'!$A$2,RelGegevens!M$2)="","",INDEX('Afvalgegevens LMA'!$A$1:$BK$1003,RelGegevens!$A571+'Data LMA'!$A$2,RelGegevens!M$2))</f>
        <v/>
      </c>
    </row>
    <row r="572" spans="1:13" x14ac:dyDescent="0.25">
      <c r="A572" s="8">
        <f t="shared" si="54"/>
        <v>570</v>
      </c>
      <c r="B572" s="8" t="str">
        <f t="shared" si="55"/>
        <v/>
      </c>
      <c r="C572" s="8" t="str">
        <f t="shared" si="56"/>
        <v/>
      </c>
      <c r="D572" s="5">
        <f t="shared" si="57"/>
        <v>-1</v>
      </c>
      <c r="E572" s="5">
        <f t="shared" si="58"/>
        <v>-1</v>
      </c>
      <c r="F572" s="5" t="str">
        <f t="shared" si="59"/>
        <v/>
      </c>
      <c r="G572" s="5" t="str">
        <f>IF(INDEX('Afvalgegevens LMA'!$A$1:$BK$1003,RelGegevens!$A572+'Data LMA'!$A$2,RelGegevens!G$2)="","",INDEX('Afvalgegevens LMA'!$A$1:$BK$1003,RelGegevens!$A572+'Data LMA'!$A$2,RelGegevens!G$2))</f>
        <v/>
      </c>
      <c r="H572" s="5" t="str">
        <f>IF(INDEX('Afvalgegevens LMA'!$A$1:$BK$1003,RelGegevens!$A572+'Data LMA'!$A$2,RelGegevens!H$2)="","",INDEX('Afvalgegevens LMA'!$A$1:$BK$1003,RelGegevens!$A572+'Data LMA'!$A$2,RelGegevens!H$2))</f>
        <v/>
      </c>
      <c r="I572" s="5" t="str">
        <f>IF(INDEX('Afvalgegevens LMA'!$A$1:$BK$1003,RelGegevens!$A572+'Data LMA'!$A$2,RelGegevens!I$2)="","",INDEX('Afvalgegevens LMA'!$A$1:$BK$1003,RelGegevens!$A572+'Data LMA'!$A$2,RelGegevens!I$2))</f>
        <v/>
      </c>
      <c r="J572" s="5" t="str">
        <f>IF(INDEX('Afvalgegevens LMA'!$A$1:$BK$1003,RelGegevens!$A572+'Data LMA'!$A$2,RelGegevens!J$2)="","",INDEX('Afvalgegevens LMA'!$A$1:$BK$1003,RelGegevens!$A572+'Data LMA'!$A$2,RelGegevens!J$2))</f>
        <v/>
      </c>
      <c r="K572" s="5" t="str">
        <f>IF(INDEX('Afvalgegevens LMA'!$A$1:$BK$1003,RelGegevens!$A572+'Data LMA'!$A$2,RelGegevens!K$2)="","",INDEX('Afvalgegevens LMA'!$A$1:$BK$1003,RelGegevens!$A572+'Data LMA'!$A$2,RelGegevens!K$2))</f>
        <v/>
      </c>
      <c r="L572" s="5" t="str">
        <f>IF(INDEX('Afvalgegevens LMA'!$A$1:$BK$1003,RelGegevens!$A572+'Data LMA'!$A$2,RelGegevens!L$2)="","",INDEX('Afvalgegevens LMA'!$A$1:$BK$1003,RelGegevens!$A572+'Data LMA'!$A$2,RelGegevens!L$2))</f>
        <v/>
      </c>
      <c r="M572" s="5" t="str">
        <f>IF(INDEX('Afvalgegevens LMA'!$A$1:$BK$1003,RelGegevens!$A572+'Data LMA'!$A$2,RelGegevens!M$2)="","",INDEX('Afvalgegevens LMA'!$A$1:$BK$1003,RelGegevens!$A572+'Data LMA'!$A$2,RelGegevens!M$2))</f>
        <v/>
      </c>
    </row>
    <row r="573" spans="1:13" x14ac:dyDescent="0.25">
      <c r="A573" s="8">
        <f t="shared" si="54"/>
        <v>571</v>
      </c>
      <c r="B573" s="8" t="str">
        <f t="shared" si="55"/>
        <v/>
      </c>
      <c r="C573" s="8" t="str">
        <f t="shared" si="56"/>
        <v/>
      </c>
      <c r="D573" s="5">
        <f t="shared" si="57"/>
        <v>-1</v>
      </c>
      <c r="E573" s="5">
        <f t="shared" si="58"/>
        <v>-1</v>
      </c>
      <c r="F573" s="5" t="str">
        <f t="shared" si="59"/>
        <v/>
      </c>
      <c r="G573" s="5" t="str">
        <f>IF(INDEX('Afvalgegevens LMA'!$A$1:$BK$1003,RelGegevens!$A573+'Data LMA'!$A$2,RelGegevens!G$2)="","",INDEX('Afvalgegevens LMA'!$A$1:$BK$1003,RelGegevens!$A573+'Data LMA'!$A$2,RelGegevens!G$2))</f>
        <v/>
      </c>
      <c r="H573" s="5" t="str">
        <f>IF(INDEX('Afvalgegevens LMA'!$A$1:$BK$1003,RelGegevens!$A573+'Data LMA'!$A$2,RelGegevens!H$2)="","",INDEX('Afvalgegevens LMA'!$A$1:$BK$1003,RelGegevens!$A573+'Data LMA'!$A$2,RelGegevens!H$2))</f>
        <v/>
      </c>
      <c r="I573" s="5" t="str">
        <f>IF(INDEX('Afvalgegevens LMA'!$A$1:$BK$1003,RelGegevens!$A573+'Data LMA'!$A$2,RelGegevens!I$2)="","",INDEX('Afvalgegevens LMA'!$A$1:$BK$1003,RelGegevens!$A573+'Data LMA'!$A$2,RelGegevens!I$2))</f>
        <v/>
      </c>
      <c r="J573" s="5" t="str">
        <f>IF(INDEX('Afvalgegevens LMA'!$A$1:$BK$1003,RelGegevens!$A573+'Data LMA'!$A$2,RelGegevens!J$2)="","",INDEX('Afvalgegevens LMA'!$A$1:$BK$1003,RelGegevens!$A573+'Data LMA'!$A$2,RelGegevens!J$2))</f>
        <v/>
      </c>
      <c r="K573" s="5" t="str">
        <f>IF(INDEX('Afvalgegevens LMA'!$A$1:$BK$1003,RelGegevens!$A573+'Data LMA'!$A$2,RelGegevens!K$2)="","",INDEX('Afvalgegevens LMA'!$A$1:$BK$1003,RelGegevens!$A573+'Data LMA'!$A$2,RelGegevens!K$2))</f>
        <v/>
      </c>
      <c r="L573" s="5" t="str">
        <f>IF(INDEX('Afvalgegevens LMA'!$A$1:$BK$1003,RelGegevens!$A573+'Data LMA'!$A$2,RelGegevens!L$2)="","",INDEX('Afvalgegevens LMA'!$A$1:$BK$1003,RelGegevens!$A573+'Data LMA'!$A$2,RelGegevens!L$2))</f>
        <v/>
      </c>
      <c r="M573" s="5" t="str">
        <f>IF(INDEX('Afvalgegevens LMA'!$A$1:$BK$1003,RelGegevens!$A573+'Data LMA'!$A$2,RelGegevens!M$2)="","",INDEX('Afvalgegevens LMA'!$A$1:$BK$1003,RelGegevens!$A573+'Data LMA'!$A$2,RelGegevens!M$2))</f>
        <v/>
      </c>
    </row>
    <row r="574" spans="1:13" x14ac:dyDescent="0.25">
      <c r="A574" s="8">
        <f t="shared" si="54"/>
        <v>572</v>
      </c>
      <c r="B574" s="8" t="str">
        <f t="shared" si="55"/>
        <v/>
      </c>
      <c r="C574" s="8" t="str">
        <f t="shared" si="56"/>
        <v/>
      </c>
      <c r="D574" s="5">
        <f t="shared" si="57"/>
        <v>-1</v>
      </c>
      <c r="E574" s="5">
        <f t="shared" si="58"/>
        <v>-1</v>
      </c>
      <c r="F574" s="5" t="str">
        <f t="shared" si="59"/>
        <v/>
      </c>
      <c r="G574" s="5" t="str">
        <f>IF(INDEX('Afvalgegevens LMA'!$A$1:$BK$1003,RelGegevens!$A574+'Data LMA'!$A$2,RelGegevens!G$2)="","",INDEX('Afvalgegevens LMA'!$A$1:$BK$1003,RelGegevens!$A574+'Data LMA'!$A$2,RelGegevens!G$2))</f>
        <v/>
      </c>
      <c r="H574" s="5" t="str">
        <f>IF(INDEX('Afvalgegevens LMA'!$A$1:$BK$1003,RelGegevens!$A574+'Data LMA'!$A$2,RelGegevens!H$2)="","",INDEX('Afvalgegevens LMA'!$A$1:$BK$1003,RelGegevens!$A574+'Data LMA'!$A$2,RelGegevens!H$2))</f>
        <v/>
      </c>
      <c r="I574" s="5" t="str">
        <f>IF(INDEX('Afvalgegevens LMA'!$A$1:$BK$1003,RelGegevens!$A574+'Data LMA'!$A$2,RelGegevens!I$2)="","",INDEX('Afvalgegevens LMA'!$A$1:$BK$1003,RelGegevens!$A574+'Data LMA'!$A$2,RelGegevens!I$2))</f>
        <v/>
      </c>
      <c r="J574" s="5" t="str">
        <f>IF(INDEX('Afvalgegevens LMA'!$A$1:$BK$1003,RelGegevens!$A574+'Data LMA'!$A$2,RelGegevens!J$2)="","",INDEX('Afvalgegevens LMA'!$A$1:$BK$1003,RelGegevens!$A574+'Data LMA'!$A$2,RelGegevens!J$2))</f>
        <v/>
      </c>
      <c r="K574" s="5" t="str">
        <f>IF(INDEX('Afvalgegevens LMA'!$A$1:$BK$1003,RelGegevens!$A574+'Data LMA'!$A$2,RelGegevens!K$2)="","",INDEX('Afvalgegevens LMA'!$A$1:$BK$1003,RelGegevens!$A574+'Data LMA'!$A$2,RelGegevens!K$2))</f>
        <v/>
      </c>
      <c r="L574" s="5" t="str">
        <f>IF(INDEX('Afvalgegevens LMA'!$A$1:$BK$1003,RelGegevens!$A574+'Data LMA'!$A$2,RelGegevens!L$2)="","",INDEX('Afvalgegevens LMA'!$A$1:$BK$1003,RelGegevens!$A574+'Data LMA'!$A$2,RelGegevens!L$2))</f>
        <v/>
      </c>
      <c r="M574" s="5" t="str">
        <f>IF(INDEX('Afvalgegevens LMA'!$A$1:$BK$1003,RelGegevens!$A574+'Data LMA'!$A$2,RelGegevens!M$2)="","",INDEX('Afvalgegevens LMA'!$A$1:$BK$1003,RelGegevens!$A574+'Data LMA'!$A$2,RelGegevens!M$2))</f>
        <v/>
      </c>
    </row>
    <row r="575" spans="1:13" x14ac:dyDescent="0.25">
      <c r="A575" s="8">
        <f t="shared" si="54"/>
        <v>573</v>
      </c>
      <c r="B575" s="8" t="str">
        <f t="shared" si="55"/>
        <v/>
      </c>
      <c r="C575" s="8" t="str">
        <f t="shared" si="56"/>
        <v/>
      </c>
      <c r="D575" s="5">
        <f t="shared" si="57"/>
        <v>-1</v>
      </c>
      <c r="E575" s="5">
        <f t="shared" si="58"/>
        <v>-1</v>
      </c>
      <c r="F575" s="5" t="str">
        <f t="shared" si="59"/>
        <v/>
      </c>
      <c r="G575" s="5" t="str">
        <f>IF(INDEX('Afvalgegevens LMA'!$A$1:$BK$1003,RelGegevens!$A575+'Data LMA'!$A$2,RelGegevens!G$2)="","",INDEX('Afvalgegevens LMA'!$A$1:$BK$1003,RelGegevens!$A575+'Data LMA'!$A$2,RelGegevens!G$2))</f>
        <v/>
      </c>
      <c r="H575" s="5" t="str">
        <f>IF(INDEX('Afvalgegevens LMA'!$A$1:$BK$1003,RelGegevens!$A575+'Data LMA'!$A$2,RelGegevens!H$2)="","",INDEX('Afvalgegevens LMA'!$A$1:$BK$1003,RelGegevens!$A575+'Data LMA'!$A$2,RelGegevens!H$2))</f>
        <v/>
      </c>
      <c r="I575" s="5" t="str">
        <f>IF(INDEX('Afvalgegevens LMA'!$A$1:$BK$1003,RelGegevens!$A575+'Data LMA'!$A$2,RelGegevens!I$2)="","",INDEX('Afvalgegevens LMA'!$A$1:$BK$1003,RelGegevens!$A575+'Data LMA'!$A$2,RelGegevens!I$2))</f>
        <v/>
      </c>
      <c r="J575" s="5" t="str">
        <f>IF(INDEX('Afvalgegevens LMA'!$A$1:$BK$1003,RelGegevens!$A575+'Data LMA'!$A$2,RelGegevens!J$2)="","",INDEX('Afvalgegevens LMA'!$A$1:$BK$1003,RelGegevens!$A575+'Data LMA'!$A$2,RelGegevens!J$2))</f>
        <v/>
      </c>
      <c r="K575" s="5" t="str">
        <f>IF(INDEX('Afvalgegevens LMA'!$A$1:$BK$1003,RelGegevens!$A575+'Data LMA'!$A$2,RelGegevens!K$2)="","",INDEX('Afvalgegevens LMA'!$A$1:$BK$1003,RelGegevens!$A575+'Data LMA'!$A$2,RelGegevens!K$2))</f>
        <v/>
      </c>
      <c r="L575" s="5" t="str">
        <f>IF(INDEX('Afvalgegevens LMA'!$A$1:$BK$1003,RelGegevens!$A575+'Data LMA'!$A$2,RelGegevens!L$2)="","",INDEX('Afvalgegevens LMA'!$A$1:$BK$1003,RelGegevens!$A575+'Data LMA'!$A$2,RelGegevens!L$2))</f>
        <v/>
      </c>
      <c r="M575" s="5" t="str">
        <f>IF(INDEX('Afvalgegevens LMA'!$A$1:$BK$1003,RelGegevens!$A575+'Data LMA'!$A$2,RelGegevens!M$2)="","",INDEX('Afvalgegevens LMA'!$A$1:$BK$1003,RelGegevens!$A575+'Data LMA'!$A$2,RelGegevens!M$2))</f>
        <v/>
      </c>
    </row>
    <row r="576" spans="1:13" x14ac:dyDescent="0.25">
      <c r="A576" s="8">
        <f t="shared" si="54"/>
        <v>574</v>
      </c>
      <c r="B576" s="8" t="str">
        <f t="shared" si="55"/>
        <v/>
      </c>
      <c r="C576" s="8" t="str">
        <f t="shared" si="56"/>
        <v/>
      </c>
      <c r="D576" s="5">
        <f t="shared" si="57"/>
        <v>-1</v>
      </c>
      <c r="E576" s="5">
        <f t="shared" si="58"/>
        <v>-1</v>
      </c>
      <c r="F576" s="5" t="str">
        <f t="shared" si="59"/>
        <v/>
      </c>
      <c r="G576" s="5" t="str">
        <f>IF(INDEX('Afvalgegevens LMA'!$A$1:$BK$1003,RelGegevens!$A576+'Data LMA'!$A$2,RelGegevens!G$2)="","",INDEX('Afvalgegevens LMA'!$A$1:$BK$1003,RelGegevens!$A576+'Data LMA'!$A$2,RelGegevens!G$2))</f>
        <v/>
      </c>
      <c r="H576" s="5" t="str">
        <f>IF(INDEX('Afvalgegevens LMA'!$A$1:$BK$1003,RelGegevens!$A576+'Data LMA'!$A$2,RelGegevens!H$2)="","",INDEX('Afvalgegevens LMA'!$A$1:$BK$1003,RelGegevens!$A576+'Data LMA'!$A$2,RelGegevens!H$2))</f>
        <v/>
      </c>
      <c r="I576" s="5" t="str">
        <f>IF(INDEX('Afvalgegevens LMA'!$A$1:$BK$1003,RelGegevens!$A576+'Data LMA'!$A$2,RelGegevens!I$2)="","",INDEX('Afvalgegevens LMA'!$A$1:$BK$1003,RelGegevens!$A576+'Data LMA'!$A$2,RelGegevens!I$2))</f>
        <v/>
      </c>
      <c r="J576" s="5" t="str">
        <f>IF(INDEX('Afvalgegevens LMA'!$A$1:$BK$1003,RelGegevens!$A576+'Data LMA'!$A$2,RelGegevens!J$2)="","",INDEX('Afvalgegevens LMA'!$A$1:$BK$1003,RelGegevens!$A576+'Data LMA'!$A$2,RelGegevens!J$2))</f>
        <v/>
      </c>
      <c r="K576" s="5" t="str">
        <f>IF(INDEX('Afvalgegevens LMA'!$A$1:$BK$1003,RelGegevens!$A576+'Data LMA'!$A$2,RelGegevens!K$2)="","",INDEX('Afvalgegevens LMA'!$A$1:$BK$1003,RelGegevens!$A576+'Data LMA'!$A$2,RelGegevens!K$2))</f>
        <v/>
      </c>
      <c r="L576" s="5" t="str">
        <f>IF(INDEX('Afvalgegevens LMA'!$A$1:$BK$1003,RelGegevens!$A576+'Data LMA'!$A$2,RelGegevens!L$2)="","",INDEX('Afvalgegevens LMA'!$A$1:$BK$1003,RelGegevens!$A576+'Data LMA'!$A$2,RelGegevens!L$2))</f>
        <v/>
      </c>
      <c r="M576" s="5" t="str">
        <f>IF(INDEX('Afvalgegevens LMA'!$A$1:$BK$1003,RelGegevens!$A576+'Data LMA'!$A$2,RelGegevens!M$2)="","",INDEX('Afvalgegevens LMA'!$A$1:$BK$1003,RelGegevens!$A576+'Data LMA'!$A$2,RelGegevens!M$2))</f>
        <v/>
      </c>
    </row>
    <row r="577" spans="1:13" x14ac:dyDescent="0.25">
      <c r="A577" s="8">
        <f t="shared" si="54"/>
        <v>575</v>
      </c>
      <c r="B577" s="8" t="str">
        <f t="shared" si="55"/>
        <v/>
      </c>
      <c r="C577" s="8" t="str">
        <f t="shared" si="56"/>
        <v/>
      </c>
      <c r="D577" s="5">
        <f t="shared" si="57"/>
        <v>-1</v>
      </c>
      <c r="E577" s="5">
        <f t="shared" si="58"/>
        <v>-1</v>
      </c>
      <c r="F577" s="5" t="str">
        <f t="shared" si="59"/>
        <v/>
      </c>
      <c r="G577" s="5" t="str">
        <f>IF(INDEX('Afvalgegevens LMA'!$A$1:$BK$1003,RelGegevens!$A577+'Data LMA'!$A$2,RelGegevens!G$2)="","",INDEX('Afvalgegevens LMA'!$A$1:$BK$1003,RelGegevens!$A577+'Data LMA'!$A$2,RelGegevens!G$2))</f>
        <v/>
      </c>
      <c r="H577" s="5" t="str">
        <f>IF(INDEX('Afvalgegevens LMA'!$A$1:$BK$1003,RelGegevens!$A577+'Data LMA'!$A$2,RelGegevens!H$2)="","",INDEX('Afvalgegevens LMA'!$A$1:$BK$1003,RelGegevens!$A577+'Data LMA'!$A$2,RelGegevens!H$2))</f>
        <v/>
      </c>
      <c r="I577" s="5" t="str">
        <f>IF(INDEX('Afvalgegevens LMA'!$A$1:$BK$1003,RelGegevens!$A577+'Data LMA'!$A$2,RelGegevens!I$2)="","",INDEX('Afvalgegevens LMA'!$A$1:$BK$1003,RelGegevens!$A577+'Data LMA'!$A$2,RelGegevens!I$2))</f>
        <v/>
      </c>
      <c r="J577" s="5" t="str">
        <f>IF(INDEX('Afvalgegevens LMA'!$A$1:$BK$1003,RelGegevens!$A577+'Data LMA'!$A$2,RelGegevens!J$2)="","",INDEX('Afvalgegevens LMA'!$A$1:$BK$1003,RelGegevens!$A577+'Data LMA'!$A$2,RelGegevens!J$2))</f>
        <v/>
      </c>
      <c r="K577" s="5" t="str">
        <f>IF(INDEX('Afvalgegevens LMA'!$A$1:$BK$1003,RelGegevens!$A577+'Data LMA'!$A$2,RelGegevens!K$2)="","",INDEX('Afvalgegevens LMA'!$A$1:$BK$1003,RelGegevens!$A577+'Data LMA'!$A$2,RelGegevens!K$2))</f>
        <v/>
      </c>
      <c r="L577" s="5" t="str">
        <f>IF(INDEX('Afvalgegevens LMA'!$A$1:$BK$1003,RelGegevens!$A577+'Data LMA'!$A$2,RelGegevens!L$2)="","",INDEX('Afvalgegevens LMA'!$A$1:$BK$1003,RelGegevens!$A577+'Data LMA'!$A$2,RelGegevens!L$2))</f>
        <v/>
      </c>
      <c r="M577" s="5" t="str">
        <f>IF(INDEX('Afvalgegevens LMA'!$A$1:$BK$1003,RelGegevens!$A577+'Data LMA'!$A$2,RelGegevens!M$2)="","",INDEX('Afvalgegevens LMA'!$A$1:$BK$1003,RelGegevens!$A577+'Data LMA'!$A$2,RelGegevens!M$2))</f>
        <v/>
      </c>
    </row>
    <row r="578" spans="1:13" x14ac:dyDescent="0.25">
      <c r="A578" s="8">
        <f t="shared" si="54"/>
        <v>576</v>
      </c>
      <c r="B578" s="8" t="str">
        <f t="shared" si="55"/>
        <v/>
      </c>
      <c r="C578" s="8" t="str">
        <f t="shared" si="56"/>
        <v/>
      </c>
      <c r="D578" s="5">
        <f t="shared" si="57"/>
        <v>-1</v>
      </c>
      <c r="E578" s="5">
        <f t="shared" si="58"/>
        <v>-1</v>
      </c>
      <c r="F578" s="5" t="str">
        <f t="shared" si="59"/>
        <v/>
      </c>
      <c r="G578" s="5" t="str">
        <f>IF(INDEX('Afvalgegevens LMA'!$A$1:$BK$1003,RelGegevens!$A578+'Data LMA'!$A$2,RelGegevens!G$2)="","",INDEX('Afvalgegevens LMA'!$A$1:$BK$1003,RelGegevens!$A578+'Data LMA'!$A$2,RelGegevens!G$2))</f>
        <v/>
      </c>
      <c r="H578" s="5" t="str">
        <f>IF(INDEX('Afvalgegevens LMA'!$A$1:$BK$1003,RelGegevens!$A578+'Data LMA'!$A$2,RelGegevens!H$2)="","",INDEX('Afvalgegevens LMA'!$A$1:$BK$1003,RelGegevens!$A578+'Data LMA'!$A$2,RelGegevens!H$2))</f>
        <v/>
      </c>
      <c r="I578" s="5" t="str">
        <f>IF(INDEX('Afvalgegevens LMA'!$A$1:$BK$1003,RelGegevens!$A578+'Data LMA'!$A$2,RelGegevens!I$2)="","",INDEX('Afvalgegevens LMA'!$A$1:$BK$1003,RelGegevens!$A578+'Data LMA'!$A$2,RelGegevens!I$2))</f>
        <v/>
      </c>
      <c r="J578" s="5" t="str">
        <f>IF(INDEX('Afvalgegevens LMA'!$A$1:$BK$1003,RelGegevens!$A578+'Data LMA'!$A$2,RelGegevens!J$2)="","",INDEX('Afvalgegevens LMA'!$A$1:$BK$1003,RelGegevens!$A578+'Data LMA'!$A$2,RelGegevens!J$2))</f>
        <v/>
      </c>
      <c r="K578" s="5" t="str">
        <f>IF(INDEX('Afvalgegevens LMA'!$A$1:$BK$1003,RelGegevens!$A578+'Data LMA'!$A$2,RelGegevens!K$2)="","",INDEX('Afvalgegevens LMA'!$A$1:$BK$1003,RelGegevens!$A578+'Data LMA'!$A$2,RelGegevens!K$2))</f>
        <v/>
      </c>
      <c r="L578" s="5" t="str">
        <f>IF(INDEX('Afvalgegevens LMA'!$A$1:$BK$1003,RelGegevens!$A578+'Data LMA'!$A$2,RelGegevens!L$2)="","",INDEX('Afvalgegevens LMA'!$A$1:$BK$1003,RelGegevens!$A578+'Data LMA'!$A$2,RelGegevens!L$2))</f>
        <v/>
      </c>
      <c r="M578" s="5" t="str">
        <f>IF(INDEX('Afvalgegevens LMA'!$A$1:$BK$1003,RelGegevens!$A578+'Data LMA'!$A$2,RelGegevens!M$2)="","",INDEX('Afvalgegevens LMA'!$A$1:$BK$1003,RelGegevens!$A578+'Data LMA'!$A$2,RelGegevens!M$2))</f>
        <v/>
      </c>
    </row>
    <row r="579" spans="1:13" x14ac:dyDescent="0.25">
      <c r="A579" s="8">
        <f t="shared" si="54"/>
        <v>577</v>
      </c>
      <c r="B579" s="8" t="str">
        <f t="shared" si="55"/>
        <v/>
      </c>
      <c r="C579" s="8" t="str">
        <f t="shared" si="56"/>
        <v/>
      </c>
      <c r="D579" s="5">
        <f t="shared" si="57"/>
        <v>-1</v>
      </c>
      <c r="E579" s="5">
        <f t="shared" si="58"/>
        <v>-1</v>
      </c>
      <c r="F579" s="5" t="str">
        <f t="shared" si="59"/>
        <v/>
      </c>
      <c r="G579" s="5" t="str">
        <f>IF(INDEX('Afvalgegevens LMA'!$A$1:$BK$1003,RelGegevens!$A579+'Data LMA'!$A$2,RelGegevens!G$2)="","",INDEX('Afvalgegevens LMA'!$A$1:$BK$1003,RelGegevens!$A579+'Data LMA'!$A$2,RelGegevens!G$2))</f>
        <v/>
      </c>
      <c r="H579" s="5" t="str">
        <f>IF(INDEX('Afvalgegevens LMA'!$A$1:$BK$1003,RelGegevens!$A579+'Data LMA'!$A$2,RelGegevens!H$2)="","",INDEX('Afvalgegevens LMA'!$A$1:$BK$1003,RelGegevens!$A579+'Data LMA'!$A$2,RelGegevens!H$2))</f>
        <v/>
      </c>
      <c r="I579" s="5" t="str">
        <f>IF(INDEX('Afvalgegevens LMA'!$A$1:$BK$1003,RelGegevens!$A579+'Data LMA'!$A$2,RelGegevens!I$2)="","",INDEX('Afvalgegevens LMA'!$A$1:$BK$1003,RelGegevens!$A579+'Data LMA'!$A$2,RelGegevens!I$2))</f>
        <v/>
      </c>
      <c r="J579" s="5" t="str">
        <f>IF(INDEX('Afvalgegevens LMA'!$A$1:$BK$1003,RelGegevens!$A579+'Data LMA'!$A$2,RelGegevens!J$2)="","",INDEX('Afvalgegevens LMA'!$A$1:$BK$1003,RelGegevens!$A579+'Data LMA'!$A$2,RelGegevens!J$2))</f>
        <v/>
      </c>
      <c r="K579" s="5" t="str">
        <f>IF(INDEX('Afvalgegevens LMA'!$A$1:$BK$1003,RelGegevens!$A579+'Data LMA'!$A$2,RelGegevens!K$2)="","",INDEX('Afvalgegevens LMA'!$A$1:$BK$1003,RelGegevens!$A579+'Data LMA'!$A$2,RelGegevens!K$2))</f>
        <v/>
      </c>
      <c r="L579" s="5" t="str">
        <f>IF(INDEX('Afvalgegevens LMA'!$A$1:$BK$1003,RelGegevens!$A579+'Data LMA'!$A$2,RelGegevens!L$2)="","",INDEX('Afvalgegevens LMA'!$A$1:$BK$1003,RelGegevens!$A579+'Data LMA'!$A$2,RelGegevens!L$2))</f>
        <v/>
      </c>
      <c r="M579" s="5" t="str">
        <f>IF(INDEX('Afvalgegevens LMA'!$A$1:$BK$1003,RelGegevens!$A579+'Data LMA'!$A$2,RelGegevens!M$2)="","",INDEX('Afvalgegevens LMA'!$A$1:$BK$1003,RelGegevens!$A579+'Data LMA'!$A$2,RelGegevens!M$2))</f>
        <v/>
      </c>
    </row>
    <row r="580" spans="1:13" x14ac:dyDescent="0.25">
      <c r="A580" s="8">
        <f t="shared" si="54"/>
        <v>578</v>
      </c>
      <c r="B580" s="8" t="str">
        <f t="shared" si="55"/>
        <v/>
      </c>
      <c r="C580" s="8" t="str">
        <f t="shared" si="56"/>
        <v/>
      </c>
      <c r="D580" s="5">
        <f t="shared" si="57"/>
        <v>-1</v>
      </c>
      <c r="E580" s="5">
        <f t="shared" si="58"/>
        <v>-1</v>
      </c>
      <c r="F580" s="5" t="str">
        <f t="shared" si="59"/>
        <v/>
      </c>
      <c r="G580" s="5" t="str">
        <f>IF(INDEX('Afvalgegevens LMA'!$A$1:$BK$1003,RelGegevens!$A580+'Data LMA'!$A$2,RelGegevens!G$2)="","",INDEX('Afvalgegevens LMA'!$A$1:$BK$1003,RelGegevens!$A580+'Data LMA'!$A$2,RelGegevens!G$2))</f>
        <v/>
      </c>
      <c r="H580" s="5" t="str">
        <f>IF(INDEX('Afvalgegevens LMA'!$A$1:$BK$1003,RelGegevens!$A580+'Data LMA'!$A$2,RelGegevens!H$2)="","",INDEX('Afvalgegevens LMA'!$A$1:$BK$1003,RelGegevens!$A580+'Data LMA'!$A$2,RelGegevens!H$2))</f>
        <v/>
      </c>
      <c r="I580" s="5" t="str">
        <f>IF(INDEX('Afvalgegevens LMA'!$A$1:$BK$1003,RelGegevens!$A580+'Data LMA'!$A$2,RelGegevens!I$2)="","",INDEX('Afvalgegevens LMA'!$A$1:$BK$1003,RelGegevens!$A580+'Data LMA'!$A$2,RelGegevens!I$2))</f>
        <v/>
      </c>
      <c r="J580" s="5" t="str">
        <f>IF(INDEX('Afvalgegevens LMA'!$A$1:$BK$1003,RelGegevens!$A580+'Data LMA'!$A$2,RelGegevens!J$2)="","",INDEX('Afvalgegevens LMA'!$A$1:$BK$1003,RelGegevens!$A580+'Data LMA'!$A$2,RelGegevens!J$2))</f>
        <v/>
      </c>
      <c r="K580" s="5" t="str">
        <f>IF(INDEX('Afvalgegevens LMA'!$A$1:$BK$1003,RelGegevens!$A580+'Data LMA'!$A$2,RelGegevens!K$2)="","",INDEX('Afvalgegevens LMA'!$A$1:$BK$1003,RelGegevens!$A580+'Data LMA'!$A$2,RelGegevens!K$2))</f>
        <v/>
      </c>
      <c r="L580" s="5" t="str">
        <f>IF(INDEX('Afvalgegevens LMA'!$A$1:$BK$1003,RelGegevens!$A580+'Data LMA'!$A$2,RelGegevens!L$2)="","",INDEX('Afvalgegevens LMA'!$A$1:$BK$1003,RelGegevens!$A580+'Data LMA'!$A$2,RelGegevens!L$2))</f>
        <v/>
      </c>
      <c r="M580" s="5" t="str">
        <f>IF(INDEX('Afvalgegevens LMA'!$A$1:$BK$1003,RelGegevens!$A580+'Data LMA'!$A$2,RelGegevens!M$2)="","",INDEX('Afvalgegevens LMA'!$A$1:$BK$1003,RelGegevens!$A580+'Data LMA'!$A$2,RelGegevens!M$2))</f>
        <v/>
      </c>
    </row>
    <row r="581" spans="1:13" x14ac:dyDescent="0.25">
      <c r="A581" s="8">
        <f t="shared" si="54"/>
        <v>579</v>
      </c>
      <c r="B581" s="8" t="str">
        <f t="shared" si="55"/>
        <v/>
      </c>
      <c r="C581" s="8" t="str">
        <f t="shared" si="56"/>
        <v/>
      </c>
      <c r="D581" s="5">
        <f t="shared" si="57"/>
        <v>-1</v>
      </c>
      <c r="E581" s="5">
        <f t="shared" si="58"/>
        <v>-1</v>
      </c>
      <c r="F581" s="5" t="str">
        <f t="shared" si="59"/>
        <v/>
      </c>
      <c r="G581" s="5" t="str">
        <f>IF(INDEX('Afvalgegevens LMA'!$A$1:$BK$1003,RelGegevens!$A581+'Data LMA'!$A$2,RelGegevens!G$2)="","",INDEX('Afvalgegevens LMA'!$A$1:$BK$1003,RelGegevens!$A581+'Data LMA'!$A$2,RelGegevens!G$2))</f>
        <v/>
      </c>
      <c r="H581" s="5" t="str">
        <f>IF(INDEX('Afvalgegevens LMA'!$A$1:$BK$1003,RelGegevens!$A581+'Data LMA'!$A$2,RelGegevens!H$2)="","",INDEX('Afvalgegevens LMA'!$A$1:$BK$1003,RelGegevens!$A581+'Data LMA'!$A$2,RelGegevens!H$2))</f>
        <v/>
      </c>
      <c r="I581" s="5" t="str">
        <f>IF(INDEX('Afvalgegevens LMA'!$A$1:$BK$1003,RelGegevens!$A581+'Data LMA'!$A$2,RelGegevens!I$2)="","",INDEX('Afvalgegevens LMA'!$A$1:$BK$1003,RelGegevens!$A581+'Data LMA'!$A$2,RelGegevens!I$2))</f>
        <v/>
      </c>
      <c r="J581" s="5" t="str">
        <f>IF(INDEX('Afvalgegevens LMA'!$A$1:$BK$1003,RelGegevens!$A581+'Data LMA'!$A$2,RelGegevens!J$2)="","",INDEX('Afvalgegevens LMA'!$A$1:$BK$1003,RelGegevens!$A581+'Data LMA'!$A$2,RelGegevens!J$2))</f>
        <v/>
      </c>
      <c r="K581" s="5" t="str">
        <f>IF(INDEX('Afvalgegevens LMA'!$A$1:$BK$1003,RelGegevens!$A581+'Data LMA'!$A$2,RelGegevens!K$2)="","",INDEX('Afvalgegevens LMA'!$A$1:$BK$1003,RelGegevens!$A581+'Data LMA'!$A$2,RelGegevens!K$2))</f>
        <v/>
      </c>
      <c r="L581" s="5" t="str">
        <f>IF(INDEX('Afvalgegevens LMA'!$A$1:$BK$1003,RelGegevens!$A581+'Data LMA'!$A$2,RelGegevens!L$2)="","",INDEX('Afvalgegevens LMA'!$A$1:$BK$1003,RelGegevens!$A581+'Data LMA'!$A$2,RelGegevens!L$2))</f>
        <v/>
      </c>
      <c r="M581" s="5" t="str">
        <f>IF(INDEX('Afvalgegevens LMA'!$A$1:$BK$1003,RelGegevens!$A581+'Data LMA'!$A$2,RelGegevens!M$2)="","",INDEX('Afvalgegevens LMA'!$A$1:$BK$1003,RelGegevens!$A581+'Data LMA'!$A$2,RelGegevens!M$2))</f>
        <v/>
      </c>
    </row>
    <row r="582" spans="1:13" x14ac:dyDescent="0.25">
      <c r="A582" s="8">
        <f t="shared" si="54"/>
        <v>580</v>
      </c>
      <c r="B582" s="8" t="str">
        <f t="shared" si="55"/>
        <v/>
      </c>
      <c r="C582" s="8" t="str">
        <f t="shared" si="56"/>
        <v/>
      </c>
      <c r="D582" s="5">
        <f t="shared" si="57"/>
        <v>-1</v>
      </c>
      <c r="E582" s="5">
        <f t="shared" si="58"/>
        <v>-1</v>
      </c>
      <c r="F582" s="5" t="str">
        <f t="shared" si="59"/>
        <v/>
      </c>
      <c r="G582" s="5" t="str">
        <f>IF(INDEX('Afvalgegevens LMA'!$A$1:$BK$1003,RelGegevens!$A582+'Data LMA'!$A$2,RelGegevens!G$2)="","",INDEX('Afvalgegevens LMA'!$A$1:$BK$1003,RelGegevens!$A582+'Data LMA'!$A$2,RelGegevens!G$2))</f>
        <v/>
      </c>
      <c r="H582" s="5" t="str">
        <f>IF(INDEX('Afvalgegevens LMA'!$A$1:$BK$1003,RelGegevens!$A582+'Data LMA'!$A$2,RelGegevens!H$2)="","",INDEX('Afvalgegevens LMA'!$A$1:$BK$1003,RelGegevens!$A582+'Data LMA'!$A$2,RelGegevens!H$2))</f>
        <v/>
      </c>
      <c r="I582" s="5" t="str">
        <f>IF(INDEX('Afvalgegevens LMA'!$A$1:$BK$1003,RelGegevens!$A582+'Data LMA'!$A$2,RelGegevens!I$2)="","",INDEX('Afvalgegevens LMA'!$A$1:$BK$1003,RelGegevens!$A582+'Data LMA'!$A$2,RelGegevens!I$2))</f>
        <v/>
      </c>
      <c r="J582" s="5" t="str">
        <f>IF(INDEX('Afvalgegevens LMA'!$A$1:$BK$1003,RelGegevens!$A582+'Data LMA'!$A$2,RelGegevens!J$2)="","",INDEX('Afvalgegevens LMA'!$A$1:$BK$1003,RelGegevens!$A582+'Data LMA'!$A$2,RelGegevens!J$2))</f>
        <v/>
      </c>
      <c r="K582" s="5" t="str">
        <f>IF(INDEX('Afvalgegevens LMA'!$A$1:$BK$1003,RelGegevens!$A582+'Data LMA'!$A$2,RelGegevens!K$2)="","",INDEX('Afvalgegevens LMA'!$A$1:$BK$1003,RelGegevens!$A582+'Data LMA'!$A$2,RelGegevens!K$2))</f>
        <v/>
      </c>
      <c r="L582" s="5" t="str">
        <f>IF(INDEX('Afvalgegevens LMA'!$A$1:$BK$1003,RelGegevens!$A582+'Data LMA'!$A$2,RelGegevens!L$2)="","",INDEX('Afvalgegevens LMA'!$A$1:$BK$1003,RelGegevens!$A582+'Data LMA'!$A$2,RelGegevens!L$2))</f>
        <v/>
      </c>
      <c r="M582" s="5" t="str">
        <f>IF(INDEX('Afvalgegevens LMA'!$A$1:$BK$1003,RelGegevens!$A582+'Data LMA'!$A$2,RelGegevens!M$2)="","",INDEX('Afvalgegevens LMA'!$A$1:$BK$1003,RelGegevens!$A582+'Data LMA'!$A$2,RelGegevens!M$2))</f>
        <v/>
      </c>
    </row>
    <row r="583" spans="1:13" x14ac:dyDescent="0.25">
      <c r="A583" s="8">
        <f t="shared" si="54"/>
        <v>581</v>
      </c>
      <c r="B583" s="8" t="str">
        <f t="shared" si="55"/>
        <v/>
      </c>
      <c r="C583" s="8" t="str">
        <f t="shared" si="56"/>
        <v/>
      </c>
      <c r="D583" s="5">
        <f t="shared" si="57"/>
        <v>-1</v>
      </c>
      <c r="E583" s="5">
        <f t="shared" si="58"/>
        <v>-1</v>
      </c>
      <c r="F583" s="5" t="str">
        <f t="shared" si="59"/>
        <v/>
      </c>
      <c r="G583" s="5" t="str">
        <f>IF(INDEX('Afvalgegevens LMA'!$A$1:$BK$1003,RelGegevens!$A583+'Data LMA'!$A$2,RelGegevens!G$2)="","",INDEX('Afvalgegevens LMA'!$A$1:$BK$1003,RelGegevens!$A583+'Data LMA'!$A$2,RelGegevens!G$2))</f>
        <v/>
      </c>
      <c r="H583" s="5" t="str">
        <f>IF(INDEX('Afvalgegevens LMA'!$A$1:$BK$1003,RelGegevens!$A583+'Data LMA'!$A$2,RelGegevens!H$2)="","",INDEX('Afvalgegevens LMA'!$A$1:$BK$1003,RelGegevens!$A583+'Data LMA'!$A$2,RelGegevens!H$2))</f>
        <v/>
      </c>
      <c r="I583" s="5" t="str">
        <f>IF(INDEX('Afvalgegevens LMA'!$A$1:$BK$1003,RelGegevens!$A583+'Data LMA'!$A$2,RelGegevens!I$2)="","",INDEX('Afvalgegevens LMA'!$A$1:$BK$1003,RelGegevens!$A583+'Data LMA'!$A$2,RelGegevens!I$2))</f>
        <v/>
      </c>
      <c r="J583" s="5" t="str">
        <f>IF(INDEX('Afvalgegevens LMA'!$A$1:$BK$1003,RelGegevens!$A583+'Data LMA'!$A$2,RelGegevens!J$2)="","",INDEX('Afvalgegevens LMA'!$A$1:$BK$1003,RelGegevens!$A583+'Data LMA'!$A$2,RelGegevens!J$2))</f>
        <v/>
      </c>
      <c r="K583" s="5" t="str">
        <f>IF(INDEX('Afvalgegevens LMA'!$A$1:$BK$1003,RelGegevens!$A583+'Data LMA'!$A$2,RelGegevens!K$2)="","",INDEX('Afvalgegevens LMA'!$A$1:$BK$1003,RelGegevens!$A583+'Data LMA'!$A$2,RelGegevens!K$2))</f>
        <v/>
      </c>
      <c r="L583" s="5" t="str">
        <f>IF(INDEX('Afvalgegevens LMA'!$A$1:$BK$1003,RelGegevens!$A583+'Data LMA'!$A$2,RelGegevens!L$2)="","",INDEX('Afvalgegevens LMA'!$A$1:$BK$1003,RelGegevens!$A583+'Data LMA'!$A$2,RelGegevens!L$2))</f>
        <v/>
      </c>
      <c r="M583" s="5" t="str">
        <f>IF(INDEX('Afvalgegevens LMA'!$A$1:$BK$1003,RelGegevens!$A583+'Data LMA'!$A$2,RelGegevens!M$2)="","",INDEX('Afvalgegevens LMA'!$A$1:$BK$1003,RelGegevens!$A583+'Data LMA'!$A$2,RelGegevens!M$2))</f>
        <v/>
      </c>
    </row>
    <row r="584" spans="1:13" x14ac:dyDescent="0.25">
      <c r="A584" s="8">
        <f t="shared" si="54"/>
        <v>582</v>
      </c>
      <c r="B584" s="8" t="str">
        <f t="shared" si="55"/>
        <v/>
      </c>
      <c r="C584" s="8" t="str">
        <f t="shared" si="56"/>
        <v/>
      </c>
      <c r="D584" s="5">
        <f t="shared" si="57"/>
        <v>-1</v>
      </c>
      <c r="E584" s="5">
        <f t="shared" si="58"/>
        <v>-1</v>
      </c>
      <c r="F584" s="5" t="str">
        <f t="shared" si="59"/>
        <v/>
      </c>
      <c r="G584" s="5" t="str">
        <f>IF(INDEX('Afvalgegevens LMA'!$A$1:$BK$1003,RelGegevens!$A584+'Data LMA'!$A$2,RelGegevens!G$2)="","",INDEX('Afvalgegevens LMA'!$A$1:$BK$1003,RelGegevens!$A584+'Data LMA'!$A$2,RelGegevens!G$2))</f>
        <v/>
      </c>
      <c r="H584" s="5" t="str">
        <f>IF(INDEX('Afvalgegevens LMA'!$A$1:$BK$1003,RelGegevens!$A584+'Data LMA'!$A$2,RelGegevens!H$2)="","",INDEX('Afvalgegevens LMA'!$A$1:$BK$1003,RelGegevens!$A584+'Data LMA'!$A$2,RelGegevens!H$2))</f>
        <v/>
      </c>
      <c r="I584" s="5" t="str">
        <f>IF(INDEX('Afvalgegevens LMA'!$A$1:$BK$1003,RelGegevens!$A584+'Data LMA'!$A$2,RelGegevens!I$2)="","",INDEX('Afvalgegevens LMA'!$A$1:$BK$1003,RelGegevens!$A584+'Data LMA'!$A$2,RelGegevens!I$2))</f>
        <v/>
      </c>
      <c r="J584" s="5" t="str">
        <f>IF(INDEX('Afvalgegevens LMA'!$A$1:$BK$1003,RelGegevens!$A584+'Data LMA'!$A$2,RelGegevens!J$2)="","",INDEX('Afvalgegevens LMA'!$A$1:$BK$1003,RelGegevens!$A584+'Data LMA'!$A$2,RelGegevens!J$2))</f>
        <v/>
      </c>
      <c r="K584" s="5" t="str">
        <f>IF(INDEX('Afvalgegevens LMA'!$A$1:$BK$1003,RelGegevens!$A584+'Data LMA'!$A$2,RelGegevens!K$2)="","",INDEX('Afvalgegevens LMA'!$A$1:$BK$1003,RelGegevens!$A584+'Data LMA'!$A$2,RelGegevens!K$2))</f>
        <v/>
      </c>
      <c r="L584" s="5" t="str">
        <f>IF(INDEX('Afvalgegevens LMA'!$A$1:$BK$1003,RelGegevens!$A584+'Data LMA'!$A$2,RelGegevens!L$2)="","",INDEX('Afvalgegevens LMA'!$A$1:$BK$1003,RelGegevens!$A584+'Data LMA'!$A$2,RelGegevens!L$2))</f>
        <v/>
      </c>
      <c r="M584" s="5" t="str">
        <f>IF(INDEX('Afvalgegevens LMA'!$A$1:$BK$1003,RelGegevens!$A584+'Data LMA'!$A$2,RelGegevens!M$2)="","",INDEX('Afvalgegevens LMA'!$A$1:$BK$1003,RelGegevens!$A584+'Data LMA'!$A$2,RelGegevens!M$2))</f>
        <v/>
      </c>
    </row>
    <row r="585" spans="1:13" x14ac:dyDescent="0.25">
      <c r="A585" s="8">
        <f t="shared" si="54"/>
        <v>583</v>
      </c>
      <c r="B585" s="8" t="str">
        <f t="shared" si="55"/>
        <v/>
      </c>
      <c r="C585" s="8" t="str">
        <f t="shared" si="56"/>
        <v/>
      </c>
      <c r="D585" s="5">
        <f t="shared" si="57"/>
        <v>-1</v>
      </c>
      <c r="E585" s="5">
        <f t="shared" si="58"/>
        <v>-1</v>
      </c>
      <c r="F585" s="5" t="str">
        <f t="shared" si="59"/>
        <v/>
      </c>
      <c r="G585" s="5" t="str">
        <f>IF(INDEX('Afvalgegevens LMA'!$A$1:$BK$1003,RelGegevens!$A585+'Data LMA'!$A$2,RelGegevens!G$2)="","",INDEX('Afvalgegevens LMA'!$A$1:$BK$1003,RelGegevens!$A585+'Data LMA'!$A$2,RelGegevens!G$2))</f>
        <v/>
      </c>
      <c r="H585" s="5" t="str">
        <f>IF(INDEX('Afvalgegevens LMA'!$A$1:$BK$1003,RelGegevens!$A585+'Data LMA'!$A$2,RelGegevens!H$2)="","",INDEX('Afvalgegevens LMA'!$A$1:$BK$1003,RelGegevens!$A585+'Data LMA'!$A$2,RelGegevens!H$2))</f>
        <v/>
      </c>
      <c r="I585" s="5" t="str">
        <f>IF(INDEX('Afvalgegevens LMA'!$A$1:$BK$1003,RelGegevens!$A585+'Data LMA'!$A$2,RelGegevens!I$2)="","",INDEX('Afvalgegevens LMA'!$A$1:$BK$1003,RelGegevens!$A585+'Data LMA'!$A$2,RelGegevens!I$2))</f>
        <v/>
      </c>
      <c r="J585" s="5" t="str">
        <f>IF(INDEX('Afvalgegevens LMA'!$A$1:$BK$1003,RelGegevens!$A585+'Data LMA'!$A$2,RelGegevens!J$2)="","",INDEX('Afvalgegevens LMA'!$A$1:$BK$1003,RelGegevens!$A585+'Data LMA'!$A$2,RelGegevens!J$2))</f>
        <v/>
      </c>
      <c r="K585" s="5" t="str">
        <f>IF(INDEX('Afvalgegevens LMA'!$A$1:$BK$1003,RelGegevens!$A585+'Data LMA'!$A$2,RelGegevens!K$2)="","",INDEX('Afvalgegevens LMA'!$A$1:$BK$1003,RelGegevens!$A585+'Data LMA'!$A$2,RelGegevens!K$2))</f>
        <v/>
      </c>
      <c r="L585" s="5" t="str">
        <f>IF(INDEX('Afvalgegevens LMA'!$A$1:$BK$1003,RelGegevens!$A585+'Data LMA'!$A$2,RelGegevens!L$2)="","",INDEX('Afvalgegevens LMA'!$A$1:$BK$1003,RelGegevens!$A585+'Data LMA'!$A$2,RelGegevens!L$2))</f>
        <v/>
      </c>
      <c r="M585" s="5" t="str">
        <f>IF(INDEX('Afvalgegevens LMA'!$A$1:$BK$1003,RelGegevens!$A585+'Data LMA'!$A$2,RelGegevens!M$2)="","",INDEX('Afvalgegevens LMA'!$A$1:$BK$1003,RelGegevens!$A585+'Data LMA'!$A$2,RelGegevens!M$2))</f>
        <v/>
      </c>
    </row>
    <row r="586" spans="1:13" x14ac:dyDescent="0.25">
      <c r="A586" s="8">
        <f t="shared" si="54"/>
        <v>584</v>
      </c>
      <c r="B586" s="8" t="str">
        <f t="shared" si="55"/>
        <v/>
      </c>
      <c r="C586" s="8" t="str">
        <f t="shared" si="56"/>
        <v/>
      </c>
      <c r="D586" s="5">
        <f t="shared" si="57"/>
        <v>-1</v>
      </c>
      <c r="E586" s="5">
        <f t="shared" si="58"/>
        <v>-1</v>
      </c>
      <c r="F586" s="5" t="str">
        <f t="shared" si="59"/>
        <v/>
      </c>
      <c r="G586" s="5" t="str">
        <f>IF(INDEX('Afvalgegevens LMA'!$A$1:$BK$1003,RelGegevens!$A586+'Data LMA'!$A$2,RelGegevens!G$2)="","",INDEX('Afvalgegevens LMA'!$A$1:$BK$1003,RelGegevens!$A586+'Data LMA'!$A$2,RelGegevens!G$2))</f>
        <v/>
      </c>
      <c r="H586" s="5" t="str">
        <f>IF(INDEX('Afvalgegevens LMA'!$A$1:$BK$1003,RelGegevens!$A586+'Data LMA'!$A$2,RelGegevens!H$2)="","",INDEX('Afvalgegevens LMA'!$A$1:$BK$1003,RelGegevens!$A586+'Data LMA'!$A$2,RelGegevens!H$2))</f>
        <v/>
      </c>
      <c r="I586" s="5" t="str">
        <f>IF(INDEX('Afvalgegevens LMA'!$A$1:$BK$1003,RelGegevens!$A586+'Data LMA'!$A$2,RelGegevens!I$2)="","",INDEX('Afvalgegevens LMA'!$A$1:$BK$1003,RelGegevens!$A586+'Data LMA'!$A$2,RelGegevens!I$2))</f>
        <v/>
      </c>
      <c r="J586" s="5" t="str">
        <f>IF(INDEX('Afvalgegevens LMA'!$A$1:$BK$1003,RelGegevens!$A586+'Data LMA'!$A$2,RelGegevens!J$2)="","",INDEX('Afvalgegevens LMA'!$A$1:$BK$1003,RelGegevens!$A586+'Data LMA'!$A$2,RelGegevens!J$2))</f>
        <v/>
      </c>
      <c r="K586" s="5" t="str">
        <f>IF(INDEX('Afvalgegevens LMA'!$A$1:$BK$1003,RelGegevens!$A586+'Data LMA'!$A$2,RelGegevens!K$2)="","",INDEX('Afvalgegevens LMA'!$A$1:$BK$1003,RelGegevens!$A586+'Data LMA'!$A$2,RelGegevens!K$2))</f>
        <v/>
      </c>
      <c r="L586" s="5" t="str">
        <f>IF(INDEX('Afvalgegevens LMA'!$A$1:$BK$1003,RelGegevens!$A586+'Data LMA'!$A$2,RelGegevens!L$2)="","",INDEX('Afvalgegevens LMA'!$A$1:$BK$1003,RelGegevens!$A586+'Data LMA'!$A$2,RelGegevens!L$2))</f>
        <v/>
      </c>
      <c r="M586" s="5" t="str">
        <f>IF(INDEX('Afvalgegevens LMA'!$A$1:$BK$1003,RelGegevens!$A586+'Data LMA'!$A$2,RelGegevens!M$2)="","",INDEX('Afvalgegevens LMA'!$A$1:$BK$1003,RelGegevens!$A586+'Data LMA'!$A$2,RelGegevens!M$2))</f>
        <v/>
      </c>
    </row>
    <row r="587" spans="1:13" x14ac:dyDescent="0.25">
      <c r="A587" s="8">
        <f t="shared" si="54"/>
        <v>585</v>
      </c>
      <c r="B587" s="8" t="str">
        <f t="shared" si="55"/>
        <v/>
      </c>
      <c r="C587" s="8" t="str">
        <f t="shared" si="56"/>
        <v/>
      </c>
      <c r="D587" s="5">
        <f t="shared" si="57"/>
        <v>-1</v>
      </c>
      <c r="E587" s="5">
        <f t="shared" si="58"/>
        <v>-1</v>
      </c>
      <c r="F587" s="5" t="str">
        <f t="shared" si="59"/>
        <v/>
      </c>
      <c r="G587" s="5" t="str">
        <f>IF(INDEX('Afvalgegevens LMA'!$A$1:$BK$1003,RelGegevens!$A587+'Data LMA'!$A$2,RelGegevens!G$2)="","",INDEX('Afvalgegevens LMA'!$A$1:$BK$1003,RelGegevens!$A587+'Data LMA'!$A$2,RelGegevens!G$2))</f>
        <v/>
      </c>
      <c r="H587" s="5" t="str">
        <f>IF(INDEX('Afvalgegevens LMA'!$A$1:$BK$1003,RelGegevens!$A587+'Data LMA'!$A$2,RelGegevens!H$2)="","",INDEX('Afvalgegevens LMA'!$A$1:$BK$1003,RelGegevens!$A587+'Data LMA'!$A$2,RelGegevens!H$2))</f>
        <v/>
      </c>
      <c r="I587" s="5" t="str">
        <f>IF(INDEX('Afvalgegevens LMA'!$A$1:$BK$1003,RelGegevens!$A587+'Data LMA'!$A$2,RelGegevens!I$2)="","",INDEX('Afvalgegevens LMA'!$A$1:$BK$1003,RelGegevens!$A587+'Data LMA'!$A$2,RelGegevens!I$2))</f>
        <v/>
      </c>
      <c r="J587" s="5" t="str">
        <f>IF(INDEX('Afvalgegevens LMA'!$A$1:$BK$1003,RelGegevens!$A587+'Data LMA'!$A$2,RelGegevens!J$2)="","",INDEX('Afvalgegevens LMA'!$A$1:$BK$1003,RelGegevens!$A587+'Data LMA'!$A$2,RelGegevens!J$2))</f>
        <v/>
      </c>
      <c r="K587" s="5" t="str">
        <f>IF(INDEX('Afvalgegevens LMA'!$A$1:$BK$1003,RelGegevens!$A587+'Data LMA'!$A$2,RelGegevens!K$2)="","",INDEX('Afvalgegevens LMA'!$A$1:$BK$1003,RelGegevens!$A587+'Data LMA'!$A$2,RelGegevens!K$2))</f>
        <v/>
      </c>
      <c r="L587" s="5" t="str">
        <f>IF(INDEX('Afvalgegevens LMA'!$A$1:$BK$1003,RelGegevens!$A587+'Data LMA'!$A$2,RelGegevens!L$2)="","",INDEX('Afvalgegevens LMA'!$A$1:$BK$1003,RelGegevens!$A587+'Data LMA'!$A$2,RelGegevens!L$2))</f>
        <v/>
      </c>
      <c r="M587" s="5" t="str">
        <f>IF(INDEX('Afvalgegevens LMA'!$A$1:$BK$1003,RelGegevens!$A587+'Data LMA'!$A$2,RelGegevens!M$2)="","",INDEX('Afvalgegevens LMA'!$A$1:$BK$1003,RelGegevens!$A587+'Data LMA'!$A$2,RelGegevens!M$2))</f>
        <v/>
      </c>
    </row>
    <row r="588" spans="1:13" x14ac:dyDescent="0.25">
      <c r="A588" s="8">
        <f t="shared" si="54"/>
        <v>586</v>
      </c>
      <c r="B588" s="8" t="str">
        <f t="shared" si="55"/>
        <v/>
      </c>
      <c r="C588" s="8" t="str">
        <f t="shared" si="56"/>
        <v/>
      </c>
      <c r="D588" s="5">
        <f t="shared" si="57"/>
        <v>-1</v>
      </c>
      <c r="E588" s="5">
        <f t="shared" si="58"/>
        <v>-1</v>
      </c>
      <c r="F588" s="5" t="str">
        <f t="shared" si="59"/>
        <v/>
      </c>
      <c r="G588" s="5" t="str">
        <f>IF(INDEX('Afvalgegevens LMA'!$A$1:$BK$1003,RelGegevens!$A588+'Data LMA'!$A$2,RelGegevens!G$2)="","",INDEX('Afvalgegevens LMA'!$A$1:$BK$1003,RelGegevens!$A588+'Data LMA'!$A$2,RelGegevens!G$2))</f>
        <v/>
      </c>
      <c r="H588" s="5" t="str">
        <f>IF(INDEX('Afvalgegevens LMA'!$A$1:$BK$1003,RelGegevens!$A588+'Data LMA'!$A$2,RelGegevens!H$2)="","",INDEX('Afvalgegevens LMA'!$A$1:$BK$1003,RelGegevens!$A588+'Data LMA'!$A$2,RelGegevens!H$2))</f>
        <v/>
      </c>
      <c r="I588" s="5" t="str">
        <f>IF(INDEX('Afvalgegevens LMA'!$A$1:$BK$1003,RelGegevens!$A588+'Data LMA'!$A$2,RelGegevens!I$2)="","",INDEX('Afvalgegevens LMA'!$A$1:$BK$1003,RelGegevens!$A588+'Data LMA'!$A$2,RelGegevens!I$2))</f>
        <v/>
      </c>
      <c r="J588" s="5" t="str">
        <f>IF(INDEX('Afvalgegevens LMA'!$A$1:$BK$1003,RelGegevens!$A588+'Data LMA'!$A$2,RelGegevens!J$2)="","",INDEX('Afvalgegevens LMA'!$A$1:$BK$1003,RelGegevens!$A588+'Data LMA'!$A$2,RelGegevens!J$2))</f>
        <v/>
      </c>
      <c r="K588" s="5" t="str">
        <f>IF(INDEX('Afvalgegevens LMA'!$A$1:$BK$1003,RelGegevens!$A588+'Data LMA'!$A$2,RelGegevens!K$2)="","",INDEX('Afvalgegevens LMA'!$A$1:$BK$1003,RelGegevens!$A588+'Data LMA'!$A$2,RelGegevens!K$2))</f>
        <v/>
      </c>
      <c r="L588" s="5" t="str">
        <f>IF(INDEX('Afvalgegevens LMA'!$A$1:$BK$1003,RelGegevens!$A588+'Data LMA'!$A$2,RelGegevens!L$2)="","",INDEX('Afvalgegevens LMA'!$A$1:$BK$1003,RelGegevens!$A588+'Data LMA'!$A$2,RelGegevens!L$2))</f>
        <v/>
      </c>
      <c r="M588" s="5" t="str">
        <f>IF(INDEX('Afvalgegevens LMA'!$A$1:$BK$1003,RelGegevens!$A588+'Data LMA'!$A$2,RelGegevens!M$2)="","",INDEX('Afvalgegevens LMA'!$A$1:$BK$1003,RelGegevens!$A588+'Data LMA'!$A$2,RelGegevens!M$2))</f>
        <v/>
      </c>
    </row>
    <row r="589" spans="1:13" x14ac:dyDescent="0.25">
      <c r="A589" s="8">
        <f t="shared" si="54"/>
        <v>587</v>
      </c>
      <c r="B589" s="8" t="str">
        <f t="shared" si="55"/>
        <v/>
      </c>
      <c r="C589" s="8" t="str">
        <f t="shared" si="56"/>
        <v/>
      </c>
      <c r="D589" s="5">
        <f t="shared" si="57"/>
        <v>-1</v>
      </c>
      <c r="E589" s="5">
        <f t="shared" si="58"/>
        <v>-1</v>
      </c>
      <c r="F589" s="5" t="str">
        <f t="shared" si="59"/>
        <v/>
      </c>
      <c r="G589" s="5" t="str">
        <f>IF(INDEX('Afvalgegevens LMA'!$A$1:$BK$1003,RelGegevens!$A589+'Data LMA'!$A$2,RelGegevens!G$2)="","",INDEX('Afvalgegevens LMA'!$A$1:$BK$1003,RelGegevens!$A589+'Data LMA'!$A$2,RelGegevens!G$2))</f>
        <v/>
      </c>
      <c r="H589" s="5" t="str">
        <f>IF(INDEX('Afvalgegevens LMA'!$A$1:$BK$1003,RelGegevens!$A589+'Data LMA'!$A$2,RelGegevens!H$2)="","",INDEX('Afvalgegevens LMA'!$A$1:$BK$1003,RelGegevens!$A589+'Data LMA'!$A$2,RelGegevens!H$2))</f>
        <v/>
      </c>
      <c r="I589" s="5" t="str">
        <f>IF(INDEX('Afvalgegevens LMA'!$A$1:$BK$1003,RelGegevens!$A589+'Data LMA'!$A$2,RelGegevens!I$2)="","",INDEX('Afvalgegevens LMA'!$A$1:$BK$1003,RelGegevens!$A589+'Data LMA'!$A$2,RelGegevens!I$2))</f>
        <v/>
      </c>
      <c r="J589" s="5" t="str">
        <f>IF(INDEX('Afvalgegevens LMA'!$A$1:$BK$1003,RelGegevens!$A589+'Data LMA'!$A$2,RelGegevens!J$2)="","",INDEX('Afvalgegevens LMA'!$A$1:$BK$1003,RelGegevens!$A589+'Data LMA'!$A$2,RelGegevens!J$2))</f>
        <v/>
      </c>
      <c r="K589" s="5" t="str">
        <f>IF(INDEX('Afvalgegevens LMA'!$A$1:$BK$1003,RelGegevens!$A589+'Data LMA'!$A$2,RelGegevens!K$2)="","",INDEX('Afvalgegevens LMA'!$A$1:$BK$1003,RelGegevens!$A589+'Data LMA'!$A$2,RelGegevens!K$2))</f>
        <v/>
      </c>
      <c r="L589" s="5" t="str">
        <f>IF(INDEX('Afvalgegevens LMA'!$A$1:$BK$1003,RelGegevens!$A589+'Data LMA'!$A$2,RelGegevens!L$2)="","",INDEX('Afvalgegevens LMA'!$A$1:$BK$1003,RelGegevens!$A589+'Data LMA'!$A$2,RelGegevens!L$2))</f>
        <v/>
      </c>
      <c r="M589" s="5" t="str">
        <f>IF(INDEX('Afvalgegevens LMA'!$A$1:$BK$1003,RelGegevens!$A589+'Data LMA'!$A$2,RelGegevens!M$2)="","",INDEX('Afvalgegevens LMA'!$A$1:$BK$1003,RelGegevens!$A589+'Data LMA'!$A$2,RelGegevens!M$2))</f>
        <v/>
      </c>
    </row>
    <row r="590" spans="1:13" x14ac:dyDescent="0.25">
      <c r="A590" s="8">
        <f t="shared" ref="A590:A653" si="60">A589+1</f>
        <v>588</v>
      </c>
      <c r="B590" s="8" t="str">
        <f t="shared" ref="B590:B653" si="61">IF(ISNUMBER(FIND(G590,B589)),B589,CONCATENATE(B589,"/",G590))</f>
        <v/>
      </c>
      <c r="C590" s="8" t="str">
        <f t="shared" ref="C590:C653" si="62">IF(ISNUMBER(FIND(I590,C589)),C589,CONCATENATE(C589,"/",I590))</f>
        <v/>
      </c>
      <c r="D590" s="5">
        <f t="shared" ref="D590:D653" si="63">IF(ISNUMBER(FIND(G590,B589)),-ABS(D589),ABS(D589)+1)</f>
        <v>-1</v>
      </c>
      <c r="E590" s="5">
        <f t="shared" ref="E590:E653" si="64">IF(ISNUMBER(FIND(I590,C589)),-ABS(E589),ABS(E589)+1)</f>
        <v>-1</v>
      </c>
      <c r="F590" s="5" t="str">
        <f t="shared" ref="F590:F653" si="65">IF(AND(G590&lt;&gt;"",I590&lt;&gt;""),CONCATENATE(G590,"-",I590),"")</f>
        <v/>
      </c>
      <c r="G590" s="5" t="str">
        <f>IF(INDEX('Afvalgegevens LMA'!$A$1:$BK$1003,RelGegevens!$A590+'Data LMA'!$A$2,RelGegevens!G$2)="","",INDEX('Afvalgegevens LMA'!$A$1:$BK$1003,RelGegevens!$A590+'Data LMA'!$A$2,RelGegevens!G$2))</f>
        <v/>
      </c>
      <c r="H590" s="5" t="str">
        <f>IF(INDEX('Afvalgegevens LMA'!$A$1:$BK$1003,RelGegevens!$A590+'Data LMA'!$A$2,RelGegevens!H$2)="","",INDEX('Afvalgegevens LMA'!$A$1:$BK$1003,RelGegevens!$A590+'Data LMA'!$A$2,RelGegevens!H$2))</f>
        <v/>
      </c>
      <c r="I590" s="5" t="str">
        <f>IF(INDEX('Afvalgegevens LMA'!$A$1:$BK$1003,RelGegevens!$A590+'Data LMA'!$A$2,RelGegevens!I$2)="","",INDEX('Afvalgegevens LMA'!$A$1:$BK$1003,RelGegevens!$A590+'Data LMA'!$A$2,RelGegevens!I$2))</f>
        <v/>
      </c>
      <c r="J590" s="5" t="str">
        <f>IF(INDEX('Afvalgegevens LMA'!$A$1:$BK$1003,RelGegevens!$A590+'Data LMA'!$A$2,RelGegevens!J$2)="","",INDEX('Afvalgegevens LMA'!$A$1:$BK$1003,RelGegevens!$A590+'Data LMA'!$A$2,RelGegevens!J$2))</f>
        <v/>
      </c>
      <c r="K590" s="5" t="str">
        <f>IF(INDEX('Afvalgegevens LMA'!$A$1:$BK$1003,RelGegevens!$A590+'Data LMA'!$A$2,RelGegevens!K$2)="","",INDEX('Afvalgegevens LMA'!$A$1:$BK$1003,RelGegevens!$A590+'Data LMA'!$A$2,RelGegevens!K$2))</f>
        <v/>
      </c>
      <c r="L590" s="5" t="str">
        <f>IF(INDEX('Afvalgegevens LMA'!$A$1:$BK$1003,RelGegevens!$A590+'Data LMA'!$A$2,RelGegevens!L$2)="","",INDEX('Afvalgegevens LMA'!$A$1:$BK$1003,RelGegevens!$A590+'Data LMA'!$A$2,RelGegevens!L$2))</f>
        <v/>
      </c>
      <c r="M590" s="5" t="str">
        <f>IF(INDEX('Afvalgegevens LMA'!$A$1:$BK$1003,RelGegevens!$A590+'Data LMA'!$A$2,RelGegevens!M$2)="","",INDEX('Afvalgegevens LMA'!$A$1:$BK$1003,RelGegevens!$A590+'Data LMA'!$A$2,RelGegevens!M$2))</f>
        <v/>
      </c>
    </row>
    <row r="591" spans="1:13" x14ac:dyDescent="0.25">
      <c r="A591" s="8">
        <f t="shared" si="60"/>
        <v>589</v>
      </c>
      <c r="B591" s="8" t="str">
        <f t="shared" si="61"/>
        <v/>
      </c>
      <c r="C591" s="8" t="str">
        <f t="shared" si="62"/>
        <v/>
      </c>
      <c r="D591" s="5">
        <f t="shared" si="63"/>
        <v>-1</v>
      </c>
      <c r="E591" s="5">
        <f t="shared" si="64"/>
        <v>-1</v>
      </c>
      <c r="F591" s="5" t="str">
        <f t="shared" si="65"/>
        <v/>
      </c>
      <c r="G591" s="5" t="str">
        <f>IF(INDEX('Afvalgegevens LMA'!$A$1:$BK$1003,RelGegevens!$A591+'Data LMA'!$A$2,RelGegevens!G$2)="","",INDEX('Afvalgegevens LMA'!$A$1:$BK$1003,RelGegevens!$A591+'Data LMA'!$A$2,RelGegevens!G$2))</f>
        <v/>
      </c>
      <c r="H591" s="5" t="str">
        <f>IF(INDEX('Afvalgegevens LMA'!$A$1:$BK$1003,RelGegevens!$A591+'Data LMA'!$A$2,RelGegevens!H$2)="","",INDEX('Afvalgegevens LMA'!$A$1:$BK$1003,RelGegevens!$A591+'Data LMA'!$A$2,RelGegevens!H$2))</f>
        <v/>
      </c>
      <c r="I591" s="5" t="str">
        <f>IF(INDEX('Afvalgegevens LMA'!$A$1:$BK$1003,RelGegevens!$A591+'Data LMA'!$A$2,RelGegevens!I$2)="","",INDEX('Afvalgegevens LMA'!$A$1:$BK$1003,RelGegevens!$A591+'Data LMA'!$A$2,RelGegevens!I$2))</f>
        <v/>
      </c>
      <c r="J591" s="5" t="str">
        <f>IF(INDEX('Afvalgegevens LMA'!$A$1:$BK$1003,RelGegevens!$A591+'Data LMA'!$A$2,RelGegevens!J$2)="","",INDEX('Afvalgegevens LMA'!$A$1:$BK$1003,RelGegevens!$A591+'Data LMA'!$A$2,RelGegevens!J$2))</f>
        <v/>
      </c>
      <c r="K591" s="5" t="str">
        <f>IF(INDEX('Afvalgegevens LMA'!$A$1:$BK$1003,RelGegevens!$A591+'Data LMA'!$A$2,RelGegevens!K$2)="","",INDEX('Afvalgegevens LMA'!$A$1:$BK$1003,RelGegevens!$A591+'Data LMA'!$A$2,RelGegevens!K$2))</f>
        <v/>
      </c>
      <c r="L591" s="5" t="str">
        <f>IF(INDEX('Afvalgegevens LMA'!$A$1:$BK$1003,RelGegevens!$A591+'Data LMA'!$A$2,RelGegevens!L$2)="","",INDEX('Afvalgegevens LMA'!$A$1:$BK$1003,RelGegevens!$A591+'Data LMA'!$A$2,RelGegevens!L$2))</f>
        <v/>
      </c>
      <c r="M591" s="5" t="str">
        <f>IF(INDEX('Afvalgegevens LMA'!$A$1:$BK$1003,RelGegevens!$A591+'Data LMA'!$A$2,RelGegevens!M$2)="","",INDEX('Afvalgegevens LMA'!$A$1:$BK$1003,RelGegevens!$A591+'Data LMA'!$A$2,RelGegevens!M$2))</f>
        <v/>
      </c>
    </row>
    <row r="592" spans="1:13" x14ac:dyDescent="0.25">
      <c r="A592" s="8">
        <f t="shared" si="60"/>
        <v>590</v>
      </c>
      <c r="B592" s="8" t="str">
        <f t="shared" si="61"/>
        <v/>
      </c>
      <c r="C592" s="8" t="str">
        <f t="shared" si="62"/>
        <v/>
      </c>
      <c r="D592" s="5">
        <f t="shared" si="63"/>
        <v>-1</v>
      </c>
      <c r="E592" s="5">
        <f t="shared" si="64"/>
        <v>-1</v>
      </c>
      <c r="F592" s="5" t="str">
        <f t="shared" si="65"/>
        <v/>
      </c>
      <c r="G592" s="5" t="str">
        <f>IF(INDEX('Afvalgegevens LMA'!$A$1:$BK$1003,RelGegevens!$A592+'Data LMA'!$A$2,RelGegevens!G$2)="","",INDEX('Afvalgegevens LMA'!$A$1:$BK$1003,RelGegevens!$A592+'Data LMA'!$A$2,RelGegevens!G$2))</f>
        <v/>
      </c>
      <c r="H592" s="5" t="str">
        <f>IF(INDEX('Afvalgegevens LMA'!$A$1:$BK$1003,RelGegevens!$A592+'Data LMA'!$A$2,RelGegevens!H$2)="","",INDEX('Afvalgegevens LMA'!$A$1:$BK$1003,RelGegevens!$A592+'Data LMA'!$A$2,RelGegevens!H$2))</f>
        <v/>
      </c>
      <c r="I592" s="5" t="str">
        <f>IF(INDEX('Afvalgegevens LMA'!$A$1:$BK$1003,RelGegevens!$A592+'Data LMA'!$A$2,RelGegevens!I$2)="","",INDEX('Afvalgegevens LMA'!$A$1:$BK$1003,RelGegevens!$A592+'Data LMA'!$A$2,RelGegevens!I$2))</f>
        <v/>
      </c>
      <c r="J592" s="5" t="str">
        <f>IF(INDEX('Afvalgegevens LMA'!$A$1:$BK$1003,RelGegevens!$A592+'Data LMA'!$A$2,RelGegevens!J$2)="","",INDEX('Afvalgegevens LMA'!$A$1:$BK$1003,RelGegevens!$A592+'Data LMA'!$A$2,RelGegevens!J$2))</f>
        <v/>
      </c>
      <c r="K592" s="5" t="str">
        <f>IF(INDEX('Afvalgegevens LMA'!$A$1:$BK$1003,RelGegevens!$A592+'Data LMA'!$A$2,RelGegevens!K$2)="","",INDEX('Afvalgegevens LMA'!$A$1:$BK$1003,RelGegevens!$A592+'Data LMA'!$A$2,RelGegevens!K$2))</f>
        <v/>
      </c>
      <c r="L592" s="5" t="str">
        <f>IF(INDEX('Afvalgegevens LMA'!$A$1:$BK$1003,RelGegevens!$A592+'Data LMA'!$A$2,RelGegevens!L$2)="","",INDEX('Afvalgegevens LMA'!$A$1:$BK$1003,RelGegevens!$A592+'Data LMA'!$A$2,RelGegevens!L$2))</f>
        <v/>
      </c>
      <c r="M592" s="5" t="str">
        <f>IF(INDEX('Afvalgegevens LMA'!$A$1:$BK$1003,RelGegevens!$A592+'Data LMA'!$A$2,RelGegevens!M$2)="","",INDEX('Afvalgegevens LMA'!$A$1:$BK$1003,RelGegevens!$A592+'Data LMA'!$A$2,RelGegevens!M$2))</f>
        <v/>
      </c>
    </row>
    <row r="593" spans="1:13" x14ac:dyDescent="0.25">
      <c r="A593" s="8">
        <f t="shared" si="60"/>
        <v>591</v>
      </c>
      <c r="B593" s="8" t="str">
        <f t="shared" si="61"/>
        <v/>
      </c>
      <c r="C593" s="8" t="str">
        <f t="shared" si="62"/>
        <v/>
      </c>
      <c r="D593" s="5">
        <f t="shared" si="63"/>
        <v>-1</v>
      </c>
      <c r="E593" s="5">
        <f t="shared" si="64"/>
        <v>-1</v>
      </c>
      <c r="F593" s="5" t="str">
        <f t="shared" si="65"/>
        <v/>
      </c>
      <c r="G593" s="5" t="str">
        <f>IF(INDEX('Afvalgegevens LMA'!$A$1:$BK$1003,RelGegevens!$A593+'Data LMA'!$A$2,RelGegevens!G$2)="","",INDEX('Afvalgegevens LMA'!$A$1:$BK$1003,RelGegevens!$A593+'Data LMA'!$A$2,RelGegevens!G$2))</f>
        <v/>
      </c>
      <c r="H593" s="5" t="str">
        <f>IF(INDEX('Afvalgegevens LMA'!$A$1:$BK$1003,RelGegevens!$A593+'Data LMA'!$A$2,RelGegevens!H$2)="","",INDEX('Afvalgegevens LMA'!$A$1:$BK$1003,RelGegevens!$A593+'Data LMA'!$A$2,RelGegevens!H$2))</f>
        <v/>
      </c>
      <c r="I593" s="5" t="str">
        <f>IF(INDEX('Afvalgegevens LMA'!$A$1:$BK$1003,RelGegevens!$A593+'Data LMA'!$A$2,RelGegevens!I$2)="","",INDEX('Afvalgegevens LMA'!$A$1:$BK$1003,RelGegevens!$A593+'Data LMA'!$A$2,RelGegevens!I$2))</f>
        <v/>
      </c>
      <c r="J593" s="5" t="str">
        <f>IF(INDEX('Afvalgegevens LMA'!$A$1:$BK$1003,RelGegevens!$A593+'Data LMA'!$A$2,RelGegevens!J$2)="","",INDEX('Afvalgegevens LMA'!$A$1:$BK$1003,RelGegevens!$A593+'Data LMA'!$A$2,RelGegevens!J$2))</f>
        <v/>
      </c>
      <c r="K593" s="5" t="str">
        <f>IF(INDEX('Afvalgegevens LMA'!$A$1:$BK$1003,RelGegevens!$A593+'Data LMA'!$A$2,RelGegevens!K$2)="","",INDEX('Afvalgegevens LMA'!$A$1:$BK$1003,RelGegevens!$A593+'Data LMA'!$A$2,RelGegevens!K$2))</f>
        <v/>
      </c>
      <c r="L593" s="5" t="str">
        <f>IF(INDEX('Afvalgegevens LMA'!$A$1:$BK$1003,RelGegevens!$A593+'Data LMA'!$A$2,RelGegevens!L$2)="","",INDEX('Afvalgegevens LMA'!$A$1:$BK$1003,RelGegevens!$A593+'Data LMA'!$A$2,RelGegevens!L$2))</f>
        <v/>
      </c>
      <c r="M593" s="5" t="str">
        <f>IF(INDEX('Afvalgegevens LMA'!$A$1:$BK$1003,RelGegevens!$A593+'Data LMA'!$A$2,RelGegevens!M$2)="","",INDEX('Afvalgegevens LMA'!$A$1:$BK$1003,RelGegevens!$A593+'Data LMA'!$A$2,RelGegevens!M$2))</f>
        <v/>
      </c>
    </row>
    <row r="594" spans="1:13" x14ac:dyDescent="0.25">
      <c r="A594" s="8">
        <f t="shared" si="60"/>
        <v>592</v>
      </c>
      <c r="B594" s="8" t="str">
        <f t="shared" si="61"/>
        <v/>
      </c>
      <c r="C594" s="8" t="str">
        <f t="shared" si="62"/>
        <v/>
      </c>
      <c r="D594" s="5">
        <f t="shared" si="63"/>
        <v>-1</v>
      </c>
      <c r="E594" s="5">
        <f t="shared" si="64"/>
        <v>-1</v>
      </c>
      <c r="F594" s="5" t="str">
        <f t="shared" si="65"/>
        <v/>
      </c>
      <c r="G594" s="5" t="str">
        <f>IF(INDEX('Afvalgegevens LMA'!$A$1:$BK$1003,RelGegevens!$A594+'Data LMA'!$A$2,RelGegevens!G$2)="","",INDEX('Afvalgegevens LMA'!$A$1:$BK$1003,RelGegevens!$A594+'Data LMA'!$A$2,RelGegevens!G$2))</f>
        <v/>
      </c>
      <c r="H594" s="5" t="str">
        <f>IF(INDEX('Afvalgegevens LMA'!$A$1:$BK$1003,RelGegevens!$A594+'Data LMA'!$A$2,RelGegevens!H$2)="","",INDEX('Afvalgegevens LMA'!$A$1:$BK$1003,RelGegevens!$A594+'Data LMA'!$A$2,RelGegevens!H$2))</f>
        <v/>
      </c>
      <c r="I594" s="5" t="str">
        <f>IF(INDEX('Afvalgegevens LMA'!$A$1:$BK$1003,RelGegevens!$A594+'Data LMA'!$A$2,RelGegevens!I$2)="","",INDEX('Afvalgegevens LMA'!$A$1:$BK$1003,RelGegevens!$A594+'Data LMA'!$A$2,RelGegevens!I$2))</f>
        <v/>
      </c>
      <c r="J594" s="5" t="str">
        <f>IF(INDEX('Afvalgegevens LMA'!$A$1:$BK$1003,RelGegevens!$A594+'Data LMA'!$A$2,RelGegevens!J$2)="","",INDEX('Afvalgegevens LMA'!$A$1:$BK$1003,RelGegevens!$A594+'Data LMA'!$A$2,RelGegevens!J$2))</f>
        <v/>
      </c>
      <c r="K594" s="5" t="str">
        <f>IF(INDEX('Afvalgegevens LMA'!$A$1:$BK$1003,RelGegevens!$A594+'Data LMA'!$A$2,RelGegevens!K$2)="","",INDEX('Afvalgegevens LMA'!$A$1:$BK$1003,RelGegevens!$A594+'Data LMA'!$A$2,RelGegevens!K$2))</f>
        <v/>
      </c>
      <c r="L594" s="5" t="str">
        <f>IF(INDEX('Afvalgegevens LMA'!$A$1:$BK$1003,RelGegevens!$A594+'Data LMA'!$A$2,RelGegevens!L$2)="","",INDEX('Afvalgegevens LMA'!$A$1:$BK$1003,RelGegevens!$A594+'Data LMA'!$A$2,RelGegevens!L$2))</f>
        <v/>
      </c>
      <c r="M594" s="5" t="str">
        <f>IF(INDEX('Afvalgegevens LMA'!$A$1:$BK$1003,RelGegevens!$A594+'Data LMA'!$A$2,RelGegevens!M$2)="","",INDEX('Afvalgegevens LMA'!$A$1:$BK$1003,RelGegevens!$A594+'Data LMA'!$A$2,RelGegevens!M$2))</f>
        <v/>
      </c>
    </row>
    <row r="595" spans="1:13" x14ac:dyDescent="0.25">
      <c r="A595" s="8">
        <f t="shared" si="60"/>
        <v>593</v>
      </c>
      <c r="B595" s="8" t="str">
        <f t="shared" si="61"/>
        <v/>
      </c>
      <c r="C595" s="8" t="str">
        <f t="shared" si="62"/>
        <v/>
      </c>
      <c r="D595" s="5">
        <f t="shared" si="63"/>
        <v>-1</v>
      </c>
      <c r="E595" s="5">
        <f t="shared" si="64"/>
        <v>-1</v>
      </c>
      <c r="F595" s="5" t="str">
        <f t="shared" si="65"/>
        <v/>
      </c>
      <c r="G595" s="5" t="str">
        <f>IF(INDEX('Afvalgegevens LMA'!$A$1:$BK$1003,RelGegevens!$A595+'Data LMA'!$A$2,RelGegevens!G$2)="","",INDEX('Afvalgegevens LMA'!$A$1:$BK$1003,RelGegevens!$A595+'Data LMA'!$A$2,RelGegevens!G$2))</f>
        <v/>
      </c>
      <c r="H595" s="5" t="str">
        <f>IF(INDEX('Afvalgegevens LMA'!$A$1:$BK$1003,RelGegevens!$A595+'Data LMA'!$A$2,RelGegevens!H$2)="","",INDEX('Afvalgegevens LMA'!$A$1:$BK$1003,RelGegevens!$A595+'Data LMA'!$A$2,RelGegevens!H$2))</f>
        <v/>
      </c>
      <c r="I595" s="5" t="str">
        <f>IF(INDEX('Afvalgegevens LMA'!$A$1:$BK$1003,RelGegevens!$A595+'Data LMA'!$A$2,RelGegevens!I$2)="","",INDEX('Afvalgegevens LMA'!$A$1:$BK$1003,RelGegevens!$A595+'Data LMA'!$A$2,RelGegevens!I$2))</f>
        <v/>
      </c>
      <c r="J595" s="5" t="str">
        <f>IF(INDEX('Afvalgegevens LMA'!$A$1:$BK$1003,RelGegevens!$A595+'Data LMA'!$A$2,RelGegevens!J$2)="","",INDEX('Afvalgegevens LMA'!$A$1:$BK$1003,RelGegevens!$A595+'Data LMA'!$A$2,RelGegevens!J$2))</f>
        <v/>
      </c>
      <c r="K595" s="5" t="str">
        <f>IF(INDEX('Afvalgegevens LMA'!$A$1:$BK$1003,RelGegevens!$A595+'Data LMA'!$A$2,RelGegevens!K$2)="","",INDEX('Afvalgegevens LMA'!$A$1:$BK$1003,RelGegevens!$A595+'Data LMA'!$A$2,RelGegevens!K$2))</f>
        <v/>
      </c>
      <c r="L595" s="5" t="str">
        <f>IF(INDEX('Afvalgegevens LMA'!$A$1:$BK$1003,RelGegevens!$A595+'Data LMA'!$A$2,RelGegevens!L$2)="","",INDEX('Afvalgegevens LMA'!$A$1:$BK$1003,RelGegevens!$A595+'Data LMA'!$A$2,RelGegevens!L$2))</f>
        <v/>
      </c>
      <c r="M595" s="5" t="str">
        <f>IF(INDEX('Afvalgegevens LMA'!$A$1:$BK$1003,RelGegevens!$A595+'Data LMA'!$A$2,RelGegevens!M$2)="","",INDEX('Afvalgegevens LMA'!$A$1:$BK$1003,RelGegevens!$A595+'Data LMA'!$A$2,RelGegevens!M$2))</f>
        <v/>
      </c>
    </row>
    <row r="596" spans="1:13" x14ac:dyDescent="0.25">
      <c r="A596" s="8">
        <f t="shared" si="60"/>
        <v>594</v>
      </c>
      <c r="B596" s="8" t="str">
        <f t="shared" si="61"/>
        <v/>
      </c>
      <c r="C596" s="8" t="str">
        <f t="shared" si="62"/>
        <v/>
      </c>
      <c r="D596" s="5">
        <f t="shared" si="63"/>
        <v>-1</v>
      </c>
      <c r="E596" s="5">
        <f t="shared" si="64"/>
        <v>-1</v>
      </c>
      <c r="F596" s="5" t="str">
        <f t="shared" si="65"/>
        <v/>
      </c>
      <c r="G596" s="5" t="str">
        <f>IF(INDEX('Afvalgegevens LMA'!$A$1:$BK$1003,RelGegevens!$A596+'Data LMA'!$A$2,RelGegevens!G$2)="","",INDEX('Afvalgegevens LMA'!$A$1:$BK$1003,RelGegevens!$A596+'Data LMA'!$A$2,RelGegevens!G$2))</f>
        <v/>
      </c>
      <c r="H596" s="5" t="str">
        <f>IF(INDEX('Afvalgegevens LMA'!$A$1:$BK$1003,RelGegevens!$A596+'Data LMA'!$A$2,RelGegevens!H$2)="","",INDEX('Afvalgegevens LMA'!$A$1:$BK$1003,RelGegevens!$A596+'Data LMA'!$A$2,RelGegevens!H$2))</f>
        <v/>
      </c>
      <c r="I596" s="5" t="str">
        <f>IF(INDEX('Afvalgegevens LMA'!$A$1:$BK$1003,RelGegevens!$A596+'Data LMA'!$A$2,RelGegevens!I$2)="","",INDEX('Afvalgegevens LMA'!$A$1:$BK$1003,RelGegevens!$A596+'Data LMA'!$A$2,RelGegevens!I$2))</f>
        <v/>
      </c>
      <c r="J596" s="5" t="str">
        <f>IF(INDEX('Afvalgegevens LMA'!$A$1:$BK$1003,RelGegevens!$A596+'Data LMA'!$A$2,RelGegevens!J$2)="","",INDEX('Afvalgegevens LMA'!$A$1:$BK$1003,RelGegevens!$A596+'Data LMA'!$A$2,RelGegevens!J$2))</f>
        <v/>
      </c>
      <c r="K596" s="5" t="str">
        <f>IF(INDEX('Afvalgegevens LMA'!$A$1:$BK$1003,RelGegevens!$A596+'Data LMA'!$A$2,RelGegevens!K$2)="","",INDEX('Afvalgegevens LMA'!$A$1:$BK$1003,RelGegevens!$A596+'Data LMA'!$A$2,RelGegevens!K$2))</f>
        <v/>
      </c>
      <c r="L596" s="5" t="str">
        <f>IF(INDEX('Afvalgegevens LMA'!$A$1:$BK$1003,RelGegevens!$A596+'Data LMA'!$A$2,RelGegevens!L$2)="","",INDEX('Afvalgegevens LMA'!$A$1:$BK$1003,RelGegevens!$A596+'Data LMA'!$A$2,RelGegevens!L$2))</f>
        <v/>
      </c>
      <c r="M596" s="5" t="str">
        <f>IF(INDEX('Afvalgegevens LMA'!$A$1:$BK$1003,RelGegevens!$A596+'Data LMA'!$A$2,RelGegevens!M$2)="","",INDEX('Afvalgegevens LMA'!$A$1:$BK$1003,RelGegevens!$A596+'Data LMA'!$A$2,RelGegevens!M$2))</f>
        <v/>
      </c>
    </row>
    <row r="597" spans="1:13" x14ac:dyDescent="0.25">
      <c r="A597" s="8">
        <f t="shared" si="60"/>
        <v>595</v>
      </c>
      <c r="B597" s="8" t="str">
        <f t="shared" si="61"/>
        <v/>
      </c>
      <c r="C597" s="8" t="str">
        <f t="shared" si="62"/>
        <v/>
      </c>
      <c r="D597" s="5">
        <f t="shared" si="63"/>
        <v>-1</v>
      </c>
      <c r="E597" s="5">
        <f t="shared" si="64"/>
        <v>-1</v>
      </c>
      <c r="F597" s="5" t="str">
        <f t="shared" si="65"/>
        <v/>
      </c>
      <c r="G597" s="5" t="str">
        <f>IF(INDEX('Afvalgegevens LMA'!$A$1:$BK$1003,RelGegevens!$A597+'Data LMA'!$A$2,RelGegevens!G$2)="","",INDEX('Afvalgegevens LMA'!$A$1:$BK$1003,RelGegevens!$A597+'Data LMA'!$A$2,RelGegevens!G$2))</f>
        <v/>
      </c>
      <c r="H597" s="5" t="str">
        <f>IF(INDEX('Afvalgegevens LMA'!$A$1:$BK$1003,RelGegevens!$A597+'Data LMA'!$A$2,RelGegevens!H$2)="","",INDEX('Afvalgegevens LMA'!$A$1:$BK$1003,RelGegevens!$A597+'Data LMA'!$A$2,RelGegevens!H$2))</f>
        <v/>
      </c>
      <c r="I597" s="5" t="str">
        <f>IF(INDEX('Afvalgegevens LMA'!$A$1:$BK$1003,RelGegevens!$A597+'Data LMA'!$A$2,RelGegevens!I$2)="","",INDEX('Afvalgegevens LMA'!$A$1:$BK$1003,RelGegevens!$A597+'Data LMA'!$A$2,RelGegevens!I$2))</f>
        <v/>
      </c>
      <c r="J597" s="5" t="str">
        <f>IF(INDEX('Afvalgegevens LMA'!$A$1:$BK$1003,RelGegevens!$A597+'Data LMA'!$A$2,RelGegevens!J$2)="","",INDEX('Afvalgegevens LMA'!$A$1:$BK$1003,RelGegevens!$A597+'Data LMA'!$A$2,RelGegevens!J$2))</f>
        <v/>
      </c>
      <c r="K597" s="5" t="str">
        <f>IF(INDEX('Afvalgegevens LMA'!$A$1:$BK$1003,RelGegevens!$A597+'Data LMA'!$A$2,RelGegevens!K$2)="","",INDEX('Afvalgegevens LMA'!$A$1:$BK$1003,RelGegevens!$A597+'Data LMA'!$A$2,RelGegevens!K$2))</f>
        <v/>
      </c>
      <c r="L597" s="5" t="str">
        <f>IF(INDEX('Afvalgegevens LMA'!$A$1:$BK$1003,RelGegevens!$A597+'Data LMA'!$A$2,RelGegevens!L$2)="","",INDEX('Afvalgegevens LMA'!$A$1:$BK$1003,RelGegevens!$A597+'Data LMA'!$A$2,RelGegevens!L$2))</f>
        <v/>
      </c>
      <c r="M597" s="5" t="str">
        <f>IF(INDEX('Afvalgegevens LMA'!$A$1:$BK$1003,RelGegevens!$A597+'Data LMA'!$A$2,RelGegevens!M$2)="","",INDEX('Afvalgegevens LMA'!$A$1:$BK$1003,RelGegevens!$A597+'Data LMA'!$A$2,RelGegevens!M$2))</f>
        <v/>
      </c>
    </row>
    <row r="598" spans="1:13" x14ac:dyDescent="0.25">
      <c r="A598" s="8">
        <f t="shared" si="60"/>
        <v>596</v>
      </c>
      <c r="B598" s="8" t="str">
        <f t="shared" si="61"/>
        <v/>
      </c>
      <c r="C598" s="8" t="str">
        <f t="shared" si="62"/>
        <v/>
      </c>
      <c r="D598" s="5">
        <f t="shared" si="63"/>
        <v>-1</v>
      </c>
      <c r="E598" s="5">
        <f t="shared" si="64"/>
        <v>-1</v>
      </c>
      <c r="F598" s="5" t="str">
        <f t="shared" si="65"/>
        <v/>
      </c>
      <c r="G598" s="5" t="str">
        <f>IF(INDEX('Afvalgegevens LMA'!$A$1:$BK$1003,RelGegevens!$A598+'Data LMA'!$A$2,RelGegevens!G$2)="","",INDEX('Afvalgegevens LMA'!$A$1:$BK$1003,RelGegevens!$A598+'Data LMA'!$A$2,RelGegevens!G$2))</f>
        <v/>
      </c>
      <c r="H598" s="5" t="str">
        <f>IF(INDEX('Afvalgegevens LMA'!$A$1:$BK$1003,RelGegevens!$A598+'Data LMA'!$A$2,RelGegevens!H$2)="","",INDEX('Afvalgegevens LMA'!$A$1:$BK$1003,RelGegevens!$A598+'Data LMA'!$A$2,RelGegevens!H$2))</f>
        <v/>
      </c>
      <c r="I598" s="5" t="str">
        <f>IF(INDEX('Afvalgegevens LMA'!$A$1:$BK$1003,RelGegevens!$A598+'Data LMA'!$A$2,RelGegevens!I$2)="","",INDEX('Afvalgegevens LMA'!$A$1:$BK$1003,RelGegevens!$A598+'Data LMA'!$A$2,RelGegevens!I$2))</f>
        <v/>
      </c>
      <c r="J598" s="5" t="str">
        <f>IF(INDEX('Afvalgegevens LMA'!$A$1:$BK$1003,RelGegevens!$A598+'Data LMA'!$A$2,RelGegevens!J$2)="","",INDEX('Afvalgegevens LMA'!$A$1:$BK$1003,RelGegevens!$A598+'Data LMA'!$A$2,RelGegevens!J$2))</f>
        <v/>
      </c>
      <c r="K598" s="5" t="str">
        <f>IF(INDEX('Afvalgegevens LMA'!$A$1:$BK$1003,RelGegevens!$A598+'Data LMA'!$A$2,RelGegevens!K$2)="","",INDEX('Afvalgegevens LMA'!$A$1:$BK$1003,RelGegevens!$A598+'Data LMA'!$A$2,RelGegevens!K$2))</f>
        <v/>
      </c>
      <c r="L598" s="5" t="str">
        <f>IF(INDEX('Afvalgegevens LMA'!$A$1:$BK$1003,RelGegevens!$A598+'Data LMA'!$A$2,RelGegevens!L$2)="","",INDEX('Afvalgegevens LMA'!$A$1:$BK$1003,RelGegevens!$A598+'Data LMA'!$A$2,RelGegevens!L$2))</f>
        <v/>
      </c>
      <c r="M598" s="5" t="str">
        <f>IF(INDEX('Afvalgegevens LMA'!$A$1:$BK$1003,RelGegevens!$A598+'Data LMA'!$A$2,RelGegevens!M$2)="","",INDEX('Afvalgegevens LMA'!$A$1:$BK$1003,RelGegevens!$A598+'Data LMA'!$A$2,RelGegevens!M$2))</f>
        <v/>
      </c>
    </row>
    <row r="599" spans="1:13" x14ac:dyDescent="0.25">
      <c r="A599" s="8">
        <f t="shared" si="60"/>
        <v>597</v>
      </c>
      <c r="B599" s="8" t="str">
        <f t="shared" si="61"/>
        <v/>
      </c>
      <c r="C599" s="8" t="str">
        <f t="shared" si="62"/>
        <v/>
      </c>
      <c r="D599" s="5">
        <f t="shared" si="63"/>
        <v>-1</v>
      </c>
      <c r="E599" s="5">
        <f t="shared" si="64"/>
        <v>-1</v>
      </c>
      <c r="F599" s="5" t="str">
        <f t="shared" si="65"/>
        <v/>
      </c>
      <c r="G599" s="5" t="str">
        <f>IF(INDEX('Afvalgegevens LMA'!$A$1:$BK$1003,RelGegevens!$A599+'Data LMA'!$A$2,RelGegevens!G$2)="","",INDEX('Afvalgegevens LMA'!$A$1:$BK$1003,RelGegevens!$A599+'Data LMA'!$A$2,RelGegevens!G$2))</f>
        <v/>
      </c>
      <c r="H599" s="5" t="str">
        <f>IF(INDEX('Afvalgegevens LMA'!$A$1:$BK$1003,RelGegevens!$A599+'Data LMA'!$A$2,RelGegevens!H$2)="","",INDEX('Afvalgegevens LMA'!$A$1:$BK$1003,RelGegevens!$A599+'Data LMA'!$A$2,RelGegevens!H$2))</f>
        <v/>
      </c>
      <c r="I599" s="5" t="str">
        <f>IF(INDEX('Afvalgegevens LMA'!$A$1:$BK$1003,RelGegevens!$A599+'Data LMA'!$A$2,RelGegevens!I$2)="","",INDEX('Afvalgegevens LMA'!$A$1:$BK$1003,RelGegevens!$A599+'Data LMA'!$A$2,RelGegevens!I$2))</f>
        <v/>
      </c>
      <c r="J599" s="5" t="str">
        <f>IF(INDEX('Afvalgegevens LMA'!$A$1:$BK$1003,RelGegevens!$A599+'Data LMA'!$A$2,RelGegevens!J$2)="","",INDEX('Afvalgegevens LMA'!$A$1:$BK$1003,RelGegevens!$A599+'Data LMA'!$A$2,RelGegevens!J$2))</f>
        <v/>
      </c>
      <c r="K599" s="5" t="str">
        <f>IF(INDEX('Afvalgegevens LMA'!$A$1:$BK$1003,RelGegevens!$A599+'Data LMA'!$A$2,RelGegevens!K$2)="","",INDEX('Afvalgegevens LMA'!$A$1:$BK$1003,RelGegevens!$A599+'Data LMA'!$A$2,RelGegevens!K$2))</f>
        <v/>
      </c>
      <c r="L599" s="5" t="str">
        <f>IF(INDEX('Afvalgegevens LMA'!$A$1:$BK$1003,RelGegevens!$A599+'Data LMA'!$A$2,RelGegevens!L$2)="","",INDEX('Afvalgegevens LMA'!$A$1:$BK$1003,RelGegevens!$A599+'Data LMA'!$A$2,RelGegevens!L$2))</f>
        <v/>
      </c>
      <c r="M599" s="5" t="str">
        <f>IF(INDEX('Afvalgegevens LMA'!$A$1:$BK$1003,RelGegevens!$A599+'Data LMA'!$A$2,RelGegevens!M$2)="","",INDEX('Afvalgegevens LMA'!$A$1:$BK$1003,RelGegevens!$A599+'Data LMA'!$A$2,RelGegevens!M$2))</f>
        <v/>
      </c>
    </row>
    <row r="600" spans="1:13" x14ac:dyDescent="0.25">
      <c r="A600" s="8">
        <f t="shared" si="60"/>
        <v>598</v>
      </c>
      <c r="B600" s="8" t="str">
        <f t="shared" si="61"/>
        <v/>
      </c>
      <c r="C600" s="8" t="str">
        <f t="shared" si="62"/>
        <v/>
      </c>
      <c r="D600" s="5">
        <f t="shared" si="63"/>
        <v>-1</v>
      </c>
      <c r="E600" s="5">
        <f t="shared" si="64"/>
        <v>-1</v>
      </c>
      <c r="F600" s="5" t="str">
        <f t="shared" si="65"/>
        <v/>
      </c>
      <c r="G600" s="5" t="str">
        <f>IF(INDEX('Afvalgegevens LMA'!$A$1:$BK$1003,RelGegevens!$A600+'Data LMA'!$A$2,RelGegevens!G$2)="","",INDEX('Afvalgegevens LMA'!$A$1:$BK$1003,RelGegevens!$A600+'Data LMA'!$A$2,RelGegevens!G$2))</f>
        <v/>
      </c>
      <c r="H600" s="5" t="str">
        <f>IF(INDEX('Afvalgegevens LMA'!$A$1:$BK$1003,RelGegevens!$A600+'Data LMA'!$A$2,RelGegevens!H$2)="","",INDEX('Afvalgegevens LMA'!$A$1:$BK$1003,RelGegevens!$A600+'Data LMA'!$A$2,RelGegevens!H$2))</f>
        <v/>
      </c>
      <c r="I600" s="5" t="str">
        <f>IF(INDEX('Afvalgegevens LMA'!$A$1:$BK$1003,RelGegevens!$A600+'Data LMA'!$A$2,RelGegevens!I$2)="","",INDEX('Afvalgegevens LMA'!$A$1:$BK$1003,RelGegevens!$A600+'Data LMA'!$A$2,RelGegevens!I$2))</f>
        <v/>
      </c>
      <c r="J600" s="5" t="str">
        <f>IF(INDEX('Afvalgegevens LMA'!$A$1:$BK$1003,RelGegevens!$A600+'Data LMA'!$A$2,RelGegevens!J$2)="","",INDEX('Afvalgegevens LMA'!$A$1:$BK$1003,RelGegevens!$A600+'Data LMA'!$A$2,RelGegevens!J$2))</f>
        <v/>
      </c>
      <c r="K600" s="5" t="str">
        <f>IF(INDEX('Afvalgegevens LMA'!$A$1:$BK$1003,RelGegevens!$A600+'Data LMA'!$A$2,RelGegevens!K$2)="","",INDEX('Afvalgegevens LMA'!$A$1:$BK$1003,RelGegevens!$A600+'Data LMA'!$A$2,RelGegevens!K$2))</f>
        <v/>
      </c>
      <c r="L600" s="5" t="str">
        <f>IF(INDEX('Afvalgegevens LMA'!$A$1:$BK$1003,RelGegevens!$A600+'Data LMA'!$A$2,RelGegevens!L$2)="","",INDEX('Afvalgegevens LMA'!$A$1:$BK$1003,RelGegevens!$A600+'Data LMA'!$A$2,RelGegevens!L$2))</f>
        <v/>
      </c>
      <c r="M600" s="5" t="str">
        <f>IF(INDEX('Afvalgegevens LMA'!$A$1:$BK$1003,RelGegevens!$A600+'Data LMA'!$A$2,RelGegevens!M$2)="","",INDEX('Afvalgegevens LMA'!$A$1:$BK$1003,RelGegevens!$A600+'Data LMA'!$A$2,RelGegevens!M$2))</f>
        <v/>
      </c>
    </row>
    <row r="601" spans="1:13" x14ac:dyDescent="0.25">
      <c r="A601" s="8">
        <f t="shared" si="60"/>
        <v>599</v>
      </c>
      <c r="B601" s="8" t="str">
        <f t="shared" si="61"/>
        <v/>
      </c>
      <c r="C601" s="8" t="str">
        <f t="shared" si="62"/>
        <v/>
      </c>
      <c r="D601" s="5">
        <f t="shared" si="63"/>
        <v>-1</v>
      </c>
      <c r="E601" s="5">
        <f t="shared" si="64"/>
        <v>-1</v>
      </c>
      <c r="F601" s="5" t="str">
        <f t="shared" si="65"/>
        <v/>
      </c>
      <c r="G601" s="5" t="str">
        <f>IF(INDEX('Afvalgegevens LMA'!$A$1:$BK$1003,RelGegevens!$A601+'Data LMA'!$A$2,RelGegevens!G$2)="","",INDEX('Afvalgegevens LMA'!$A$1:$BK$1003,RelGegevens!$A601+'Data LMA'!$A$2,RelGegevens!G$2))</f>
        <v/>
      </c>
      <c r="H601" s="5" t="str">
        <f>IF(INDEX('Afvalgegevens LMA'!$A$1:$BK$1003,RelGegevens!$A601+'Data LMA'!$A$2,RelGegevens!H$2)="","",INDEX('Afvalgegevens LMA'!$A$1:$BK$1003,RelGegevens!$A601+'Data LMA'!$A$2,RelGegevens!H$2))</f>
        <v/>
      </c>
      <c r="I601" s="5" t="str">
        <f>IF(INDEX('Afvalgegevens LMA'!$A$1:$BK$1003,RelGegevens!$A601+'Data LMA'!$A$2,RelGegevens!I$2)="","",INDEX('Afvalgegevens LMA'!$A$1:$BK$1003,RelGegevens!$A601+'Data LMA'!$A$2,RelGegevens!I$2))</f>
        <v/>
      </c>
      <c r="J601" s="5" t="str">
        <f>IF(INDEX('Afvalgegevens LMA'!$A$1:$BK$1003,RelGegevens!$A601+'Data LMA'!$A$2,RelGegevens!J$2)="","",INDEX('Afvalgegevens LMA'!$A$1:$BK$1003,RelGegevens!$A601+'Data LMA'!$A$2,RelGegevens!J$2))</f>
        <v/>
      </c>
      <c r="K601" s="5" t="str">
        <f>IF(INDEX('Afvalgegevens LMA'!$A$1:$BK$1003,RelGegevens!$A601+'Data LMA'!$A$2,RelGegevens!K$2)="","",INDEX('Afvalgegevens LMA'!$A$1:$BK$1003,RelGegevens!$A601+'Data LMA'!$A$2,RelGegevens!K$2))</f>
        <v/>
      </c>
      <c r="L601" s="5" t="str">
        <f>IF(INDEX('Afvalgegevens LMA'!$A$1:$BK$1003,RelGegevens!$A601+'Data LMA'!$A$2,RelGegevens!L$2)="","",INDEX('Afvalgegevens LMA'!$A$1:$BK$1003,RelGegevens!$A601+'Data LMA'!$A$2,RelGegevens!L$2))</f>
        <v/>
      </c>
      <c r="M601" s="5" t="str">
        <f>IF(INDEX('Afvalgegevens LMA'!$A$1:$BK$1003,RelGegevens!$A601+'Data LMA'!$A$2,RelGegevens!M$2)="","",INDEX('Afvalgegevens LMA'!$A$1:$BK$1003,RelGegevens!$A601+'Data LMA'!$A$2,RelGegevens!M$2))</f>
        <v/>
      </c>
    </row>
    <row r="602" spans="1:13" x14ac:dyDescent="0.25">
      <c r="A602" s="8">
        <f t="shared" si="60"/>
        <v>600</v>
      </c>
      <c r="B602" s="8" t="str">
        <f t="shared" si="61"/>
        <v/>
      </c>
      <c r="C602" s="8" t="str">
        <f t="shared" si="62"/>
        <v/>
      </c>
      <c r="D602" s="5">
        <f t="shared" si="63"/>
        <v>-1</v>
      </c>
      <c r="E602" s="5">
        <f t="shared" si="64"/>
        <v>-1</v>
      </c>
      <c r="F602" s="5" t="str">
        <f t="shared" si="65"/>
        <v/>
      </c>
      <c r="G602" s="5" t="str">
        <f>IF(INDEX('Afvalgegevens LMA'!$A$1:$BK$1003,RelGegevens!$A602+'Data LMA'!$A$2,RelGegevens!G$2)="","",INDEX('Afvalgegevens LMA'!$A$1:$BK$1003,RelGegevens!$A602+'Data LMA'!$A$2,RelGegevens!G$2))</f>
        <v/>
      </c>
      <c r="H602" s="5" t="str">
        <f>IF(INDEX('Afvalgegevens LMA'!$A$1:$BK$1003,RelGegevens!$A602+'Data LMA'!$A$2,RelGegevens!H$2)="","",INDEX('Afvalgegevens LMA'!$A$1:$BK$1003,RelGegevens!$A602+'Data LMA'!$A$2,RelGegevens!H$2))</f>
        <v/>
      </c>
      <c r="I602" s="5" t="str">
        <f>IF(INDEX('Afvalgegevens LMA'!$A$1:$BK$1003,RelGegevens!$A602+'Data LMA'!$A$2,RelGegevens!I$2)="","",INDEX('Afvalgegevens LMA'!$A$1:$BK$1003,RelGegevens!$A602+'Data LMA'!$A$2,RelGegevens!I$2))</f>
        <v/>
      </c>
      <c r="J602" s="5" t="str">
        <f>IF(INDEX('Afvalgegevens LMA'!$A$1:$BK$1003,RelGegevens!$A602+'Data LMA'!$A$2,RelGegevens!J$2)="","",INDEX('Afvalgegevens LMA'!$A$1:$BK$1003,RelGegevens!$A602+'Data LMA'!$A$2,RelGegevens!J$2))</f>
        <v/>
      </c>
      <c r="K602" s="5" t="str">
        <f>IF(INDEX('Afvalgegevens LMA'!$A$1:$BK$1003,RelGegevens!$A602+'Data LMA'!$A$2,RelGegevens!K$2)="","",INDEX('Afvalgegevens LMA'!$A$1:$BK$1003,RelGegevens!$A602+'Data LMA'!$A$2,RelGegevens!K$2))</f>
        <v/>
      </c>
      <c r="L602" s="5" t="str">
        <f>IF(INDEX('Afvalgegevens LMA'!$A$1:$BK$1003,RelGegevens!$A602+'Data LMA'!$A$2,RelGegevens!L$2)="","",INDEX('Afvalgegevens LMA'!$A$1:$BK$1003,RelGegevens!$A602+'Data LMA'!$A$2,RelGegevens!L$2))</f>
        <v/>
      </c>
      <c r="M602" s="5" t="str">
        <f>IF(INDEX('Afvalgegevens LMA'!$A$1:$BK$1003,RelGegevens!$A602+'Data LMA'!$A$2,RelGegevens!M$2)="","",INDEX('Afvalgegevens LMA'!$A$1:$BK$1003,RelGegevens!$A602+'Data LMA'!$A$2,RelGegevens!M$2))</f>
        <v/>
      </c>
    </row>
    <row r="603" spans="1:13" x14ac:dyDescent="0.25">
      <c r="A603" s="8">
        <f t="shared" si="60"/>
        <v>601</v>
      </c>
      <c r="B603" s="8" t="str">
        <f t="shared" si="61"/>
        <v/>
      </c>
      <c r="C603" s="8" t="str">
        <f t="shared" si="62"/>
        <v/>
      </c>
      <c r="D603" s="5">
        <f t="shared" si="63"/>
        <v>-1</v>
      </c>
      <c r="E603" s="5">
        <f t="shared" si="64"/>
        <v>-1</v>
      </c>
      <c r="F603" s="5" t="str">
        <f t="shared" si="65"/>
        <v/>
      </c>
      <c r="G603" s="5" t="str">
        <f>IF(INDEX('Afvalgegevens LMA'!$A$1:$BK$1003,RelGegevens!$A603+'Data LMA'!$A$2,RelGegevens!G$2)="","",INDEX('Afvalgegevens LMA'!$A$1:$BK$1003,RelGegevens!$A603+'Data LMA'!$A$2,RelGegevens!G$2))</f>
        <v/>
      </c>
      <c r="H603" s="5" t="str">
        <f>IF(INDEX('Afvalgegevens LMA'!$A$1:$BK$1003,RelGegevens!$A603+'Data LMA'!$A$2,RelGegevens!H$2)="","",INDEX('Afvalgegevens LMA'!$A$1:$BK$1003,RelGegevens!$A603+'Data LMA'!$A$2,RelGegevens!H$2))</f>
        <v/>
      </c>
      <c r="I603" s="5" t="str">
        <f>IF(INDEX('Afvalgegevens LMA'!$A$1:$BK$1003,RelGegevens!$A603+'Data LMA'!$A$2,RelGegevens!I$2)="","",INDEX('Afvalgegevens LMA'!$A$1:$BK$1003,RelGegevens!$A603+'Data LMA'!$A$2,RelGegevens!I$2))</f>
        <v/>
      </c>
      <c r="J603" s="5" t="str">
        <f>IF(INDEX('Afvalgegevens LMA'!$A$1:$BK$1003,RelGegevens!$A603+'Data LMA'!$A$2,RelGegevens!J$2)="","",INDEX('Afvalgegevens LMA'!$A$1:$BK$1003,RelGegevens!$A603+'Data LMA'!$A$2,RelGegevens!J$2))</f>
        <v/>
      </c>
      <c r="K603" s="5" t="str">
        <f>IF(INDEX('Afvalgegevens LMA'!$A$1:$BK$1003,RelGegevens!$A603+'Data LMA'!$A$2,RelGegevens!K$2)="","",INDEX('Afvalgegevens LMA'!$A$1:$BK$1003,RelGegevens!$A603+'Data LMA'!$A$2,RelGegevens!K$2))</f>
        <v/>
      </c>
      <c r="L603" s="5" t="str">
        <f>IF(INDEX('Afvalgegevens LMA'!$A$1:$BK$1003,RelGegevens!$A603+'Data LMA'!$A$2,RelGegevens!L$2)="","",INDEX('Afvalgegevens LMA'!$A$1:$BK$1003,RelGegevens!$A603+'Data LMA'!$A$2,RelGegevens!L$2))</f>
        <v/>
      </c>
      <c r="M603" s="5" t="str">
        <f>IF(INDEX('Afvalgegevens LMA'!$A$1:$BK$1003,RelGegevens!$A603+'Data LMA'!$A$2,RelGegevens!M$2)="","",INDEX('Afvalgegevens LMA'!$A$1:$BK$1003,RelGegevens!$A603+'Data LMA'!$A$2,RelGegevens!M$2))</f>
        <v/>
      </c>
    </row>
    <row r="604" spans="1:13" x14ac:dyDescent="0.25">
      <c r="A604" s="8">
        <f t="shared" si="60"/>
        <v>602</v>
      </c>
      <c r="B604" s="8" t="str">
        <f t="shared" si="61"/>
        <v/>
      </c>
      <c r="C604" s="8" t="str">
        <f t="shared" si="62"/>
        <v/>
      </c>
      <c r="D604" s="5">
        <f t="shared" si="63"/>
        <v>-1</v>
      </c>
      <c r="E604" s="5">
        <f t="shared" si="64"/>
        <v>-1</v>
      </c>
      <c r="F604" s="5" t="str">
        <f t="shared" si="65"/>
        <v/>
      </c>
      <c r="G604" s="5" t="str">
        <f>IF(INDEX('Afvalgegevens LMA'!$A$1:$BK$1003,RelGegevens!$A604+'Data LMA'!$A$2,RelGegevens!G$2)="","",INDEX('Afvalgegevens LMA'!$A$1:$BK$1003,RelGegevens!$A604+'Data LMA'!$A$2,RelGegevens!G$2))</f>
        <v/>
      </c>
      <c r="H604" s="5" t="str">
        <f>IF(INDEX('Afvalgegevens LMA'!$A$1:$BK$1003,RelGegevens!$A604+'Data LMA'!$A$2,RelGegevens!H$2)="","",INDEX('Afvalgegevens LMA'!$A$1:$BK$1003,RelGegevens!$A604+'Data LMA'!$A$2,RelGegevens!H$2))</f>
        <v/>
      </c>
      <c r="I604" s="5" t="str">
        <f>IF(INDEX('Afvalgegevens LMA'!$A$1:$BK$1003,RelGegevens!$A604+'Data LMA'!$A$2,RelGegevens!I$2)="","",INDEX('Afvalgegevens LMA'!$A$1:$BK$1003,RelGegevens!$A604+'Data LMA'!$A$2,RelGegevens!I$2))</f>
        <v/>
      </c>
      <c r="J604" s="5" t="str">
        <f>IF(INDEX('Afvalgegevens LMA'!$A$1:$BK$1003,RelGegevens!$A604+'Data LMA'!$A$2,RelGegevens!J$2)="","",INDEX('Afvalgegevens LMA'!$A$1:$BK$1003,RelGegevens!$A604+'Data LMA'!$A$2,RelGegevens!J$2))</f>
        <v/>
      </c>
      <c r="K604" s="5" t="str">
        <f>IF(INDEX('Afvalgegevens LMA'!$A$1:$BK$1003,RelGegevens!$A604+'Data LMA'!$A$2,RelGegevens!K$2)="","",INDEX('Afvalgegevens LMA'!$A$1:$BK$1003,RelGegevens!$A604+'Data LMA'!$A$2,RelGegevens!K$2))</f>
        <v/>
      </c>
      <c r="L604" s="5" t="str">
        <f>IF(INDEX('Afvalgegevens LMA'!$A$1:$BK$1003,RelGegevens!$A604+'Data LMA'!$A$2,RelGegevens!L$2)="","",INDEX('Afvalgegevens LMA'!$A$1:$BK$1003,RelGegevens!$A604+'Data LMA'!$A$2,RelGegevens!L$2))</f>
        <v/>
      </c>
      <c r="M604" s="5" t="str">
        <f>IF(INDEX('Afvalgegevens LMA'!$A$1:$BK$1003,RelGegevens!$A604+'Data LMA'!$A$2,RelGegevens!M$2)="","",INDEX('Afvalgegevens LMA'!$A$1:$BK$1003,RelGegevens!$A604+'Data LMA'!$A$2,RelGegevens!M$2))</f>
        <v/>
      </c>
    </row>
    <row r="605" spans="1:13" x14ac:dyDescent="0.25">
      <c r="A605" s="8">
        <f t="shared" si="60"/>
        <v>603</v>
      </c>
      <c r="B605" s="8" t="str">
        <f t="shared" si="61"/>
        <v/>
      </c>
      <c r="C605" s="8" t="str">
        <f t="shared" si="62"/>
        <v/>
      </c>
      <c r="D605" s="5">
        <f t="shared" si="63"/>
        <v>-1</v>
      </c>
      <c r="E605" s="5">
        <f t="shared" si="64"/>
        <v>-1</v>
      </c>
      <c r="F605" s="5" t="str">
        <f t="shared" si="65"/>
        <v/>
      </c>
      <c r="G605" s="5" t="str">
        <f>IF(INDEX('Afvalgegevens LMA'!$A$1:$BK$1003,RelGegevens!$A605+'Data LMA'!$A$2,RelGegevens!G$2)="","",INDEX('Afvalgegevens LMA'!$A$1:$BK$1003,RelGegevens!$A605+'Data LMA'!$A$2,RelGegevens!G$2))</f>
        <v/>
      </c>
      <c r="H605" s="5" t="str">
        <f>IF(INDEX('Afvalgegevens LMA'!$A$1:$BK$1003,RelGegevens!$A605+'Data LMA'!$A$2,RelGegevens!H$2)="","",INDEX('Afvalgegevens LMA'!$A$1:$BK$1003,RelGegevens!$A605+'Data LMA'!$A$2,RelGegevens!H$2))</f>
        <v/>
      </c>
      <c r="I605" s="5" t="str">
        <f>IF(INDEX('Afvalgegevens LMA'!$A$1:$BK$1003,RelGegevens!$A605+'Data LMA'!$A$2,RelGegevens!I$2)="","",INDEX('Afvalgegevens LMA'!$A$1:$BK$1003,RelGegevens!$A605+'Data LMA'!$A$2,RelGegevens!I$2))</f>
        <v/>
      </c>
      <c r="J605" s="5" t="str">
        <f>IF(INDEX('Afvalgegevens LMA'!$A$1:$BK$1003,RelGegevens!$A605+'Data LMA'!$A$2,RelGegevens!J$2)="","",INDEX('Afvalgegevens LMA'!$A$1:$BK$1003,RelGegevens!$A605+'Data LMA'!$A$2,RelGegevens!J$2))</f>
        <v/>
      </c>
      <c r="K605" s="5" t="str">
        <f>IF(INDEX('Afvalgegevens LMA'!$A$1:$BK$1003,RelGegevens!$A605+'Data LMA'!$A$2,RelGegevens!K$2)="","",INDEX('Afvalgegevens LMA'!$A$1:$BK$1003,RelGegevens!$A605+'Data LMA'!$A$2,RelGegevens!K$2))</f>
        <v/>
      </c>
      <c r="L605" s="5" t="str">
        <f>IF(INDEX('Afvalgegevens LMA'!$A$1:$BK$1003,RelGegevens!$A605+'Data LMA'!$A$2,RelGegevens!L$2)="","",INDEX('Afvalgegevens LMA'!$A$1:$BK$1003,RelGegevens!$A605+'Data LMA'!$A$2,RelGegevens!L$2))</f>
        <v/>
      </c>
      <c r="M605" s="5" t="str">
        <f>IF(INDEX('Afvalgegevens LMA'!$A$1:$BK$1003,RelGegevens!$A605+'Data LMA'!$A$2,RelGegevens!M$2)="","",INDEX('Afvalgegevens LMA'!$A$1:$BK$1003,RelGegevens!$A605+'Data LMA'!$A$2,RelGegevens!M$2))</f>
        <v/>
      </c>
    </row>
    <row r="606" spans="1:13" x14ac:dyDescent="0.25">
      <c r="A606" s="8">
        <f t="shared" si="60"/>
        <v>604</v>
      </c>
      <c r="B606" s="8" t="str">
        <f t="shared" si="61"/>
        <v/>
      </c>
      <c r="C606" s="8" t="str">
        <f t="shared" si="62"/>
        <v/>
      </c>
      <c r="D606" s="5">
        <f t="shared" si="63"/>
        <v>-1</v>
      </c>
      <c r="E606" s="5">
        <f t="shared" si="64"/>
        <v>-1</v>
      </c>
      <c r="F606" s="5" t="str">
        <f t="shared" si="65"/>
        <v/>
      </c>
      <c r="G606" s="5" t="str">
        <f>IF(INDEX('Afvalgegevens LMA'!$A$1:$BK$1003,RelGegevens!$A606+'Data LMA'!$A$2,RelGegevens!G$2)="","",INDEX('Afvalgegevens LMA'!$A$1:$BK$1003,RelGegevens!$A606+'Data LMA'!$A$2,RelGegevens!G$2))</f>
        <v/>
      </c>
      <c r="H606" s="5" t="str">
        <f>IF(INDEX('Afvalgegevens LMA'!$A$1:$BK$1003,RelGegevens!$A606+'Data LMA'!$A$2,RelGegevens!H$2)="","",INDEX('Afvalgegevens LMA'!$A$1:$BK$1003,RelGegevens!$A606+'Data LMA'!$A$2,RelGegevens!H$2))</f>
        <v/>
      </c>
      <c r="I606" s="5" t="str">
        <f>IF(INDEX('Afvalgegevens LMA'!$A$1:$BK$1003,RelGegevens!$A606+'Data LMA'!$A$2,RelGegevens!I$2)="","",INDEX('Afvalgegevens LMA'!$A$1:$BK$1003,RelGegevens!$A606+'Data LMA'!$A$2,RelGegevens!I$2))</f>
        <v/>
      </c>
      <c r="J606" s="5" t="str">
        <f>IF(INDEX('Afvalgegevens LMA'!$A$1:$BK$1003,RelGegevens!$A606+'Data LMA'!$A$2,RelGegevens!J$2)="","",INDEX('Afvalgegevens LMA'!$A$1:$BK$1003,RelGegevens!$A606+'Data LMA'!$A$2,RelGegevens!J$2))</f>
        <v/>
      </c>
      <c r="K606" s="5" t="str">
        <f>IF(INDEX('Afvalgegevens LMA'!$A$1:$BK$1003,RelGegevens!$A606+'Data LMA'!$A$2,RelGegevens!K$2)="","",INDEX('Afvalgegevens LMA'!$A$1:$BK$1003,RelGegevens!$A606+'Data LMA'!$A$2,RelGegevens!K$2))</f>
        <v/>
      </c>
      <c r="L606" s="5" t="str">
        <f>IF(INDEX('Afvalgegevens LMA'!$A$1:$BK$1003,RelGegevens!$A606+'Data LMA'!$A$2,RelGegevens!L$2)="","",INDEX('Afvalgegevens LMA'!$A$1:$BK$1003,RelGegevens!$A606+'Data LMA'!$A$2,RelGegevens!L$2))</f>
        <v/>
      </c>
      <c r="M606" s="5" t="str">
        <f>IF(INDEX('Afvalgegevens LMA'!$A$1:$BK$1003,RelGegevens!$A606+'Data LMA'!$A$2,RelGegevens!M$2)="","",INDEX('Afvalgegevens LMA'!$A$1:$BK$1003,RelGegevens!$A606+'Data LMA'!$A$2,RelGegevens!M$2))</f>
        <v/>
      </c>
    </row>
    <row r="607" spans="1:13" x14ac:dyDescent="0.25">
      <c r="A607" s="8">
        <f t="shared" si="60"/>
        <v>605</v>
      </c>
      <c r="B607" s="8" t="str">
        <f t="shared" si="61"/>
        <v/>
      </c>
      <c r="C607" s="8" t="str">
        <f t="shared" si="62"/>
        <v/>
      </c>
      <c r="D607" s="5">
        <f t="shared" si="63"/>
        <v>-1</v>
      </c>
      <c r="E607" s="5">
        <f t="shared" si="64"/>
        <v>-1</v>
      </c>
      <c r="F607" s="5" t="str">
        <f t="shared" si="65"/>
        <v/>
      </c>
      <c r="G607" s="5" t="str">
        <f>IF(INDEX('Afvalgegevens LMA'!$A$1:$BK$1003,RelGegevens!$A607+'Data LMA'!$A$2,RelGegevens!G$2)="","",INDEX('Afvalgegevens LMA'!$A$1:$BK$1003,RelGegevens!$A607+'Data LMA'!$A$2,RelGegevens!G$2))</f>
        <v/>
      </c>
      <c r="H607" s="5" t="str">
        <f>IF(INDEX('Afvalgegevens LMA'!$A$1:$BK$1003,RelGegevens!$A607+'Data LMA'!$A$2,RelGegevens!H$2)="","",INDEX('Afvalgegevens LMA'!$A$1:$BK$1003,RelGegevens!$A607+'Data LMA'!$A$2,RelGegevens!H$2))</f>
        <v/>
      </c>
      <c r="I607" s="5" t="str">
        <f>IF(INDEX('Afvalgegevens LMA'!$A$1:$BK$1003,RelGegevens!$A607+'Data LMA'!$A$2,RelGegevens!I$2)="","",INDEX('Afvalgegevens LMA'!$A$1:$BK$1003,RelGegevens!$A607+'Data LMA'!$A$2,RelGegevens!I$2))</f>
        <v/>
      </c>
      <c r="J607" s="5" t="str">
        <f>IF(INDEX('Afvalgegevens LMA'!$A$1:$BK$1003,RelGegevens!$A607+'Data LMA'!$A$2,RelGegevens!J$2)="","",INDEX('Afvalgegevens LMA'!$A$1:$BK$1003,RelGegevens!$A607+'Data LMA'!$A$2,RelGegevens!J$2))</f>
        <v/>
      </c>
      <c r="K607" s="5" t="str">
        <f>IF(INDEX('Afvalgegevens LMA'!$A$1:$BK$1003,RelGegevens!$A607+'Data LMA'!$A$2,RelGegevens!K$2)="","",INDEX('Afvalgegevens LMA'!$A$1:$BK$1003,RelGegevens!$A607+'Data LMA'!$A$2,RelGegevens!K$2))</f>
        <v/>
      </c>
      <c r="L607" s="5" t="str">
        <f>IF(INDEX('Afvalgegevens LMA'!$A$1:$BK$1003,RelGegevens!$A607+'Data LMA'!$A$2,RelGegevens!L$2)="","",INDEX('Afvalgegevens LMA'!$A$1:$BK$1003,RelGegevens!$A607+'Data LMA'!$A$2,RelGegevens!L$2))</f>
        <v/>
      </c>
      <c r="M607" s="5" t="str">
        <f>IF(INDEX('Afvalgegevens LMA'!$A$1:$BK$1003,RelGegevens!$A607+'Data LMA'!$A$2,RelGegevens!M$2)="","",INDEX('Afvalgegevens LMA'!$A$1:$BK$1003,RelGegevens!$A607+'Data LMA'!$A$2,RelGegevens!M$2))</f>
        <v/>
      </c>
    </row>
    <row r="608" spans="1:13" x14ac:dyDescent="0.25">
      <c r="A608" s="8">
        <f t="shared" si="60"/>
        <v>606</v>
      </c>
      <c r="B608" s="8" t="str">
        <f t="shared" si="61"/>
        <v/>
      </c>
      <c r="C608" s="8" t="str">
        <f t="shared" si="62"/>
        <v/>
      </c>
      <c r="D608" s="5">
        <f t="shared" si="63"/>
        <v>-1</v>
      </c>
      <c r="E608" s="5">
        <f t="shared" si="64"/>
        <v>-1</v>
      </c>
      <c r="F608" s="5" t="str">
        <f t="shared" si="65"/>
        <v/>
      </c>
      <c r="G608" s="5" t="str">
        <f>IF(INDEX('Afvalgegevens LMA'!$A$1:$BK$1003,RelGegevens!$A608+'Data LMA'!$A$2,RelGegevens!G$2)="","",INDEX('Afvalgegevens LMA'!$A$1:$BK$1003,RelGegevens!$A608+'Data LMA'!$A$2,RelGegevens!G$2))</f>
        <v/>
      </c>
      <c r="H608" s="5" t="str">
        <f>IF(INDEX('Afvalgegevens LMA'!$A$1:$BK$1003,RelGegevens!$A608+'Data LMA'!$A$2,RelGegevens!H$2)="","",INDEX('Afvalgegevens LMA'!$A$1:$BK$1003,RelGegevens!$A608+'Data LMA'!$A$2,RelGegevens!H$2))</f>
        <v/>
      </c>
      <c r="I608" s="5" t="str">
        <f>IF(INDEX('Afvalgegevens LMA'!$A$1:$BK$1003,RelGegevens!$A608+'Data LMA'!$A$2,RelGegevens!I$2)="","",INDEX('Afvalgegevens LMA'!$A$1:$BK$1003,RelGegevens!$A608+'Data LMA'!$A$2,RelGegevens!I$2))</f>
        <v/>
      </c>
      <c r="J608" s="5" t="str">
        <f>IF(INDEX('Afvalgegevens LMA'!$A$1:$BK$1003,RelGegevens!$A608+'Data LMA'!$A$2,RelGegevens!J$2)="","",INDEX('Afvalgegevens LMA'!$A$1:$BK$1003,RelGegevens!$A608+'Data LMA'!$A$2,RelGegevens!J$2))</f>
        <v/>
      </c>
      <c r="K608" s="5" t="str">
        <f>IF(INDEX('Afvalgegevens LMA'!$A$1:$BK$1003,RelGegevens!$A608+'Data LMA'!$A$2,RelGegevens!K$2)="","",INDEX('Afvalgegevens LMA'!$A$1:$BK$1003,RelGegevens!$A608+'Data LMA'!$A$2,RelGegevens!K$2))</f>
        <v/>
      </c>
      <c r="L608" s="5" t="str">
        <f>IF(INDEX('Afvalgegevens LMA'!$A$1:$BK$1003,RelGegevens!$A608+'Data LMA'!$A$2,RelGegevens!L$2)="","",INDEX('Afvalgegevens LMA'!$A$1:$BK$1003,RelGegevens!$A608+'Data LMA'!$A$2,RelGegevens!L$2))</f>
        <v/>
      </c>
      <c r="M608" s="5" t="str">
        <f>IF(INDEX('Afvalgegevens LMA'!$A$1:$BK$1003,RelGegevens!$A608+'Data LMA'!$A$2,RelGegevens!M$2)="","",INDEX('Afvalgegevens LMA'!$A$1:$BK$1003,RelGegevens!$A608+'Data LMA'!$A$2,RelGegevens!M$2))</f>
        <v/>
      </c>
    </row>
    <row r="609" spans="1:13" x14ac:dyDescent="0.25">
      <c r="A609" s="8">
        <f t="shared" si="60"/>
        <v>607</v>
      </c>
      <c r="B609" s="8" t="str">
        <f t="shared" si="61"/>
        <v/>
      </c>
      <c r="C609" s="8" t="str">
        <f t="shared" si="62"/>
        <v/>
      </c>
      <c r="D609" s="5">
        <f t="shared" si="63"/>
        <v>-1</v>
      </c>
      <c r="E609" s="5">
        <f t="shared" si="64"/>
        <v>-1</v>
      </c>
      <c r="F609" s="5" t="str">
        <f t="shared" si="65"/>
        <v/>
      </c>
      <c r="G609" s="5" t="str">
        <f>IF(INDEX('Afvalgegevens LMA'!$A$1:$BK$1003,RelGegevens!$A609+'Data LMA'!$A$2,RelGegevens!G$2)="","",INDEX('Afvalgegevens LMA'!$A$1:$BK$1003,RelGegevens!$A609+'Data LMA'!$A$2,RelGegevens!G$2))</f>
        <v/>
      </c>
      <c r="H609" s="5" t="str">
        <f>IF(INDEX('Afvalgegevens LMA'!$A$1:$BK$1003,RelGegevens!$A609+'Data LMA'!$A$2,RelGegevens!H$2)="","",INDEX('Afvalgegevens LMA'!$A$1:$BK$1003,RelGegevens!$A609+'Data LMA'!$A$2,RelGegevens!H$2))</f>
        <v/>
      </c>
      <c r="I609" s="5" t="str">
        <f>IF(INDEX('Afvalgegevens LMA'!$A$1:$BK$1003,RelGegevens!$A609+'Data LMA'!$A$2,RelGegevens!I$2)="","",INDEX('Afvalgegevens LMA'!$A$1:$BK$1003,RelGegevens!$A609+'Data LMA'!$A$2,RelGegevens!I$2))</f>
        <v/>
      </c>
      <c r="J609" s="5" t="str">
        <f>IF(INDEX('Afvalgegevens LMA'!$A$1:$BK$1003,RelGegevens!$A609+'Data LMA'!$A$2,RelGegevens!J$2)="","",INDEX('Afvalgegevens LMA'!$A$1:$BK$1003,RelGegevens!$A609+'Data LMA'!$A$2,RelGegevens!J$2))</f>
        <v/>
      </c>
      <c r="K609" s="5" t="str">
        <f>IF(INDEX('Afvalgegevens LMA'!$A$1:$BK$1003,RelGegevens!$A609+'Data LMA'!$A$2,RelGegevens!K$2)="","",INDEX('Afvalgegevens LMA'!$A$1:$BK$1003,RelGegevens!$A609+'Data LMA'!$A$2,RelGegevens!K$2))</f>
        <v/>
      </c>
      <c r="L609" s="5" t="str">
        <f>IF(INDEX('Afvalgegevens LMA'!$A$1:$BK$1003,RelGegevens!$A609+'Data LMA'!$A$2,RelGegevens!L$2)="","",INDEX('Afvalgegevens LMA'!$A$1:$BK$1003,RelGegevens!$A609+'Data LMA'!$A$2,RelGegevens!L$2))</f>
        <v/>
      </c>
      <c r="M609" s="5" t="str">
        <f>IF(INDEX('Afvalgegevens LMA'!$A$1:$BK$1003,RelGegevens!$A609+'Data LMA'!$A$2,RelGegevens!M$2)="","",INDEX('Afvalgegevens LMA'!$A$1:$BK$1003,RelGegevens!$A609+'Data LMA'!$A$2,RelGegevens!M$2))</f>
        <v/>
      </c>
    </row>
    <row r="610" spans="1:13" x14ac:dyDescent="0.25">
      <c r="A610" s="8">
        <f t="shared" si="60"/>
        <v>608</v>
      </c>
      <c r="B610" s="8" t="str">
        <f t="shared" si="61"/>
        <v/>
      </c>
      <c r="C610" s="8" t="str">
        <f t="shared" si="62"/>
        <v/>
      </c>
      <c r="D610" s="5">
        <f t="shared" si="63"/>
        <v>-1</v>
      </c>
      <c r="E610" s="5">
        <f t="shared" si="64"/>
        <v>-1</v>
      </c>
      <c r="F610" s="5" t="str">
        <f t="shared" si="65"/>
        <v/>
      </c>
      <c r="G610" s="5" t="str">
        <f>IF(INDEX('Afvalgegevens LMA'!$A$1:$BK$1003,RelGegevens!$A610+'Data LMA'!$A$2,RelGegevens!G$2)="","",INDEX('Afvalgegevens LMA'!$A$1:$BK$1003,RelGegevens!$A610+'Data LMA'!$A$2,RelGegevens!G$2))</f>
        <v/>
      </c>
      <c r="H610" s="5" t="str">
        <f>IF(INDEX('Afvalgegevens LMA'!$A$1:$BK$1003,RelGegevens!$A610+'Data LMA'!$A$2,RelGegevens!H$2)="","",INDEX('Afvalgegevens LMA'!$A$1:$BK$1003,RelGegevens!$A610+'Data LMA'!$A$2,RelGegevens!H$2))</f>
        <v/>
      </c>
      <c r="I610" s="5" t="str">
        <f>IF(INDEX('Afvalgegevens LMA'!$A$1:$BK$1003,RelGegevens!$A610+'Data LMA'!$A$2,RelGegevens!I$2)="","",INDEX('Afvalgegevens LMA'!$A$1:$BK$1003,RelGegevens!$A610+'Data LMA'!$A$2,RelGegevens!I$2))</f>
        <v/>
      </c>
      <c r="J610" s="5" t="str">
        <f>IF(INDEX('Afvalgegevens LMA'!$A$1:$BK$1003,RelGegevens!$A610+'Data LMA'!$A$2,RelGegevens!J$2)="","",INDEX('Afvalgegevens LMA'!$A$1:$BK$1003,RelGegevens!$A610+'Data LMA'!$A$2,RelGegevens!J$2))</f>
        <v/>
      </c>
      <c r="K610" s="5" t="str">
        <f>IF(INDEX('Afvalgegevens LMA'!$A$1:$BK$1003,RelGegevens!$A610+'Data LMA'!$A$2,RelGegevens!K$2)="","",INDEX('Afvalgegevens LMA'!$A$1:$BK$1003,RelGegevens!$A610+'Data LMA'!$A$2,RelGegevens!K$2))</f>
        <v/>
      </c>
      <c r="L610" s="5" t="str">
        <f>IF(INDEX('Afvalgegevens LMA'!$A$1:$BK$1003,RelGegevens!$A610+'Data LMA'!$A$2,RelGegevens!L$2)="","",INDEX('Afvalgegevens LMA'!$A$1:$BK$1003,RelGegevens!$A610+'Data LMA'!$A$2,RelGegevens!L$2))</f>
        <v/>
      </c>
      <c r="M610" s="5" t="str">
        <f>IF(INDEX('Afvalgegevens LMA'!$A$1:$BK$1003,RelGegevens!$A610+'Data LMA'!$A$2,RelGegevens!M$2)="","",INDEX('Afvalgegevens LMA'!$A$1:$BK$1003,RelGegevens!$A610+'Data LMA'!$A$2,RelGegevens!M$2))</f>
        <v/>
      </c>
    </row>
    <row r="611" spans="1:13" x14ac:dyDescent="0.25">
      <c r="A611" s="8">
        <f t="shared" si="60"/>
        <v>609</v>
      </c>
      <c r="B611" s="8" t="str">
        <f t="shared" si="61"/>
        <v/>
      </c>
      <c r="C611" s="8" t="str">
        <f t="shared" si="62"/>
        <v/>
      </c>
      <c r="D611" s="5">
        <f t="shared" si="63"/>
        <v>-1</v>
      </c>
      <c r="E611" s="5">
        <f t="shared" si="64"/>
        <v>-1</v>
      </c>
      <c r="F611" s="5" t="str">
        <f t="shared" si="65"/>
        <v/>
      </c>
      <c r="G611" s="5" t="str">
        <f>IF(INDEX('Afvalgegevens LMA'!$A$1:$BK$1003,RelGegevens!$A611+'Data LMA'!$A$2,RelGegevens!G$2)="","",INDEX('Afvalgegevens LMA'!$A$1:$BK$1003,RelGegevens!$A611+'Data LMA'!$A$2,RelGegevens!G$2))</f>
        <v/>
      </c>
      <c r="H611" s="5" t="str">
        <f>IF(INDEX('Afvalgegevens LMA'!$A$1:$BK$1003,RelGegevens!$A611+'Data LMA'!$A$2,RelGegevens!H$2)="","",INDEX('Afvalgegevens LMA'!$A$1:$BK$1003,RelGegevens!$A611+'Data LMA'!$A$2,RelGegevens!H$2))</f>
        <v/>
      </c>
      <c r="I611" s="5" t="str">
        <f>IF(INDEX('Afvalgegevens LMA'!$A$1:$BK$1003,RelGegevens!$A611+'Data LMA'!$A$2,RelGegevens!I$2)="","",INDEX('Afvalgegevens LMA'!$A$1:$BK$1003,RelGegevens!$A611+'Data LMA'!$A$2,RelGegevens!I$2))</f>
        <v/>
      </c>
      <c r="J611" s="5" t="str">
        <f>IF(INDEX('Afvalgegevens LMA'!$A$1:$BK$1003,RelGegevens!$A611+'Data LMA'!$A$2,RelGegevens!J$2)="","",INDEX('Afvalgegevens LMA'!$A$1:$BK$1003,RelGegevens!$A611+'Data LMA'!$A$2,RelGegevens!J$2))</f>
        <v/>
      </c>
      <c r="K611" s="5" t="str">
        <f>IF(INDEX('Afvalgegevens LMA'!$A$1:$BK$1003,RelGegevens!$A611+'Data LMA'!$A$2,RelGegevens!K$2)="","",INDEX('Afvalgegevens LMA'!$A$1:$BK$1003,RelGegevens!$A611+'Data LMA'!$A$2,RelGegevens!K$2))</f>
        <v/>
      </c>
      <c r="L611" s="5" t="str">
        <f>IF(INDEX('Afvalgegevens LMA'!$A$1:$BK$1003,RelGegevens!$A611+'Data LMA'!$A$2,RelGegevens!L$2)="","",INDEX('Afvalgegevens LMA'!$A$1:$BK$1003,RelGegevens!$A611+'Data LMA'!$A$2,RelGegevens!L$2))</f>
        <v/>
      </c>
      <c r="M611" s="5" t="str">
        <f>IF(INDEX('Afvalgegevens LMA'!$A$1:$BK$1003,RelGegevens!$A611+'Data LMA'!$A$2,RelGegevens!M$2)="","",INDEX('Afvalgegevens LMA'!$A$1:$BK$1003,RelGegevens!$A611+'Data LMA'!$A$2,RelGegevens!M$2))</f>
        <v/>
      </c>
    </row>
    <row r="612" spans="1:13" x14ac:dyDescent="0.25">
      <c r="A612" s="8">
        <f t="shared" si="60"/>
        <v>610</v>
      </c>
      <c r="B612" s="8" t="str">
        <f t="shared" si="61"/>
        <v/>
      </c>
      <c r="C612" s="8" t="str">
        <f t="shared" si="62"/>
        <v/>
      </c>
      <c r="D612" s="5">
        <f t="shared" si="63"/>
        <v>-1</v>
      </c>
      <c r="E612" s="5">
        <f t="shared" si="64"/>
        <v>-1</v>
      </c>
      <c r="F612" s="5" t="str">
        <f t="shared" si="65"/>
        <v/>
      </c>
      <c r="G612" s="5" t="str">
        <f>IF(INDEX('Afvalgegevens LMA'!$A$1:$BK$1003,RelGegevens!$A612+'Data LMA'!$A$2,RelGegevens!G$2)="","",INDEX('Afvalgegevens LMA'!$A$1:$BK$1003,RelGegevens!$A612+'Data LMA'!$A$2,RelGegevens!G$2))</f>
        <v/>
      </c>
      <c r="H612" s="5" t="str">
        <f>IF(INDEX('Afvalgegevens LMA'!$A$1:$BK$1003,RelGegevens!$A612+'Data LMA'!$A$2,RelGegevens!H$2)="","",INDEX('Afvalgegevens LMA'!$A$1:$BK$1003,RelGegevens!$A612+'Data LMA'!$A$2,RelGegevens!H$2))</f>
        <v/>
      </c>
      <c r="I612" s="5" t="str">
        <f>IF(INDEX('Afvalgegevens LMA'!$A$1:$BK$1003,RelGegevens!$A612+'Data LMA'!$A$2,RelGegevens!I$2)="","",INDEX('Afvalgegevens LMA'!$A$1:$BK$1003,RelGegevens!$A612+'Data LMA'!$A$2,RelGegevens!I$2))</f>
        <v/>
      </c>
      <c r="J612" s="5" t="str">
        <f>IF(INDEX('Afvalgegevens LMA'!$A$1:$BK$1003,RelGegevens!$A612+'Data LMA'!$A$2,RelGegevens!J$2)="","",INDEX('Afvalgegevens LMA'!$A$1:$BK$1003,RelGegevens!$A612+'Data LMA'!$A$2,RelGegevens!J$2))</f>
        <v/>
      </c>
      <c r="K612" s="5" t="str">
        <f>IF(INDEX('Afvalgegevens LMA'!$A$1:$BK$1003,RelGegevens!$A612+'Data LMA'!$A$2,RelGegevens!K$2)="","",INDEX('Afvalgegevens LMA'!$A$1:$BK$1003,RelGegevens!$A612+'Data LMA'!$A$2,RelGegevens!K$2))</f>
        <v/>
      </c>
      <c r="L612" s="5" t="str">
        <f>IF(INDEX('Afvalgegevens LMA'!$A$1:$BK$1003,RelGegevens!$A612+'Data LMA'!$A$2,RelGegevens!L$2)="","",INDEX('Afvalgegevens LMA'!$A$1:$BK$1003,RelGegevens!$A612+'Data LMA'!$A$2,RelGegevens!L$2))</f>
        <v/>
      </c>
      <c r="M612" s="5" t="str">
        <f>IF(INDEX('Afvalgegevens LMA'!$A$1:$BK$1003,RelGegevens!$A612+'Data LMA'!$A$2,RelGegevens!M$2)="","",INDEX('Afvalgegevens LMA'!$A$1:$BK$1003,RelGegevens!$A612+'Data LMA'!$A$2,RelGegevens!M$2))</f>
        <v/>
      </c>
    </row>
    <row r="613" spans="1:13" x14ac:dyDescent="0.25">
      <c r="A613" s="8">
        <f t="shared" si="60"/>
        <v>611</v>
      </c>
      <c r="B613" s="8" t="str">
        <f t="shared" si="61"/>
        <v/>
      </c>
      <c r="C613" s="8" t="str">
        <f t="shared" si="62"/>
        <v/>
      </c>
      <c r="D613" s="5">
        <f t="shared" si="63"/>
        <v>-1</v>
      </c>
      <c r="E613" s="5">
        <f t="shared" si="64"/>
        <v>-1</v>
      </c>
      <c r="F613" s="5" t="str">
        <f t="shared" si="65"/>
        <v/>
      </c>
      <c r="G613" s="5" t="str">
        <f>IF(INDEX('Afvalgegevens LMA'!$A$1:$BK$1003,RelGegevens!$A613+'Data LMA'!$A$2,RelGegevens!G$2)="","",INDEX('Afvalgegevens LMA'!$A$1:$BK$1003,RelGegevens!$A613+'Data LMA'!$A$2,RelGegevens!G$2))</f>
        <v/>
      </c>
      <c r="H613" s="5" t="str">
        <f>IF(INDEX('Afvalgegevens LMA'!$A$1:$BK$1003,RelGegevens!$A613+'Data LMA'!$A$2,RelGegevens!H$2)="","",INDEX('Afvalgegevens LMA'!$A$1:$BK$1003,RelGegevens!$A613+'Data LMA'!$A$2,RelGegevens!H$2))</f>
        <v/>
      </c>
      <c r="I613" s="5" t="str">
        <f>IF(INDEX('Afvalgegevens LMA'!$A$1:$BK$1003,RelGegevens!$A613+'Data LMA'!$A$2,RelGegevens!I$2)="","",INDEX('Afvalgegevens LMA'!$A$1:$BK$1003,RelGegevens!$A613+'Data LMA'!$A$2,RelGegevens!I$2))</f>
        <v/>
      </c>
      <c r="J613" s="5" t="str">
        <f>IF(INDEX('Afvalgegevens LMA'!$A$1:$BK$1003,RelGegevens!$A613+'Data LMA'!$A$2,RelGegevens!J$2)="","",INDEX('Afvalgegevens LMA'!$A$1:$BK$1003,RelGegevens!$A613+'Data LMA'!$A$2,RelGegevens!J$2))</f>
        <v/>
      </c>
      <c r="K613" s="5" t="str">
        <f>IF(INDEX('Afvalgegevens LMA'!$A$1:$BK$1003,RelGegevens!$A613+'Data LMA'!$A$2,RelGegevens!K$2)="","",INDEX('Afvalgegevens LMA'!$A$1:$BK$1003,RelGegevens!$A613+'Data LMA'!$A$2,RelGegevens!K$2))</f>
        <v/>
      </c>
      <c r="L613" s="5" t="str">
        <f>IF(INDEX('Afvalgegevens LMA'!$A$1:$BK$1003,RelGegevens!$A613+'Data LMA'!$A$2,RelGegevens!L$2)="","",INDEX('Afvalgegevens LMA'!$A$1:$BK$1003,RelGegevens!$A613+'Data LMA'!$A$2,RelGegevens!L$2))</f>
        <v/>
      </c>
      <c r="M613" s="5" t="str">
        <f>IF(INDEX('Afvalgegevens LMA'!$A$1:$BK$1003,RelGegevens!$A613+'Data LMA'!$A$2,RelGegevens!M$2)="","",INDEX('Afvalgegevens LMA'!$A$1:$BK$1003,RelGegevens!$A613+'Data LMA'!$A$2,RelGegevens!M$2))</f>
        <v/>
      </c>
    </row>
    <row r="614" spans="1:13" x14ac:dyDescent="0.25">
      <c r="A614" s="8">
        <f t="shared" si="60"/>
        <v>612</v>
      </c>
      <c r="B614" s="8" t="str">
        <f t="shared" si="61"/>
        <v/>
      </c>
      <c r="C614" s="8" t="str">
        <f t="shared" si="62"/>
        <v/>
      </c>
      <c r="D614" s="5">
        <f t="shared" si="63"/>
        <v>-1</v>
      </c>
      <c r="E614" s="5">
        <f t="shared" si="64"/>
        <v>-1</v>
      </c>
      <c r="F614" s="5" t="str">
        <f t="shared" si="65"/>
        <v/>
      </c>
      <c r="G614" s="5" t="str">
        <f>IF(INDEX('Afvalgegevens LMA'!$A$1:$BK$1003,RelGegevens!$A614+'Data LMA'!$A$2,RelGegevens!G$2)="","",INDEX('Afvalgegevens LMA'!$A$1:$BK$1003,RelGegevens!$A614+'Data LMA'!$A$2,RelGegevens!G$2))</f>
        <v/>
      </c>
      <c r="H614" s="5" t="str">
        <f>IF(INDEX('Afvalgegevens LMA'!$A$1:$BK$1003,RelGegevens!$A614+'Data LMA'!$A$2,RelGegevens!H$2)="","",INDEX('Afvalgegevens LMA'!$A$1:$BK$1003,RelGegevens!$A614+'Data LMA'!$A$2,RelGegevens!H$2))</f>
        <v/>
      </c>
      <c r="I614" s="5" t="str">
        <f>IF(INDEX('Afvalgegevens LMA'!$A$1:$BK$1003,RelGegevens!$A614+'Data LMA'!$A$2,RelGegevens!I$2)="","",INDEX('Afvalgegevens LMA'!$A$1:$BK$1003,RelGegevens!$A614+'Data LMA'!$A$2,RelGegevens!I$2))</f>
        <v/>
      </c>
      <c r="J614" s="5" t="str">
        <f>IF(INDEX('Afvalgegevens LMA'!$A$1:$BK$1003,RelGegevens!$A614+'Data LMA'!$A$2,RelGegevens!J$2)="","",INDEX('Afvalgegevens LMA'!$A$1:$BK$1003,RelGegevens!$A614+'Data LMA'!$A$2,RelGegevens!J$2))</f>
        <v/>
      </c>
      <c r="K614" s="5" t="str">
        <f>IF(INDEX('Afvalgegevens LMA'!$A$1:$BK$1003,RelGegevens!$A614+'Data LMA'!$A$2,RelGegevens!K$2)="","",INDEX('Afvalgegevens LMA'!$A$1:$BK$1003,RelGegevens!$A614+'Data LMA'!$A$2,RelGegevens!K$2))</f>
        <v/>
      </c>
      <c r="L614" s="5" t="str">
        <f>IF(INDEX('Afvalgegevens LMA'!$A$1:$BK$1003,RelGegevens!$A614+'Data LMA'!$A$2,RelGegevens!L$2)="","",INDEX('Afvalgegevens LMA'!$A$1:$BK$1003,RelGegevens!$A614+'Data LMA'!$A$2,RelGegevens!L$2))</f>
        <v/>
      </c>
      <c r="M614" s="5" t="str">
        <f>IF(INDEX('Afvalgegevens LMA'!$A$1:$BK$1003,RelGegevens!$A614+'Data LMA'!$A$2,RelGegevens!M$2)="","",INDEX('Afvalgegevens LMA'!$A$1:$BK$1003,RelGegevens!$A614+'Data LMA'!$A$2,RelGegevens!M$2))</f>
        <v/>
      </c>
    </row>
    <row r="615" spans="1:13" x14ac:dyDescent="0.25">
      <c r="A615" s="8">
        <f t="shared" si="60"/>
        <v>613</v>
      </c>
      <c r="B615" s="8" t="str">
        <f t="shared" si="61"/>
        <v/>
      </c>
      <c r="C615" s="8" t="str">
        <f t="shared" si="62"/>
        <v/>
      </c>
      <c r="D615" s="5">
        <f t="shared" si="63"/>
        <v>-1</v>
      </c>
      <c r="E615" s="5">
        <f t="shared" si="64"/>
        <v>-1</v>
      </c>
      <c r="F615" s="5" t="str">
        <f t="shared" si="65"/>
        <v/>
      </c>
      <c r="G615" s="5" t="str">
        <f>IF(INDEX('Afvalgegevens LMA'!$A$1:$BK$1003,RelGegevens!$A615+'Data LMA'!$A$2,RelGegevens!G$2)="","",INDEX('Afvalgegevens LMA'!$A$1:$BK$1003,RelGegevens!$A615+'Data LMA'!$A$2,RelGegevens!G$2))</f>
        <v/>
      </c>
      <c r="H615" s="5" t="str">
        <f>IF(INDEX('Afvalgegevens LMA'!$A$1:$BK$1003,RelGegevens!$A615+'Data LMA'!$A$2,RelGegevens!H$2)="","",INDEX('Afvalgegevens LMA'!$A$1:$BK$1003,RelGegevens!$A615+'Data LMA'!$A$2,RelGegevens!H$2))</f>
        <v/>
      </c>
      <c r="I615" s="5" t="str">
        <f>IF(INDEX('Afvalgegevens LMA'!$A$1:$BK$1003,RelGegevens!$A615+'Data LMA'!$A$2,RelGegevens!I$2)="","",INDEX('Afvalgegevens LMA'!$A$1:$BK$1003,RelGegevens!$A615+'Data LMA'!$A$2,RelGegevens!I$2))</f>
        <v/>
      </c>
      <c r="J615" s="5" t="str">
        <f>IF(INDEX('Afvalgegevens LMA'!$A$1:$BK$1003,RelGegevens!$A615+'Data LMA'!$A$2,RelGegevens!J$2)="","",INDEX('Afvalgegevens LMA'!$A$1:$BK$1003,RelGegevens!$A615+'Data LMA'!$A$2,RelGegevens!J$2))</f>
        <v/>
      </c>
      <c r="K615" s="5" t="str">
        <f>IF(INDEX('Afvalgegevens LMA'!$A$1:$BK$1003,RelGegevens!$A615+'Data LMA'!$A$2,RelGegevens!K$2)="","",INDEX('Afvalgegevens LMA'!$A$1:$BK$1003,RelGegevens!$A615+'Data LMA'!$A$2,RelGegevens!K$2))</f>
        <v/>
      </c>
      <c r="L615" s="5" t="str">
        <f>IF(INDEX('Afvalgegevens LMA'!$A$1:$BK$1003,RelGegevens!$A615+'Data LMA'!$A$2,RelGegevens!L$2)="","",INDEX('Afvalgegevens LMA'!$A$1:$BK$1003,RelGegevens!$A615+'Data LMA'!$A$2,RelGegevens!L$2))</f>
        <v/>
      </c>
      <c r="M615" s="5" t="str">
        <f>IF(INDEX('Afvalgegevens LMA'!$A$1:$BK$1003,RelGegevens!$A615+'Data LMA'!$A$2,RelGegevens!M$2)="","",INDEX('Afvalgegevens LMA'!$A$1:$BK$1003,RelGegevens!$A615+'Data LMA'!$A$2,RelGegevens!M$2))</f>
        <v/>
      </c>
    </row>
    <row r="616" spans="1:13" x14ac:dyDescent="0.25">
      <c r="A616" s="8">
        <f t="shared" si="60"/>
        <v>614</v>
      </c>
      <c r="B616" s="8" t="str">
        <f t="shared" si="61"/>
        <v/>
      </c>
      <c r="C616" s="8" t="str">
        <f t="shared" si="62"/>
        <v/>
      </c>
      <c r="D616" s="5">
        <f t="shared" si="63"/>
        <v>-1</v>
      </c>
      <c r="E616" s="5">
        <f t="shared" si="64"/>
        <v>-1</v>
      </c>
      <c r="F616" s="5" t="str">
        <f t="shared" si="65"/>
        <v/>
      </c>
      <c r="G616" s="5" t="str">
        <f>IF(INDEX('Afvalgegevens LMA'!$A$1:$BK$1003,RelGegevens!$A616+'Data LMA'!$A$2,RelGegevens!G$2)="","",INDEX('Afvalgegevens LMA'!$A$1:$BK$1003,RelGegevens!$A616+'Data LMA'!$A$2,RelGegevens!G$2))</f>
        <v/>
      </c>
      <c r="H616" s="5" t="str">
        <f>IF(INDEX('Afvalgegevens LMA'!$A$1:$BK$1003,RelGegevens!$A616+'Data LMA'!$A$2,RelGegevens!H$2)="","",INDEX('Afvalgegevens LMA'!$A$1:$BK$1003,RelGegevens!$A616+'Data LMA'!$A$2,RelGegevens!H$2))</f>
        <v/>
      </c>
      <c r="I616" s="5" t="str">
        <f>IF(INDEX('Afvalgegevens LMA'!$A$1:$BK$1003,RelGegevens!$A616+'Data LMA'!$A$2,RelGegevens!I$2)="","",INDEX('Afvalgegevens LMA'!$A$1:$BK$1003,RelGegevens!$A616+'Data LMA'!$A$2,RelGegevens!I$2))</f>
        <v/>
      </c>
      <c r="J616" s="5" t="str">
        <f>IF(INDEX('Afvalgegevens LMA'!$A$1:$BK$1003,RelGegevens!$A616+'Data LMA'!$A$2,RelGegevens!J$2)="","",INDEX('Afvalgegevens LMA'!$A$1:$BK$1003,RelGegevens!$A616+'Data LMA'!$A$2,RelGegevens!J$2))</f>
        <v/>
      </c>
      <c r="K616" s="5" t="str">
        <f>IF(INDEX('Afvalgegevens LMA'!$A$1:$BK$1003,RelGegevens!$A616+'Data LMA'!$A$2,RelGegevens!K$2)="","",INDEX('Afvalgegevens LMA'!$A$1:$BK$1003,RelGegevens!$A616+'Data LMA'!$A$2,RelGegevens!K$2))</f>
        <v/>
      </c>
      <c r="L616" s="5" t="str">
        <f>IF(INDEX('Afvalgegevens LMA'!$A$1:$BK$1003,RelGegevens!$A616+'Data LMA'!$A$2,RelGegevens!L$2)="","",INDEX('Afvalgegevens LMA'!$A$1:$BK$1003,RelGegevens!$A616+'Data LMA'!$A$2,RelGegevens!L$2))</f>
        <v/>
      </c>
      <c r="M616" s="5" t="str">
        <f>IF(INDEX('Afvalgegevens LMA'!$A$1:$BK$1003,RelGegevens!$A616+'Data LMA'!$A$2,RelGegevens!M$2)="","",INDEX('Afvalgegevens LMA'!$A$1:$BK$1003,RelGegevens!$A616+'Data LMA'!$A$2,RelGegevens!M$2))</f>
        <v/>
      </c>
    </row>
    <row r="617" spans="1:13" x14ac:dyDescent="0.25">
      <c r="A617" s="8">
        <f t="shared" si="60"/>
        <v>615</v>
      </c>
      <c r="B617" s="8" t="str">
        <f t="shared" si="61"/>
        <v/>
      </c>
      <c r="C617" s="8" t="str">
        <f t="shared" si="62"/>
        <v/>
      </c>
      <c r="D617" s="5">
        <f t="shared" si="63"/>
        <v>-1</v>
      </c>
      <c r="E617" s="5">
        <f t="shared" si="64"/>
        <v>-1</v>
      </c>
      <c r="F617" s="5" t="str">
        <f t="shared" si="65"/>
        <v/>
      </c>
      <c r="G617" s="5" t="str">
        <f>IF(INDEX('Afvalgegevens LMA'!$A$1:$BK$1003,RelGegevens!$A617+'Data LMA'!$A$2,RelGegevens!G$2)="","",INDEX('Afvalgegevens LMA'!$A$1:$BK$1003,RelGegevens!$A617+'Data LMA'!$A$2,RelGegevens!G$2))</f>
        <v/>
      </c>
      <c r="H617" s="5" t="str">
        <f>IF(INDEX('Afvalgegevens LMA'!$A$1:$BK$1003,RelGegevens!$A617+'Data LMA'!$A$2,RelGegevens!H$2)="","",INDEX('Afvalgegevens LMA'!$A$1:$BK$1003,RelGegevens!$A617+'Data LMA'!$A$2,RelGegevens!H$2))</f>
        <v/>
      </c>
      <c r="I617" s="5" t="str">
        <f>IF(INDEX('Afvalgegevens LMA'!$A$1:$BK$1003,RelGegevens!$A617+'Data LMA'!$A$2,RelGegevens!I$2)="","",INDEX('Afvalgegevens LMA'!$A$1:$BK$1003,RelGegevens!$A617+'Data LMA'!$A$2,RelGegevens!I$2))</f>
        <v/>
      </c>
      <c r="J617" s="5" t="str">
        <f>IF(INDEX('Afvalgegevens LMA'!$A$1:$BK$1003,RelGegevens!$A617+'Data LMA'!$A$2,RelGegevens!J$2)="","",INDEX('Afvalgegevens LMA'!$A$1:$BK$1003,RelGegevens!$A617+'Data LMA'!$A$2,RelGegevens!J$2))</f>
        <v/>
      </c>
      <c r="K617" s="5" t="str">
        <f>IF(INDEX('Afvalgegevens LMA'!$A$1:$BK$1003,RelGegevens!$A617+'Data LMA'!$A$2,RelGegevens!K$2)="","",INDEX('Afvalgegevens LMA'!$A$1:$BK$1003,RelGegevens!$A617+'Data LMA'!$A$2,RelGegevens!K$2))</f>
        <v/>
      </c>
      <c r="L617" s="5" t="str">
        <f>IF(INDEX('Afvalgegevens LMA'!$A$1:$BK$1003,RelGegevens!$A617+'Data LMA'!$A$2,RelGegevens!L$2)="","",INDEX('Afvalgegevens LMA'!$A$1:$BK$1003,RelGegevens!$A617+'Data LMA'!$A$2,RelGegevens!L$2))</f>
        <v/>
      </c>
      <c r="M617" s="5" t="str">
        <f>IF(INDEX('Afvalgegevens LMA'!$A$1:$BK$1003,RelGegevens!$A617+'Data LMA'!$A$2,RelGegevens!M$2)="","",INDEX('Afvalgegevens LMA'!$A$1:$BK$1003,RelGegevens!$A617+'Data LMA'!$A$2,RelGegevens!M$2))</f>
        <v/>
      </c>
    </row>
    <row r="618" spans="1:13" x14ac:dyDescent="0.25">
      <c r="A618" s="8">
        <f t="shared" si="60"/>
        <v>616</v>
      </c>
      <c r="B618" s="8" t="str">
        <f t="shared" si="61"/>
        <v/>
      </c>
      <c r="C618" s="8" t="str">
        <f t="shared" si="62"/>
        <v/>
      </c>
      <c r="D618" s="5">
        <f t="shared" si="63"/>
        <v>-1</v>
      </c>
      <c r="E618" s="5">
        <f t="shared" si="64"/>
        <v>-1</v>
      </c>
      <c r="F618" s="5" t="str">
        <f t="shared" si="65"/>
        <v/>
      </c>
      <c r="G618" s="5" t="str">
        <f>IF(INDEX('Afvalgegevens LMA'!$A$1:$BK$1003,RelGegevens!$A618+'Data LMA'!$A$2,RelGegevens!G$2)="","",INDEX('Afvalgegevens LMA'!$A$1:$BK$1003,RelGegevens!$A618+'Data LMA'!$A$2,RelGegevens!G$2))</f>
        <v/>
      </c>
      <c r="H618" s="5" t="str">
        <f>IF(INDEX('Afvalgegevens LMA'!$A$1:$BK$1003,RelGegevens!$A618+'Data LMA'!$A$2,RelGegevens!H$2)="","",INDEX('Afvalgegevens LMA'!$A$1:$BK$1003,RelGegevens!$A618+'Data LMA'!$A$2,RelGegevens!H$2))</f>
        <v/>
      </c>
      <c r="I618" s="5" t="str">
        <f>IF(INDEX('Afvalgegevens LMA'!$A$1:$BK$1003,RelGegevens!$A618+'Data LMA'!$A$2,RelGegevens!I$2)="","",INDEX('Afvalgegevens LMA'!$A$1:$BK$1003,RelGegevens!$A618+'Data LMA'!$A$2,RelGegevens!I$2))</f>
        <v/>
      </c>
      <c r="J618" s="5" t="str">
        <f>IF(INDEX('Afvalgegevens LMA'!$A$1:$BK$1003,RelGegevens!$A618+'Data LMA'!$A$2,RelGegevens!J$2)="","",INDEX('Afvalgegevens LMA'!$A$1:$BK$1003,RelGegevens!$A618+'Data LMA'!$A$2,RelGegevens!J$2))</f>
        <v/>
      </c>
      <c r="K618" s="5" t="str">
        <f>IF(INDEX('Afvalgegevens LMA'!$A$1:$BK$1003,RelGegevens!$A618+'Data LMA'!$A$2,RelGegevens!K$2)="","",INDEX('Afvalgegevens LMA'!$A$1:$BK$1003,RelGegevens!$A618+'Data LMA'!$A$2,RelGegevens!K$2))</f>
        <v/>
      </c>
      <c r="L618" s="5" t="str">
        <f>IF(INDEX('Afvalgegevens LMA'!$A$1:$BK$1003,RelGegevens!$A618+'Data LMA'!$A$2,RelGegevens!L$2)="","",INDEX('Afvalgegevens LMA'!$A$1:$BK$1003,RelGegevens!$A618+'Data LMA'!$A$2,RelGegevens!L$2))</f>
        <v/>
      </c>
      <c r="M618" s="5" t="str">
        <f>IF(INDEX('Afvalgegevens LMA'!$A$1:$BK$1003,RelGegevens!$A618+'Data LMA'!$A$2,RelGegevens!M$2)="","",INDEX('Afvalgegevens LMA'!$A$1:$BK$1003,RelGegevens!$A618+'Data LMA'!$A$2,RelGegevens!M$2))</f>
        <v/>
      </c>
    </row>
    <row r="619" spans="1:13" x14ac:dyDescent="0.25">
      <c r="A619" s="8">
        <f t="shared" si="60"/>
        <v>617</v>
      </c>
      <c r="B619" s="8" t="str">
        <f t="shared" si="61"/>
        <v/>
      </c>
      <c r="C619" s="8" t="str">
        <f t="shared" si="62"/>
        <v/>
      </c>
      <c r="D619" s="5">
        <f t="shared" si="63"/>
        <v>-1</v>
      </c>
      <c r="E619" s="5">
        <f t="shared" si="64"/>
        <v>-1</v>
      </c>
      <c r="F619" s="5" t="str">
        <f t="shared" si="65"/>
        <v/>
      </c>
      <c r="G619" s="5" t="str">
        <f>IF(INDEX('Afvalgegevens LMA'!$A$1:$BK$1003,RelGegevens!$A619+'Data LMA'!$A$2,RelGegevens!G$2)="","",INDEX('Afvalgegevens LMA'!$A$1:$BK$1003,RelGegevens!$A619+'Data LMA'!$A$2,RelGegevens!G$2))</f>
        <v/>
      </c>
      <c r="H619" s="5" t="str">
        <f>IF(INDEX('Afvalgegevens LMA'!$A$1:$BK$1003,RelGegevens!$A619+'Data LMA'!$A$2,RelGegevens!H$2)="","",INDEX('Afvalgegevens LMA'!$A$1:$BK$1003,RelGegevens!$A619+'Data LMA'!$A$2,RelGegevens!H$2))</f>
        <v/>
      </c>
      <c r="I619" s="5" t="str">
        <f>IF(INDEX('Afvalgegevens LMA'!$A$1:$BK$1003,RelGegevens!$A619+'Data LMA'!$A$2,RelGegevens!I$2)="","",INDEX('Afvalgegevens LMA'!$A$1:$BK$1003,RelGegevens!$A619+'Data LMA'!$A$2,RelGegevens!I$2))</f>
        <v/>
      </c>
      <c r="J619" s="5" t="str">
        <f>IF(INDEX('Afvalgegevens LMA'!$A$1:$BK$1003,RelGegevens!$A619+'Data LMA'!$A$2,RelGegevens!J$2)="","",INDEX('Afvalgegevens LMA'!$A$1:$BK$1003,RelGegevens!$A619+'Data LMA'!$A$2,RelGegevens!J$2))</f>
        <v/>
      </c>
      <c r="K619" s="5" t="str">
        <f>IF(INDEX('Afvalgegevens LMA'!$A$1:$BK$1003,RelGegevens!$A619+'Data LMA'!$A$2,RelGegevens!K$2)="","",INDEX('Afvalgegevens LMA'!$A$1:$BK$1003,RelGegevens!$A619+'Data LMA'!$A$2,RelGegevens!K$2))</f>
        <v/>
      </c>
      <c r="L619" s="5" t="str">
        <f>IF(INDEX('Afvalgegevens LMA'!$A$1:$BK$1003,RelGegevens!$A619+'Data LMA'!$A$2,RelGegevens!L$2)="","",INDEX('Afvalgegevens LMA'!$A$1:$BK$1003,RelGegevens!$A619+'Data LMA'!$A$2,RelGegevens!L$2))</f>
        <v/>
      </c>
      <c r="M619" s="5" t="str">
        <f>IF(INDEX('Afvalgegevens LMA'!$A$1:$BK$1003,RelGegevens!$A619+'Data LMA'!$A$2,RelGegevens!M$2)="","",INDEX('Afvalgegevens LMA'!$A$1:$BK$1003,RelGegevens!$A619+'Data LMA'!$A$2,RelGegevens!M$2))</f>
        <v/>
      </c>
    </row>
    <row r="620" spans="1:13" x14ac:dyDescent="0.25">
      <c r="A620" s="8">
        <f t="shared" si="60"/>
        <v>618</v>
      </c>
      <c r="B620" s="8" t="str">
        <f t="shared" si="61"/>
        <v/>
      </c>
      <c r="C620" s="8" t="str">
        <f t="shared" si="62"/>
        <v/>
      </c>
      <c r="D620" s="5">
        <f t="shared" si="63"/>
        <v>-1</v>
      </c>
      <c r="E620" s="5">
        <f t="shared" si="64"/>
        <v>-1</v>
      </c>
      <c r="F620" s="5" t="str">
        <f t="shared" si="65"/>
        <v/>
      </c>
      <c r="G620" s="5" t="str">
        <f>IF(INDEX('Afvalgegevens LMA'!$A$1:$BK$1003,RelGegevens!$A620+'Data LMA'!$A$2,RelGegevens!G$2)="","",INDEX('Afvalgegevens LMA'!$A$1:$BK$1003,RelGegevens!$A620+'Data LMA'!$A$2,RelGegevens!G$2))</f>
        <v/>
      </c>
      <c r="H620" s="5" t="str">
        <f>IF(INDEX('Afvalgegevens LMA'!$A$1:$BK$1003,RelGegevens!$A620+'Data LMA'!$A$2,RelGegevens!H$2)="","",INDEX('Afvalgegevens LMA'!$A$1:$BK$1003,RelGegevens!$A620+'Data LMA'!$A$2,RelGegevens!H$2))</f>
        <v/>
      </c>
      <c r="I620" s="5" t="str">
        <f>IF(INDEX('Afvalgegevens LMA'!$A$1:$BK$1003,RelGegevens!$A620+'Data LMA'!$A$2,RelGegevens!I$2)="","",INDEX('Afvalgegevens LMA'!$A$1:$BK$1003,RelGegevens!$A620+'Data LMA'!$A$2,RelGegevens!I$2))</f>
        <v/>
      </c>
      <c r="J620" s="5" t="str">
        <f>IF(INDEX('Afvalgegevens LMA'!$A$1:$BK$1003,RelGegevens!$A620+'Data LMA'!$A$2,RelGegevens!J$2)="","",INDEX('Afvalgegevens LMA'!$A$1:$BK$1003,RelGegevens!$A620+'Data LMA'!$A$2,RelGegevens!J$2))</f>
        <v/>
      </c>
      <c r="K620" s="5" t="str">
        <f>IF(INDEX('Afvalgegevens LMA'!$A$1:$BK$1003,RelGegevens!$A620+'Data LMA'!$A$2,RelGegevens!K$2)="","",INDEX('Afvalgegevens LMA'!$A$1:$BK$1003,RelGegevens!$A620+'Data LMA'!$A$2,RelGegevens!K$2))</f>
        <v/>
      </c>
      <c r="L620" s="5" t="str">
        <f>IF(INDEX('Afvalgegevens LMA'!$A$1:$BK$1003,RelGegevens!$A620+'Data LMA'!$A$2,RelGegevens!L$2)="","",INDEX('Afvalgegevens LMA'!$A$1:$BK$1003,RelGegevens!$A620+'Data LMA'!$A$2,RelGegevens!L$2))</f>
        <v/>
      </c>
      <c r="M620" s="5" t="str">
        <f>IF(INDEX('Afvalgegevens LMA'!$A$1:$BK$1003,RelGegevens!$A620+'Data LMA'!$A$2,RelGegevens!M$2)="","",INDEX('Afvalgegevens LMA'!$A$1:$BK$1003,RelGegevens!$A620+'Data LMA'!$A$2,RelGegevens!M$2))</f>
        <v/>
      </c>
    </row>
    <row r="621" spans="1:13" x14ac:dyDescent="0.25">
      <c r="A621" s="8">
        <f t="shared" si="60"/>
        <v>619</v>
      </c>
      <c r="B621" s="8" t="str">
        <f t="shared" si="61"/>
        <v/>
      </c>
      <c r="C621" s="8" t="str">
        <f t="shared" si="62"/>
        <v/>
      </c>
      <c r="D621" s="5">
        <f t="shared" si="63"/>
        <v>-1</v>
      </c>
      <c r="E621" s="5">
        <f t="shared" si="64"/>
        <v>-1</v>
      </c>
      <c r="F621" s="5" t="str">
        <f t="shared" si="65"/>
        <v/>
      </c>
      <c r="G621" s="5" t="str">
        <f>IF(INDEX('Afvalgegevens LMA'!$A$1:$BK$1003,RelGegevens!$A621+'Data LMA'!$A$2,RelGegevens!G$2)="","",INDEX('Afvalgegevens LMA'!$A$1:$BK$1003,RelGegevens!$A621+'Data LMA'!$A$2,RelGegevens!G$2))</f>
        <v/>
      </c>
      <c r="H621" s="5" t="str">
        <f>IF(INDEX('Afvalgegevens LMA'!$A$1:$BK$1003,RelGegevens!$A621+'Data LMA'!$A$2,RelGegevens!H$2)="","",INDEX('Afvalgegevens LMA'!$A$1:$BK$1003,RelGegevens!$A621+'Data LMA'!$A$2,RelGegevens!H$2))</f>
        <v/>
      </c>
      <c r="I621" s="5" t="str">
        <f>IF(INDEX('Afvalgegevens LMA'!$A$1:$BK$1003,RelGegevens!$A621+'Data LMA'!$A$2,RelGegevens!I$2)="","",INDEX('Afvalgegevens LMA'!$A$1:$BK$1003,RelGegevens!$A621+'Data LMA'!$A$2,RelGegevens!I$2))</f>
        <v/>
      </c>
      <c r="J621" s="5" t="str">
        <f>IF(INDEX('Afvalgegevens LMA'!$A$1:$BK$1003,RelGegevens!$A621+'Data LMA'!$A$2,RelGegevens!J$2)="","",INDEX('Afvalgegevens LMA'!$A$1:$BK$1003,RelGegevens!$A621+'Data LMA'!$A$2,RelGegevens!J$2))</f>
        <v/>
      </c>
      <c r="K621" s="5" t="str">
        <f>IF(INDEX('Afvalgegevens LMA'!$A$1:$BK$1003,RelGegevens!$A621+'Data LMA'!$A$2,RelGegevens!K$2)="","",INDEX('Afvalgegevens LMA'!$A$1:$BK$1003,RelGegevens!$A621+'Data LMA'!$A$2,RelGegevens!K$2))</f>
        <v/>
      </c>
      <c r="L621" s="5" t="str">
        <f>IF(INDEX('Afvalgegevens LMA'!$A$1:$BK$1003,RelGegevens!$A621+'Data LMA'!$A$2,RelGegevens!L$2)="","",INDEX('Afvalgegevens LMA'!$A$1:$BK$1003,RelGegevens!$A621+'Data LMA'!$A$2,RelGegevens!L$2))</f>
        <v/>
      </c>
      <c r="M621" s="5" t="str">
        <f>IF(INDEX('Afvalgegevens LMA'!$A$1:$BK$1003,RelGegevens!$A621+'Data LMA'!$A$2,RelGegevens!M$2)="","",INDEX('Afvalgegevens LMA'!$A$1:$BK$1003,RelGegevens!$A621+'Data LMA'!$A$2,RelGegevens!M$2))</f>
        <v/>
      </c>
    </row>
    <row r="622" spans="1:13" x14ac:dyDescent="0.25">
      <c r="A622" s="8">
        <f t="shared" si="60"/>
        <v>620</v>
      </c>
      <c r="B622" s="8" t="str">
        <f t="shared" si="61"/>
        <v/>
      </c>
      <c r="C622" s="8" t="str">
        <f t="shared" si="62"/>
        <v/>
      </c>
      <c r="D622" s="5">
        <f t="shared" si="63"/>
        <v>-1</v>
      </c>
      <c r="E622" s="5">
        <f t="shared" si="64"/>
        <v>-1</v>
      </c>
      <c r="F622" s="5" t="str">
        <f t="shared" si="65"/>
        <v/>
      </c>
      <c r="G622" s="5" t="str">
        <f>IF(INDEX('Afvalgegevens LMA'!$A$1:$BK$1003,RelGegevens!$A622+'Data LMA'!$A$2,RelGegevens!G$2)="","",INDEX('Afvalgegevens LMA'!$A$1:$BK$1003,RelGegevens!$A622+'Data LMA'!$A$2,RelGegevens!G$2))</f>
        <v/>
      </c>
      <c r="H622" s="5" t="str">
        <f>IF(INDEX('Afvalgegevens LMA'!$A$1:$BK$1003,RelGegevens!$A622+'Data LMA'!$A$2,RelGegevens!H$2)="","",INDEX('Afvalgegevens LMA'!$A$1:$BK$1003,RelGegevens!$A622+'Data LMA'!$A$2,RelGegevens!H$2))</f>
        <v/>
      </c>
      <c r="I622" s="5" t="str">
        <f>IF(INDEX('Afvalgegevens LMA'!$A$1:$BK$1003,RelGegevens!$A622+'Data LMA'!$A$2,RelGegevens!I$2)="","",INDEX('Afvalgegevens LMA'!$A$1:$BK$1003,RelGegevens!$A622+'Data LMA'!$A$2,RelGegevens!I$2))</f>
        <v/>
      </c>
      <c r="J622" s="5" t="str">
        <f>IF(INDEX('Afvalgegevens LMA'!$A$1:$BK$1003,RelGegevens!$A622+'Data LMA'!$A$2,RelGegevens!J$2)="","",INDEX('Afvalgegevens LMA'!$A$1:$BK$1003,RelGegevens!$A622+'Data LMA'!$A$2,RelGegevens!J$2))</f>
        <v/>
      </c>
      <c r="K622" s="5" t="str">
        <f>IF(INDEX('Afvalgegevens LMA'!$A$1:$BK$1003,RelGegevens!$A622+'Data LMA'!$A$2,RelGegevens!K$2)="","",INDEX('Afvalgegevens LMA'!$A$1:$BK$1003,RelGegevens!$A622+'Data LMA'!$A$2,RelGegevens!K$2))</f>
        <v/>
      </c>
      <c r="L622" s="5" t="str">
        <f>IF(INDEX('Afvalgegevens LMA'!$A$1:$BK$1003,RelGegevens!$A622+'Data LMA'!$A$2,RelGegevens!L$2)="","",INDEX('Afvalgegevens LMA'!$A$1:$BK$1003,RelGegevens!$A622+'Data LMA'!$A$2,RelGegevens!L$2))</f>
        <v/>
      </c>
      <c r="M622" s="5" t="str">
        <f>IF(INDEX('Afvalgegevens LMA'!$A$1:$BK$1003,RelGegevens!$A622+'Data LMA'!$A$2,RelGegevens!M$2)="","",INDEX('Afvalgegevens LMA'!$A$1:$BK$1003,RelGegevens!$A622+'Data LMA'!$A$2,RelGegevens!M$2))</f>
        <v/>
      </c>
    </row>
    <row r="623" spans="1:13" x14ac:dyDescent="0.25">
      <c r="A623" s="8">
        <f t="shared" si="60"/>
        <v>621</v>
      </c>
      <c r="B623" s="8" t="str">
        <f t="shared" si="61"/>
        <v/>
      </c>
      <c r="C623" s="8" t="str">
        <f t="shared" si="62"/>
        <v/>
      </c>
      <c r="D623" s="5">
        <f t="shared" si="63"/>
        <v>-1</v>
      </c>
      <c r="E623" s="5">
        <f t="shared" si="64"/>
        <v>-1</v>
      </c>
      <c r="F623" s="5" t="str">
        <f t="shared" si="65"/>
        <v/>
      </c>
      <c r="G623" s="5" t="str">
        <f>IF(INDEX('Afvalgegevens LMA'!$A$1:$BK$1003,RelGegevens!$A623+'Data LMA'!$A$2,RelGegevens!G$2)="","",INDEX('Afvalgegevens LMA'!$A$1:$BK$1003,RelGegevens!$A623+'Data LMA'!$A$2,RelGegevens!G$2))</f>
        <v/>
      </c>
      <c r="H623" s="5" t="str">
        <f>IF(INDEX('Afvalgegevens LMA'!$A$1:$BK$1003,RelGegevens!$A623+'Data LMA'!$A$2,RelGegevens!H$2)="","",INDEX('Afvalgegevens LMA'!$A$1:$BK$1003,RelGegevens!$A623+'Data LMA'!$A$2,RelGegevens!H$2))</f>
        <v/>
      </c>
      <c r="I623" s="5" t="str">
        <f>IF(INDEX('Afvalgegevens LMA'!$A$1:$BK$1003,RelGegevens!$A623+'Data LMA'!$A$2,RelGegevens!I$2)="","",INDEX('Afvalgegevens LMA'!$A$1:$BK$1003,RelGegevens!$A623+'Data LMA'!$A$2,RelGegevens!I$2))</f>
        <v/>
      </c>
      <c r="J623" s="5" t="str">
        <f>IF(INDEX('Afvalgegevens LMA'!$A$1:$BK$1003,RelGegevens!$A623+'Data LMA'!$A$2,RelGegevens!J$2)="","",INDEX('Afvalgegevens LMA'!$A$1:$BK$1003,RelGegevens!$A623+'Data LMA'!$A$2,RelGegevens!J$2))</f>
        <v/>
      </c>
      <c r="K623" s="5" t="str">
        <f>IF(INDEX('Afvalgegevens LMA'!$A$1:$BK$1003,RelGegevens!$A623+'Data LMA'!$A$2,RelGegevens!K$2)="","",INDEX('Afvalgegevens LMA'!$A$1:$BK$1003,RelGegevens!$A623+'Data LMA'!$A$2,RelGegevens!K$2))</f>
        <v/>
      </c>
      <c r="L623" s="5" t="str">
        <f>IF(INDEX('Afvalgegevens LMA'!$A$1:$BK$1003,RelGegevens!$A623+'Data LMA'!$A$2,RelGegevens!L$2)="","",INDEX('Afvalgegevens LMA'!$A$1:$BK$1003,RelGegevens!$A623+'Data LMA'!$A$2,RelGegevens!L$2))</f>
        <v/>
      </c>
      <c r="M623" s="5" t="str">
        <f>IF(INDEX('Afvalgegevens LMA'!$A$1:$BK$1003,RelGegevens!$A623+'Data LMA'!$A$2,RelGegevens!M$2)="","",INDEX('Afvalgegevens LMA'!$A$1:$BK$1003,RelGegevens!$A623+'Data LMA'!$A$2,RelGegevens!M$2))</f>
        <v/>
      </c>
    </row>
    <row r="624" spans="1:13" x14ac:dyDescent="0.25">
      <c r="A624" s="8">
        <f t="shared" si="60"/>
        <v>622</v>
      </c>
      <c r="B624" s="8" t="str">
        <f t="shared" si="61"/>
        <v/>
      </c>
      <c r="C624" s="8" t="str">
        <f t="shared" si="62"/>
        <v/>
      </c>
      <c r="D624" s="5">
        <f t="shared" si="63"/>
        <v>-1</v>
      </c>
      <c r="E624" s="5">
        <f t="shared" si="64"/>
        <v>-1</v>
      </c>
      <c r="F624" s="5" t="str">
        <f t="shared" si="65"/>
        <v/>
      </c>
      <c r="G624" s="5" t="str">
        <f>IF(INDEX('Afvalgegevens LMA'!$A$1:$BK$1003,RelGegevens!$A624+'Data LMA'!$A$2,RelGegevens!G$2)="","",INDEX('Afvalgegevens LMA'!$A$1:$BK$1003,RelGegevens!$A624+'Data LMA'!$A$2,RelGegevens!G$2))</f>
        <v/>
      </c>
      <c r="H624" s="5" t="str">
        <f>IF(INDEX('Afvalgegevens LMA'!$A$1:$BK$1003,RelGegevens!$A624+'Data LMA'!$A$2,RelGegevens!H$2)="","",INDEX('Afvalgegevens LMA'!$A$1:$BK$1003,RelGegevens!$A624+'Data LMA'!$A$2,RelGegevens!H$2))</f>
        <v/>
      </c>
      <c r="I624" s="5" t="str">
        <f>IF(INDEX('Afvalgegevens LMA'!$A$1:$BK$1003,RelGegevens!$A624+'Data LMA'!$A$2,RelGegevens!I$2)="","",INDEX('Afvalgegevens LMA'!$A$1:$BK$1003,RelGegevens!$A624+'Data LMA'!$A$2,RelGegevens!I$2))</f>
        <v/>
      </c>
      <c r="J624" s="5" t="str">
        <f>IF(INDEX('Afvalgegevens LMA'!$A$1:$BK$1003,RelGegevens!$A624+'Data LMA'!$A$2,RelGegevens!J$2)="","",INDEX('Afvalgegevens LMA'!$A$1:$BK$1003,RelGegevens!$A624+'Data LMA'!$A$2,RelGegevens!J$2))</f>
        <v/>
      </c>
      <c r="K624" s="5" t="str">
        <f>IF(INDEX('Afvalgegevens LMA'!$A$1:$BK$1003,RelGegevens!$A624+'Data LMA'!$A$2,RelGegevens!K$2)="","",INDEX('Afvalgegevens LMA'!$A$1:$BK$1003,RelGegevens!$A624+'Data LMA'!$A$2,RelGegevens!K$2))</f>
        <v/>
      </c>
      <c r="L624" s="5" t="str">
        <f>IF(INDEX('Afvalgegevens LMA'!$A$1:$BK$1003,RelGegevens!$A624+'Data LMA'!$A$2,RelGegevens!L$2)="","",INDEX('Afvalgegevens LMA'!$A$1:$BK$1003,RelGegevens!$A624+'Data LMA'!$A$2,RelGegevens!L$2))</f>
        <v/>
      </c>
      <c r="M624" s="5" t="str">
        <f>IF(INDEX('Afvalgegevens LMA'!$A$1:$BK$1003,RelGegevens!$A624+'Data LMA'!$A$2,RelGegevens!M$2)="","",INDEX('Afvalgegevens LMA'!$A$1:$BK$1003,RelGegevens!$A624+'Data LMA'!$A$2,RelGegevens!M$2))</f>
        <v/>
      </c>
    </row>
    <row r="625" spans="1:13" x14ac:dyDescent="0.25">
      <c r="A625" s="8">
        <f t="shared" si="60"/>
        <v>623</v>
      </c>
      <c r="B625" s="8" t="str">
        <f t="shared" si="61"/>
        <v/>
      </c>
      <c r="C625" s="8" t="str">
        <f t="shared" si="62"/>
        <v/>
      </c>
      <c r="D625" s="5">
        <f t="shared" si="63"/>
        <v>-1</v>
      </c>
      <c r="E625" s="5">
        <f t="shared" si="64"/>
        <v>-1</v>
      </c>
      <c r="F625" s="5" t="str">
        <f t="shared" si="65"/>
        <v/>
      </c>
      <c r="G625" s="5" t="str">
        <f>IF(INDEX('Afvalgegevens LMA'!$A$1:$BK$1003,RelGegevens!$A625+'Data LMA'!$A$2,RelGegevens!G$2)="","",INDEX('Afvalgegevens LMA'!$A$1:$BK$1003,RelGegevens!$A625+'Data LMA'!$A$2,RelGegevens!G$2))</f>
        <v/>
      </c>
      <c r="H625" s="5" t="str">
        <f>IF(INDEX('Afvalgegevens LMA'!$A$1:$BK$1003,RelGegevens!$A625+'Data LMA'!$A$2,RelGegevens!H$2)="","",INDEX('Afvalgegevens LMA'!$A$1:$BK$1003,RelGegevens!$A625+'Data LMA'!$A$2,RelGegevens!H$2))</f>
        <v/>
      </c>
      <c r="I625" s="5" t="str">
        <f>IF(INDEX('Afvalgegevens LMA'!$A$1:$BK$1003,RelGegevens!$A625+'Data LMA'!$A$2,RelGegevens!I$2)="","",INDEX('Afvalgegevens LMA'!$A$1:$BK$1003,RelGegevens!$A625+'Data LMA'!$A$2,RelGegevens!I$2))</f>
        <v/>
      </c>
      <c r="J625" s="5" t="str">
        <f>IF(INDEX('Afvalgegevens LMA'!$A$1:$BK$1003,RelGegevens!$A625+'Data LMA'!$A$2,RelGegevens!J$2)="","",INDEX('Afvalgegevens LMA'!$A$1:$BK$1003,RelGegevens!$A625+'Data LMA'!$A$2,RelGegevens!J$2))</f>
        <v/>
      </c>
      <c r="K625" s="5" t="str">
        <f>IF(INDEX('Afvalgegevens LMA'!$A$1:$BK$1003,RelGegevens!$A625+'Data LMA'!$A$2,RelGegevens!K$2)="","",INDEX('Afvalgegevens LMA'!$A$1:$BK$1003,RelGegevens!$A625+'Data LMA'!$A$2,RelGegevens!K$2))</f>
        <v/>
      </c>
      <c r="L625" s="5" t="str">
        <f>IF(INDEX('Afvalgegevens LMA'!$A$1:$BK$1003,RelGegevens!$A625+'Data LMA'!$A$2,RelGegevens!L$2)="","",INDEX('Afvalgegevens LMA'!$A$1:$BK$1003,RelGegevens!$A625+'Data LMA'!$A$2,RelGegevens!L$2))</f>
        <v/>
      </c>
      <c r="M625" s="5" t="str">
        <f>IF(INDEX('Afvalgegevens LMA'!$A$1:$BK$1003,RelGegevens!$A625+'Data LMA'!$A$2,RelGegevens!M$2)="","",INDEX('Afvalgegevens LMA'!$A$1:$BK$1003,RelGegevens!$A625+'Data LMA'!$A$2,RelGegevens!M$2))</f>
        <v/>
      </c>
    </row>
    <row r="626" spans="1:13" x14ac:dyDescent="0.25">
      <c r="A626" s="8">
        <f t="shared" si="60"/>
        <v>624</v>
      </c>
      <c r="B626" s="8" t="str">
        <f t="shared" si="61"/>
        <v/>
      </c>
      <c r="C626" s="8" t="str">
        <f t="shared" si="62"/>
        <v/>
      </c>
      <c r="D626" s="5">
        <f t="shared" si="63"/>
        <v>-1</v>
      </c>
      <c r="E626" s="5">
        <f t="shared" si="64"/>
        <v>-1</v>
      </c>
      <c r="F626" s="5" t="str">
        <f t="shared" si="65"/>
        <v/>
      </c>
      <c r="G626" s="5" t="str">
        <f>IF(INDEX('Afvalgegevens LMA'!$A$1:$BK$1003,RelGegevens!$A626+'Data LMA'!$A$2,RelGegevens!G$2)="","",INDEX('Afvalgegevens LMA'!$A$1:$BK$1003,RelGegevens!$A626+'Data LMA'!$A$2,RelGegevens!G$2))</f>
        <v/>
      </c>
      <c r="H626" s="5" t="str">
        <f>IF(INDEX('Afvalgegevens LMA'!$A$1:$BK$1003,RelGegevens!$A626+'Data LMA'!$A$2,RelGegevens!H$2)="","",INDEX('Afvalgegevens LMA'!$A$1:$BK$1003,RelGegevens!$A626+'Data LMA'!$A$2,RelGegevens!H$2))</f>
        <v/>
      </c>
      <c r="I626" s="5" t="str">
        <f>IF(INDEX('Afvalgegevens LMA'!$A$1:$BK$1003,RelGegevens!$A626+'Data LMA'!$A$2,RelGegevens!I$2)="","",INDEX('Afvalgegevens LMA'!$A$1:$BK$1003,RelGegevens!$A626+'Data LMA'!$A$2,RelGegevens!I$2))</f>
        <v/>
      </c>
      <c r="J626" s="5" t="str">
        <f>IF(INDEX('Afvalgegevens LMA'!$A$1:$BK$1003,RelGegevens!$A626+'Data LMA'!$A$2,RelGegevens!J$2)="","",INDEX('Afvalgegevens LMA'!$A$1:$BK$1003,RelGegevens!$A626+'Data LMA'!$A$2,RelGegevens!J$2))</f>
        <v/>
      </c>
      <c r="K626" s="5" t="str">
        <f>IF(INDEX('Afvalgegevens LMA'!$A$1:$BK$1003,RelGegevens!$A626+'Data LMA'!$A$2,RelGegevens!K$2)="","",INDEX('Afvalgegevens LMA'!$A$1:$BK$1003,RelGegevens!$A626+'Data LMA'!$A$2,RelGegevens!K$2))</f>
        <v/>
      </c>
      <c r="L626" s="5" t="str">
        <f>IF(INDEX('Afvalgegevens LMA'!$A$1:$BK$1003,RelGegevens!$A626+'Data LMA'!$A$2,RelGegevens!L$2)="","",INDEX('Afvalgegevens LMA'!$A$1:$BK$1003,RelGegevens!$A626+'Data LMA'!$A$2,RelGegevens!L$2))</f>
        <v/>
      </c>
      <c r="M626" s="5" t="str">
        <f>IF(INDEX('Afvalgegevens LMA'!$A$1:$BK$1003,RelGegevens!$A626+'Data LMA'!$A$2,RelGegevens!M$2)="","",INDEX('Afvalgegevens LMA'!$A$1:$BK$1003,RelGegevens!$A626+'Data LMA'!$A$2,RelGegevens!M$2))</f>
        <v/>
      </c>
    </row>
    <row r="627" spans="1:13" x14ac:dyDescent="0.25">
      <c r="A627" s="8">
        <f t="shared" si="60"/>
        <v>625</v>
      </c>
      <c r="B627" s="8" t="str">
        <f t="shared" si="61"/>
        <v/>
      </c>
      <c r="C627" s="8" t="str">
        <f t="shared" si="62"/>
        <v/>
      </c>
      <c r="D627" s="5">
        <f t="shared" si="63"/>
        <v>-1</v>
      </c>
      <c r="E627" s="5">
        <f t="shared" si="64"/>
        <v>-1</v>
      </c>
      <c r="F627" s="5" t="str">
        <f t="shared" si="65"/>
        <v/>
      </c>
      <c r="G627" s="5" t="str">
        <f>IF(INDEX('Afvalgegevens LMA'!$A$1:$BK$1003,RelGegevens!$A627+'Data LMA'!$A$2,RelGegevens!G$2)="","",INDEX('Afvalgegevens LMA'!$A$1:$BK$1003,RelGegevens!$A627+'Data LMA'!$A$2,RelGegevens!G$2))</f>
        <v/>
      </c>
      <c r="H627" s="5" t="str">
        <f>IF(INDEX('Afvalgegevens LMA'!$A$1:$BK$1003,RelGegevens!$A627+'Data LMA'!$A$2,RelGegevens!H$2)="","",INDEX('Afvalgegevens LMA'!$A$1:$BK$1003,RelGegevens!$A627+'Data LMA'!$A$2,RelGegevens!H$2))</f>
        <v/>
      </c>
      <c r="I627" s="5" t="str">
        <f>IF(INDEX('Afvalgegevens LMA'!$A$1:$BK$1003,RelGegevens!$A627+'Data LMA'!$A$2,RelGegevens!I$2)="","",INDEX('Afvalgegevens LMA'!$A$1:$BK$1003,RelGegevens!$A627+'Data LMA'!$A$2,RelGegevens!I$2))</f>
        <v/>
      </c>
      <c r="J627" s="5" t="str">
        <f>IF(INDEX('Afvalgegevens LMA'!$A$1:$BK$1003,RelGegevens!$A627+'Data LMA'!$A$2,RelGegevens!J$2)="","",INDEX('Afvalgegevens LMA'!$A$1:$BK$1003,RelGegevens!$A627+'Data LMA'!$A$2,RelGegevens!J$2))</f>
        <v/>
      </c>
      <c r="K627" s="5" t="str">
        <f>IF(INDEX('Afvalgegevens LMA'!$A$1:$BK$1003,RelGegevens!$A627+'Data LMA'!$A$2,RelGegevens!K$2)="","",INDEX('Afvalgegevens LMA'!$A$1:$BK$1003,RelGegevens!$A627+'Data LMA'!$A$2,RelGegevens!K$2))</f>
        <v/>
      </c>
      <c r="L627" s="5" t="str">
        <f>IF(INDEX('Afvalgegevens LMA'!$A$1:$BK$1003,RelGegevens!$A627+'Data LMA'!$A$2,RelGegevens!L$2)="","",INDEX('Afvalgegevens LMA'!$A$1:$BK$1003,RelGegevens!$A627+'Data LMA'!$A$2,RelGegevens!L$2))</f>
        <v/>
      </c>
      <c r="M627" s="5" t="str">
        <f>IF(INDEX('Afvalgegevens LMA'!$A$1:$BK$1003,RelGegevens!$A627+'Data LMA'!$A$2,RelGegevens!M$2)="","",INDEX('Afvalgegevens LMA'!$A$1:$BK$1003,RelGegevens!$A627+'Data LMA'!$A$2,RelGegevens!M$2))</f>
        <v/>
      </c>
    </row>
    <row r="628" spans="1:13" x14ac:dyDescent="0.25">
      <c r="A628" s="8">
        <f t="shared" si="60"/>
        <v>626</v>
      </c>
      <c r="B628" s="8" t="str">
        <f t="shared" si="61"/>
        <v/>
      </c>
      <c r="C628" s="8" t="str">
        <f t="shared" si="62"/>
        <v/>
      </c>
      <c r="D628" s="5">
        <f t="shared" si="63"/>
        <v>-1</v>
      </c>
      <c r="E628" s="5">
        <f t="shared" si="64"/>
        <v>-1</v>
      </c>
      <c r="F628" s="5" t="str">
        <f t="shared" si="65"/>
        <v/>
      </c>
      <c r="G628" s="5" t="str">
        <f>IF(INDEX('Afvalgegevens LMA'!$A$1:$BK$1003,RelGegevens!$A628+'Data LMA'!$A$2,RelGegevens!G$2)="","",INDEX('Afvalgegevens LMA'!$A$1:$BK$1003,RelGegevens!$A628+'Data LMA'!$A$2,RelGegevens!G$2))</f>
        <v/>
      </c>
      <c r="H628" s="5" t="str">
        <f>IF(INDEX('Afvalgegevens LMA'!$A$1:$BK$1003,RelGegevens!$A628+'Data LMA'!$A$2,RelGegevens!H$2)="","",INDEX('Afvalgegevens LMA'!$A$1:$BK$1003,RelGegevens!$A628+'Data LMA'!$A$2,RelGegevens!H$2))</f>
        <v/>
      </c>
      <c r="I628" s="5" t="str">
        <f>IF(INDEX('Afvalgegevens LMA'!$A$1:$BK$1003,RelGegevens!$A628+'Data LMA'!$A$2,RelGegevens!I$2)="","",INDEX('Afvalgegevens LMA'!$A$1:$BK$1003,RelGegevens!$A628+'Data LMA'!$A$2,RelGegevens!I$2))</f>
        <v/>
      </c>
      <c r="J628" s="5" t="str">
        <f>IF(INDEX('Afvalgegevens LMA'!$A$1:$BK$1003,RelGegevens!$A628+'Data LMA'!$A$2,RelGegevens!J$2)="","",INDEX('Afvalgegevens LMA'!$A$1:$BK$1003,RelGegevens!$A628+'Data LMA'!$A$2,RelGegevens!J$2))</f>
        <v/>
      </c>
      <c r="K628" s="5" t="str">
        <f>IF(INDEX('Afvalgegevens LMA'!$A$1:$BK$1003,RelGegevens!$A628+'Data LMA'!$A$2,RelGegevens!K$2)="","",INDEX('Afvalgegevens LMA'!$A$1:$BK$1003,RelGegevens!$A628+'Data LMA'!$A$2,RelGegevens!K$2))</f>
        <v/>
      </c>
      <c r="L628" s="5" t="str">
        <f>IF(INDEX('Afvalgegevens LMA'!$A$1:$BK$1003,RelGegevens!$A628+'Data LMA'!$A$2,RelGegevens!L$2)="","",INDEX('Afvalgegevens LMA'!$A$1:$BK$1003,RelGegevens!$A628+'Data LMA'!$A$2,RelGegevens!L$2))</f>
        <v/>
      </c>
      <c r="M628" s="5" t="str">
        <f>IF(INDEX('Afvalgegevens LMA'!$A$1:$BK$1003,RelGegevens!$A628+'Data LMA'!$A$2,RelGegevens!M$2)="","",INDEX('Afvalgegevens LMA'!$A$1:$BK$1003,RelGegevens!$A628+'Data LMA'!$A$2,RelGegevens!M$2))</f>
        <v/>
      </c>
    </row>
    <row r="629" spans="1:13" x14ac:dyDescent="0.25">
      <c r="A629" s="8">
        <f t="shared" si="60"/>
        <v>627</v>
      </c>
      <c r="B629" s="8" t="str">
        <f t="shared" si="61"/>
        <v/>
      </c>
      <c r="C629" s="8" t="str">
        <f t="shared" si="62"/>
        <v/>
      </c>
      <c r="D629" s="5">
        <f t="shared" si="63"/>
        <v>-1</v>
      </c>
      <c r="E629" s="5">
        <f t="shared" si="64"/>
        <v>-1</v>
      </c>
      <c r="F629" s="5" t="str">
        <f t="shared" si="65"/>
        <v/>
      </c>
      <c r="G629" s="5" t="str">
        <f>IF(INDEX('Afvalgegevens LMA'!$A$1:$BK$1003,RelGegevens!$A629+'Data LMA'!$A$2,RelGegevens!G$2)="","",INDEX('Afvalgegevens LMA'!$A$1:$BK$1003,RelGegevens!$A629+'Data LMA'!$A$2,RelGegevens!G$2))</f>
        <v/>
      </c>
      <c r="H629" s="5" t="str">
        <f>IF(INDEX('Afvalgegevens LMA'!$A$1:$BK$1003,RelGegevens!$A629+'Data LMA'!$A$2,RelGegevens!H$2)="","",INDEX('Afvalgegevens LMA'!$A$1:$BK$1003,RelGegevens!$A629+'Data LMA'!$A$2,RelGegevens!H$2))</f>
        <v/>
      </c>
      <c r="I629" s="5" t="str">
        <f>IF(INDEX('Afvalgegevens LMA'!$A$1:$BK$1003,RelGegevens!$A629+'Data LMA'!$A$2,RelGegevens!I$2)="","",INDEX('Afvalgegevens LMA'!$A$1:$BK$1003,RelGegevens!$A629+'Data LMA'!$A$2,RelGegevens!I$2))</f>
        <v/>
      </c>
      <c r="J629" s="5" t="str">
        <f>IF(INDEX('Afvalgegevens LMA'!$A$1:$BK$1003,RelGegevens!$A629+'Data LMA'!$A$2,RelGegevens!J$2)="","",INDEX('Afvalgegevens LMA'!$A$1:$BK$1003,RelGegevens!$A629+'Data LMA'!$A$2,RelGegevens!J$2))</f>
        <v/>
      </c>
      <c r="K629" s="5" t="str">
        <f>IF(INDEX('Afvalgegevens LMA'!$A$1:$BK$1003,RelGegevens!$A629+'Data LMA'!$A$2,RelGegevens!K$2)="","",INDEX('Afvalgegevens LMA'!$A$1:$BK$1003,RelGegevens!$A629+'Data LMA'!$A$2,RelGegevens!K$2))</f>
        <v/>
      </c>
      <c r="L629" s="5" t="str">
        <f>IF(INDEX('Afvalgegevens LMA'!$A$1:$BK$1003,RelGegevens!$A629+'Data LMA'!$A$2,RelGegevens!L$2)="","",INDEX('Afvalgegevens LMA'!$A$1:$BK$1003,RelGegevens!$A629+'Data LMA'!$A$2,RelGegevens!L$2))</f>
        <v/>
      </c>
      <c r="M629" s="5" t="str">
        <f>IF(INDEX('Afvalgegevens LMA'!$A$1:$BK$1003,RelGegevens!$A629+'Data LMA'!$A$2,RelGegevens!M$2)="","",INDEX('Afvalgegevens LMA'!$A$1:$BK$1003,RelGegevens!$A629+'Data LMA'!$A$2,RelGegevens!M$2))</f>
        <v/>
      </c>
    </row>
    <row r="630" spans="1:13" x14ac:dyDescent="0.25">
      <c r="A630" s="8">
        <f t="shared" si="60"/>
        <v>628</v>
      </c>
      <c r="B630" s="8" t="str">
        <f t="shared" si="61"/>
        <v/>
      </c>
      <c r="C630" s="8" t="str">
        <f t="shared" si="62"/>
        <v/>
      </c>
      <c r="D630" s="5">
        <f t="shared" si="63"/>
        <v>-1</v>
      </c>
      <c r="E630" s="5">
        <f t="shared" si="64"/>
        <v>-1</v>
      </c>
      <c r="F630" s="5" t="str">
        <f t="shared" si="65"/>
        <v/>
      </c>
      <c r="G630" s="5" t="str">
        <f>IF(INDEX('Afvalgegevens LMA'!$A$1:$BK$1003,RelGegevens!$A630+'Data LMA'!$A$2,RelGegevens!G$2)="","",INDEX('Afvalgegevens LMA'!$A$1:$BK$1003,RelGegevens!$A630+'Data LMA'!$A$2,RelGegevens!G$2))</f>
        <v/>
      </c>
      <c r="H630" s="5" t="str">
        <f>IF(INDEX('Afvalgegevens LMA'!$A$1:$BK$1003,RelGegevens!$A630+'Data LMA'!$A$2,RelGegevens!H$2)="","",INDEX('Afvalgegevens LMA'!$A$1:$BK$1003,RelGegevens!$A630+'Data LMA'!$A$2,RelGegevens!H$2))</f>
        <v/>
      </c>
      <c r="I630" s="5" t="str">
        <f>IF(INDEX('Afvalgegevens LMA'!$A$1:$BK$1003,RelGegevens!$A630+'Data LMA'!$A$2,RelGegevens!I$2)="","",INDEX('Afvalgegevens LMA'!$A$1:$BK$1003,RelGegevens!$A630+'Data LMA'!$A$2,RelGegevens!I$2))</f>
        <v/>
      </c>
      <c r="J630" s="5" t="str">
        <f>IF(INDEX('Afvalgegevens LMA'!$A$1:$BK$1003,RelGegevens!$A630+'Data LMA'!$A$2,RelGegevens!J$2)="","",INDEX('Afvalgegevens LMA'!$A$1:$BK$1003,RelGegevens!$A630+'Data LMA'!$A$2,RelGegevens!J$2))</f>
        <v/>
      </c>
      <c r="K630" s="5" t="str">
        <f>IF(INDEX('Afvalgegevens LMA'!$A$1:$BK$1003,RelGegevens!$A630+'Data LMA'!$A$2,RelGegevens!K$2)="","",INDEX('Afvalgegevens LMA'!$A$1:$BK$1003,RelGegevens!$A630+'Data LMA'!$A$2,RelGegevens!K$2))</f>
        <v/>
      </c>
      <c r="L630" s="5" t="str">
        <f>IF(INDEX('Afvalgegevens LMA'!$A$1:$BK$1003,RelGegevens!$A630+'Data LMA'!$A$2,RelGegevens!L$2)="","",INDEX('Afvalgegevens LMA'!$A$1:$BK$1003,RelGegevens!$A630+'Data LMA'!$A$2,RelGegevens!L$2))</f>
        <v/>
      </c>
      <c r="M630" s="5" t="str">
        <f>IF(INDEX('Afvalgegevens LMA'!$A$1:$BK$1003,RelGegevens!$A630+'Data LMA'!$A$2,RelGegevens!M$2)="","",INDEX('Afvalgegevens LMA'!$A$1:$BK$1003,RelGegevens!$A630+'Data LMA'!$A$2,RelGegevens!M$2))</f>
        <v/>
      </c>
    </row>
    <row r="631" spans="1:13" x14ac:dyDescent="0.25">
      <c r="A631" s="8">
        <f t="shared" si="60"/>
        <v>629</v>
      </c>
      <c r="B631" s="8" t="str">
        <f t="shared" si="61"/>
        <v/>
      </c>
      <c r="C631" s="8" t="str">
        <f t="shared" si="62"/>
        <v/>
      </c>
      <c r="D631" s="5">
        <f t="shared" si="63"/>
        <v>-1</v>
      </c>
      <c r="E631" s="5">
        <f t="shared" si="64"/>
        <v>-1</v>
      </c>
      <c r="F631" s="5" t="str">
        <f t="shared" si="65"/>
        <v/>
      </c>
      <c r="G631" s="5" t="str">
        <f>IF(INDEX('Afvalgegevens LMA'!$A$1:$BK$1003,RelGegevens!$A631+'Data LMA'!$A$2,RelGegevens!G$2)="","",INDEX('Afvalgegevens LMA'!$A$1:$BK$1003,RelGegevens!$A631+'Data LMA'!$A$2,RelGegevens!G$2))</f>
        <v/>
      </c>
      <c r="H631" s="5" t="str">
        <f>IF(INDEX('Afvalgegevens LMA'!$A$1:$BK$1003,RelGegevens!$A631+'Data LMA'!$A$2,RelGegevens!H$2)="","",INDEX('Afvalgegevens LMA'!$A$1:$BK$1003,RelGegevens!$A631+'Data LMA'!$A$2,RelGegevens!H$2))</f>
        <v/>
      </c>
      <c r="I631" s="5" t="str">
        <f>IF(INDEX('Afvalgegevens LMA'!$A$1:$BK$1003,RelGegevens!$A631+'Data LMA'!$A$2,RelGegevens!I$2)="","",INDEX('Afvalgegevens LMA'!$A$1:$BK$1003,RelGegevens!$A631+'Data LMA'!$A$2,RelGegevens!I$2))</f>
        <v/>
      </c>
      <c r="J631" s="5" t="str">
        <f>IF(INDEX('Afvalgegevens LMA'!$A$1:$BK$1003,RelGegevens!$A631+'Data LMA'!$A$2,RelGegevens!J$2)="","",INDEX('Afvalgegevens LMA'!$A$1:$BK$1003,RelGegevens!$A631+'Data LMA'!$A$2,RelGegevens!J$2))</f>
        <v/>
      </c>
      <c r="K631" s="5" t="str">
        <f>IF(INDEX('Afvalgegevens LMA'!$A$1:$BK$1003,RelGegevens!$A631+'Data LMA'!$A$2,RelGegevens!K$2)="","",INDEX('Afvalgegevens LMA'!$A$1:$BK$1003,RelGegevens!$A631+'Data LMA'!$A$2,RelGegevens!K$2))</f>
        <v/>
      </c>
      <c r="L631" s="5" t="str">
        <f>IF(INDEX('Afvalgegevens LMA'!$A$1:$BK$1003,RelGegevens!$A631+'Data LMA'!$A$2,RelGegevens!L$2)="","",INDEX('Afvalgegevens LMA'!$A$1:$BK$1003,RelGegevens!$A631+'Data LMA'!$A$2,RelGegevens!L$2))</f>
        <v/>
      </c>
      <c r="M631" s="5" t="str">
        <f>IF(INDEX('Afvalgegevens LMA'!$A$1:$BK$1003,RelGegevens!$A631+'Data LMA'!$A$2,RelGegevens!M$2)="","",INDEX('Afvalgegevens LMA'!$A$1:$BK$1003,RelGegevens!$A631+'Data LMA'!$A$2,RelGegevens!M$2))</f>
        <v/>
      </c>
    </row>
    <row r="632" spans="1:13" x14ac:dyDescent="0.25">
      <c r="A632" s="8">
        <f t="shared" si="60"/>
        <v>630</v>
      </c>
      <c r="B632" s="8" t="str">
        <f t="shared" si="61"/>
        <v/>
      </c>
      <c r="C632" s="8" t="str">
        <f t="shared" si="62"/>
        <v/>
      </c>
      <c r="D632" s="5">
        <f t="shared" si="63"/>
        <v>-1</v>
      </c>
      <c r="E632" s="5">
        <f t="shared" si="64"/>
        <v>-1</v>
      </c>
      <c r="F632" s="5" t="str">
        <f t="shared" si="65"/>
        <v/>
      </c>
      <c r="G632" s="5" t="str">
        <f>IF(INDEX('Afvalgegevens LMA'!$A$1:$BK$1003,RelGegevens!$A632+'Data LMA'!$A$2,RelGegevens!G$2)="","",INDEX('Afvalgegevens LMA'!$A$1:$BK$1003,RelGegevens!$A632+'Data LMA'!$A$2,RelGegevens!G$2))</f>
        <v/>
      </c>
      <c r="H632" s="5" t="str">
        <f>IF(INDEX('Afvalgegevens LMA'!$A$1:$BK$1003,RelGegevens!$A632+'Data LMA'!$A$2,RelGegevens!H$2)="","",INDEX('Afvalgegevens LMA'!$A$1:$BK$1003,RelGegevens!$A632+'Data LMA'!$A$2,RelGegevens!H$2))</f>
        <v/>
      </c>
      <c r="I632" s="5" t="str">
        <f>IF(INDEX('Afvalgegevens LMA'!$A$1:$BK$1003,RelGegevens!$A632+'Data LMA'!$A$2,RelGegevens!I$2)="","",INDEX('Afvalgegevens LMA'!$A$1:$BK$1003,RelGegevens!$A632+'Data LMA'!$A$2,RelGegevens!I$2))</f>
        <v/>
      </c>
      <c r="J632" s="5" t="str">
        <f>IF(INDEX('Afvalgegevens LMA'!$A$1:$BK$1003,RelGegevens!$A632+'Data LMA'!$A$2,RelGegevens!J$2)="","",INDEX('Afvalgegevens LMA'!$A$1:$BK$1003,RelGegevens!$A632+'Data LMA'!$A$2,RelGegevens!J$2))</f>
        <v/>
      </c>
      <c r="K632" s="5" t="str">
        <f>IF(INDEX('Afvalgegevens LMA'!$A$1:$BK$1003,RelGegevens!$A632+'Data LMA'!$A$2,RelGegevens!K$2)="","",INDEX('Afvalgegevens LMA'!$A$1:$BK$1003,RelGegevens!$A632+'Data LMA'!$A$2,RelGegevens!K$2))</f>
        <v/>
      </c>
      <c r="L632" s="5" t="str">
        <f>IF(INDEX('Afvalgegevens LMA'!$A$1:$BK$1003,RelGegevens!$A632+'Data LMA'!$A$2,RelGegevens!L$2)="","",INDEX('Afvalgegevens LMA'!$A$1:$BK$1003,RelGegevens!$A632+'Data LMA'!$A$2,RelGegevens!L$2))</f>
        <v/>
      </c>
      <c r="M632" s="5" t="str">
        <f>IF(INDEX('Afvalgegevens LMA'!$A$1:$BK$1003,RelGegevens!$A632+'Data LMA'!$A$2,RelGegevens!M$2)="","",INDEX('Afvalgegevens LMA'!$A$1:$BK$1003,RelGegevens!$A632+'Data LMA'!$A$2,RelGegevens!M$2))</f>
        <v/>
      </c>
    </row>
    <row r="633" spans="1:13" x14ac:dyDescent="0.25">
      <c r="A633" s="8">
        <f t="shared" si="60"/>
        <v>631</v>
      </c>
      <c r="B633" s="8" t="str">
        <f t="shared" si="61"/>
        <v/>
      </c>
      <c r="C633" s="8" t="str">
        <f t="shared" si="62"/>
        <v/>
      </c>
      <c r="D633" s="5">
        <f t="shared" si="63"/>
        <v>-1</v>
      </c>
      <c r="E633" s="5">
        <f t="shared" si="64"/>
        <v>-1</v>
      </c>
      <c r="F633" s="5" t="str">
        <f t="shared" si="65"/>
        <v/>
      </c>
      <c r="G633" s="5" t="str">
        <f>IF(INDEX('Afvalgegevens LMA'!$A$1:$BK$1003,RelGegevens!$A633+'Data LMA'!$A$2,RelGegevens!G$2)="","",INDEX('Afvalgegevens LMA'!$A$1:$BK$1003,RelGegevens!$A633+'Data LMA'!$A$2,RelGegevens!G$2))</f>
        <v/>
      </c>
      <c r="H633" s="5" t="str">
        <f>IF(INDEX('Afvalgegevens LMA'!$A$1:$BK$1003,RelGegevens!$A633+'Data LMA'!$A$2,RelGegevens!H$2)="","",INDEX('Afvalgegevens LMA'!$A$1:$BK$1003,RelGegevens!$A633+'Data LMA'!$A$2,RelGegevens!H$2))</f>
        <v/>
      </c>
      <c r="I633" s="5" t="str">
        <f>IF(INDEX('Afvalgegevens LMA'!$A$1:$BK$1003,RelGegevens!$A633+'Data LMA'!$A$2,RelGegevens!I$2)="","",INDEX('Afvalgegevens LMA'!$A$1:$BK$1003,RelGegevens!$A633+'Data LMA'!$A$2,RelGegevens!I$2))</f>
        <v/>
      </c>
      <c r="J633" s="5" t="str">
        <f>IF(INDEX('Afvalgegevens LMA'!$A$1:$BK$1003,RelGegevens!$A633+'Data LMA'!$A$2,RelGegevens!J$2)="","",INDEX('Afvalgegevens LMA'!$A$1:$BK$1003,RelGegevens!$A633+'Data LMA'!$A$2,RelGegevens!J$2))</f>
        <v/>
      </c>
      <c r="K633" s="5" t="str">
        <f>IF(INDEX('Afvalgegevens LMA'!$A$1:$BK$1003,RelGegevens!$A633+'Data LMA'!$A$2,RelGegevens!K$2)="","",INDEX('Afvalgegevens LMA'!$A$1:$BK$1003,RelGegevens!$A633+'Data LMA'!$A$2,RelGegevens!K$2))</f>
        <v/>
      </c>
      <c r="L633" s="5" t="str">
        <f>IF(INDEX('Afvalgegevens LMA'!$A$1:$BK$1003,RelGegevens!$A633+'Data LMA'!$A$2,RelGegevens!L$2)="","",INDEX('Afvalgegevens LMA'!$A$1:$BK$1003,RelGegevens!$A633+'Data LMA'!$A$2,RelGegevens!L$2))</f>
        <v/>
      </c>
      <c r="M633" s="5" t="str">
        <f>IF(INDEX('Afvalgegevens LMA'!$A$1:$BK$1003,RelGegevens!$A633+'Data LMA'!$A$2,RelGegevens!M$2)="","",INDEX('Afvalgegevens LMA'!$A$1:$BK$1003,RelGegevens!$A633+'Data LMA'!$A$2,RelGegevens!M$2))</f>
        <v/>
      </c>
    </row>
    <row r="634" spans="1:13" x14ac:dyDescent="0.25">
      <c r="A634" s="8">
        <f t="shared" si="60"/>
        <v>632</v>
      </c>
      <c r="B634" s="8" t="str">
        <f t="shared" si="61"/>
        <v/>
      </c>
      <c r="C634" s="8" t="str">
        <f t="shared" si="62"/>
        <v/>
      </c>
      <c r="D634" s="5">
        <f t="shared" si="63"/>
        <v>-1</v>
      </c>
      <c r="E634" s="5">
        <f t="shared" si="64"/>
        <v>-1</v>
      </c>
      <c r="F634" s="5" t="str">
        <f t="shared" si="65"/>
        <v/>
      </c>
      <c r="G634" s="5" t="str">
        <f>IF(INDEX('Afvalgegevens LMA'!$A$1:$BK$1003,RelGegevens!$A634+'Data LMA'!$A$2,RelGegevens!G$2)="","",INDEX('Afvalgegevens LMA'!$A$1:$BK$1003,RelGegevens!$A634+'Data LMA'!$A$2,RelGegevens!G$2))</f>
        <v/>
      </c>
      <c r="H634" s="5" t="str">
        <f>IF(INDEX('Afvalgegevens LMA'!$A$1:$BK$1003,RelGegevens!$A634+'Data LMA'!$A$2,RelGegevens!H$2)="","",INDEX('Afvalgegevens LMA'!$A$1:$BK$1003,RelGegevens!$A634+'Data LMA'!$A$2,RelGegevens!H$2))</f>
        <v/>
      </c>
      <c r="I634" s="5" t="str">
        <f>IF(INDEX('Afvalgegevens LMA'!$A$1:$BK$1003,RelGegevens!$A634+'Data LMA'!$A$2,RelGegevens!I$2)="","",INDEX('Afvalgegevens LMA'!$A$1:$BK$1003,RelGegevens!$A634+'Data LMA'!$A$2,RelGegevens!I$2))</f>
        <v/>
      </c>
      <c r="J634" s="5" t="str">
        <f>IF(INDEX('Afvalgegevens LMA'!$A$1:$BK$1003,RelGegevens!$A634+'Data LMA'!$A$2,RelGegevens!J$2)="","",INDEX('Afvalgegevens LMA'!$A$1:$BK$1003,RelGegevens!$A634+'Data LMA'!$A$2,RelGegevens!J$2))</f>
        <v/>
      </c>
      <c r="K634" s="5" t="str">
        <f>IF(INDEX('Afvalgegevens LMA'!$A$1:$BK$1003,RelGegevens!$A634+'Data LMA'!$A$2,RelGegevens!K$2)="","",INDEX('Afvalgegevens LMA'!$A$1:$BK$1003,RelGegevens!$A634+'Data LMA'!$A$2,RelGegevens!K$2))</f>
        <v/>
      </c>
      <c r="L634" s="5" t="str">
        <f>IF(INDEX('Afvalgegevens LMA'!$A$1:$BK$1003,RelGegevens!$A634+'Data LMA'!$A$2,RelGegevens!L$2)="","",INDEX('Afvalgegevens LMA'!$A$1:$BK$1003,RelGegevens!$A634+'Data LMA'!$A$2,RelGegevens!L$2))</f>
        <v/>
      </c>
      <c r="M634" s="5" t="str">
        <f>IF(INDEX('Afvalgegevens LMA'!$A$1:$BK$1003,RelGegevens!$A634+'Data LMA'!$A$2,RelGegevens!M$2)="","",INDEX('Afvalgegevens LMA'!$A$1:$BK$1003,RelGegevens!$A634+'Data LMA'!$A$2,RelGegevens!M$2))</f>
        <v/>
      </c>
    </row>
    <row r="635" spans="1:13" x14ac:dyDescent="0.25">
      <c r="A635" s="8">
        <f t="shared" si="60"/>
        <v>633</v>
      </c>
      <c r="B635" s="8" t="str">
        <f t="shared" si="61"/>
        <v/>
      </c>
      <c r="C635" s="8" t="str">
        <f t="shared" si="62"/>
        <v/>
      </c>
      <c r="D635" s="5">
        <f t="shared" si="63"/>
        <v>-1</v>
      </c>
      <c r="E635" s="5">
        <f t="shared" si="64"/>
        <v>-1</v>
      </c>
      <c r="F635" s="5" t="str">
        <f t="shared" si="65"/>
        <v/>
      </c>
      <c r="G635" s="5" t="str">
        <f>IF(INDEX('Afvalgegevens LMA'!$A$1:$BK$1003,RelGegevens!$A635+'Data LMA'!$A$2,RelGegevens!G$2)="","",INDEX('Afvalgegevens LMA'!$A$1:$BK$1003,RelGegevens!$A635+'Data LMA'!$A$2,RelGegevens!G$2))</f>
        <v/>
      </c>
      <c r="H635" s="5" t="str">
        <f>IF(INDEX('Afvalgegevens LMA'!$A$1:$BK$1003,RelGegevens!$A635+'Data LMA'!$A$2,RelGegevens!H$2)="","",INDEX('Afvalgegevens LMA'!$A$1:$BK$1003,RelGegevens!$A635+'Data LMA'!$A$2,RelGegevens!H$2))</f>
        <v/>
      </c>
      <c r="I635" s="5" t="str">
        <f>IF(INDEX('Afvalgegevens LMA'!$A$1:$BK$1003,RelGegevens!$A635+'Data LMA'!$A$2,RelGegevens!I$2)="","",INDEX('Afvalgegevens LMA'!$A$1:$BK$1003,RelGegevens!$A635+'Data LMA'!$A$2,RelGegevens!I$2))</f>
        <v/>
      </c>
      <c r="J635" s="5" t="str">
        <f>IF(INDEX('Afvalgegevens LMA'!$A$1:$BK$1003,RelGegevens!$A635+'Data LMA'!$A$2,RelGegevens!J$2)="","",INDEX('Afvalgegevens LMA'!$A$1:$BK$1003,RelGegevens!$A635+'Data LMA'!$A$2,RelGegevens!J$2))</f>
        <v/>
      </c>
      <c r="K635" s="5" t="str">
        <f>IF(INDEX('Afvalgegevens LMA'!$A$1:$BK$1003,RelGegevens!$A635+'Data LMA'!$A$2,RelGegevens!K$2)="","",INDEX('Afvalgegevens LMA'!$A$1:$BK$1003,RelGegevens!$A635+'Data LMA'!$A$2,RelGegevens!K$2))</f>
        <v/>
      </c>
      <c r="L635" s="5" t="str">
        <f>IF(INDEX('Afvalgegevens LMA'!$A$1:$BK$1003,RelGegevens!$A635+'Data LMA'!$A$2,RelGegevens!L$2)="","",INDEX('Afvalgegevens LMA'!$A$1:$BK$1003,RelGegevens!$A635+'Data LMA'!$A$2,RelGegevens!L$2))</f>
        <v/>
      </c>
      <c r="M635" s="5" t="str">
        <f>IF(INDEX('Afvalgegevens LMA'!$A$1:$BK$1003,RelGegevens!$A635+'Data LMA'!$A$2,RelGegevens!M$2)="","",INDEX('Afvalgegevens LMA'!$A$1:$BK$1003,RelGegevens!$A635+'Data LMA'!$A$2,RelGegevens!M$2))</f>
        <v/>
      </c>
    </row>
    <row r="636" spans="1:13" x14ac:dyDescent="0.25">
      <c r="A636" s="8">
        <f t="shared" si="60"/>
        <v>634</v>
      </c>
      <c r="B636" s="8" t="str">
        <f t="shared" si="61"/>
        <v/>
      </c>
      <c r="C636" s="8" t="str">
        <f t="shared" si="62"/>
        <v/>
      </c>
      <c r="D636" s="5">
        <f t="shared" si="63"/>
        <v>-1</v>
      </c>
      <c r="E636" s="5">
        <f t="shared" si="64"/>
        <v>-1</v>
      </c>
      <c r="F636" s="5" t="str">
        <f t="shared" si="65"/>
        <v/>
      </c>
      <c r="G636" s="5" t="str">
        <f>IF(INDEX('Afvalgegevens LMA'!$A$1:$BK$1003,RelGegevens!$A636+'Data LMA'!$A$2,RelGegevens!G$2)="","",INDEX('Afvalgegevens LMA'!$A$1:$BK$1003,RelGegevens!$A636+'Data LMA'!$A$2,RelGegevens!G$2))</f>
        <v/>
      </c>
      <c r="H636" s="5" t="str">
        <f>IF(INDEX('Afvalgegevens LMA'!$A$1:$BK$1003,RelGegevens!$A636+'Data LMA'!$A$2,RelGegevens!H$2)="","",INDEX('Afvalgegevens LMA'!$A$1:$BK$1003,RelGegevens!$A636+'Data LMA'!$A$2,RelGegevens!H$2))</f>
        <v/>
      </c>
      <c r="I636" s="5" t="str">
        <f>IF(INDEX('Afvalgegevens LMA'!$A$1:$BK$1003,RelGegevens!$A636+'Data LMA'!$A$2,RelGegevens!I$2)="","",INDEX('Afvalgegevens LMA'!$A$1:$BK$1003,RelGegevens!$A636+'Data LMA'!$A$2,RelGegevens!I$2))</f>
        <v/>
      </c>
      <c r="J636" s="5" t="str">
        <f>IF(INDEX('Afvalgegevens LMA'!$A$1:$BK$1003,RelGegevens!$A636+'Data LMA'!$A$2,RelGegevens!J$2)="","",INDEX('Afvalgegevens LMA'!$A$1:$BK$1003,RelGegevens!$A636+'Data LMA'!$A$2,RelGegevens!J$2))</f>
        <v/>
      </c>
      <c r="K636" s="5" t="str">
        <f>IF(INDEX('Afvalgegevens LMA'!$A$1:$BK$1003,RelGegevens!$A636+'Data LMA'!$A$2,RelGegevens!K$2)="","",INDEX('Afvalgegevens LMA'!$A$1:$BK$1003,RelGegevens!$A636+'Data LMA'!$A$2,RelGegevens!K$2))</f>
        <v/>
      </c>
      <c r="L636" s="5" t="str">
        <f>IF(INDEX('Afvalgegevens LMA'!$A$1:$BK$1003,RelGegevens!$A636+'Data LMA'!$A$2,RelGegevens!L$2)="","",INDEX('Afvalgegevens LMA'!$A$1:$BK$1003,RelGegevens!$A636+'Data LMA'!$A$2,RelGegevens!L$2))</f>
        <v/>
      </c>
      <c r="M636" s="5" t="str">
        <f>IF(INDEX('Afvalgegevens LMA'!$A$1:$BK$1003,RelGegevens!$A636+'Data LMA'!$A$2,RelGegevens!M$2)="","",INDEX('Afvalgegevens LMA'!$A$1:$BK$1003,RelGegevens!$A636+'Data LMA'!$A$2,RelGegevens!M$2))</f>
        <v/>
      </c>
    </row>
    <row r="637" spans="1:13" x14ac:dyDescent="0.25">
      <c r="A637" s="8">
        <f t="shared" si="60"/>
        <v>635</v>
      </c>
      <c r="B637" s="8" t="str">
        <f t="shared" si="61"/>
        <v/>
      </c>
      <c r="C637" s="8" t="str">
        <f t="shared" si="62"/>
        <v/>
      </c>
      <c r="D637" s="5">
        <f t="shared" si="63"/>
        <v>-1</v>
      </c>
      <c r="E637" s="5">
        <f t="shared" si="64"/>
        <v>-1</v>
      </c>
      <c r="F637" s="5" t="str">
        <f t="shared" si="65"/>
        <v/>
      </c>
      <c r="G637" s="5" t="str">
        <f>IF(INDEX('Afvalgegevens LMA'!$A$1:$BK$1003,RelGegevens!$A637+'Data LMA'!$A$2,RelGegevens!G$2)="","",INDEX('Afvalgegevens LMA'!$A$1:$BK$1003,RelGegevens!$A637+'Data LMA'!$A$2,RelGegevens!G$2))</f>
        <v/>
      </c>
      <c r="H637" s="5" t="str">
        <f>IF(INDEX('Afvalgegevens LMA'!$A$1:$BK$1003,RelGegevens!$A637+'Data LMA'!$A$2,RelGegevens!H$2)="","",INDEX('Afvalgegevens LMA'!$A$1:$BK$1003,RelGegevens!$A637+'Data LMA'!$A$2,RelGegevens!H$2))</f>
        <v/>
      </c>
      <c r="I637" s="5" t="str">
        <f>IF(INDEX('Afvalgegevens LMA'!$A$1:$BK$1003,RelGegevens!$A637+'Data LMA'!$A$2,RelGegevens!I$2)="","",INDEX('Afvalgegevens LMA'!$A$1:$BK$1003,RelGegevens!$A637+'Data LMA'!$A$2,RelGegevens!I$2))</f>
        <v/>
      </c>
      <c r="J637" s="5" t="str">
        <f>IF(INDEX('Afvalgegevens LMA'!$A$1:$BK$1003,RelGegevens!$A637+'Data LMA'!$A$2,RelGegevens!J$2)="","",INDEX('Afvalgegevens LMA'!$A$1:$BK$1003,RelGegevens!$A637+'Data LMA'!$A$2,RelGegevens!J$2))</f>
        <v/>
      </c>
      <c r="K637" s="5" t="str">
        <f>IF(INDEX('Afvalgegevens LMA'!$A$1:$BK$1003,RelGegevens!$A637+'Data LMA'!$A$2,RelGegevens!K$2)="","",INDEX('Afvalgegevens LMA'!$A$1:$BK$1003,RelGegevens!$A637+'Data LMA'!$A$2,RelGegevens!K$2))</f>
        <v/>
      </c>
      <c r="L637" s="5" t="str">
        <f>IF(INDEX('Afvalgegevens LMA'!$A$1:$BK$1003,RelGegevens!$A637+'Data LMA'!$A$2,RelGegevens!L$2)="","",INDEX('Afvalgegevens LMA'!$A$1:$BK$1003,RelGegevens!$A637+'Data LMA'!$A$2,RelGegevens!L$2))</f>
        <v/>
      </c>
      <c r="M637" s="5" t="str">
        <f>IF(INDEX('Afvalgegevens LMA'!$A$1:$BK$1003,RelGegevens!$A637+'Data LMA'!$A$2,RelGegevens!M$2)="","",INDEX('Afvalgegevens LMA'!$A$1:$BK$1003,RelGegevens!$A637+'Data LMA'!$A$2,RelGegevens!M$2))</f>
        <v/>
      </c>
    </row>
    <row r="638" spans="1:13" x14ac:dyDescent="0.25">
      <c r="A638" s="8">
        <f t="shared" si="60"/>
        <v>636</v>
      </c>
      <c r="B638" s="8" t="str">
        <f t="shared" si="61"/>
        <v/>
      </c>
      <c r="C638" s="8" t="str">
        <f t="shared" si="62"/>
        <v/>
      </c>
      <c r="D638" s="5">
        <f t="shared" si="63"/>
        <v>-1</v>
      </c>
      <c r="E638" s="5">
        <f t="shared" si="64"/>
        <v>-1</v>
      </c>
      <c r="F638" s="5" t="str">
        <f t="shared" si="65"/>
        <v/>
      </c>
      <c r="G638" s="5" t="str">
        <f>IF(INDEX('Afvalgegevens LMA'!$A$1:$BK$1003,RelGegevens!$A638+'Data LMA'!$A$2,RelGegevens!G$2)="","",INDEX('Afvalgegevens LMA'!$A$1:$BK$1003,RelGegevens!$A638+'Data LMA'!$A$2,RelGegevens!G$2))</f>
        <v/>
      </c>
      <c r="H638" s="5" t="str">
        <f>IF(INDEX('Afvalgegevens LMA'!$A$1:$BK$1003,RelGegevens!$A638+'Data LMA'!$A$2,RelGegevens!H$2)="","",INDEX('Afvalgegevens LMA'!$A$1:$BK$1003,RelGegevens!$A638+'Data LMA'!$A$2,RelGegevens!H$2))</f>
        <v/>
      </c>
      <c r="I638" s="5" t="str">
        <f>IF(INDEX('Afvalgegevens LMA'!$A$1:$BK$1003,RelGegevens!$A638+'Data LMA'!$A$2,RelGegevens!I$2)="","",INDEX('Afvalgegevens LMA'!$A$1:$BK$1003,RelGegevens!$A638+'Data LMA'!$A$2,RelGegevens!I$2))</f>
        <v/>
      </c>
      <c r="J638" s="5" t="str">
        <f>IF(INDEX('Afvalgegevens LMA'!$A$1:$BK$1003,RelGegevens!$A638+'Data LMA'!$A$2,RelGegevens!J$2)="","",INDEX('Afvalgegevens LMA'!$A$1:$BK$1003,RelGegevens!$A638+'Data LMA'!$A$2,RelGegevens!J$2))</f>
        <v/>
      </c>
      <c r="K638" s="5" t="str">
        <f>IF(INDEX('Afvalgegevens LMA'!$A$1:$BK$1003,RelGegevens!$A638+'Data LMA'!$A$2,RelGegevens!K$2)="","",INDEX('Afvalgegevens LMA'!$A$1:$BK$1003,RelGegevens!$A638+'Data LMA'!$A$2,RelGegevens!K$2))</f>
        <v/>
      </c>
      <c r="L638" s="5" t="str">
        <f>IF(INDEX('Afvalgegevens LMA'!$A$1:$BK$1003,RelGegevens!$A638+'Data LMA'!$A$2,RelGegevens!L$2)="","",INDEX('Afvalgegevens LMA'!$A$1:$BK$1003,RelGegevens!$A638+'Data LMA'!$A$2,RelGegevens!L$2))</f>
        <v/>
      </c>
      <c r="M638" s="5" t="str">
        <f>IF(INDEX('Afvalgegevens LMA'!$A$1:$BK$1003,RelGegevens!$A638+'Data LMA'!$A$2,RelGegevens!M$2)="","",INDEX('Afvalgegevens LMA'!$A$1:$BK$1003,RelGegevens!$A638+'Data LMA'!$A$2,RelGegevens!M$2))</f>
        <v/>
      </c>
    </row>
    <row r="639" spans="1:13" x14ac:dyDescent="0.25">
      <c r="A639" s="8">
        <f t="shared" si="60"/>
        <v>637</v>
      </c>
      <c r="B639" s="8" t="str">
        <f t="shared" si="61"/>
        <v/>
      </c>
      <c r="C639" s="8" t="str">
        <f t="shared" si="62"/>
        <v/>
      </c>
      <c r="D639" s="5">
        <f t="shared" si="63"/>
        <v>-1</v>
      </c>
      <c r="E639" s="5">
        <f t="shared" si="64"/>
        <v>-1</v>
      </c>
      <c r="F639" s="5" t="str">
        <f t="shared" si="65"/>
        <v/>
      </c>
      <c r="G639" s="5" t="str">
        <f>IF(INDEX('Afvalgegevens LMA'!$A$1:$BK$1003,RelGegevens!$A639+'Data LMA'!$A$2,RelGegevens!G$2)="","",INDEX('Afvalgegevens LMA'!$A$1:$BK$1003,RelGegevens!$A639+'Data LMA'!$A$2,RelGegevens!G$2))</f>
        <v/>
      </c>
      <c r="H639" s="5" t="str">
        <f>IF(INDEX('Afvalgegevens LMA'!$A$1:$BK$1003,RelGegevens!$A639+'Data LMA'!$A$2,RelGegevens!H$2)="","",INDEX('Afvalgegevens LMA'!$A$1:$BK$1003,RelGegevens!$A639+'Data LMA'!$A$2,RelGegevens!H$2))</f>
        <v/>
      </c>
      <c r="I639" s="5" t="str">
        <f>IF(INDEX('Afvalgegevens LMA'!$A$1:$BK$1003,RelGegevens!$A639+'Data LMA'!$A$2,RelGegevens!I$2)="","",INDEX('Afvalgegevens LMA'!$A$1:$BK$1003,RelGegevens!$A639+'Data LMA'!$A$2,RelGegevens!I$2))</f>
        <v/>
      </c>
      <c r="J639" s="5" t="str">
        <f>IF(INDEX('Afvalgegevens LMA'!$A$1:$BK$1003,RelGegevens!$A639+'Data LMA'!$A$2,RelGegevens!J$2)="","",INDEX('Afvalgegevens LMA'!$A$1:$BK$1003,RelGegevens!$A639+'Data LMA'!$A$2,RelGegevens!J$2))</f>
        <v/>
      </c>
      <c r="K639" s="5" t="str">
        <f>IF(INDEX('Afvalgegevens LMA'!$A$1:$BK$1003,RelGegevens!$A639+'Data LMA'!$A$2,RelGegevens!K$2)="","",INDEX('Afvalgegevens LMA'!$A$1:$BK$1003,RelGegevens!$A639+'Data LMA'!$A$2,RelGegevens!K$2))</f>
        <v/>
      </c>
      <c r="L639" s="5" t="str">
        <f>IF(INDEX('Afvalgegevens LMA'!$A$1:$BK$1003,RelGegevens!$A639+'Data LMA'!$A$2,RelGegevens!L$2)="","",INDEX('Afvalgegevens LMA'!$A$1:$BK$1003,RelGegevens!$A639+'Data LMA'!$A$2,RelGegevens!L$2))</f>
        <v/>
      </c>
      <c r="M639" s="5" t="str">
        <f>IF(INDEX('Afvalgegevens LMA'!$A$1:$BK$1003,RelGegevens!$A639+'Data LMA'!$A$2,RelGegevens!M$2)="","",INDEX('Afvalgegevens LMA'!$A$1:$BK$1003,RelGegevens!$A639+'Data LMA'!$A$2,RelGegevens!M$2))</f>
        <v/>
      </c>
    </row>
    <row r="640" spans="1:13" x14ac:dyDescent="0.25">
      <c r="A640" s="8">
        <f t="shared" si="60"/>
        <v>638</v>
      </c>
      <c r="B640" s="8" t="str">
        <f t="shared" si="61"/>
        <v/>
      </c>
      <c r="C640" s="8" t="str">
        <f t="shared" si="62"/>
        <v/>
      </c>
      <c r="D640" s="5">
        <f t="shared" si="63"/>
        <v>-1</v>
      </c>
      <c r="E640" s="5">
        <f t="shared" si="64"/>
        <v>-1</v>
      </c>
      <c r="F640" s="5" t="str">
        <f t="shared" si="65"/>
        <v/>
      </c>
      <c r="G640" s="5" t="str">
        <f>IF(INDEX('Afvalgegevens LMA'!$A$1:$BK$1003,RelGegevens!$A640+'Data LMA'!$A$2,RelGegevens!G$2)="","",INDEX('Afvalgegevens LMA'!$A$1:$BK$1003,RelGegevens!$A640+'Data LMA'!$A$2,RelGegevens!G$2))</f>
        <v/>
      </c>
      <c r="H640" s="5" t="str">
        <f>IF(INDEX('Afvalgegevens LMA'!$A$1:$BK$1003,RelGegevens!$A640+'Data LMA'!$A$2,RelGegevens!H$2)="","",INDEX('Afvalgegevens LMA'!$A$1:$BK$1003,RelGegevens!$A640+'Data LMA'!$A$2,RelGegevens!H$2))</f>
        <v/>
      </c>
      <c r="I640" s="5" t="str">
        <f>IF(INDEX('Afvalgegevens LMA'!$A$1:$BK$1003,RelGegevens!$A640+'Data LMA'!$A$2,RelGegevens!I$2)="","",INDEX('Afvalgegevens LMA'!$A$1:$BK$1003,RelGegevens!$A640+'Data LMA'!$A$2,RelGegevens!I$2))</f>
        <v/>
      </c>
      <c r="J640" s="5" t="str">
        <f>IF(INDEX('Afvalgegevens LMA'!$A$1:$BK$1003,RelGegevens!$A640+'Data LMA'!$A$2,RelGegevens!J$2)="","",INDEX('Afvalgegevens LMA'!$A$1:$BK$1003,RelGegevens!$A640+'Data LMA'!$A$2,RelGegevens!J$2))</f>
        <v/>
      </c>
      <c r="K640" s="5" t="str">
        <f>IF(INDEX('Afvalgegevens LMA'!$A$1:$BK$1003,RelGegevens!$A640+'Data LMA'!$A$2,RelGegevens!K$2)="","",INDEX('Afvalgegevens LMA'!$A$1:$BK$1003,RelGegevens!$A640+'Data LMA'!$A$2,RelGegevens!K$2))</f>
        <v/>
      </c>
      <c r="L640" s="5" t="str">
        <f>IF(INDEX('Afvalgegevens LMA'!$A$1:$BK$1003,RelGegevens!$A640+'Data LMA'!$A$2,RelGegevens!L$2)="","",INDEX('Afvalgegevens LMA'!$A$1:$BK$1003,RelGegevens!$A640+'Data LMA'!$A$2,RelGegevens!L$2))</f>
        <v/>
      </c>
      <c r="M640" s="5" t="str">
        <f>IF(INDEX('Afvalgegevens LMA'!$A$1:$BK$1003,RelGegevens!$A640+'Data LMA'!$A$2,RelGegevens!M$2)="","",INDEX('Afvalgegevens LMA'!$A$1:$BK$1003,RelGegevens!$A640+'Data LMA'!$A$2,RelGegevens!M$2))</f>
        <v/>
      </c>
    </row>
    <row r="641" spans="1:13" x14ac:dyDescent="0.25">
      <c r="A641" s="8">
        <f t="shared" si="60"/>
        <v>639</v>
      </c>
      <c r="B641" s="8" t="str">
        <f t="shared" si="61"/>
        <v/>
      </c>
      <c r="C641" s="8" t="str">
        <f t="shared" si="62"/>
        <v/>
      </c>
      <c r="D641" s="5">
        <f t="shared" si="63"/>
        <v>-1</v>
      </c>
      <c r="E641" s="5">
        <f t="shared" si="64"/>
        <v>-1</v>
      </c>
      <c r="F641" s="5" t="str">
        <f t="shared" si="65"/>
        <v/>
      </c>
      <c r="G641" s="5" t="str">
        <f>IF(INDEX('Afvalgegevens LMA'!$A$1:$BK$1003,RelGegevens!$A641+'Data LMA'!$A$2,RelGegevens!G$2)="","",INDEX('Afvalgegevens LMA'!$A$1:$BK$1003,RelGegevens!$A641+'Data LMA'!$A$2,RelGegevens!G$2))</f>
        <v/>
      </c>
      <c r="H641" s="5" t="str">
        <f>IF(INDEX('Afvalgegevens LMA'!$A$1:$BK$1003,RelGegevens!$A641+'Data LMA'!$A$2,RelGegevens!H$2)="","",INDEX('Afvalgegevens LMA'!$A$1:$BK$1003,RelGegevens!$A641+'Data LMA'!$A$2,RelGegevens!H$2))</f>
        <v/>
      </c>
      <c r="I641" s="5" t="str">
        <f>IF(INDEX('Afvalgegevens LMA'!$A$1:$BK$1003,RelGegevens!$A641+'Data LMA'!$A$2,RelGegevens!I$2)="","",INDEX('Afvalgegevens LMA'!$A$1:$BK$1003,RelGegevens!$A641+'Data LMA'!$A$2,RelGegevens!I$2))</f>
        <v/>
      </c>
      <c r="J641" s="5" t="str">
        <f>IF(INDEX('Afvalgegevens LMA'!$A$1:$BK$1003,RelGegevens!$A641+'Data LMA'!$A$2,RelGegevens!J$2)="","",INDEX('Afvalgegevens LMA'!$A$1:$BK$1003,RelGegevens!$A641+'Data LMA'!$A$2,RelGegevens!J$2))</f>
        <v/>
      </c>
      <c r="K641" s="5" t="str">
        <f>IF(INDEX('Afvalgegevens LMA'!$A$1:$BK$1003,RelGegevens!$A641+'Data LMA'!$A$2,RelGegevens!K$2)="","",INDEX('Afvalgegevens LMA'!$A$1:$BK$1003,RelGegevens!$A641+'Data LMA'!$A$2,RelGegevens!K$2))</f>
        <v/>
      </c>
      <c r="L641" s="5" t="str">
        <f>IF(INDEX('Afvalgegevens LMA'!$A$1:$BK$1003,RelGegevens!$A641+'Data LMA'!$A$2,RelGegevens!L$2)="","",INDEX('Afvalgegevens LMA'!$A$1:$BK$1003,RelGegevens!$A641+'Data LMA'!$A$2,RelGegevens!L$2))</f>
        <v/>
      </c>
      <c r="M641" s="5" t="str">
        <f>IF(INDEX('Afvalgegevens LMA'!$A$1:$BK$1003,RelGegevens!$A641+'Data LMA'!$A$2,RelGegevens!M$2)="","",INDEX('Afvalgegevens LMA'!$A$1:$BK$1003,RelGegevens!$A641+'Data LMA'!$A$2,RelGegevens!M$2))</f>
        <v/>
      </c>
    </row>
    <row r="642" spans="1:13" x14ac:dyDescent="0.25">
      <c r="A642" s="8">
        <f t="shared" si="60"/>
        <v>640</v>
      </c>
      <c r="B642" s="8" t="str">
        <f t="shared" si="61"/>
        <v/>
      </c>
      <c r="C642" s="8" t="str">
        <f t="shared" si="62"/>
        <v/>
      </c>
      <c r="D642" s="5">
        <f t="shared" si="63"/>
        <v>-1</v>
      </c>
      <c r="E642" s="5">
        <f t="shared" si="64"/>
        <v>-1</v>
      </c>
      <c r="F642" s="5" t="str">
        <f t="shared" si="65"/>
        <v/>
      </c>
      <c r="G642" s="5" t="str">
        <f>IF(INDEX('Afvalgegevens LMA'!$A$1:$BK$1003,RelGegevens!$A642+'Data LMA'!$A$2,RelGegevens!G$2)="","",INDEX('Afvalgegevens LMA'!$A$1:$BK$1003,RelGegevens!$A642+'Data LMA'!$A$2,RelGegevens!G$2))</f>
        <v/>
      </c>
      <c r="H642" s="5" t="str">
        <f>IF(INDEX('Afvalgegevens LMA'!$A$1:$BK$1003,RelGegevens!$A642+'Data LMA'!$A$2,RelGegevens!H$2)="","",INDEX('Afvalgegevens LMA'!$A$1:$BK$1003,RelGegevens!$A642+'Data LMA'!$A$2,RelGegevens!H$2))</f>
        <v/>
      </c>
      <c r="I642" s="5" t="str">
        <f>IF(INDEX('Afvalgegevens LMA'!$A$1:$BK$1003,RelGegevens!$A642+'Data LMA'!$A$2,RelGegevens!I$2)="","",INDEX('Afvalgegevens LMA'!$A$1:$BK$1003,RelGegevens!$A642+'Data LMA'!$A$2,RelGegevens!I$2))</f>
        <v/>
      </c>
      <c r="J642" s="5" t="str">
        <f>IF(INDEX('Afvalgegevens LMA'!$A$1:$BK$1003,RelGegevens!$A642+'Data LMA'!$A$2,RelGegevens!J$2)="","",INDEX('Afvalgegevens LMA'!$A$1:$BK$1003,RelGegevens!$A642+'Data LMA'!$A$2,RelGegevens!J$2))</f>
        <v/>
      </c>
      <c r="K642" s="5" t="str">
        <f>IF(INDEX('Afvalgegevens LMA'!$A$1:$BK$1003,RelGegevens!$A642+'Data LMA'!$A$2,RelGegevens!K$2)="","",INDEX('Afvalgegevens LMA'!$A$1:$BK$1003,RelGegevens!$A642+'Data LMA'!$A$2,RelGegevens!K$2))</f>
        <v/>
      </c>
      <c r="L642" s="5" t="str">
        <f>IF(INDEX('Afvalgegevens LMA'!$A$1:$BK$1003,RelGegevens!$A642+'Data LMA'!$A$2,RelGegevens!L$2)="","",INDEX('Afvalgegevens LMA'!$A$1:$BK$1003,RelGegevens!$A642+'Data LMA'!$A$2,RelGegevens!L$2))</f>
        <v/>
      </c>
      <c r="M642" s="5" t="str">
        <f>IF(INDEX('Afvalgegevens LMA'!$A$1:$BK$1003,RelGegevens!$A642+'Data LMA'!$A$2,RelGegevens!M$2)="","",INDEX('Afvalgegevens LMA'!$A$1:$BK$1003,RelGegevens!$A642+'Data LMA'!$A$2,RelGegevens!M$2))</f>
        <v/>
      </c>
    </row>
    <row r="643" spans="1:13" x14ac:dyDescent="0.25">
      <c r="A643" s="8">
        <f t="shared" si="60"/>
        <v>641</v>
      </c>
      <c r="B643" s="8" t="str">
        <f t="shared" si="61"/>
        <v/>
      </c>
      <c r="C643" s="8" t="str">
        <f t="shared" si="62"/>
        <v/>
      </c>
      <c r="D643" s="5">
        <f t="shared" si="63"/>
        <v>-1</v>
      </c>
      <c r="E643" s="5">
        <f t="shared" si="64"/>
        <v>-1</v>
      </c>
      <c r="F643" s="5" t="str">
        <f t="shared" si="65"/>
        <v/>
      </c>
      <c r="G643" s="5" t="str">
        <f>IF(INDEX('Afvalgegevens LMA'!$A$1:$BK$1003,RelGegevens!$A643+'Data LMA'!$A$2,RelGegevens!G$2)="","",INDEX('Afvalgegevens LMA'!$A$1:$BK$1003,RelGegevens!$A643+'Data LMA'!$A$2,RelGegevens!G$2))</f>
        <v/>
      </c>
      <c r="H643" s="5" t="str">
        <f>IF(INDEX('Afvalgegevens LMA'!$A$1:$BK$1003,RelGegevens!$A643+'Data LMA'!$A$2,RelGegevens!H$2)="","",INDEX('Afvalgegevens LMA'!$A$1:$BK$1003,RelGegevens!$A643+'Data LMA'!$A$2,RelGegevens!H$2))</f>
        <v/>
      </c>
      <c r="I643" s="5" t="str">
        <f>IF(INDEX('Afvalgegevens LMA'!$A$1:$BK$1003,RelGegevens!$A643+'Data LMA'!$A$2,RelGegevens!I$2)="","",INDEX('Afvalgegevens LMA'!$A$1:$BK$1003,RelGegevens!$A643+'Data LMA'!$A$2,RelGegevens!I$2))</f>
        <v/>
      </c>
      <c r="J643" s="5" t="str">
        <f>IF(INDEX('Afvalgegevens LMA'!$A$1:$BK$1003,RelGegevens!$A643+'Data LMA'!$A$2,RelGegevens!J$2)="","",INDEX('Afvalgegevens LMA'!$A$1:$BK$1003,RelGegevens!$A643+'Data LMA'!$A$2,RelGegevens!J$2))</f>
        <v/>
      </c>
      <c r="K643" s="5" t="str">
        <f>IF(INDEX('Afvalgegevens LMA'!$A$1:$BK$1003,RelGegevens!$A643+'Data LMA'!$A$2,RelGegevens!K$2)="","",INDEX('Afvalgegevens LMA'!$A$1:$BK$1003,RelGegevens!$A643+'Data LMA'!$A$2,RelGegevens!K$2))</f>
        <v/>
      </c>
      <c r="L643" s="5" t="str">
        <f>IF(INDEX('Afvalgegevens LMA'!$A$1:$BK$1003,RelGegevens!$A643+'Data LMA'!$A$2,RelGegevens!L$2)="","",INDEX('Afvalgegevens LMA'!$A$1:$BK$1003,RelGegevens!$A643+'Data LMA'!$A$2,RelGegevens!L$2))</f>
        <v/>
      </c>
      <c r="M643" s="5" t="str">
        <f>IF(INDEX('Afvalgegevens LMA'!$A$1:$BK$1003,RelGegevens!$A643+'Data LMA'!$A$2,RelGegevens!M$2)="","",INDEX('Afvalgegevens LMA'!$A$1:$BK$1003,RelGegevens!$A643+'Data LMA'!$A$2,RelGegevens!M$2))</f>
        <v/>
      </c>
    </row>
    <row r="644" spans="1:13" x14ac:dyDescent="0.25">
      <c r="A644" s="8">
        <f t="shared" si="60"/>
        <v>642</v>
      </c>
      <c r="B644" s="8" t="str">
        <f t="shared" si="61"/>
        <v/>
      </c>
      <c r="C644" s="8" t="str">
        <f t="shared" si="62"/>
        <v/>
      </c>
      <c r="D644" s="5">
        <f t="shared" si="63"/>
        <v>-1</v>
      </c>
      <c r="E644" s="5">
        <f t="shared" si="64"/>
        <v>-1</v>
      </c>
      <c r="F644" s="5" t="str">
        <f t="shared" si="65"/>
        <v/>
      </c>
      <c r="G644" s="5" t="str">
        <f>IF(INDEX('Afvalgegevens LMA'!$A$1:$BK$1003,RelGegevens!$A644+'Data LMA'!$A$2,RelGegevens!G$2)="","",INDEX('Afvalgegevens LMA'!$A$1:$BK$1003,RelGegevens!$A644+'Data LMA'!$A$2,RelGegevens!G$2))</f>
        <v/>
      </c>
      <c r="H644" s="5" t="str">
        <f>IF(INDEX('Afvalgegevens LMA'!$A$1:$BK$1003,RelGegevens!$A644+'Data LMA'!$A$2,RelGegevens!H$2)="","",INDEX('Afvalgegevens LMA'!$A$1:$BK$1003,RelGegevens!$A644+'Data LMA'!$A$2,RelGegevens!H$2))</f>
        <v/>
      </c>
      <c r="I644" s="5" t="str">
        <f>IF(INDEX('Afvalgegevens LMA'!$A$1:$BK$1003,RelGegevens!$A644+'Data LMA'!$A$2,RelGegevens!I$2)="","",INDEX('Afvalgegevens LMA'!$A$1:$BK$1003,RelGegevens!$A644+'Data LMA'!$A$2,RelGegevens!I$2))</f>
        <v/>
      </c>
      <c r="J644" s="5" t="str">
        <f>IF(INDEX('Afvalgegevens LMA'!$A$1:$BK$1003,RelGegevens!$A644+'Data LMA'!$A$2,RelGegevens!J$2)="","",INDEX('Afvalgegevens LMA'!$A$1:$BK$1003,RelGegevens!$A644+'Data LMA'!$A$2,RelGegevens!J$2))</f>
        <v/>
      </c>
      <c r="K644" s="5" t="str">
        <f>IF(INDEX('Afvalgegevens LMA'!$A$1:$BK$1003,RelGegevens!$A644+'Data LMA'!$A$2,RelGegevens!K$2)="","",INDEX('Afvalgegevens LMA'!$A$1:$BK$1003,RelGegevens!$A644+'Data LMA'!$A$2,RelGegevens!K$2))</f>
        <v/>
      </c>
      <c r="L644" s="5" t="str">
        <f>IF(INDEX('Afvalgegevens LMA'!$A$1:$BK$1003,RelGegevens!$A644+'Data LMA'!$A$2,RelGegevens!L$2)="","",INDEX('Afvalgegevens LMA'!$A$1:$BK$1003,RelGegevens!$A644+'Data LMA'!$A$2,RelGegevens!L$2))</f>
        <v/>
      </c>
      <c r="M644" s="5" t="str">
        <f>IF(INDEX('Afvalgegevens LMA'!$A$1:$BK$1003,RelGegevens!$A644+'Data LMA'!$A$2,RelGegevens!M$2)="","",INDEX('Afvalgegevens LMA'!$A$1:$BK$1003,RelGegevens!$A644+'Data LMA'!$A$2,RelGegevens!M$2))</f>
        <v/>
      </c>
    </row>
    <row r="645" spans="1:13" x14ac:dyDescent="0.25">
      <c r="A645" s="8">
        <f t="shared" si="60"/>
        <v>643</v>
      </c>
      <c r="B645" s="8" t="str">
        <f t="shared" si="61"/>
        <v/>
      </c>
      <c r="C645" s="8" t="str">
        <f t="shared" si="62"/>
        <v/>
      </c>
      <c r="D645" s="5">
        <f t="shared" si="63"/>
        <v>-1</v>
      </c>
      <c r="E645" s="5">
        <f t="shared" si="64"/>
        <v>-1</v>
      </c>
      <c r="F645" s="5" t="str">
        <f t="shared" si="65"/>
        <v/>
      </c>
      <c r="G645" s="5" t="str">
        <f>IF(INDEX('Afvalgegevens LMA'!$A$1:$BK$1003,RelGegevens!$A645+'Data LMA'!$A$2,RelGegevens!G$2)="","",INDEX('Afvalgegevens LMA'!$A$1:$BK$1003,RelGegevens!$A645+'Data LMA'!$A$2,RelGegevens!G$2))</f>
        <v/>
      </c>
      <c r="H645" s="5" t="str">
        <f>IF(INDEX('Afvalgegevens LMA'!$A$1:$BK$1003,RelGegevens!$A645+'Data LMA'!$A$2,RelGegevens!H$2)="","",INDEX('Afvalgegevens LMA'!$A$1:$BK$1003,RelGegevens!$A645+'Data LMA'!$A$2,RelGegevens!H$2))</f>
        <v/>
      </c>
      <c r="I645" s="5" t="str">
        <f>IF(INDEX('Afvalgegevens LMA'!$A$1:$BK$1003,RelGegevens!$A645+'Data LMA'!$A$2,RelGegevens!I$2)="","",INDEX('Afvalgegevens LMA'!$A$1:$BK$1003,RelGegevens!$A645+'Data LMA'!$A$2,RelGegevens!I$2))</f>
        <v/>
      </c>
      <c r="J645" s="5" t="str">
        <f>IF(INDEX('Afvalgegevens LMA'!$A$1:$BK$1003,RelGegevens!$A645+'Data LMA'!$A$2,RelGegevens!J$2)="","",INDEX('Afvalgegevens LMA'!$A$1:$BK$1003,RelGegevens!$A645+'Data LMA'!$A$2,RelGegevens!J$2))</f>
        <v/>
      </c>
      <c r="K645" s="5" t="str">
        <f>IF(INDEX('Afvalgegevens LMA'!$A$1:$BK$1003,RelGegevens!$A645+'Data LMA'!$A$2,RelGegevens!K$2)="","",INDEX('Afvalgegevens LMA'!$A$1:$BK$1003,RelGegevens!$A645+'Data LMA'!$A$2,RelGegevens!K$2))</f>
        <v/>
      </c>
      <c r="L645" s="5" t="str">
        <f>IF(INDEX('Afvalgegevens LMA'!$A$1:$BK$1003,RelGegevens!$A645+'Data LMA'!$A$2,RelGegevens!L$2)="","",INDEX('Afvalgegevens LMA'!$A$1:$BK$1003,RelGegevens!$A645+'Data LMA'!$A$2,RelGegevens!L$2))</f>
        <v/>
      </c>
      <c r="M645" s="5" t="str">
        <f>IF(INDEX('Afvalgegevens LMA'!$A$1:$BK$1003,RelGegevens!$A645+'Data LMA'!$A$2,RelGegevens!M$2)="","",INDEX('Afvalgegevens LMA'!$A$1:$BK$1003,RelGegevens!$A645+'Data LMA'!$A$2,RelGegevens!M$2))</f>
        <v/>
      </c>
    </row>
    <row r="646" spans="1:13" x14ac:dyDescent="0.25">
      <c r="A646" s="8">
        <f t="shared" si="60"/>
        <v>644</v>
      </c>
      <c r="B646" s="8" t="str">
        <f t="shared" si="61"/>
        <v/>
      </c>
      <c r="C646" s="8" t="str">
        <f t="shared" si="62"/>
        <v/>
      </c>
      <c r="D646" s="5">
        <f t="shared" si="63"/>
        <v>-1</v>
      </c>
      <c r="E646" s="5">
        <f t="shared" si="64"/>
        <v>-1</v>
      </c>
      <c r="F646" s="5" t="str">
        <f t="shared" si="65"/>
        <v/>
      </c>
      <c r="G646" s="5" t="str">
        <f>IF(INDEX('Afvalgegevens LMA'!$A$1:$BK$1003,RelGegevens!$A646+'Data LMA'!$A$2,RelGegevens!G$2)="","",INDEX('Afvalgegevens LMA'!$A$1:$BK$1003,RelGegevens!$A646+'Data LMA'!$A$2,RelGegevens!G$2))</f>
        <v/>
      </c>
      <c r="H646" s="5" t="str">
        <f>IF(INDEX('Afvalgegevens LMA'!$A$1:$BK$1003,RelGegevens!$A646+'Data LMA'!$A$2,RelGegevens!H$2)="","",INDEX('Afvalgegevens LMA'!$A$1:$BK$1003,RelGegevens!$A646+'Data LMA'!$A$2,RelGegevens!H$2))</f>
        <v/>
      </c>
      <c r="I646" s="5" t="str">
        <f>IF(INDEX('Afvalgegevens LMA'!$A$1:$BK$1003,RelGegevens!$A646+'Data LMA'!$A$2,RelGegevens!I$2)="","",INDEX('Afvalgegevens LMA'!$A$1:$BK$1003,RelGegevens!$A646+'Data LMA'!$A$2,RelGegevens!I$2))</f>
        <v/>
      </c>
      <c r="J646" s="5" t="str">
        <f>IF(INDEX('Afvalgegevens LMA'!$A$1:$BK$1003,RelGegevens!$A646+'Data LMA'!$A$2,RelGegevens!J$2)="","",INDEX('Afvalgegevens LMA'!$A$1:$BK$1003,RelGegevens!$A646+'Data LMA'!$A$2,RelGegevens!J$2))</f>
        <v/>
      </c>
      <c r="K646" s="5" t="str">
        <f>IF(INDEX('Afvalgegevens LMA'!$A$1:$BK$1003,RelGegevens!$A646+'Data LMA'!$A$2,RelGegevens!K$2)="","",INDEX('Afvalgegevens LMA'!$A$1:$BK$1003,RelGegevens!$A646+'Data LMA'!$A$2,RelGegevens!K$2))</f>
        <v/>
      </c>
      <c r="L646" s="5" t="str">
        <f>IF(INDEX('Afvalgegevens LMA'!$A$1:$BK$1003,RelGegevens!$A646+'Data LMA'!$A$2,RelGegevens!L$2)="","",INDEX('Afvalgegevens LMA'!$A$1:$BK$1003,RelGegevens!$A646+'Data LMA'!$A$2,RelGegevens!L$2))</f>
        <v/>
      </c>
      <c r="M646" s="5" t="str">
        <f>IF(INDEX('Afvalgegevens LMA'!$A$1:$BK$1003,RelGegevens!$A646+'Data LMA'!$A$2,RelGegevens!M$2)="","",INDEX('Afvalgegevens LMA'!$A$1:$BK$1003,RelGegevens!$A646+'Data LMA'!$A$2,RelGegevens!M$2))</f>
        <v/>
      </c>
    </row>
    <row r="647" spans="1:13" x14ac:dyDescent="0.25">
      <c r="A647" s="8">
        <f t="shared" si="60"/>
        <v>645</v>
      </c>
      <c r="B647" s="8" t="str">
        <f t="shared" si="61"/>
        <v/>
      </c>
      <c r="C647" s="8" t="str">
        <f t="shared" si="62"/>
        <v/>
      </c>
      <c r="D647" s="5">
        <f t="shared" si="63"/>
        <v>-1</v>
      </c>
      <c r="E647" s="5">
        <f t="shared" si="64"/>
        <v>-1</v>
      </c>
      <c r="F647" s="5" t="str">
        <f t="shared" si="65"/>
        <v/>
      </c>
      <c r="G647" s="5" t="str">
        <f>IF(INDEX('Afvalgegevens LMA'!$A$1:$BK$1003,RelGegevens!$A647+'Data LMA'!$A$2,RelGegevens!G$2)="","",INDEX('Afvalgegevens LMA'!$A$1:$BK$1003,RelGegevens!$A647+'Data LMA'!$A$2,RelGegevens!G$2))</f>
        <v/>
      </c>
      <c r="H647" s="5" t="str">
        <f>IF(INDEX('Afvalgegevens LMA'!$A$1:$BK$1003,RelGegevens!$A647+'Data LMA'!$A$2,RelGegevens!H$2)="","",INDEX('Afvalgegevens LMA'!$A$1:$BK$1003,RelGegevens!$A647+'Data LMA'!$A$2,RelGegevens!H$2))</f>
        <v/>
      </c>
      <c r="I647" s="5" t="str">
        <f>IF(INDEX('Afvalgegevens LMA'!$A$1:$BK$1003,RelGegevens!$A647+'Data LMA'!$A$2,RelGegevens!I$2)="","",INDEX('Afvalgegevens LMA'!$A$1:$BK$1003,RelGegevens!$A647+'Data LMA'!$A$2,RelGegevens!I$2))</f>
        <v/>
      </c>
      <c r="J647" s="5" t="str">
        <f>IF(INDEX('Afvalgegevens LMA'!$A$1:$BK$1003,RelGegevens!$A647+'Data LMA'!$A$2,RelGegevens!J$2)="","",INDEX('Afvalgegevens LMA'!$A$1:$BK$1003,RelGegevens!$A647+'Data LMA'!$A$2,RelGegevens!J$2))</f>
        <v/>
      </c>
      <c r="K647" s="5" t="str">
        <f>IF(INDEX('Afvalgegevens LMA'!$A$1:$BK$1003,RelGegevens!$A647+'Data LMA'!$A$2,RelGegevens!K$2)="","",INDEX('Afvalgegevens LMA'!$A$1:$BK$1003,RelGegevens!$A647+'Data LMA'!$A$2,RelGegevens!K$2))</f>
        <v/>
      </c>
      <c r="L647" s="5" t="str">
        <f>IF(INDEX('Afvalgegevens LMA'!$A$1:$BK$1003,RelGegevens!$A647+'Data LMA'!$A$2,RelGegevens!L$2)="","",INDEX('Afvalgegevens LMA'!$A$1:$BK$1003,RelGegevens!$A647+'Data LMA'!$A$2,RelGegevens!L$2))</f>
        <v/>
      </c>
      <c r="M647" s="5" t="str">
        <f>IF(INDEX('Afvalgegevens LMA'!$A$1:$BK$1003,RelGegevens!$A647+'Data LMA'!$A$2,RelGegevens!M$2)="","",INDEX('Afvalgegevens LMA'!$A$1:$BK$1003,RelGegevens!$A647+'Data LMA'!$A$2,RelGegevens!M$2))</f>
        <v/>
      </c>
    </row>
    <row r="648" spans="1:13" x14ac:dyDescent="0.25">
      <c r="A648" s="8">
        <f t="shared" si="60"/>
        <v>646</v>
      </c>
      <c r="B648" s="8" t="str">
        <f t="shared" si="61"/>
        <v/>
      </c>
      <c r="C648" s="8" t="str">
        <f t="shared" si="62"/>
        <v/>
      </c>
      <c r="D648" s="5">
        <f t="shared" si="63"/>
        <v>-1</v>
      </c>
      <c r="E648" s="5">
        <f t="shared" si="64"/>
        <v>-1</v>
      </c>
      <c r="F648" s="5" t="str">
        <f t="shared" si="65"/>
        <v/>
      </c>
      <c r="G648" s="5" t="str">
        <f>IF(INDEX('Afvalgegevens LMA'!$A$1:$BK$1003,RelGegevens!$A648+'Data LMA'!$A$2,RelGegevens!G$2)="","",INDEX('Afvalgegevens LMA'!$A$1:$BK$1003,RelGegevens!$A648+'Data LMA'!$A$2,RelGegevens!G$2))</f>
        <v/>
      </c>
      <c r="H648" s="5" t="str">
        <f>IF(INDEX('Afvalgegevens LMA'!$A$1:$BK$1003,RelGegevens!$A648+'Data LMA'!$A$2,RelGegevens!H$2)="","",INDEX('Afvalgegevens LMA'!$A$1:$BK$1003,RelGegevens!$A648+'Data LMA'!$A$2,RelGegevens!H$2))</f>
        <v/>
      </c>
      <c r="I648" s="5" t="str">
        <f>IF(INDEX('Afvalgegevens LMA'!$A$1:$BK$1003,RelGegevens!$A648+'Data LMA'!$A$2,RelGegevens!I$2)="","",INDEX('Afvalgegevens LMA'!$A$1:$BK$1003,RelGegevens!$A648+'Data LMA'!$A$2,RelGegevens!I$2))</f>
        <v/>
      </c>
      <c r="J648" s="5" t="str">
        <f>IF(INDEX('Afvalgegevens LMA'!$A$1:$BK$1003,RelGegevens!$A648+'Data LMA'!$A$2,RelGegevens!J$2)="","",INDEX('Afvalgegevens LMA'!$A$1:$BK$1003,RelGegevens!$A648+'Data LMA'!$A$2,RelGegevens!J$2))</f>
        <v/>
      </c>
      <c r="K648" s="5" t="str">
        <f>IF(INDEX('Afvalgegevens LMA'!$A$1:$BK$1003,RelGegevens!$A648+'Data LMA'!$A$2,RelGegevens!K$2)="","",INDEX('Afvalgegevens LMA'!$A$1:$BK$1003,RelGegevens!$A648+'Data LMA'!$A$2,RelGegevens!K$2))</f>
        <v/>
      </c>
      <c r="L648" s="5" t="str">
        <f>IF(INDEX('Afvalgegevens LMA'!$A$1:$BK$1003,RelGegevens!$A648+'Data LMA'!$A$2,RelGegevens!L$2)="","",INDEX('Afvalgegevens LMA'!$A$1:$BK$1003,RelGegevens!$A648+'Data LMA'!$A$2,RelGegevens!L$2))</f>
        <v/>
      </c>
      <c r="M648" s="5" t="str">
        <f>IF(INDEX('Afvalgegevens LMA'!$A$1:$BK$1003,RelGegevens!$A648+'Data LMA'!$A$2,RelGegevens!M$2)="","",INDEX('Afvalgegevens LMA'!$A$1:$BK$1003,RelGegevens!$A648+'Data LMA'!$A$2,RelGegevens!M$2))</f>
        <v/>
      </c>
    </row>
    <row r="649" spans="1:13" x14ac:dyDescent="0.25">
      <c r="A649" s="8">
        <f t="shared" si="60"/>
        <v>647</v>
      </c>
      <c r="B649" s="8" t="str">
        <f t="shared" si="61"/>
        <v/>
      </c>
      <c r="C649" s="8" t="str">
        <f t="shared" si="62"/>
        <v/>
      </c>
      <c r="D649" s="5">
        <f t="shared" si="63"/>
        <v>-1</v>
      </c>
      <c r="E649" s="5">
        <f t="shared" si="64"/>
        <v>-1</v>
      </c>
      <c r="F649" s="5" t="str">
        <f t="shared" si="65"/>
        <v/>
      </c>
      <c r="G649" s="5" t="str">
        <f>IF(INDEX('Afvalgegevens LMA'!$A$1:$BK$1003,RelGegevens!$A649+'Data LMA'!$A$2,RelGegevens!G$2)="","",INDEX('Afvalgegevens LMA'!$A$1:$BK$1003,RelGegevens!$A649+'Data LMA'!$A$2,RelGegevens!G$2))</f>
        <v/>
      </c>
      <c r="H649" s="5" t="str">
        <f>IF(INDEX('Afvalgegevens LMA'!$A$1:$BK$1003,RelGegevens!$A649+'Data LMA'!$A$2,RelGegevens!H$2)="","",INDEX('Afvalgegevens LMA'!$A$1:$BK$1003,RelGegevens!$A649+'Data LMA'!$A$2,RelGegevens!H$2))</f>
        <v/>
      </c>
      <c r="I649" s="5" t="str">
        <f>IF(INDEX('Afvalgegevens LMA'!$A$1:$BK$1003,RelGegevens!$A649+'Data LMA'!$A$2,RelGegevens!I$2)="","",INDEX('Afvalgegevens LMA'!$A$1:$BK$1003,RelGegevens!$A649+'Data LMA'!$A$2,RelGegevens!I$2))</f>
        <v/>
      </c>
      <c r="J649" s="5" t="str">
        <f>IF(INDEX('Afvalgegevens LMA'!$A$1:$BK$1003,RelGegevens!$A649+'Data LMA'!$A$2,RelGegevens!J$2)="","",INDEX('Afvalgegevens LMA'!$A$1:$BK$1003,RelGegevens!$A649+'Data LMA'!$A$2,RelGegevens!J$2))</f>
        <v/>
      </c>
      <c r="K649" s="5" t="str">
        <f>IF(INDEX('Afvalgegevens LMA'!$A$1:$BK$1003,RelGegevens!$A649+'Data LMA'!$A$2,RelGegevens!K$2)="","",INDEX('Afvalgegevens LMA'!$A$1:$BK$1003,RelGegevens!$A649+'Data LMA'!$A$2,RelGegevens!K$2))</f>
        <v/>
      </c>
      <c r="L649" s="5" t="str">
        <f>IF(INDEX('Afvalgegevens LMA'!$A$1:$BK$1003,RelGegevens!$A649+'Data LMA'!$A$2,RelGegevens!L$2)="","",INDEX('Afvalgegevens LMA'!$A$1:$BK$1003,RelGegevens!$A649+'Data LMA'!$A$2,RelGegevens!L$2))</f>
        <v/>
      </c>
      <c r="M649" s="5" t="str">
        <f>IF(INDEX('Afvalgegevens LMA'!$A$1:$BK$1003,RelGegevens!$A649+'Data LMA'!$A$2,RelGegevens!M$2)="","",INDEX('Afvalgegevens LMA'!$A$1:$BK$1003,RelGegevens!$A649+'Data LMA'!$A$2,RelGegevens!M$2))</f>
        <v/>
      </c>
    </row>
    <row r="650" spans="1:13" x14ac:dyDescent="0.25">
      <c r="A650" s="8">
        <f t="shared" si="60"/>
        <v>648</v>
      </c>
      <c r="B650" s="8" t="str">
        <f t="shared" si="61"/>
        <v/>
      </c>
      <c r="C650" s="8" t="str">
        <f t="shared" si="62"/>
        <v/>
      </c>
      <c r="D650" s="5">
        <f t="shared" si="63"/>
        <v>-1</v>
      </c>
      <c r="E650" s="5">
        <f t="shared" si="64"/>
        <v>-1</v>
      </c>
      <c r="F650" s="5" t="str">
        <f t="shared" si="65"/>
        <v/>
      </c>
      <c r="G650" s="5" t="str">
        <f>IF(INDEX('Afvalgegevens LMA'!$A$1:$BK$1003,RelGegevens!$A650+'Data LMA'!$A$2,RelGegevens!G$2)="","",INDEX('Afvalgegevens LMA'!$A$1:$BK$1003,RelGegevens!$A650+'Data LMA'!$A$2,RelGegevens!G$2))</f>
        <v/>
      </c>
      <c r="H650" s="5" t="str">
        <f>IF(INDEX('Afvalgegevens LMA'!$A$1:$BK$1003,RelGegevens!$A650+'Data LMA'!$A$2,RelGegevens!H$2)="","",INDEX('Afvalgegevens LMA'!$A$1:$BK$1003,RelGegevens!$A650+'Data LMA'!$A$2,RelGegevens!H$2))</f>
        <v/>
      </c>
      <c r="I650" s="5" t="str">
        <f>IF(INDEX('Afvalgegevens LMA'!$A$1:$BK$1003,RelGegevens!$A650+'Data LMA'!$A$2,RelGegevens!I$2)="","",INDEX('Afvalgegevens LMA'!$A$1:$BK$1003,RelGegevens!$A650+'Data LMA'!$A$2,RelGegevens!I$2))</f>
        <v/>
      </c>
      <c r="J650" s="5" t="str">
        <f>IF(INDEX('Afvalgegevens LMA'!$A$1:$BK$1003,RelGegevens!$A650+'Data LMA'!$A$2,RelGegevens!J$2)="","",INDEX('Afvalgegevens LMA'!$A$1:$BK$1003,RelGegevens!$A650+'Data LMA'!$A$2,RelGegevens!J$2))</f>
        <v/>
      </c>
      <c r="K650" s="5" t="str">
        <f>IF(INDEX('Afvalgegevens LMA'!$A$1:$BK$1003,RelGegevens!$A650+'Data LMA'!$A$2,RelGegevens!K$2)="","",INDEX('Afvalgegevens LMA'!$A$1:$BK$1003,RelGegevens!$A650+'Data LMA'!$A$2,RelGegevens!K$2))</f>
        <v/>
      </c>
      <c r="L650" s="5" t="str">
        <f>IF(INDEX('Afvalgegevens LMA'!$A$1:$BK$1003,RelGegevens!$A650+'Data LMA'!$A$2,RelGegevens!L$2)="","",INDEX('Afvalgegevens LMA'!$A$1:$BK$1003,RelGegevens!$A650+'Data LMA'!$A$2,RelGegevens!L$2))</f>
        <v/>
      </c>
      <c r="M650" s="5" t="str">
        <f>IF(INDEX('Afvalgegevens LMA'!$A$1:$BK$1003,RelGegevens!$A650+'Data LMA'!$A$2,RelGegevens!M$2)="","",INDEX('Afvalgegevens LMA'!$A$1:$BK$1003,RelGegevens!$A650+'Data LMA'!$A$2,RelGegevens!M$2))</f>
        <v/>
      </c>
    </row>
    <row r="651" spans="1:13" x14ac:dyDescent="0.25">
      <c r="A651" s="8">
        <f t="shared" si="60"/>
        <v>649</v>
      </c>
      <c r="B651" s="8" t="str">
        <f t="shared" si="61"/>
        <v/>
      </c>
      <c r="C651" s="8" t="str">
        <f t="shared" si="62"/>
        <v/>
      </c>
      <c r="D651" s="5">
        <f t="shared" si="63"/>
        <v>-1</v>
      </c>
      <c r="E651" s="5">
        <f t="shared" si="64"/>
        <v>-1</v>
      </c>
      <c r="F651" s="5" t="str">
        <f t="shared" si="65"/>
        <v/>
      </c>
      <c r="G651" s="5" t="str">
        <f>IF(INDEX('Afvalgegevens LMA'!$A$1:$BK$1003,RelGegevens!$A651+'Data LMA'!$A$2,RelGegevens!G$2)="","",INDEX('Afvalgegevens LMA'!$A$1:$BK$1003,RelGegevens!$A651+'Data LMA'!$A$2,RelGegevens!G$2))</f>
        <v/>
      </c>
      <c r="H651" s="5" t="str">
        <f>IF(INDEX('Afvalgegevens LMA'!$A$1:$BK$1003,RelGegevens!$A651+'Data LMA'!$A$2,RelGegevens!H$2)="","",INDEX('Afvalgegevens LMA'!$A$1:$BK$1003,RelGegevens!$A651+'Data LMA'!$A$2,RelGegevens!H$2))</f>
        <v/>
      </c>
      <c r="I651" s="5" t="str">
        <f>IF(INDEX('Afvalgegevens LMA'!$A$1:$BK$1003,RelGegevens!$A651+'Data LMA'!$A$2,RelGegevens!I$2)="","",INDEX('Afvalgegevens LMA'!$A$1:$BK$1003,RelGegevens!$A651+'Data LMA'!$A$2,RelGegevens!I$2))</f>
        <v/>
      </c>
      <c r="J651" s="5" t="str">
        <f>IF(INDEX('Afvalgegevens LMA'!$A$1:$BK$1003,RelGegevens!$A651+'Data LMA'!$A$2,RelGegevens!J$2)="","",INDEX('Afvalgegevens LMA'!$A$1:$BK$1003,RelGegevens!$A651+'Data LMA'!$A$2,RelGegevens!J$2))</f>
        <v/>
      </c>
      <c r="K651" s="5" t="str">
        <f>IF(INDEX('Afvalgegevens LMA'!$A$1:$BK$1003,RelGegevens!$A651+'Data LMA'!$A$2,RelGegevens!K$2)="","",INDEX('Afvalgegevens LMA'!$A$1:$BK$1003,RelGegevens!$A651+'Data LMA'!$A$2,RelGegevens!K$2))</f>
        <v/>
      </c>
      <c r="L651" s="5" t="str">
        <f>IF(INDEX('Afvalgegevens LMA'!$A$1:$BK$1003,RelGegevens!$A651+'Data LMA'!$A$2,RelGegevens!L$2)="","",INDEX('Afvalgegevens LMA'!$A$1:$BK$1003,RelGegevens!$A651+'Data LMA'!$A$2,RelGegevens!L$2))</f>
        <v/>
      </c>
      <c r="M651" s="5" t="str">
        <f>IF(INDEX('Afvalgegevens LMA'!$A$1:$BK$1003,RelGegevens!$A651+'Data LMA'!$A$2,RelGegevens!M$2)="","",INDEX('Afvalgegevens LMA'!$A$1:$BK$1003,RelGegevens!$A651+'Data LMA'!$A$2,RelGegevens!M$2))</f>
        <v/>
      </c>
    </row>
    <row r="652" spans="1:13" x14ac:dyDescent="0.25">
      <c r="A652" s="8">
        <f t="shared" si="60"/>
        <v>650</v>
      </c>
      <c r="B652" s="8" t="str">
        <f t="shared" si="61"/>
        <v/>
      </c>
      <c r="C652" s="8" t="str">
        <f t="shared" si="62"/>
        <v/>
      </c>
      <c r="D652" s="5">
        <f t="shared" si="63"/>
        <v>-1</v>
      </c>
      <c r="E652" s="5">
        <f t="shared" si="64"/>
        <v>-1</v>
      </c>
      <c r="F652" s="5" t="str">
        <f t="shared" si="65"/>
        <v/>
      </c>
      <c r="G652" s="5" t="str">
        <f>IF(INDEX('Afvalgegevens LMA'!$A$1:$BK$1003,RelGegevens!$A652+'Data LMA'!$A$2,RelGegevens!G$2)="","",INDEX('Afvalgegevens LMA'!$A$1:$BK$1003,RelGegevens!$A652+'Data LMA'!$A$2,RelGegevens!G$2))</f>
        <v/>
      </c>
      <c r="H652" s="5" t="str">
        <f>IF(INDEX('Afvalgegevens LMA'!$A$1:$BK$1003,RelGegevens!$A652+'Data LMA'!$A$2,RelGegevens!H$2)="","",INDEX('Afvalgegevens LMA'!$A$1:$BK$1003,RelGegevens!$A652+'Data LMA'!$A$2,RelGegevens!H$2))</f>
        <v/>
      </c>
      <c r="I652" s="5" t="str">
        <f>IF(INDEX('Afvalgegevens LMA'!$A$1:$BK$1003,RelGegevens!$A652+'Data LMA'!$A$2,RelGegevens!I$2)="","",INDEX('Afvalgegevens LMA'!$A$1:$BK$1003,RelGegevens!$A652+'Data LMA'!$A$2,RelGegevens!I$2))</f>
        <v/>
      </c>
      <c r="J652" s="5" t="str">
        <f>IF(INDEX('Afvalgegevens LMA'!$A$1:$BK$1003,RelGegevens!$A652+'Data LMA'!$A$2,RelGegevens!J$2)="","",INDEX('Afvalgegevens LMA'!$A$1:$BK$1003,RelGegevens!$A652+'Data LMA'!$A$2,RelGegevens!J$2))</f>
        <v/>
      </c>
      <c r="K652" s="5" t="str">
        <f>IF(INDEX('Afvalgegevens LMA'!$A$1:$BK$1003,RelGegevens!$A652+'Data LMA'!$A$2,RelGegevens!K$2)="","",INDEX('Afvalgegevens LMA'!$A$1:$BK$1003,RelGegevens!$A652+'Data LMA'!$A$2,RelGegevens!K$2))</f>
        <v/>
      </c>
      <c r="L652" s="5" t="str">
        <f>IF(INDEX('Afvalgegevens LMA'!$A$1:$BK$1003,RelGegevens!$A652+'Data LMA'!$A$2,RelGegevens!L$2)="","",INDEX('Afvalgegevens LMA'!$A$1:$BK$1003,RelGegevens!$A652+'Data LMA'!$A$2,RelGegevens!L$2))</f>
        <v/>
      </c>
      <c r="M652" s="5" t="str">
        <f>IF(INDEX('Afvalgegevens LMA'!$A$1:$BK$1003,RelGegevens!$A652+'Data LMA'!$A$2,RelGegevens!M$2)="","",INDEX('Afvalgegevens LMA'!$A$1:$BK$1003,RelGegevens!$A652+'Data LMA'!$A$2,RelGegevens!M$2))</f>
        <v/>
      </c>
    </row>
    <row r="653" spans="1:13" x14ac:dyDescent="0.25">
      <c r="A653" s="8">
        <f t="shared" si="60"/>
        <v>651</v>
      </c>
      <c r="B653" s="8" t="str">
        <f t="shared" si="61"/>
        <v/>
      </c>
      <c r="C653" s="8" t="str">
        <f t="shared" si="62"/>
        <v/>
      </c>
      <c r="D653" s="5">
        <f t="shared" si="63"/>
        <v>-1</v>
      </c>
      <c r="E653" s="5">
        <f t="shared" si="64"/>
        <v>-1</v>
      </c>
      <c r="F653" s="5" t="str">
        <f t="shared" si="65"/>
        <v/>
      </c>
      <c r="G653" s="5" t="str">
        <f>IF(INDEX('Afvalgegevens LMA'!$A$1:$BK$1003,RelGegevens!$A653+'Data LMA'!$A$2,RelGegevens!G$2)="","",INDEX('Afvalgegevens LMA'!$A$1:$BK$1003,RelGegevens!$A653+'Data LMA'!$A$2,RelGegevens!G$2))</f>
        <v/>
      </c>
      <c r="H653" s="5" t="str">
        <f>IF(INDEX('Afvalgegevens LMA'!$A$1:$BK$1003,RelGegevens!$A653+'Data LMA'!$A$2,RelGegevens!H$2)="","",INDEX('Afvalgegevens LMA'!$A$1:$BK$1003,RelGegevens!$A653+'Data LMA'!$A$2,RelGegevens!H$2))</f>
        <v/>
      </c>
      <c r="I653" s="5" t="str">
        <f>IF(INDEX('Afvalgegevens LMA'!$A$1:$BK$1003,RelGegevens!$A653+'Data LMA'!$A$2,RelGegevens!I$2)="","",INDEX('Afvalgegevens LMA'!$A$1:$BK$1003,RelGegevens!$A653+'Data LMA'!$A$2,RelGegevens!I$2))</f>
        <v/>
      </c>
      <c r="J653" s="5" t="str">
        <f>IF(INDEX('Afvalgegevens LMA'!$A$1:$BK$1003,RelGegevens!$A653+'Data LMA'!$A$2,RelGegevens!J$2)="","",INDEX('Afvalgegevens LMA'!$A$1:$BK$1003,RelGegevens!$A653+'Data LMA'!$A$2,RelGegevens!J$2))</f>
        <v/>
      </c>
      <c r="K653" s="5" t="str">
        <f>IF(INDEX('Afvalgegevens LMA'!$A$1:$BK$1003,RelGegevens!$A653+'Data LMA'!$A$2,RelGegevens!K$2)="","",INDEX('Afvalgegevens LMA'!$A$1:$BK$1003,RelGegevens!$A653+'Data LMA'!$A$2,RelGegevens!K$2))</f>
        <v/>
      </c>
      <c r="L653" s="5" t="str">
        <f>IF(INDEX('Afvalgegevens LMA'!$A$1:$BK$1003,RelGegevens!$A653+'Data LMA'!$A$2,RelGegevens!L$2)="","",INDEX('Afvalgegevens LMA'!$A$1:$BK$1003,RelGegevens!$A653+'Data LMA'!$A$2,RelGegevens!L$2))</f>
        <v/>
      </c>
      <c r="M653" s="5" t="str">
        <f>IF(INDEX('Afvalgegevens LMA'!$A$1:$BK$1003,RelGegevens!$A653+'Data LMA'!$A$2,RelGegevens!M$2)="","",INDEX('Afvalgegevens LMA'!$A$1:$BK$1003,RelGegevens!$A653+'Data LMA'!$A$2,RelGegevens!M$2))</f>
        <v/>
      </c>
    </row>
    <row r="654" spans="1:13" x14ac:dyDescent="0.25">
      <c r="A654" s="8">
        <f t="shared" ref="A654:A717" si="66">A653+1</f>
        <v>652</v>
      </c>
      <c r="B654" s="8" t="str">
        <f t="shared" ref="B654:B717" si="67">IF(ISNUMBER(FIND(G654,B653)),B653,CONCATENATE(B653,"/",G654))</f>
        <v/>
      </c>
      <c r="C654" s="8" t="str">
        <f t="shared" ref="C654:C717" si="68">IF(ISNUMBER(FIND(I654,C653)),C653,CONCATENATE(C653,"/",I654))</f>
        <v/>
      </c>
      <c r="D654" s="5">
        <f t="shared" ref="D654:D717" si="69">IF(ISNUMBER(FIND(G654,B653)),-ABS(D653),ABS(D653)+1)</f>
        <v>-1</v>
      </c>
      <c r="E654" s="5">
        <f t="shared" ref="E654:E717" si="70">IF(ISNUMBER(FIND(I654,C653)),-ABS(E653),ABS(E653)+1)</f>
        <v>-1</v>
      </c>
      <c r="F654" s="5" t="str">
        <f t="shared" ref="F654:F717" si="71">IF(AND(G654&lt;&gt;"",I654&lt;&gt;""),CONCATENATE(G654,"-",I654),"")</f>
        <v/>
      </c>
      <c r="G654" s="5" t="str">
        <f>IF(INDEX('Afvalgegevens LMA'!$A$1:$BK$1003,RelGegevens!$A654+'Data LMA'!$A$2,RelGegevens!G$2)="","",INDEX('Afvalgegevens LMA'!$A$1:$BK$1003,RelGegevens!$A654+'Data LMA'!$A$2,RelGegevens!G$2))</f>
        <v/>
      </c>
      <c r="H654" s="5" t="str">
        <f>IF(INDEX('Afvalgegevens LMA'!$A$1:$BK$1003,RelGegevens!$A654+'Data LMA'!$A$2,RelGegevens!H$2)="","",INDEX('Afvalgegevens LMA'!$A$1:$BK$1003,RelGegevens!$A654+'Data LMA'!$A$2,RelGegevens!H$2))</f>
        <v/>
      </c>
      <c r="I654" s="5" t="str">
        <f>IF(INDEX('Afvalgegevens LMA'!$A$1:$BK$1003,RelGegevens!$A654+'Data LMA'!$A$2,RelGegevens!I$2)="","",INDEX('Afvalgegevens LMA'!$A$1:$BK$1003,RelGegevens!$A654+'Data LMA'!$A$2,RelGegevens!I$2))</f>
        <v/>
      </c>
      <c r="J654" s="5" t="str">
        <f>IF(INDEX('Afvalgegevens LMA'!$A$1:$BK$1003,RelGegevens!$A654+'Data LMA'!$A$2,RelGegevens!J$2)="","",INDEX('Afvalgegevens LMA'!$A$1:$BK$1003,RelGegevens!$A654+'Data LMA'!$A$2,RelGegevens!J$2))</f>
        <v/>
      </c>
      <c r="K654" s="5" t="str">
        <f>IF(INDEX('Afvalgegevens LMA'!$A$1:$BK$1003,RelGegevens!$A654+'Data LMA'!$A$2,RelGegevens!K$2)="","",INDEX('Afvalgegevens LMA'!$A$1:$BK$1003,RelGegevens!$A654+'Data LMA'!$A$2,RelGegevens!K$2))</f>
        <v/>
      </c>
      <c r="L654" s="5" t="str">
        <f>IF(INDEX('Afvalgegevens LMA'!$A$1:$BK$1003,RelGegevens!$A654+'Data LMA'!$A$2,RelGegevens!L$2)="","",INDEX('Afvalgegevens LMA'!$A$1:$BK$1003,RelGegevens!$A654+'Data LMA'!$A$2,RelGegevens!L$2))</f>
        <v/>
      </c>
      <c r="M654" s="5" t="str">
        <f>IF(INDEX('Afvalgegevens LMA'!$A$1:$BK$1003,RelGegevens!$A654+'Data LMA'!$A$2,RelGegevens!M$2)="","",INDEX('Afvalgegevens LMA'!$A$1:$BK$1003,RelGegevens!$A654+'Data LMA'!$A$2,RelGegevens!M$2))</f>
        <v/>
      </c>
    </row>
    <row r="655" spans="1:13" x14ac:dyDescent="0.25">
      <c r="A655" s="8">
        <f t="shared" si="66"/>
        <v>653</v>
      </c>
      <c r="B655" s="8" t="str">
        <f t="shared" si="67"/>
        <v/>
      </c>
      <c r="C655" s="8" t="str">
        <f t="shared" si="68"/>
        <v/>
      </c>
      <c r="D655" s="5">
        <f t="shared" si="69"/>
        <v>-1</v>
      </c>
      <c r="E655" s="5">
        <f t="shared" si="70"/>
        <v>-1</v>
      </c>
      <c r="F655" s="5" t="str">
        <f t="shared" si="71"/>
        <v/>
      </c>
      <c r="G655" s="5" t="str">
        <f>IF(INDEX('Afvalgegevens LMA'!$A$1:$BK$1003,RelGegevens!$A655+'Data LMA'!$A$2,RelGegevens!G$2)="","",INDEX('Afvalgegevens LMA'!$A$1:$BK$1003,RelGegevens!$A655+'Data LMA'!$A$2,RelGegevens!G$2))</f>
        <v/>
      </c>
      <c r="H655" s="5" t="str">
        <f>IF(INDEX('Afvalgegevens LMA'!$A$1:$BK$1003,RelGegevens!$A655+'Data LMA'!$A$2,RelGegevens!H$2)="","",INDEX('Afvalgegevens LMA'!$A$1:$BK$1003,RelGegevens!$A655+'Data LMA'!$A$2,RelGegevens!H$2))</f>
        <v/>
      </c>
      <c r="I655" s="5" t="str">
        <f>IF(INDEX('Afvalgegevens LMA'!$A$1:$BK$1003,RelGegevens!$A655+'Data LMA'!$A$2,RelGegevens!I$2)="","",INDEX('Afvalgegevens LMA'!$A$1:$BK$1003,RelGegevens!$A655+'Data LMA'!$A$2,RelGegevens!I$2))</f>
        <v/>
      </c>
      <c r="J655" s="5" t="str">
        <f>IF(INDEX('Afvalgegevens LMA'!$A$1:$BK$1003,RelGegevens!$A655+'Data LMA'!$A$2,RelGegevens!J$2)="","",INDEX('Afvalgegevens LMA'!$A$1:$BK$1003,RelGegevens!$A655+'Data LMA'!$A$2,RelGegevens!J$2))</f>
        <v/>
      </c>
      <c r="K655" s="5" t="str">
        <f>IF(INDEX('Afvalgegevens LMA'!$A$1:$BK$1003,RelGegevens!$A655+'Data LMA'!$A$2,RelGegevens!K$2)="","",INDEX('Afvalgegevens LMA'!$A$1:$BK$1003,RelGegevens!$A655+'Data LMA'!$A$2,RelGegevens!K$2))</f>
        <v/>
      </c>
      <c r="L655" s="5" t="str">
        <f>IF(INDEX('Afvalgegevens LMA'!$A$1:$BK$1003,RelGegevens!$A655+'Data LMA'!$A$2,RelGegevens!L$2)="","",INDEX('Afvalgegevens LMA'!$A$1:$BK$1003,RelGegevens!$A655+'Data LMA'!$A$2,RelGegevens!L$2))</f>
        <v/>
      </c>
      <c r="M655" s="5" t="str">
        <f>IF(INDEX('Afvalgegevens LMA'!$A$1:$BK$1003,RelGegevens!$A655+'Data LMA'!$A$2,RelGegevens!M$2)="","",INDEX('Afvalgegevens LMA'!$A$1:$BK$1003,RelGegevens!$A655+'Data LMA'!$A$2,RelGegevens!M$2))</f>
        <v/>
      </c>
    </row>
    <row r="656" spans="1:13" x14ac:dyDescent="0.25">
      <c r="A656" s="8">
        <f t="shared" si="66"/>
        <v>654</v>
      </c>
      <c r="B656" s="8" t="str">
        <f t="shared" si="67"/>
        <v/>
      </c>
      <c r="C656" s="8" t="str">
        <f t="shared" si="68"/>
        <v/>
      </c>
      <c r="D656" s="5">
        <f t="shared" si="69"/>
        <v>-1</v>
      </c>
      <c r="E656" s="5">
        <f t="shared" si="70"/>
        <v>-1</v>
      </c>
      <c r="F656" s="5" t="str">
        <f t="shared" si="71"/>
        <v/>
      </c>
      <c r="G656" s="5" t="str">
        <f>IF(INDEX('Afvalgegevens LMA'!$A$1:$BK$1003,RelGegevens!$A656+'Data LMA'!$A$2,RelGegevens!G$2)="","",INDEX('Afvalgegevens LMA'!$A$1:$BK$1003,RelGegevens!$A656+'Data LMA'!$A$2,RelGegevens!G$2))</f>
        <v/>
      </c>
      <c r="H656" s="5" t="str">
        <f>IF(INDEX('Afvalgegevens LMA'!$A$1:$BK$1003,RelGegevens!$A656+'Data LMA'!$A$2,RelGegevens!H$2)="","",INDEX('Afvalgegevens LMA'!$A$1:$BK$1003,RelGegevens!$A656+'Data LMA'!$A$2,RelGegevens!H$2))</f>
        <v/>
      </c>
      <c r="I656" s="5" t="str">
        <f>IF(INDEX('Afvalgegevens LMA'!$A$1:$BK$1003,RelGegevens!$A656+'Data LMA'!$A$2,RelGegevens!I$2)="","",INDEX('Afvalgegevens LMA'!$A$1:$BK$1003,RelGegevens!$A656+'Data LMA'!$A$2,RelGegevens!I$2))</f>
        <v/>
      </c>
      <c r="J656" s="5" t="str">
        <f>IF(INDEX('Afvalgegevens LMA'!$A$1:$BK$1003,RelGegevens!$A656+'Data LMA'!$A$2,RelGegevens!J$2)="","",INDEX('Afvalgegevens LMA'!$A$1:$BK$1003,RelGegevens!$A656+'Data LMA'!$A$2,RelGegevens!J$2))</f>
        <v/>
      </c>
      <c r="K656" s="5" t="str">
        <f>IF(INDEX('Afvalgegevens LMA'!$A$1:$BK$1003,RelGegevens!$A656+'Data LMA'!$A$2,RelGegevens!K$2)="","",INDEX('Afvalgegevens LMA'!$A$1:$BK$1003,RelGegevens!$A656+'Data LMA'!$A$2,RelGegevens!K$2))</f>
        <v/>
      </c>
      <c r="L656" s="5" t="str">
        <f>IF(INDEX('Afvalgegevens LMA'!$A$1:$BK$1003,RelGegevens!$A656+'Data LMA'!$A$2,RelGegevens!L$2)="","",INDEX('Afvalgegevens LMA'!$A$1:$BK$1003,RelGegevens!$A656+'Data LMA'!$A$2,RelGegevens!L$2))</f>
        <v/>
      </c>
      <c r="M656" s="5" t="str">
        <f>IF(INDEX('Afvalgegevens LMA'!$A$1:$BK$1003,RelGegevens!$A656+'Data LMA'!$A$2,RelGegevens!M$2)="","",INDEX('Afvalgegevens LMA'!$A$1:$BK$1003,RelGegevens!$A656+'Data LMA'!$A$2,RelGegevens!M$2))</f>
        <v/>
      </c>
    </row>
    <row r="657" spans="1:13" x14ac:dyDescent="0.25">
      <c r="A657" s="8">
        <f t="shared" si="66"/>
        <v>655</v>
      </c>
      <c r="B657" s="8" t="str">
        <f t="shared" si="67"/>
        <v/>
      </c>
      <c r="C657" s="8" t="str">
        <f t="shared" si="68"/>
        <v/>
      </c>
      <c r="D657" s="5">
        <f t="shared" si="69"/>
        <v>-1</v>
      </c>
      <c r="E657" s="5">
        <f t="shared" si="70"/>
        <v>-1</v>
      </c>
      <c r="F657" s="5" t="str">
        <f t="shared" si="71"/>
        <v/>
      </c>
      <c r="G657" s="5" t="str">
        <f>IF(INDEX('Afvalgegevens LMA'!$A$1:$BK$1003,RelGegevens!$A657+'Data LMA'!$A$2,RelGegevens!G$2)="","",INDEX('Afvalgegevens LMA'!$A$1:$BK$1003,RelGegevens!$A657+'Data LMA'!$A$2,RelGegevens!G$2))</f>
        <v/>
      </c>
      <c r="H657" s="5" t="str">
        <f>IF(INDEX('Afvalgegevens LMA'!$A$1:$BK$1003,RelGegevens!$A657+'Data LMA'!$A$2,RelGegevens!H$2)="","",INDEX('Afvalgegevens LMA'!$A$1:$BK$1003,RelGegevens!$A657+'Data LMA'!$A$2,RelGegevens!H$2))</f>
        <v/>
      </c>
      <c r="I657" s="5" t="str">
        <f>IF(INDEX('Afvalgegevens LMA'!$A$1:$BK$1003,RelGegevens!$A657+'Data LMA'!$A$2,RelGegevens!I$2)="","",INDEX('Afvalgegevens LMA'!$A$1:$BK$1003,RelGegevens!$A657+'Data LMA'!$A$2,RelGegevens!I$2))</f>
        <v/>
      </c>
      <c r="J657" s="5" t="str">
        <f>IF(INDEX('Afvalgegevens LMA'!$A$1:$BK$1003,RelGegevens!$A657+'Data LMA'!$A$2,RelGegevens!J$2)="","",INDEX('Afvalgegevens LMA'!$A$1:$BK$1003,RelGegevens!$A657+'Data LMA'!$A$2,RelGegevens!J$2))</f>
        <v/>
      </c>
      <c r="K657" s="5" t="str">
        <f>IF(INDEX('Afvalgegevens LMA'!$A$1:$BK$1003,RelGegevens!$A657+'Data LMA'!$A$2,RelGegevens!K$2)="","",INDEX('Afvalgegevens LMA'!$A$1:$BK$1003,RelGegevens!$A657+'Data LMA'!$A$2,RelGegevens!K$2))</f>
        <v/>
      </c>
      <c r="L657" s="5" t="str">
        <f>IF(INDEX('Afvalgegevens LMA'!$A$1:$BK$1003,RelGegevens!$A657+'Data LMA'!$A$2,RelGegevens!L$2)="","",INDEX('Afvalgegevens LMA'!$A$1:$BK$1003,RelGegevens!$A657+'Data LMA'!$A$2,RelGegevens!L$2))</f>
        <v/>
      </c>
      <c r="M657" s="5" t="str">
        <f>IF(INDEX('Afvalgegevens LMA'!$A$1:$BK$1003,RelGegevens!$A657+'Data LMA'!$A$2,RelGegevens!M$2)="","",INDEX('Afvalgegevens LMA'!$A$1:$BK$1003,RelGegevens!$A657+'Data LMA'!$A$2,RelGegevens!M$2))</f>
        <v/>
      </c>
    </row>
    <row r="658" spans="1:13" x14ac:dyDescent="0.25">
      <c r="A658" s="8">
        <f t="shared" si="66"/>
        <v>656</v>
      </c>
      <c r="B658" s="8" t="str">
        <f t="shared" si="67"/>
        <v/>
      </c>
      <c r="C658" s="8" t="str">
        <f t="shared" si="68"/>
        <v/>
      </c>
      <c r="D658" s="5">
        <f t="shared" si="69"/>
        <v>-1</v>
      </c>
      <c r="E658" s="5">
        <f t="shared" si="70"/>
        <v>-1</v>
      </c>
      <c r="F658" s="5" t="str">
        <f t="shared" si="71"/>
        <v/>
      </c>
      <c r="G658" s="5" t="str">
        <f>IF(INDEX('Afvalgegevens LMA'!$A$1:$BK$1003,RelGegevens!$A658+'Data LMA'!$A$2,RelGegevens!G$2)="","",INDEX('Afvalgegevens LMA'!$A$1:$BK$1003,RelGegevens!$A658+'Data LMA'!$A$2,RelGegevens!G$2))</f>
        <v/>
      </c>
      <c r="H658" s="5" t="str">
        <f>IF(INDEX('Afvalgegevens LMA'!$A$1:$BK$1003,RelGegevens!$A658+'Data LMA'!$A$2,RelGegevens!H$2)="","",INDEX('Afvalgegevens LMA'!$A$1:$BK$1003,RelGegevens!$A658+'Data LMA'!$A$2,RelGegevens!H$2))</f>
        <v/>
      </c>
      <c r="I658" s="5" t="str">
        <f>IF(INDEX('Afvalgegevens LMA'!$A$1:$BK$1003,RelGegevens!$A658+'Data LMA'!$A$2,RelGegevens!I$2)="","",INDEX('Afvalgegevens LMA'!$A$1:$BK$1003,RelGegevens!$A658+'Data LMA'!$A$2,RelGegevens!I$2))</f>
        <v/>
      </c>
      <c r="J658" s="5" t="str">
        <f>IF(INDEX('Afvalgegevens LMA'!$A$1:$BK$1003,RelGegevens!$A658+'Data LMA'!$A$2,RelGegevens!J$2)="","",INDEX('Afvalgegevens LMA'!$A$1:$BK$1003,RelGegevens!$A658+'Data LMA'!$A$2,RelGegevens!J$2))</f>
        <v/>
      </c>
      <c r="K658" s="5" t="str">
        <f>IF(INDEX('Afvalgegevens LMA'!$A$1:$BK$1003,RelGegevens!$A658+'Data LMA'!$A$2,RelGegevens!K$2)="","",INDEX('Afvalgegevens LMA'!$A$1:$BK$1003,RelGegevens!$A658+'Data LMA'!$A$2,RelGegevens!K$2))</f>
        <v/>
      </c>
      <c r="L658" s="5" t="str">
        <f>IF(INDEX('Afvalgegevens LMA'!$A$1:$BK$1003,RelGegevens!$A658+'Data LMA'!$A$2,RelGegevens!L$2)="","",INDEX('Afvalgegevens LMA'!$A$1:$BK$1003,RelGegevens!$A658+'Data LMA'!$A$2,RelGegevens!L$2))</f>
        <v/>
      </c>
      <c r="M658" s="5" t="str">
        <f>IF(INDEX('Afvalgegevens LMA'!$A$1:$BK$1003,RelGegevens!$A658+'Data LMA'!$A$2,RelGegevens!M$2)="","",INDEX('Afvalgegevens LMA'!$A$1:$BK$1003,RelGegevens!$A658+'Data LMA'!$A$2,RelGegevens!M$2))</f>
        <v/>
      </c>
    </row>
    <row r="659" spans="1:13" x14ac:dyDescent="0.25">
      <c r="A659" s="8">
        <f t="shared" si="66"/>
        <v>657</v>
      </c>
      <c r="B659" s="8" t="str">
        <f t="shared" si="67"/>
        <v/>
      </c>
      <c r="C659" s="8" t="str">
        <f t="shared" si="68"/>
        <v/>
      </c>
      <c r="D659" s="5">
        <f t="shared" si="69"/>
        <v>-1</v>
      </c>
      <c r="E659" s="5">
        <f t="shared" si="70"/>
        <v>-1</v>
      </c>
      <c r="F659" s="5" t="str">
        <f t="shared" si="71"/>
        <v/>
      </c>
      <c r="G659" s="5" t="str">
        <f>IF(INDEX('Afvalgegevens LMA'!$A$1:$BK$1003,RelGegevens!$A659+'Data LMA'!$A$2,RelGegevens!G$2)="","",INDEX('Afvalgegevens LMA'!$A$1:$BK$1003,RelGegevens!$A659+'Data LMA'!$A$2,RelGegevens!G$2))</f>
        <v/>
      </c>
      <c r="H659" s="5" t="str">
        <f>IF(INDEX('Afvalgegevens LMA'!$A$1:$BK$1003,RelGegevens!$A659+'Data LMA'!$A$2,RelGegevens!H$2)="","",INDEX('Afvalgegevens LMA'!$A$1:$BK$1003,RelGegevens!$A659+'Data LMA'!$A$2,RelGegevens!H$2))</f>
        <v/>
      </c>
      <c r="I659" s="5" t="str">
        <f>IF(INDEX('Afvalgegevens LMA'!$A$1:$BK$1003,RelGegevens!$A659+'Data LMA'!$A$2,RelGegevens!I$2)="","",INDEX('Afvalgegevens LMA'!$A$1:$BK$1003,RelGegevens!$A659+'Data LMA'!$A$2,RelGegevens!I$2))</f>
        <v/>
      </c>
      <c r="J659" s="5" t="str">
        <f>IF(INDEX('Afvalgegevens LMA'!$A$1:$BK$1003,RelGegevens!$A659+'Data LMA'!$A$2,RelGegevens!J$2)="","",INDEX('Afvalgegevens LMA'!$A$1:$BK$1003,RelGegevens!$A659+'Data LMA'!$A$2,RelGegevens!J$2))</f>
        <v/>
      </c>
      <c r="K659" s="5" t="str">
        <f>IF(INDEX('Afvalgegevens LMA'!$A$1:$BK$1003,RelGegevens!$A659+'Data LMA'!$A$2,RelGegevens!K$2)="","",INDEX('Afvalgegevens LMA'!$A$1:$BK$1003,RelGegevens!$A659+'Data LMA'!$A$2,RelGegevens!K$2))</f>
        <v/>
      </c>
      <c r="L659" s="5" t="str">
        <f>IF(INDEX('Afvalgegevens LMA'!$A$1:$BK$1003,RelGegevens!$A659+'Data LMA'!$A$2,RelGegevens!L$2)="","",INDEX('Afvalgegevens LMA'!$A$1:$BK$1003,RelGegevens!$A659+'Data LMA'!$A$2,RelGegevens!L$2))</f>
        <v/>
      </c>
      <c r="M659" s="5" t="str">
        <f>IF(INDEX('Afvalgegevens LMA'!$A$1:$BK$1003,RelGegevens!$A659+'Data LMA'!$A$2,RelGegevens!M$2)="","",INDEX('Afvalgegevens LMA'!$A$1:$BK$1003,RelGegevens!$A659+'Data LMA'!$A$2,RelGegevens!M$2))</f>
        <v/>
      </c>
    </row>
    <row r="660" spans="1:13" x14ac:dyDescent="0.25">
      <c r="A660" s="8">
        <f t="shared" si="66"/>
        <v>658</v>
      </c>
      <c r="B660" s="8" t="str">
        <f t="shared" si="67"/>
        <v/>
      </c>
      <c r="C660" s="8" t="str">
        <f t="shared" si="68"/>
        <v/>
      </c>
      <c r="D660" s="5">
        <f t="shared" si="69"/>
        <v>-1</v>
      </c>
      <c r="E660" s="5">
        <f t="shared" si="70"/>
        <v>-1</v>
      </c>
      <c r="F660" s="5" t="str">
        <f t="shared" si="71"/>
        <v/>
      </c>
      <c r="G660" s="5" t="str">
        <f>IF(INDEX('Afvalgegevens LMA'!$A$1:$BK$1003,RelGegevens!$A660+'Data LMA'!$A$2,RelGegevens!G$2)="","",INDEX('Afvalgegevens LMA'!$A$1:$BK$1003,RelGegevens!$A660+'Data LMA'!$A$2,RelGegevens!G$2))</f>
        <v/>
      </c>
      <c r="H660" s="5" t="str">
        <f>IF(INDEX('Afvalgegevens LMA'!$A$1:$BK$1003,RelGegevens!$A660+'Data LMA'!$A$2,RelGegevens!H$2)="","",INDEX('Afvalgegevens LMA'!$A$1:$BK$1003,RelGegevens!$A660+'Data LMA'!$A$2,RelGegevens!H$2))</f>
        <v/>
      </c>
      <c r="I660" s="5" t="str">
        <f>IF(INDEX('Afvalgegevens LMA'!$A$1:$BK$1003,RelGegevens!$A660+'Data LMA'!$A$2,RelGegevens!I$2)="","",INDEX('Afvalgegevens LMA'!$A$1:$BK$1003,RelGegevens!$A660+'Data LMA'!$A$2,RelGegevens!I$2))</f>
        <v/>
      </c>
      <c r="J660" s="5" t="str">
        <f>IF(INDEX('Afvalgegevens LMA'!$A$1:$BK$1003,RelGegevens!$A660+'Data LMA'!$A$2,RelGegevens!J$2)="","",INDEX('Afvalgegevens LMA'!$A$1:$BK$1003,RelGegevens!$A660+'Data LMA'!$A$2,RelGegevens!J$2))</f>
        <v/>
      </c>
      <c r="K660" s="5" t="str">
        <f>IF(INDEX('Afvalgegevens LMA'!$A$1:$BK$1003,RelGegevens!$A660+'Data LMA'!$A$2,RelGegevens!K$2)="","",INDEX('Afvalgegevens LMA'!$A$1:$BK$1003,RelGegevens!$A660+'Data LMA'!$A$2,RelGegevens!K$2))</f>
        <v/>
      </c>
      <c r="L660" s="5" t="str">
        <f>IF(INDEX('Afvalgegevens LMA'!$A$1:$BK$1003,RelGegevens!$A660+'Data LMA'!$A$2,RelGegevens!L$2)="","",INDEX('Afvalgegevens LMA'!$A$1:$BK$1003,RelGegevens!$A660+'Data LMA'!$A$2,RelGegevens!L$2))</f>
        <v/>
      </c>
      <c r="M660" s="5" t="str">
        <f>IF(INDEX('Afvalgegevens LMA'!$A$1:$BK$1003,RelGegevens!$A660+'Data LMA'!$A$2,RelGegevens!M$2)="","",INDEX('Afvalgegevens LMA'!$A$1:$BK$1003,RelGegevens!$A660+'Data LMA'!$A$2,RelGegevens!M$2))</f>
        <v/>
      </c>
    </row>
    <row r="661" spans="1:13" x14ac:dyDescent="0.25">
      <c r="A661" s="8">
        <f t="shared" si="66"/>
        <v>659</v>
      </c>
      <c r="B661" s="8" t="str">
        <f t="shared" si="67"/>
        <v/>
      </c>
      <c r="C661" s="8" t="str">
        <f t="shared" si="68"/>
        <v/>
      </c>
      <c r="D661" s="5">
        <f t="shared" si="69"/>
        <v>-1</v>
      </c>
      <c r="E661" s="5">
        <f t="shared" si="70"/>
        <v>-1</v>
      </c>
      <c r="F661" s="5" t="str">
        <f t="shared" si="71"/>
        <v/>
      </c>
      <c r="G661" s="5" t="str">
        <f>IF(INDEX('Afvalgegevens LMA'!$A$1:$BK$1003,RelGegevens!$A661+'Data LMA'!$A$2,RelGegevens!G$2)="","",INDEX('Afvalgegevens LMA'!$A$1:$BK$1003,RelGegevens!$A661+'Data LMA'!$A$2,RelGegevens!G$2))</f>
        <v/>
      </c>
      <c r="H661" s="5" t="str">
        <f>IF(INDEX('Afvalgegevens LMA'!$A$1:$BK$1003,RelGegevens!$A661+'Data LMA'!$A$2,RelGegevens!H$2)="","",INDEX('Afvalgegevens LMA'!$A$1:$BK$1003,RelGegevens!$A661+'Data LMA'!$A$2,RelGegevens!H$2))</f>
        <v/>
      </c>
      <c r="I661" s="5" t="str">
        <f>IF(INDEX('Afvalgegevens LMA'!$A$1:$BK$1003,RelGegevens!$A661+'Data LMA'!$A$2,RelGegevens!I$2)="","",INDEX('Afvalgegevens LMA'!$A$1:$BK$1003,RelGegevens!$A661+'Data LMA'!$A$2,RelGegevens!I$2))</f>
        <v/>
      </c>
      <c r="J661" s="5" t="str">
        <f>IF(INDEX('Afvalgegevens LMA'!$A$1:$BK$1003,RelGegevens!$A661+'Data LMA'!$A$2,RelGegevens!J$2)="","",INDEX('Afvalgegevens LMA'!$A$1:$BK$1003,RelGegevens!$A661+'Data LMA'!$A$2,RelGegevens!J$2))</f>
        <v/>
      </c>
      <c r="K661" s="5" t="str">
        <f>IF(INDEX('Afvalgegevens LMA'!$A$1:$BK$1003,RelGegevens!$A661+'Data LMA'!$A$2,RelGegevens!K$2)="","",INDEX('Afvalgegevens LMA'!$A$1:$BK$1003,RelGegevens!$A661+'Data LMA'!$A$2,RelGegevens!K$2))</f>
        <v/>
      </c>
      <c r="L661" s="5" t="str">
        <f>IF(INDEX('Afvalgegevens LMA'!$A$1:$BK$1003,RelGegevens!$A661+'Data LMA'!$A$2,RelGegevens!L$2)="","",INDEX('Afvalgegevens LMA'!$A$1:$BK$1003,RelGegevens!$A661+'Data LMA'!$A$2,RelGegevens!L$2))</f>
        <v/>
      </c>
      <c r="M661" s="5" t="str">
        <f>IF(INDEX('Afvalgegevens LMA'!$A$1:$BK$1003,RelGegevens!$A661+'Data LMA'!$A$2,RelGegevens!M$2)="","",INDEX('Afvalgegevens LMA'!$A$1:$BK$1003,RelGegevens!$A661+'Data LMA'!$A$2,RelGegevens!M$2))</f>
        <v/>
      </c>
    </row>
    <row r="662" spans="1:13" x14ac:dyDescent="0.25">
      <c r="A662" s="8">
        <f t="shared" si="66"/>
        <v>660</v>
      </c>
      <c r="B662" s="8" t="str">
        <f t="shared" si="67"/>
        <v/>
      </c>
      <c r="C662" s="8" t="str">
        <f t="shared" si="68"/>
        <v/>
      </c>
      <c r="D662" s="5">
        <f t="shared" si="69"/>
        <v>-1</v>
      </c>
      <c r="E662" s="5">
        <f t="shared" si="70"/>
        <v>-1</v>
      </c>
      <c r="F662" s="5" t="str">
        <f t="shared" si="71"/>
        <v/>
      </c>
      <c r="G662" s="5" t="str">
        <f>IF(INDEX('Afvalgegevens LMA'!$A$1:$BK$1003,RelGegevens!$A662+'Data LMA'!$A$2,RelGegevens!G$2)="","",INDEX('Afvalgegevens LMA'!$A$1:$BK$1003,RelGegevens!$A662+'Data LMA'!$A$2,RelGegevens!G$2))</f>
        <v/>
      </c>
      <c r="H662" s="5" t="str">
        <f>IF(INDEX('Afvalgegevens LMA'!$A$1:$BK$1003,RelGegevens!$A662+'Data LMA'!$A$2,RelGegevens!H$2)="","",INDEX('Afvalgegevens LMA'!$A$1:$BK$1003,RelGegevens!$A662+'Data LMA'!$A$2,RelGegevens!H$2))</f>
        <v/>
      </c>
      <c r="I662" s="5" t="str">
        <f>IF(INDEX('Afvalgegevens LMA'!$A$1:$BK$1003,RelGegevens!$A662+'Data LMA'!$A$2,RelGegevens!I$2)="","",INDEX('Afvalgegevens LMA'!$A$1:$BK$1003,RelGegevens!$A662+'Data LMA'!$A$2,RelGegevens!I$2))</f>
        <v/>
      </c>
      <c r="J662" s="5" t="str">
        <f>IF(INDEX('Afvalgegevens LMA'!$A$1:$BK$1003,RelGegevens!$A662+'Data LMA'!$A$2,RelGegevens!J$2)="","",INDEX('Afvalgegevens LMA'!$A$1:$BK$1003,RelGegevens!$A662+'Data LMA'!$A$2,RelGegevens!J$2))</f>
        <v/>
      </c>
      <c r="K662" s="5" t="str">
        <f>IF(INDEX('Afvalgegevens LMA'!$A$1:$BK$1003,RelGegevens!$A662+'Data LMA'!$A$2,RelGegevens!K$2)="","",INDEX('Afvalgegevens LMA'!$A$1:$BK$1003,RelGegevens!$A662+'Data LMA'!$A$2,RelGegevens!K$2))</f>
        <v/>
      </c>
      <c r="L662" s="5" t="str">
        <f>IF(INDEX('Afvalgegevens LMA'!$A$1:$BK$1003,RelGegevens!$A662+'Data LMA'!$A$2,RelGegevens!L$2)="","",INDEX('Afvalgegevens LMA'!$A$1:$BK$1003,RelGegevens!$A662+'Data LMA'!$A$2,RelGegevens!L$2))</f>
        <v/>
      </c>
      <c r="M662" s="5" t="str">
        <f>IF(INDEX('Afvalgegevens LMA'!$A$1:$BK$1003,RelGegevens!$A662+'Data LMA'!$A$2,RelGegevens!M$2)="","",INDEX('Afvalgegevens LMA'!$A$1:$BK$1003,RelGegevens!$A662+'Data LMA'!$A$2,RelGegevens!M$2))</f>
        <v/>
      </c>
    </row>
    <row r="663" spans="1:13" x14ac:dyDescent="0.25">
      <c r="A663" s="8">
        <f t="shared" si="66"/>
        <v>661</v>
      </c>
      <c r="B663" s="8" t="str">
        <f t="shared" si="67"/>
        <v/>
      </c>
      <c r="C663" s="8" t="str">
        <f t="shared" si="68"/>
        <v/>
      </c>
      <c r="D663" s="5">
        <f t="shared" si="69"/>
        <v>-1</v>
      </c>
      <c r="E663" s="5">
        <f t="shared" si="70"/>
        <v>-1</v>
      </c>
      <c r="F663" s="5" t="str">
        <f t="shared" si="71"/>
        <v/>
      </c>
      <c r="G663" s="5" t="str">
        <f>IF(INDEX('Afvalgegevens LMA'!$A$1:$BK$1003,RelGegevens!$A663+'Data LMA'!$A$2,RelGegevens!G$2)="","",INDEX('Afvalgegevens LMA'!$A$1:$BK$1003,RelGegevens!$A663+'Data LMA'!$A$2,RelGegevens!G$2))</f>
        <v/>
      </c>
      <c r="H663" s="5" t="str">
        <f>IF(INDEX('Afvalgegevens LMA'!$A$1:$BK$1003,RelGegevens!$A663+'Data LMA'!$A$2,RelGegevens!H$2)="","",INDEX('Afvalgegevens LMA'!$A$1:$BK$1003,RelGegevens!$A663+'Data LMA'!$A$2,RelGegevens!H$2))</f>
        <v/>
      </c>
      <c r="I663" s="5" t="str">
        <f>IF(INDEX('Afvalgegevens LMA'!$A$1:$BK$1003,RelGegevens!$A663+'Data LMA'!$A$2,RelGegevens!I$2)="","",INDEX('Afvalgegevens LMA'!$A$1:$BK$1003,RelGegevens!$A663+'Data LMA'!$A$2,RelGegevens!I$2))</f>
        <v/>
      </c>
      <c r="J663" s="5" t="str">
        <f>IF(INDEX('Afvalgegevens LMA'!$A$1:$BK$1003,RelGegevens!$A663+'Data LMA'!$A$2,RelGegevens!J$2)="","",INDEX('Afvalgegevens LMA'!$A$1:$BK$1003,RelGegevens!$A663+'Data LMA'!$A$2,RelGegevens!J$2))</f>
        <v/>
      </c>
      <c r="K663" s="5" t="str">
        <f>IF(INDEX('Afvalgegevens LMA'!$A$1:$BK$1003,RelGegevens!$A663+'Data LMA'!$A$2,RelGegevens!K$2)="","",INDEX('Afvalgegevens LMA'!$A$1:$BK$1003,RelGegevens!$A663+'Data LMA'!$A$2,RelGegevens!K$2))</f>
        <v/>
      </c>
      <c r="L663" s="5" t="str">
        <f>IF(INDEX('Afvalgegevens LMA'!$A$1:$BK$1003,RelGegevens!$A663+'Data LMA'!$A$2,RelGegevens!L$2)="","",INDEX('Afvalgegevens LMA'!$A$1:$BK$1003,RelGegevens!$A663+'Data LMA'!$A$2,RelGegevens!L$2))</f>
        <v/>
      </c>
      <c r="M663" s="5" t="str">
        <f>IF(INDEX('Afvalgegevens LMA'!$A$1:$BK$1003,RelGegevens!$A663+'Data LMA'!$A$2,RelGegevens!M$2)="","",INDEX('Afvalgegevens LMA'!$A$1:$BK$1003,RelGegevens!$A663+'Data LMA'!$A$2,RelGegevens!M$2))</f>
        <v/>
      </c>
    </row>
    <row r="664" spans="1:13" x14ac:dyDescent="0.25">
      <c r="A664" s="8">
        <f t="shared" si="66"/>
        <v>662</v>
      </c>
      <c r="B664" s="8" t="str">
        <f t="shared" si="67"/>
        <v/>
      </c>
      <c r="C664" s="8" t="str">
        <f t="shared" si="68"/>
        <v/>
      </c>
      <c r="D664" s="5">
        <f t="shared" si="69"/>
        <v>-1</v>
      </c>
      <c r="E664" s="5">
        <f t="shared" si="70"/>
        <v>-1</v>
      </c>
      <c r="F664" s="5" t="str">
        <f t="shared" si="71"/>
        <v/>
      </c>
      <c r="G664" s="5" t="str">
        <f>IF(INDEX('Afvalgegevens LMA'!$A$1:$BK$1003,RelGegevens!$A664+'Data LMA'!$A$2,RelGegevens!G$2)="","",INDEX('Afvalgegevens LMA'!$A$1:$BK$1003,RelGegevens!$A664+'Data LMA'!$A$2,RelGegevens!G$2))</f>
        <v/>
      </c>
      <c r="H664" s="5" t="str">
        <f>IF(INDEX('Afvalgegevens LMA'!$A$1:$BK$1003,RelGegevens!$A664+'Data LMA'!$A$2,RelGegevens!H$2)="","",INDEX('Afvalgegevens LMA'!$A$1:$BK$1003,RelGegevens!$A664+'Data LMA'!$A$2,RelGegevens!H$2))</f>
        <v/>
      </c>
      <c r="I664" s="5" t="str">
        <f>IF(INDEX('Afvalgegevens LMA'!$A$1:$BK$1003,RelGegevens!$A664+'Data LMA'!$A$2,RelGegevens!I$2)="","",INDEX('Afvalgegevens LMA'!$A$1:$BK$1003,RelGegevens!$A664+'Data LMA'!$A$2,RelGegevens!I$2))</f>
        <v/>
      </c>
      <c r="J664" s="5" t="str">
        <f>IF(INDEX('Afvalgegevens LMA'!$A$1:$BK$1003,RelGegevens!$A664+'Data LMA'!$A$2,RelGegevens!J$2)="","",INDEX('Afvalgegevens LMA'!$A$1:$BK$1003,RelGegevens!$A664+'Data LMA'!$A$2,RelGegevens!J$2))</f>
        <v/>
      </c>
      <c r="K664" s="5" t="str">
        <f>IF(INDEX('Afvalgegevens LMA'!$A$1:$BK$1003,RelGegevens!$A664+'Data LMA'!$A$2,RelGegevens!K$2)="","",INDEX('Afvalgegevens LMA'!$A$1:$BK$1003,RelGegevens!$A664+'Data LMA'!$A$2,RelGegevens!K$2))</f>
        <v/>
      </c>
      <c r="L664" s="5" t="str">
        <f>IF(INDEX('Afvalgegevens LMA'!$A$1:$BK$1003,RelGegevens!$A664+'Data LMA'!$A$2,RelGegevens!L$2)="","",INDEX('Afvalgegevens LMA'!$A$1:$BK$1003,RelGegevens!$A664+'Data LMA'!$A$2,RelGegevens!L$2))</f>
        <v/>
      </c>
      <c r="M664" s="5" t="str">
        <f>IF(INDEX('Afvalgegevens LMA'!$A$1:$BK$1003,RelGegevens!$A664+'Data LMA'!$A$2,RelGegevens!M$2)="","",INDEX('Afvalgegevens LMA'!$A$1:$BK$1003,RelGegevens!$A664+'Data LMA'!$A$2,RelGegevens!M$2))</f>
        <v/>
      </c>
    </row>
    <row r="665" spans="1:13" x14ac:dyDescent="0.25">
      <c r="A665" s="8">
        <f t="shared" si="66"/>
        <v>663</v>
      </c>
      <c r="B665" s="8" t="str">
        <f t="shared" si="67"/>
        <v/>
      </c>
      <c r="C665" s="8" t="str">
        <f t="shared" si="68"/>
        <v/>
      </c>
      <c r="D665" s="5">
        <f t="shared" si="69"/>
        <v>-1</v>
      </c>
      <c r="E665" s="5">
        <f t="shared" si="70"/>
        <v>-1</v>
      </c>
      <c r="F665" s="5" t="str">
        <f t="shared" si="71"/>
        <v/>
      </c>
      <c r="G665" s="5" t="str">
        <f>IF(INDEX('Afvalgegevens LMA'!$A$1:$BK$1003,RelGegevens!$A665+'Data LMA'!$A$2,RelGegevens!G$2)="","",INDEX('Afvalgegevens LMA'!$A$1:$BK$1003,RelGegevens!$A665+'Data LMA'!$A$2,RelGegevens!G$2))</f>
        <v/>
      </c>
      <c r="H665" s="5" t="str">
        <f>IF(INDEX('Afvalgegevens LMA'!$A$1:$BK$1003,RelGegevens!$A665+'Data LMA'!$A$2,RelGegevens!H$2)="","",INDEX('Afvalgegevens LMA'!$A$1:$BK$1003,RelGegevens!$A665+'Data LMA'!$A$2,RelGegevens!H$2))</f>
        <v/>
      </c>
      <c r="I665" s="5" t="str">
        <f>IF(INDEX('Afvalgegevens LMA'!$A$1:$BK$1003,RelGegevens!$A665+'Data LMA'!$A$2,RelGegevens!I$2)="","",INDEX('Afvalgegevens LMA'!$A$1:$BK$1003,RelGegevens!$A665+'Data LMA'!$A$2,RelGegevens!I$2))</f>
        <v/>
      </c>
      <c r="J665" s="5" t="str">
        <f>IF(INDEX('Afvalgegevens LMA'!$A$1:$BK$1003,RelGegevens!$A665+'Data LMA'!$A$2,RelGegevens!J$2)="","",INDEX('Afvalgegevens LMA'!$A$1:$BK$1003,RelGegevens!$A665+'Data LMA'!$A$2,RelGegevens!J$2))</f>
        <v/>
      </c>
      <c r="K665" s="5" t="str">
        <f>IF(INDEX('Afvalgegevens LMA'!$A$1:$BK$1003,RelGegevens!$A665+'Data LMA'!$A$2,RelGegevens!K$2)="","",INDEX('Afvalgegevens LMA'!$A$1:$BK$1003,RelGegevens!$A665+'Data LMA'!$A$2,RelGegevens!K$2))</f>
        <v/>
      </c>
      <c r="L665" s="5" t="str">
        <f>IF(INDEX('Afvalgegevens LMA'!$A$1:$BK$1003,RelGegevens!$A665+'Data LMA'!$A$2,RelGegevens!L$2)="","",INDEX('Afvalgegevens LMA'!$A$1:$BK$1003,RelGegevens!$A665+'Data LMA'!$A$2,RelGegevens!L$2))</f>
        <v/>
      </c>
      <c r="M665" s="5" t="str">
        <f>IF(INDEX('Afvalgegevens LMA'!$A$1:$BK$1003,RelGegevens!$A665+'Data LMA'!$A$2,RelGegevens!M$2)="","",INDEX('Afvalgegevens LMA'!$A$1:$BK$1003,RelGegevens!$A665+'Data LMA'!$A$2,RelGegevens!M$2))</f>
        <v/>
      </c>
    </row>
    <row r="666" spans="1:13" x14ac:dyDescent="0.25">
      <c r="A666" s="8">
        <f t="shared" si="66"/>
        <v>664</v>
      </c>
      <c r="B666" s="8" t="str">
        <f t="shared" si="67"/>
        <v/>
      </c>
      <c r="C666" s="8" t="str">
        <f t="shared" si="68"/>
        <v/>
      </c>
      <c r="D666" s="5">
        <f t="shared" si="69"/>
        <v>-1</v>
      </c>
      <c r="E666" s="5">
        <f t="shared" si="70"/>
        <v>-1</v>
      </c>
      <c r="F666" s="5" t="str">
        <f t="shared" si="71"/>
        <v/>
      </c>
      <c r="G666" s="5" t="str">
        <f>IF(INDEX('Afvalgegevens LMA'!$A$1:$BK$1003,RelGegevens!$A666+'Data LMA'!$A$2,RelGegevens!G$2)="","",INDEX('Afvalgegevens LMA'!$A$1:$BK$1003,RelGegevens!$A666+'Data LMA'!$A$2,RelGegevens!G$2))</f>
        <v/>
      </c>
      <c r="H666" s="5" t="str">
        <f>IF(INDEX('Afvalgegevens LMA'!$A$1:$BK$1003,RelGegevens!$A666+'Data LMA'!$A$2,RelGegevens!H$2)="","",INDEX('Afvalgegevens LMA'!$A$1:$BK$1003,RelGegevens!$A666+'Data LMA'!$A$2,RelGegevens!H$2))</f>
        <v/>
      </c>
      <c r="I666" s="5" t="str">
        <f>IF(INDEX('Afvalgegevens LMA'!$A$1:$BK$1003,RelGegevens!$A666+'Data LMA'!$A$2,RelGegevens!I$2)="","",INDEX('Afvalgegevens LMA'!$A$1:$BK$1003,RelGegevens!$A666+'Data LMA'!$A$2,RelGegevens!I$2))</f>
        <v/>
      </c>
      <c r="J666" s="5" t="str">
        <f>IF(INDEX('Afvalgegevens LMA'!$A$1:$BK$1003,RelGegevens!$A666+'Data LMA'!$A$2,RelGegevens!J$2)="","",INDEX('Afvalgegevens LMA'!$A$1:$BK$1003,RelGegevens!$A666+'Data LMA'!$A$2,RelGegevens!J$2))</f>
        <v/>
      </c>
      <c r="K666" s="5" t="str">
        <f>IF(INDEX('Afvalgegevens LMA'!$A$1:$BK$1003,RelGegevens!$A666+'Data LMA'!$A$2,RelGegevens!K$2)="","",INDEX('Afvalgegevens LMA'!$A$1:$BK$1003,RelGegevens!$A666+'Data LMA'!$A$2,RelGegevens!K$2))</f>
        <v/>
      </c>
      <c r="L666" s="5" t="str">
        <f>IF(INDEX('Afvalgegevens LMA'!$A$1:$BK$1003,RelGegevens!$A666+'Data LMA'!$A$2,RelGegevens!L$2)="","",INDEX('Afvalgegevens LMA'!$A$1:$BK$1003,RelGegevens!$A666+'Data LMA'!$A$2,RelGegevens!L$2))</f>
        <v/>
      </c>
      <c r="M666" s="5" t="str">
        <f>IF(INDEX('Afvalgegevens LMA'!$A$1:$BK$1003,RelGegevens!$A666+'Data LMA'!$A$2,RelGegevens!M$2)="","",INDEX('Afvalgegevens LMA'!$A$1:$BK$1003,RelGegevens!$A666+'Data LMA'!$A$2,RelGegevens!M$2))</f>
        <v/>
      </c>
    </row>
    <row r="667" spans="1:13" x14ac:dyDescent="0.25">
      <c r="A667" s="8">
        <f t="shared" si="66"/>
        <v>665</v>
      </c>
      <c r="B667" s="8" t="str">
        <f t="shared" si="67"/>
        <v/>
      </c>
      <c r="C667" s="8" t="str">
        <f t="shared" si="68"/>
        <v/>
      </c>
      <c r="D667" s="5">
        <f t="shared" si="69"/>
        <v>-1</v>
      </c>
      <c r="E667" s="5">
        <f t="shared" si="70"/>
        <v>-1</v>
      </c>
      <c r="F667" s="5" t="str">
        <f t="shared" si="71"/>
        <v/>
      </c>
      <c r="G667" s="5" t="str">
        <f>IF(INDEX('Afvalgegevens LMA'!$A$1:$BK$1003,RelGegevens!$A667+'Data LMA'!$A$2,RelGegevens!G$2)="","",INDEX('Afvalgegevens LMA'!$A$1:$BK$1003,RelGegevens!$A667+'Data LMA'!$A$2,RelGegevens!G$2))</f>
        <v/>
      </c>
      <c r="H667" s="5" t="str">
        <f>IF(INDEX('Afvalgegevens LMA'!$A$1:$BK$1003,RelGegevens!$A667+'Data LMA'!$A$2,RelGegevens!H$2)="","",INDEX('Afvalgegevens LMA'!$A$1:$BK$1003,RelGegevens!$A667+'Data LMA'!$A$2,RelGegevens!H$2))</f>
        <v/>
      </c>
      <c r="I667" s="5" t="str">
        <f>IF(INDEX('Afvalgegevens LMA'!$A$1:$BK$1003,RelGegevens!$A667+'Data LMA'!$A$2,RelGegevens!I$2)="","",INDEX('Afvalgegevens LMA'!$A$1:$BK$1003,RelGegevens!$A667+'Data LMA'!$A$2,RelGegevens!I$2))</f>
        <v/>
      </c>
      <c r="J667" s="5" t="str">
        <f>IF(INDEX('Afvalgegevens LMA'!$A$1:$BK$1003,RelGegevens!$A667+'Data LMA'!$A$2,RelGegevens!J$2)="","",INDEX('Afvalgegevens LMA'!$A$1:$BK$1003,RelGegevens!$A667+'Data LMA'!$A$2,RelGegevens!J$2))</f>
        <v/>
      </c>
      <c r="K667" s="5" t="str">
        <f>IF(INDEX('Afvalgegevens LMA'!$A$1:$BK$1003,RelGegevens!$A667+'Data LMA'!$A$2,RelGegevens!K$2)="","",INDEX('Afvalgegevens LMA'!$A$1:$BK$1003,RelGegevens!$A667+'Data LMA'!$A$2,RelGegevens!K$2))</f>
        <v/>
      </c>
      <c r="L667" s="5" t="str">
        <f>IF(INDEX('Afvalgegevens LMA'!$A$1:$BK$1003,RelGegevens!$A667+'Data LMA'!$A$2,RelGegevens!L$2)="","",INDEX('Afvalgegevens LMA'!$A$1:$BK$1003,RelGegevens!$A667+'Data LMA'!$A$2,RelGegevens!L$2))</f>
        <v/>
      </c>
      <c r="M667" s="5" t="str">
        <f>IF(INDEX('Afvalgegevens LMA'!$A$1:$BK$1003,RelGegevens!$A667+'Data LMA'!$A$2,RelGegevens!M$2)="","",INDEX('Afvalgegevens LMA'!$A$1:$BK$1003,RelGegevens!$A667+'Data LMA'!$A$2,RelGegevens!M$2))</f>
        <v/>
      </c>
    </row>
    <row r="668" spans="1:13" x14ac:dyDescent="0.25">
      <c r="A668" s="8">
        <f t="shared" si="66"/>
        <v>666</v>
      </c>
      <c r="B668" s="8" t="str">
        <f t="shared" si="67"/>
        <v/>
      </c>
      <c r="C668" s="8" t="str">
        <f t="shared" si="68"/>
        <v/>
      </c>
      <c r="D668" s="5">
        <f t="shared" si="69"/>
        <v>-1</v>
      </c>
      <c r="E668" s="5">
        <f t="shared" si="70"/>
        <v>-1</v>
      </c>
      <c r="F668" s="5" t="str">
        <f t="shared" si="71"/>
        <v/>
      </c>
      <c r="G668" s="5" t="str">
        <f>IF(INDEX('Afvalgegevens LMA'!$A$1:$BK$1003,RelGegevens!$A668+'Data LMA'!$A$2,RelGegevens!G$2)="","",INDEX('Afvalgegevens LMA'!$A$1:$BK$1003,RelGegevens!$A668+'Data LMA'!$A$2,RelGegevens!G$2))</f>
        <v/>
      </c>
      <c r="H668" s="5" t="str">
        <f>IF(INDEX('Afvalgegevens LMA'!$A$1:$BK$1003,RelGegevens!$A668+'Data LMA'!$A$2,RelGegevens!H$2)="","",INDEX('Afvalgegevens LMA'!$A$1:$BK$1003,RelGegevens!$A668+'Data LMA'!$A$2,RelGegevens!H$2))</f>
        <v/>
      </c>
      <c r="I668" s="5" t="str">
        <f>IF(INDEX('Afvalgegevens LMA'!$A$1:$BK$1003,RelGegevens!$A668+'Data LMA'!$A$2,RelGegevens!I$2)="","",INDEX('Afvalgegevens LMA'!$A$1:$BK$1003,RelGegevens!$A668+'Data LMA'!$A$2,RelGegevens!I$2))</f>
        <v/>
      </c>
      <c r="J668" s="5" t="str">
        <f>IF(INDEX('Afvalgegevens LMA'!$A$1:$BK$1003,RelGegevens!$A668+'Data LMA'!$A$2,RelGegevens!J$2)="","",INDEX('Afvalgegevens LMA'!$A$1:$BK$1003,RelGegevens!$A668+'Data LMA'!$A$2,RelGegevens!J$2))</f>
        <v/>
      </c>
      <c r="K668" s="5" t="str">
        <f>IF(INDEX('Afvalgegevens LMA'!$A$1:$BK$1003,RelGegevens!$A668+'Data LMA'!$A$2,RelGegevens!K$2)="","",INDEX('Afvalgegevens LMA'!$A$1:$BK$1003,RelGegevens!$A668+'Data LMA'!$A$2,RelGegevens!K$2))</f>
        <v/>
      </c>
      <c r="L668" s="5" t="str">
        <f>IF(INDEX('Afvalgegevens LMA'!$A$1:$BK$1003,RelGegevens!$A668+'Data LMA'!$A$2,RelGegevens!L$2)="","",INDEX('Afvalgegevens LMA'!$A$1:$BK$1003,RelGegevens!$A668+'Data LMA'!$A$2,RelGegevens!L$2))</f>
        <v/>
      </c>
      <c r="M668" s="5" t="str">
        <f>IF(INDEX('Afvalgegevens LMA'!$A$1:$BK$1003,RelGegevens!$A668+'Data LMA'!$A$2,RelGegevens!M$2)="","",INDEX('Afvalgegevens LMA'!$A$1:$BK$1003,RelGegevens!$A668+'Data LMA'!$A$2,RelGegevens!M$2))</f>
        <v/>
      </c>
    </row>
    <row r="669" spans="1:13" x14ac:dyDescent="0.25">
      <c r="A669" s="8">
        <f t="shared" si="66"/>
        <v>667</v>
      </c>
      <c r="B669" s="8" t="str">
        <f t="shared" si="67"/>
        <v/>
      </c>
      <c r="C669" s="8" t="str">
        <f t="shared" si="68"/>
        <v/>
      </c>
      <c r="D669" s="5">
        <f t="shared" si="69"/>
        <v>-1</v>
      </c>
      <c r="E669" s="5">
        <f t="shared" si="70"/>
        <v>-1</v>
      </c>
      <c r="F669" s="5" t="str">
        <f t="shared" si="71"/>
        <v/>
      </c>
      <c r="G669" s="5" t="str">
        <f>IF(INDEX('Afvalgegevens LMA'!$A$1:$BK$1003,RelGegevens!$A669+'Data LMA'!$A$2,RelGegevens!G$2)="","",INDEX('Afvalgegevens LMA'!$A$1:$BK$1003,RelGegevens!$A669+'Data LMA'!$A$2,RelGegevens!G$2))</f>
        <v/>
      </c>
      <c r="H669" s="5" t="str">
        <f>IF(INDEX('Afvalgegevens LMA'!$A$1:$BK$1003,RelGegevens!$A669+'Data LMA'!$A$2,RelGegevens!H$2)="","",INDEX('Afvalgegevens LMA'!$A$1:$BK$1003,RelGegevens!$A669+'Data LMA'!$A$2,RelGegevens!H$2))</f>
        <v/>
      </c>
      <c r="I669" s="5" t="str">
        <f>IF(INDEX('Afvalgegevens LMA'!$A$1:$BK$1003,RelGegevens!$A669+'Data LMA'!$A$2,RelGegevens!I$2)="","",INDEX('Afvalgegevens LMA'!$A$1:$BK$1003,RelGegevens!$A669+'Data LMA'!$A$2,RelGegevens!I$2))</f>
        <v/>
      </c>
      <c r="J669" s="5" t="str">
        <f>IF(INDEX('Afvalgegevens LMA'!$A$1:$BK$1003,RelGegevens!$A669+'Data LMA'!$A$2,RelGegevens!J$2)="","",INDEX('Afvalgegevens LMA'!$A$1:$BK$1003,RelGegevens!$A669+'Data LMA'!$A$2,RelGegevens!J$2))</f>
        <v/>
      </c>
      <c r="K669" s="5" t="str">
        <f>IF(INDEX('Afvalgegevens LMA'!$A$1:$BK$1003,RelGegevens!$A669+'Data LMA'!$A$2,RelGegevens!K$2)="","",INDEX('Afvalgegevens LMA'!$A$1:$BK$1003,RelGegevens!$A669+'Data LMA'!$A$2,RelGegevens!K$2))</f>
        <v/>
      </c>
      <c r="L669" s="5" t="str">
        <f>IF(INDEX('Afvalgegevens LMA'!$A$1:$BK$1003,RelGegevens!$A669+'Data LMA'!$A$2,RelGegevens!L$2)="","",INDEX('Afvalgegevens LMA'!$A$1:$BK$1003,RelGegevens!$A669+'Data LMA'!$A$2,RelGegevens!L$2))</f>
        <v/>
      </c>
      <c r="M669" s="5" t="str">
        <f>IF(INDEX('Afvalgegevens LMA'!$A$1:$BK$1003,RelGegevens!$A669+'Data LMA'!$A$2,RelGegevens!M$2)="","",INDEX('Afvalgegevens LMA'!$A$1:$BK$1003,RelGegevens!$A669+'Data LMA'!$A$2,RelGegevens!M$2))</f>
        <v/>
      </c>
    </row>
    <row r="670" spans="1:13" x14ac:dyDescent="0.25">
      <c r="A670" s="8">
        <f t="shared" si="66"/>
        <v>668</v>
      </c>
      <c r="B670" s="8" t="str">
        <f t="shared" si="67"/>
        <v/>
      </c>
      <c r="C670" s="8" t="str">
        <f t="shared" si="68"/>
        <v/>
      </c>
      <c r="D670" s="5">
        <f t="shared" si="69"/>
        <v>-1</v>
      </c>
      <c r="E670" s="5">
        <f t="shared" si="70"/>
        <v>-1</v>
      </c>
      <c r="F670" s="5" t="str">
        <f t="shared" si="71"/>
        <v/>
      </c>
      <c r="G670" s="5" t="str">
        <f>IF(INDEX('Afvalgegevens LMA'!$A$1:$BK$1003,RelGegevens!$A670+'Data LMA'!$A$2,RelGegevens!G$2)="","",INDEX('Afvalgegevens LMA'!$A$1:$BK$1003,RelGegevens!$A670+'Data LMA'!$A$2,RelGegevens!G$2))</f>
        <v/>
      </c>
      <c r="H670" s="5" t="str">
        <f>IF(INDEX('Afvalgegevens LMA'!$A$1:$BK$1003,RelGegevens!$A670+'Data LMA'!$A$2,RelGegevens!H$2)="","",INDEX('Afvalgegevens LMA'!$A$1:$BK$1003,RelGegevens!$A670+'Data LMA'!$A$2,RelGegevens!H$2))</f>
        <v/>
      </c>
      <c r="I670" s="5" t="str">
        <f>IF(INDEX('Afvalgegevens LMA'!$A$1:$BK$1003,RelGegevens!$A670+'Data LMA'!$A$2,RelGegevens!I$2)="","",INDEX('Afvalgegevens LMA'!$A$1:$BK$1003,RelGegevens!$A670+'Data LMA'!$A$2,RelGegevens!I$2))</f>
        <v/>
      </c>
      <c r="J670" s="5" t="str">
        <f>IF(INDEX('Afvalgegevens LMA'!$A$1:$BK$1003,RelGegevens!$A670+'Data LMA'!$A$2,RelGegevens!J$2)="","",INDEX('Afvalgegevens LMA'!$A$1:$BK$1003,RelGegevens!$A670+'Data LMA'!$A$2,RelGegevens!J$2))</f>
        <v/>
      </c>
      <c r="K670" s="5" t="str">
        <f>IF(INDEX('Afvalgegevens LMA'!$A$1:$BK$1003,RelGegevens!$A670+'Data LMA'!$A$2,RelGegevens!K$2)="","",INDEX('Afvalgegevens LMA'!$A$1:$BK$1003,RelGegevens!$A670+'Data LMA'!$A$2,RelGegevens!K$2))</f>
        <v/>
      </c>
      <c r="L670" s="5" t="str">
        <f>IF(INDEX('Afvalgegevens LMA'!$A$1:$BK$1003,RelGegevens!$A670+'Data LMA'!$A$2,RelGegevens!L$2)="","",INDEX('Afvalgegevens LMA'!$A$1:$BK$1003,RelGegevens!$A670+'Data LMA'!$A$2,RelGegevens!L$2))</f>
        <v/>
      </c>
      <c r="M670" s="5" t="str">
        <f>IF(INDEX('Afvalgegevens LMA'!$A$1:$BK$1003,RelGegevens!$A670+'Data LMA'!$A$2,RelGegevens!M$2)="","",INDEX('Afvalgegevens LMA'!$A$1:$BK$1003,RelGegevens!$A670+'Data LMA'!$A$2,RelGegevens!M$2))</f>
        <v/>
      </c>
    </row>
    <row r="671" spans="1:13" x14ac:dyDescent="0.25">
      <c r="A671" s="8">
        <f t="shared" si="66"/>
        <v>669</v>
      </c>
      <c r="B671" s="8" t="str">
        <f t="shared" si="67"/>
        <v/>
      </c>
      <c r="C671" s="8" t="str">
        <f t="shared" si="68"/>
        <v/>
      </c>
      <c r="D671" s="5">
        <f t="shared" si="69"/>
        <v>-1</v>
      </c>
      <c r="E671" s="5">
        <f t="shared" si="70"/>
        <v>-1</v>
      </c>
      <c r="F671" s="5" t="str">
        <f t="shared" si="71"/>
        <v/>
      </c>
      <c r="G671" s="5" t="str">
        <f>IF(INDEX('Afvalgegevens LMA'!$A$1:$BK$1003,RelGegevens!$A671+'Data LMA'!$A$2,RelGegevens!G$2)="","",INDEX('Afvalgegevens LMA'!$A$1:$BK$1003,RelGegevens!$A671+'Data LMA'!$A$2,RelGegevens!G$2))</f>
        <v/>
      </c>
      <c r="H671" s="5" t="str">
        <f>IF(INDEX('Afvalgegevens LMA'!$A$1:$BK$1003,RelGegevens!$A671+'Data LMA'!$A$2,RelGegevens!H$2)="","",INDEX('Afvalgegevens LMA'!$A$1:$BK$1003,RelGegevens!$A671+'Data LMA'!$A$2,RelGegevens!H$2))</f>
        <v/>
      </c>
      <c r="I671" s="5" t="str">
        <f>IF(INDEX('Afvalgegevens LMA'!$A$1:$BK$1003,RelGegevens!$A671+'Data LMA'!$A$2,RelGegevens!I$2)="","",INDEX('Afvalgegevens LMA'!$A$1:$BK$1003,RelGegevens!$A671+'Data LMA'!$A$2,RelGegevens!I$2))</f>
        <v/>
      </c>
      <c r="J671" s="5" t="str">
        <f>IF(INDEX('Afvalgegevens LMA'!$A$1:$BK$1003,RelGegevens!$A671+'Data LMA'!$A$2,RelGegevens!J$2)="","",INDEX('Afvalgegevens LMA'!$A$1:$BK$1003,RelGegevens!$A671+'Data LMA'!$A$2,RelGegevens!J$2))</f>
        <v/>
      </c>
      <c r="K671" s="5" t="str">
        <f>IF(INDEX('Afvalgegevens LMA'!$A$1:$BK$1003,RelGegevens!$A671+'Data LMA'!$A$2,RelGegevens!K$2)="","",INDEX('Afvalgegevens LMA'!$A$1:$BK$1003,RelGegevens!$A671+'Data LMA'!$A$2,RelGegevens!K$2))</f>
        <v/>
      </c>
      <c r="L671" s="5" t="str">
        <f>IF(INDEX('Afvalgegevens LMA'!$A$1:$BK$1003,RelGegevens!$A671+'Data LMA'!$A$2,RelGegevens!L$2)="","",INDEX('Afvalgegevens LMA'!$A$1:$BK$1003,RelGegevens!$A671+'Data LMA'!$A$2,RelGegevens!L$2))</f>
        <v/>
      </c>
      <c r="M671" s="5" t="str">
        <f>IF(INDEX('Afvalgegevens LMA'!$A$1:$BK$1003,RelGegevens!$A671+'Data LMA'!$A$2,RelGegevens!M$2)="","",INDEX('Afvalgegevens LMA'!$A$1:$BK$1003,RelGegevens!$A671+'Data LMA'!$A$2,RelGegevens!M$2))</f>
        <v/>
      </c>
    </row>
    <row r="672" spans="1:13" x14ac:dyDescent="0.25">
      <c r="A672" s="8">
        <f t="shared" si="66"/>
        <v>670</v>
      </c>
      <c r="B672" s="8" t="str">
        <f t="shared" si="67"/>
        <v/>
      </c>
      <c r="C672" s="8" t="str">
        <f t="shared" si="68"/>
        <v/>
      </c>
      <c r="D672" s="5">
        <f t="shared" si="69"/>
        <v>-1</v>
      </c>
      <c r="E672" s="5">
        <f t="shared" si="70"/>
        <v>-1</v>
      </c>
      <c r="F672" s="5" t="str">
        <f t="shared" si="71"/>
        <v/>
      </c>
      <c r="G672" s="5" t="str">
        <f>IF(INDEX('Afvalgegevens LMA'!$A$1:$BK$1003,RelGegevens!$A672+'Data LMA'!$A$2,RelGegevens!G$2)="","",INDEX('Afvalgegevens LMA'!$A$1:$BK$1003,RelGegevens!$A672+'Data LMA'!$A$2,RelGegevens!G$2))</f>
        <v/>
      </c>
      <c r="H672" s="5" t="str">
        <f>IF(INDEX('Afvalgegevens LMA'!$A$1:$BK$1003,RelGegevens!$A672+'Data LMA'!$A$2,RelGegevens!H$2)="","",INDEX('Afvalgegevens LMA'!$A$1:$BK$1003,RelGegevens!$A672+'Data LMA'!$A$2,RelGegevens!H$2))</f>
        <v/>
      </c>
      <c r="I672" s="5" t="str">
        <f>IF(INDEX('Afvalgegevens LMA'!$A$1:$BK$1003,RelGegevens!$A672+'Data LMA'!$A$2,RelGegevens!I$2)="","",INDEX('Afvalgegevens LMA'!$A$1:$BK$1003,RelGegevens!$A672+'Data LMA'!$A$2,RelGegevens!I$2))</f>
        <v/>
      </c>
      <c r="J672" s="5" t="str">
        <f>IF(INDEX('Afvalgegevens LMA'!$A$1:$BK$1003,RelGegevens!$A672+'Data LMA'!$A$2,RelGegevens!J$2)="","",INDEX('Afvalgegevens LMA'!$A$1:$BK$1003,RelGegevens!$A672+'Data LMA'!$A$2,RelGegevens!J$2))</f>
        <v/>
      </c>
      <c r="K672" s="5" t="str">
        <f>IF(INDEX('Afvalgegevens LMA'!$A$1:$BK$1003,RelGegevens!$A672+'Data LMA'!$A$2,RelGegevens!K$2)="","",INDEX('Afvalgegevens LMA'!$A$1:$BK$1003,RelGegevens!$A672+'Data LMA'!$A$2,RelGegevens!K$2))</f>
        <v/>
      </c>
      <c r="L672" s="5" t="str">
        <f>IF(INDEX('Afvalgegevens LMA'!$A$1:$BK$1003,RelGegevens!$A672+'Data LMA'!$A$2,RelGegevens!L$2)="","",INDEX('Afvalgegevens LMA'!$A$1:$BK$1003,RelGegevens!$A672+'Data LMA'!$A$2,RelGegevens!L$2))</f>
        <v/>
      </c>
      <c r="M672" s="5" t="str">
        <f>IF(INDEX('Afvalgegevens LMA'!$A$1:$BK$1003,RelGegevens!$A672+'Data LMA'!$A$2,RelGegevens!M$2)="","",INDEX('Afvalgegevens LMA'!$A$1:$BK$1003,RelGegevens!$A672+'Data LMA'!$A$2,RelGegevens!M$2))</f>
        <v/>
      </c>
    </row>
    <row r="673" spans="1:13" x14ac:dyDescent="0.25">
      <c r="A673" s="8">
        <f t="shared" si="66"/>
        <v>671</v>
      </c>
      <c r="B673" s="8" t="str">
        <f t="shared" si="67"/>
        <v/>
      </c>
      <c r="C673" s="8" t="str">
        <f t="shared" si="68"/>
        <v/>
      </c>
      <c r="D673" s="5">
        <f t="shared" si="69"/>
        <v>-1</v>
      </c>
      <c r="E673" s="5">
        <f t="shared" si="70"/>
        <v>-1</v>
      </c>
      <c r="F673" s="5" t="str">
        <f t="shared" si="71"/>
        <v/>
      </c>
      <c r="G673" s="5" t="str">
        <f>IF(INDEX('Afvalgegevens LMA'!$A$1:$BK$1003,RelGegevens!$A673+'Data LMA'!$A$2,RelGegevens!G$2)="","",INDEX('Afvalgegevens LMA'!$A$1:$BK$1003,RelGegevens!$A673+'Data LMA'!$A$2,RelGegevens!G$2))</f>
        <v/>
      </c>
      <c r="H673" s="5" t="str">
        <f>IF(INDEX('Afvalgegevens LMA'!$A$1:$BK$1003,RelGegevens!$A673+'Data LMA'!$A$2,RelGegevens!H$2)="","",INDEX('Afvalgegevens LMA'!$A$1:$BK$1003,RelGegevens!$A673+'Data LMA'!$A$2,RelGegevens!H$2))</f>
        <v/>
      </c>
      <c r="I673" s="5" t="str">
        <f>IF(INDEX('Afvalgegevens LMA'!$A$1:$BK$1003,RelGegevens!$A673+'Data LMA'!$A$2,RelGegevens!I$2)="","",INDEX('Afvalgegevens LMA'!$A$1:$BK$1003,RelGegevens!$A673+'Data LMA'!$A$2,RelGegevens!I$2))</f>
        <v/>
      </c>
      <c r="J673" s="5" t="str">
        <f>IF(INDEX('Afvalgegevens LMA'!$A$1:$BK$1003,RelGegevens!$A673+'Data LMA'!$A$2,RelGegevens!J$2)="","",INDEX('Afvalgegevens LMA'!$A$1:$BK$1003,RelGegevens!$A673+'Data LMA'!$A$2,RelGegevens!J$2))</f>
        <v/>
      </c>
      <c r="K673" s="5" t="str">
        <f>IF(INDEX('Afvalgegevens LMA'!$A$1:$BK$1003,RelGegevens!$A673+'Data LMA'!$A$2,RelGegevens!K$2)="","",INDEX('Afvalgegevens LMA'!$A$1:$BK$1003,RelGegevens!$A673+'Data LMA'!$A$2,RelGegevens!K$2))</f>
        <v/>
      </c>
      <c r="L673" s="5" t="str">
        <f>IF(INDEX('Afvalgegevens LMA'!$A$1:$BK$1003,RelGegevens!$A673+'Data LMA'!$A$2,RelGegevens!L$2)="","",INDEX('Afvalgegevens LMA'!$A$1:$BK$1003,RelGegevens!$A673+'Data LMA'!$A$2,RelGegevens!L$2))</f>
        <v/>
      </c>
      <c r="M673" s="5" t="str">
        <f>IF(INDEX('Afvalgegevens LMA'!$A$1:$BK$1003,RelGegevens!$A673+'Data LMA'!$A$2,RelGegevens!M$2)="","",INDEX('Afvalgegevens LMA'!$A$1:$BK$1003,RelGegevens!$A673+'Data LMA'!$A$2,RelGegevens!M$2))</f>
        <v/>
      </c>
    </row>
    <row r="674" spans="1:13" x14ac:dyDescent="0.25">
      <c r="A674" s="8">
        <f t="shared" si="66"/>
        <v>672</v>
      </c>
      <c r="B674" s="8" t="str">
        <f t="shared" si="67"/>
        <v/>
      </c>
      <c r="C674" s="8" t="str">
        <f t="shared" si="68"/>
        <v/>
      </c>
      <c r="D674" s="5">
        <f t="shared" si="69"/>
        <v>-1</v>
      </c>
      <c r="E674" s="5">
        <f t="shared" si="70"/>
        <v>-1</v>
      </c>
      <c r="F674" s="5" t="str">
        <f t="shared" si="71"/>
        <v/>
      </c>
      <c r="G674" s="5" t="str">
        <f>IF(INDEX('Afvalgegevens LMA'!$A$1:$BK$1003,RelGegevens!$A674+'Data LMA'!$A$2,RelGegevens!G$2)="","",INDEX('Afvalgegevens LMA'!$A$1:$BK$1003,RelGegevens!$A674+'Data LMA'!$A$2,RelGegevens!G$2))</f>
        <v/>
      </c>
      <c r="H674" s="5" t="str">
        <f>IF(INDEX('Afvalgegevens LMA'!$A$1:$BK$1003,RelGegevens!$A674+'Data LMA'!$A$2,RelGegevens!H$2)="","",INDEX('Afvalgegevens LMA'!$A$1:$BK$1003,RelGegevens!$A674+'Data LMA'!$A$2,RelGegevens!H$2))</f>
        <v/>
      </c>
      <c r="I674" s="5" t="str">
        <f>IF(INDEX('Afvalgegevens LMA'!$A$1:$BK$1003,RelGegevens!$A674+'Data LMA'!$A$2,RelGegevens!I$2)="","",INDEX('Afvalgegevens LMA'!$A$1:$BK$1003,RelGegevens!$A674+'Data LMA'!$A$2,RelGegevens!I$2))</f>
        <v/>
      </c>
      <c r="J674" s="5" t="str">
        <f>IF(INDEX('Afvalgegevens LMA'!$A$1:$BK$1003,RelGegevens!$A674+'Data LMA'!$A$2,RelGegevens!J$2)="","",INDEX('Afvalgegevens LMA'!$A$1:$BK$1003,RelGegevens!$A674+'Data LMA'!$A$2,RelGegevens!J$2))</f>
        <v/>
      </c>
      <c r="K674" s="5" t="str">
        <f>IF(INDEX('Afvalgegevens LMA'!$A$1:$BK$1003,RelGegevens!$A674+'Data LMA'!$A$2,RelGegevens!K$2)="","",INDEX('Afvalgegevens LMA'!$A$1:$BK$1003,RelGegevens!$A674+'Data LMA'!$A$2,RelGegevens!K$2))</f>
        <v/>
      </c>
      <c r="L674" s="5" t="str">
        <f>IF(INDEX('Afvalgegevens LMA'!$A$1:$BK$1003,RelGegevens!$A674+'Data LMA'!$A$2,RelGegevens!L$2)="","",INDEX('Afvalgegevens LMA'!$A$1:$BK$1003,RelGegevens!$A674+'Data LMA'!$A$2,RelGegevens!L$2))</f>
        <v/>
      </c>
      <c r="M674" s="5" t="str">
        <f>IF(INDEX('Afvalgegevens LMA'!$A$1:$BK$1003,RelGegevens!$A674+'Data LMA'!$A$2,RelGegevens!M$2)="","",INDEX('Afvalgegevens LMA'!$A$1:$BK$1003,RelGegevens!$A674+'Data LMA'!$A$2,RelGegevens!M$2))</f>
        <v/>
      </c>
    </row>
    <row r="675" spans="1:13" x14ac:dyDescent="0.25">
      <c r="A675" s="8">
        <f t="shared" si="66"/>
        <v>673</v>
      </c>
      <c r="B675" s="8" t="str">
        <f t="shared" si="67"/>
        <v/>
      </c>
      <c r="C675" s="8" t="str">
        <f t="shared" si="68"/>
        <v/>
      </c>
      <c r="D675" s="5">
        <f t="shared" si="69"/>
        <v>-1</v>
      </c>
      <c r="E675" s="5">
        <f t="shared" si="70"/>
        <v>-1</v>
      </c>
      <c r="F675" s="5" t="str">
        <f t="shared" si="71"/>
        <v/>
      </c>
      <c r="G675" s="5" t="str">
        <f>IF(INDEX('Afvalgegevens LMA'!$A$1:$BK$1003,RelGegevens!$A675+'Data LMA'!$A$2,RelGegevens!G$2)="","",INDEX('Afvalgegevens LMA'!$A$1:$BK$1003,RelGegevens!$A675+'Data LMA'!$A$2,RelGegevens!G$2))</f>
        <v/>
      </c>
      <c r="H675" s="5" t="str">
        <f>IF(INDEX('Afvalgegevens LMA'!$A$1:$BK$1003,RelGegevens!$A675+'Data LMA'!$A$2,RelGegevens!H$2)="","",INDEX('Afvalgegevens LMA'!$A$1:$BK$1003,RelGegevens!$A675+'Data LMA'!$A$2,RelGegevens!H$2))</f>
        <v/>
      </c>
      <c r="I675" s="5" t="str">
        <f>IF(INDEX('Afvalgegevens LMA'!$A$1:$BK$1003,RelGegevens!$A675+'Data LMA'!$A$2,RelGegevens!I$2)="","",INDEX('Afvalgegevens LMA'!$A$1:$BK$1003,RelGegevens!$A675+'Data LMA'!$A$2,RelGegevens!I$2))</f>
        <v/>
      </c>
      <c r="J675" s="5" t="str">
        <f>IF(INDEX('Afvalgegevens LMA'!$A$1:$BK$1003,RelGegevens!$A675+'Data LMA'!$A$2,RelGegevens!J$2)="","",INDEX('Afvalgegevens LMA'!$A$1:$BK$1003,RelGegevens!$A675+'Data LMA'!$A$2,RelGegevens!J$2))</f>
        <v/>
      </c>
      <c r="K675" s="5" t="str">
        <f>IF(INDEX('Afvalgegevens LMA'!$A$1:$BK$1003,RelGegevens!$A675+'Data LMA'!$A$2,RelGegevens!K$2)="","",INDEX('Afvalgegevens LMA'!$A$1:$BK$1003,RelGegevens!$A675+'Data LMA'!$A$2,RelGegevens!K$2))</f>
        <v/>
      </c>
      <c r="L675" s="5" t="str">
        <f>IF(INDEX('Afvalgegevens LMA'!$A$1:$BK$1003,RelGegevens!$A675+'Data LMA'!$A$2,RelGegevens!L$2)="","",INDEX('Afvalgegevens LMA'!$A$1:$BK$1003,RelGegevens!$A675+'Data LMA'!$A$2,RelGegevens!L$2))</f>
        <v/>
      </c>
      <c r="M675" s="5" t="str">
        <f>IF(INDEX('Afvalgegevens LMA'!$A$1:$BK$1003,RelGegevens!$A675+'Data LMA'!$A$2,RelGegevens!M$2)="","",INDEX('Afvalgegevens LMA'!$A$1:$BK$1003,RelGegevens!$A675+'Data LMA'!$A$2,RelGegevens!M$2))</f>
        <v/>
      </c>
    </row>
    <row r="676" spans="1:13" x14ac:dyDescent="0.25">
      <c r="A676" s="8">
        <f t="shared" si="66"/>
        <v>674</v>
      </c>
      <c r="B676" s="8" t="str">
        <f t="shared" si="67"/>
        <v/>
      </c>
      <c r="C676" s="8" t="str">
        <f t="shared" si="68"/>
        <v/>
      </c>
      <c r="D676" s="5">
        <f t="shared" si="69"/>
        <v>-1</v>
      </c>
      <c r="E676" s="5">
        <f t="shared" si="70"/>
        <v>-1</v>
      </c>
      <c r="F676" s="5" t="str">
        <f t="shared" si="71"/>
        <v/>
      </c>
      <c r="G676" s="5" t="str">
        <f>IF(INDEX('Afvalgegevens LMA'!$A$1:$BK$1003,RelGegevens!$A676+'Data LMA'!$A$2,RelGegevens!G$2)="","",INDEX('Afvalgegevens LMA'!$A$1:$BK$1003,RelGegevens!$A676+'Data LMA'!$A$2,RelGegevens!G$2))</f>
        <v/>
      </c>
      <c r="H676" s="5" t="str">
        <f>IF(INDEX('Afvalgegevens LMA'!$A$1:$BK$1003,RelGegevens!$A676+'Data LMA'!$A$2,RelGegevens!H$2)="","",INDEX('Afvalgegevens LMA'!$A$1:$BK$1003,RelGegevens!$A676+'Data LMA'!$A$2,RelGegevens!H$2))</f>
        <v/>
      </c>
      <c r="I676" s="5" t="str">
        <f>IF(INDEX('Afvalgegevens LMA'!$A$1:$BK$1003,RelGegevens!$A676+'Data LMA'!$A$2,RelGegevens!I$2)="","",INDEX('Afvalgegevens LMA'!$A$1:$BK$1003,RelGegevens!$A676+'Data LMA'!$A$2,RelGegevens!I$2))</f>
        <v/>
      </c>
      <c r="J676" s="5" t="str">
        <f>IF(INDEX('Afvalgegevens LMA'!$A$1:$BK$1003,RelGegevens!$A676+'Data LMA'!$A$2,RelGegevens!J$2)="","",INDEX('Afvalgegevens LMA'!$A$1:$BK$1003,RelGegevens!$A676+'Data LMA'!$A$2,RelGegevens!J$2))</f>
        <v/>
      </c>
      <c r="K676" s="5" t="str">
        <f>IF(INDEX('Afvalgegevens LMA'!$A$1:$BK$1003,RelGegevens!$A676+'Data LMA'!$A$2,RelGegevens!K$2)="","",INDEX('Afvalgegevens LMA'!$A$1:$BK$1003,RelGegevens!$A676+'Data LMA'!$A$2,RelGegevens!K$2))</f>
        <v/>
      </c>
      <c r="L676" s="5" t="str">
        <f>IF(INDEX('Afvalgegevens LMA'!$A$1:$BK$1003,RelGegevens!$A676+'Data LMA'!$A$2,RelGegevens!L$2)="","",INDEX('Afvalgegevens LMA'!$A$1:$BK$1003,RelGegevens!$A676+'Data LMA'!$A$2,RelGegevens!L$2))</f>
        <v/>
      </c>
      <c r="M676" s="5" t="str">
        <f>IF(INDEX('Afvalgegevens LMA'!$A$1:$BK$1003,RelGegevens!$A676+'Data LMA'!$A$2,RelGegevens!M$2)="","",INDEX('Afvalgegevens LMA'!$A$1:$BK$1003,RelGegevens!$A676+'Data LMA'!$A$2,RelGegevens!M$2))</f>
        <v/>
      </c>
    </row>
    <row r="677" spans="1:13" x14ac:dyDescent="0.25">
      <c r="A677" s="8">
        <f t="shared" si="66"/>
        <v>675</v>
      </c>
      <c r="B677" s="8" t="str">
        <f t="shared" si="67"/>
        <v/>
      </c>
      <c r="C677" s="8" t="str">
        <f t="shared" si="68"/>
        <v/>
      </c>
      <c r="D677" s="5">
        <f t="shared" si="69"/>
        <v>-1</v>
      </c>
      <c r="E677" s="5">
        <f t="shared" si="70"/>
        <v>-1</v>
      </c>
      <c r="F677" s="5" t="str">
        <f t="shared" si="71"/>
        <v/>
      </c>
      <c r="G677" s="5" t="str">
        <f>IF(INDEX('Afvalgegevens LMA'!$A$1:$BK$1003,RelGegevens!$A677+'Data LMA'!$A$2,RelGegevens!G$2)="","",INDEX('Afvalgegevens LMA'!$A$1:$BK$1003,RelGegevens!$A677+'Data LMA'!$A$2,RelGegevens!G$2))</f>
        <v/>
      </c>
      <c r="H677" s="5" t="str">
        <f>IF(INDEX('Afvalgegevens LMA'!$A$1:$BK$1003,RelGegevens!$A677+'Data LMA'!$A$2,RelGegevens!H$2)="","",INDEX('Afvalgegevens LMA'!$A$1:$BK$1003,RelGegevens!$A677+'Data LMA'!$A$2,RelGegevens!H$2))</f>
        <v/>
      </c>
      <c r="I677" s="5" t="str">
        <f>IF(INDEX('Afvalgegevens LMA'!$A$1:$BK$1003,RelGegevens!$A677+'Data LMA'!$A$2,RelGegevens!I$2)="","",INDEX('Afvalgegevens LMA'!$A$1:$BK$1003,RelGegevens!$A677+'Data LMA'!$A$2,RelGegevens!I$2))</f>
        <v/>
      </c>
      <c r="J677" s="5" t="str">
        <f>IF(INDEX('Afvalgegevens LMA'!$A$1:$BK$1003,RelGegevens!$A677+'Data LMA'!$A$2,RelGegevens!J$2)="","",INDEX('Afvalgegevens LMA'!$A$1:$BK$1003,RelGegevens!$A677+'Data LMA'!$A$2,RelGegevens!J$2))</f>
        <v/>
      </c>
      <c r="K677" s="5" t="str">
        <f>IF(INDEX('Afvalgegevens LMA'!$A$1:$BK$1003,RelGegevens!$A677+'Data LMA'!$A$2,RelGegevens!K$2)="","",INDEX('Afvalgegevens LMA'!$A$1:$BK$1003,RelGegevens!$A677+'Data LMA'!$A$2,RelGegevens!K$2))</f>
        <v/>
      </c>
      <c r="L677" s="5" t="str">
        <f>IF(INDEX('Afvalgegevens LMA'!$A$1:$BK$1003,RelGegevens!$A677+'Data LMA'!$A$2,RelGegevens!L$2)="","",INDEX('Afvalgegevens LMA'!$A$1:$BK$1003,RelGegevens!$A677+'Data LMA'!$A$2,RelGegevens!L$2))</f>
        <v/>
      </c>
      <c r="M677" s="5" t="str">
        <f>IF(INDEX('Afvalgegevens LMA'!$A$1:$BK$1003,RelGegevens!$A677+'Data LMA'!$A$2,RelGegevens!M$2)="","",INDEX('Afvalgegevens LMA'!$A$1:$BK$1003,RelGegevens!$A677+'Data LMA'!$A$2,RelGegevens!M$2))</f>
        <v/>
      </c>
    </row>
    <row r="678" spans="1:13" x14ac:dyDescent="0.25">
      <c r="A678" s="8">
        <f t="shared" si="66"/>
        <v>676</v>
      </c>
      <c r="B678" s="8" t="str">
        <f t="shared" si="67"/>
        <v/>
      </c>
      <c r="C678" s="8" t="str">
        <f t="shared" si="68"/>
        <v/>
      </c>
      <c r="D678" s="5">
        <f t="shared" si="69"/>
        <v>-1</v>
      </c>
      <c r="E678" s="5">
        <f t="shared" si="70"/>
        <v>-1</v>
      </c>
      <c r="F678" s="5" t="str">
        <f t="shared" si="71"/>
        <v/>
      </c>
      <c r="G678" s="5" t="str">
        <f>IF(INDEX('Afvalgegevens LMA'!$A$1:$BK$1003,RelGegevens!$A678+'Data LMA'!$A$2,RelGegevens!G$2)="","",INDEX('Afvalgegevens LMA'!$A$1:$BK$1003,RelGegevens!$A678+'Data LMA'!$A$2,RelGegevens!G$2))</f>
        <v/>
      </c>
      <c r="H678" s="5" t="str">
        <f>IF(INDEX('Afvalgegevens LMA'!$A$1:$BK$1003,RelGegevens!$A678+'Data LMA'!$A$2,RelGegevens!H$2)="","",INDEX('Afvalgegevens LMA'!$A$1:$BK$1003,RelGegevens!$A678+'Data LMA'!$A$2,RelGegevens!H$2))</f>
        <v/>
      </c>
      <c r="I678" s="5" t="str">
        <f>IF(INDEX('Afvalgegevens LMA'!$A$1:$BK$1003,RelGegevens!$A678+'Data LMA'!$A$2,RelGegevens!I$2)="","",INDEX('Afvalgegevens LMA'!$A$1:$BK$1003,RelGegevens!$A678+'Data LMA'!$A$2,RelGegevens!I$2))</f>
        <v/>
      </c>
      <c r="J678" s="5" t="str">
        <f>IF(INDEX('Afvalgegevens LMA'!$A$1:$BK$1003,RelGegevens!$A678+'Data LMA'!$A$2,RelGegevens!J$2)="","",INDEX('Afvalgegevens LMA'!$A$1:$BK$1003,RelGegevens!$A678+'Data LMA'!$A$2,RelGegevens!J$2))</f>
        <v/>
      </c>
      <c r="K678" s="5" t="str">
        <f>IF(INDEX('Afvalgegevens LMA'!$A$1:$BK$1003,RelGegevens!$A678+'Data LMA'!$A$2,RelGegevens!K$2)="","",INDEX('Afvalgegevens LMA'!$A$1:$BK$1003,RelGegevens!$A678+'Data LMA'!$A$2,RelGegevens!K$2))</f>
        <v/>
      </c>
      <c r="L678" s="5" t="str">
        <f>IF(INDEX('Afvalgegevens LMA'!$A$1:$BK$1003,RelGegevens!$A678+'Data LMA'!$A$2,RelGegevens!L$2)="","",INDEX('Afvalgegevens LMA'!$A$1:$BK$1003,RelGegevens!$A678+'Data LMA'!$A$2,RelGegevens!L$2))</f>
        <v/>
      </c>
      <c r="M678" s="5" t="str">
        <f>IF(INDEX('Afvalgegevens LMA'!$A$1:$BK$1003,RelGegevens!$A678+'Data LMA'!$A$2,RelGegevens!M$2)="","",INDEX('Afvalgegevens LMA'!$A$1:$BK$1003,RelGegevens!$A678+'Data LMA'!$A$2,RelGegevens!M$2))</f>
        <v/>
      </c>
    </row>
    <row r="679" spans="1:13" x14ac:dyDescent="0.25">
      <c r="A679" s="8">
        <f t="shared" si="66"/>
        <v>677</v>
      </c>
      <c r="B679" s="8" t="str">
        <f t="shared" si="67"/>
        <v/>
      </c>
      <c r="C679" s="8" t="str">
        <f t="shared" si="68"/>
        <v/>
      </c>
      <c r="D679" s="5">
        <f t="shared" si="69"/>
        <v>-1</v>
      </c>
      <c r="E679" s="5">
        <f t="shared" si="70"/>
        <v>-1</v>
      </c>
      <c r="F679" s="5" t="str">
        <f t="shared" si="71"/>
        <v/>
      </c>
      <c r="G679" s="5" t="str">
        <f>IF(INDEX('Afvalgegevens LMA'!$A$1:$BK$1003,RelGegevens!$A679+'Data LMA'!$A$2,RelGegevens!G$2)="","",INDEX('Afvalgegevens LMA'!$A$1:$BK$1003,RelGegevens!$A679+'Data LMA'!$A$2,RelGegevens!G$2))</f>
        <v/>
      </c>
      <c r="H679" s="5" t="str">
        <f>IF(INDEX('Afvalgegevens LMA'!$A$1:$BK$1003,RelGegevens!$A679+'Data LMA'!$A$2,RelGegevens!H$2)="","",INDEX('Afvalgegevens LMA'!$A$1:$BK$1003,RelGegevens!$A679+'Data LMA'!$A$2,RelGegevens!H$2))</f>
        <v/>
      </c>
      <c r="I679" s="5" t="str">
        <f>IF(INDEX('Afvalgegevens LMA'!$A$1:$BK$1003,RelGegevens!$A679+'Data LMA'!$A$2,RelGegevens!I$2)="","",INDEX('Afvalgegevens LMA'!$A$1:$BK$1003,RelGegevens!$A679+'Data LMA'!$A$2,RelGegevens!I$2))</f>
        <v/>
      </c>
      <c r="J679" s="5" t="str">
        <f>IF(INDEX('Afvalgegevens LMA'!$A$1:$BK$1003,RelGegevens!$A679+'Data LMA'!$A$2,RelGegevens!J$2)="","",INDEX('Afvalgegevens LMA'!$A$1:$BK$1003,RelGegevens!$A679+'Data LMA'!$A$2,RelGegevens!J$2))</f>
        <v/>
      </c>
      <c r="K679" s="5" t="str">
        <f>IF(INDEX('Afvalgegevens LMA'!$A$1:$BK$1003,RelGegevens!$A679+'Data LMA'!$A$2,RelGegevens!K$2)="","",INDEX('Afvalgegevens LMA'!$A$1:$BK$1003,RelGegevens!$A679+'Data LMA'!$A$2,RelGegevens!K$2))</f>
        <v/>
      </c>
      <c r="L679" s="5" t="str">
        <f>IF(INDEX('Afvalgegevens LMA'!$A$1:$BK$1003,RelGegevens!$A679+'Data LMA'!$A$2,RelGegevens!L$2)="","",INDEX('Afvalgegevens LMA'!$A$1:$BK$1003,RelGegevens!$A679+'Data LMA'!$A$2,RelGegevens!L$2))</f>
        <v/>
      </c>
      <c r="M679" s="5" t="str">
        <f>IF(INDEX('Afvalgegevens LMA'!$A$1:$BK$1003,RelGegevens!$A679+'Data LMA'!$A$2,RelGegevens!M$2)="","",INDEX('Afvalgegevens LMA'!$A$1:$BK$1003,RelGegevens!$A679+'Data LMA'!$A$2,RelGegevens!M$2))</f>
        <v/>
      </c>
    </row>
    <row r="680" spans="1:13" x14ac:dyDescent="0.25">
      <c r="A680" s="8">
        <f t="shared" si="66"/>
        <v>678</v>
      </c>
      <c r="B680" s="8" t="str">
        <f t="shared" si="67"/>
        <v/>
      </c>
      <c r="C680" s="8" t="str">
        <f t="shared" si="68"/>
        <v/>
      </c>
      <c r="D680" s="5">
        <f t="shared" si="69"/>
        <v>-1</v>
      </c>
      <c r="E680" s="5">
        <f t="shared" si="70"/>
        <v>-1</v>
      </c>
      <c r="F680" s="5" t="str">
        <f t="shared" si="71"/>
        <v/>
      </c>
      <c r="G680" s="5" t="str">
        <f>IF(INDEX('Afvalgegevens LMA'!$A$1:$BK$1003,RelGegevens!$A680+'Data LMA'!$A$2,RelGegevens!G$2)="","",INDEX('Afvalgegevens LMA'!$A$1:$BK$1003,RelGegevens!$A680+'Data LMA'!$A$2,RelGegevens!G$2))</f>
        <v/>
      </c>
      <c r="H680" s="5" t="str">
        <f>IF(INDEX('Afvalgegevens LMA'!$A$1:$BK$1003,RelGegevens!$A680+'Data LMA'!$A$2,RelGegevens!H$2)="","",INDEX('Afvalgegevens LMA'!$A$1:$BK$1003,RelGegevens!$A680+'Data LMA'!$A$2,RelGegevens!H$2))</f>
        <v/>
      </c>
      <c r="I680" s="5" t="str">
        <f>IF(INDEX('Afvalgegevens LMA'!$A$1:$BK$1003,RelGegevens!$A680+'Data LMA'!$A$2,RelGegevens!I$2)="","",INDEX('Afvalgegevens LMA'!$A$1:$BK$1003,RelGegevens!$A680+'Data LMA'!$A$2,RelGegevens!I$2))</f>
        <v/>
      </c>
      <c r="J680" s="5" t="str">
        <f>IF(INDEX('Afvalgegevens LMA'!$A$1:$BK$1003,RelGegevens!$A680+'Data LMA'!$A$2,RelGegevens!J$2)="","",INDEX('Afvalgegevens LMA'!$A$1:$BK$1003,RelGegevens!$A680+'Data LMA'!$A$2,RelGegevens!J$2))</f>
        <v/>
      </c>
      <c r="K680" s="5" t="str">
        <f>IF(INDEX('Afvalgegevens LMA'!$A$1:$BK$1003,RelGegevens!$A680+'Data LMA'!$A$2,RelGegevens!K$2)="","",INDEX('Afvalgegevens LMA'!$A$1:$BK$1003,RelGegevens!$A680+'Data LMA'!$A$2,RelGegevens!K$2))</f>
        <v/>
      </c>
      <c r="L680" s="5" t="str">
        <f>IF(INDEX('Afvalgegevens LMA'!$A$1:$BK$1003,RelGegevens!$A680+'Data LMA'!$A$2,RelGegevens!L$2)="","",INDEX('Afvalgegevens LMA'!$A$1:$BK$1003,RelGegevens!$A680+'Data LMA'!$A$2,RelGegevens!L$2))</f>
        <v/>
      </c>
      <c r="M680" s="5" t="str">
        <f>IF(INDEX('Afvalgegevens LMA'!$A$1:$BK$1003,RelGegevens!$A680+'Data LMA'!$A$2,RelGegevens!M$2)="","",INDEX('Afvalgegevens LMA'!$A$1:$BK$1003,RelGegevens!$A680+'Data LMA'!$A$2,RelGegevens!M$2))</f>
        <v/>
      </c>
    </row>
    <row r="681" spans="1:13" x14ac:dyDescent="0.25">
      <c r="A681" s="8">
        <f t="shared" si="66"/>
        <v>679</v>
      </c>
      <c r="B681" s="8" t="str">
        <f t="shared" si="67"/>
        <v/>
      </c>
      <c r="C681" s="8" t="str">
        <f t="shared" si="68"/>
        <v/>
      </c>
      <c r="D681" s="5">
        <f t="shared" si="69"/>
        <v>-1</v>
      </c>
      <c r="E681" s="5">
        <f t="shared" si="70"/>
        <v>-1</v>
      </c>
      <c r="F681" s="5" t="str">
        <f t="shared" si="71"/>
        <v/>
      </c>
      <c r="G681" s="5" t="str">
        <f>IF(INDEX('Afvalgegevens LMA'!$A$1:$BK$1003,RelGegevens!$A681+'Data LMA'!$A$2,RelGegevens!G$2)="","",INDEX('Afvalgegevens LMA'!$A$1:$BK$1003,RelGegevens!$A681+'Data LMA'!$A$2,RelGegevens!G$2))</f>
        <v/>
      </c>
      <c r="H681" s="5" t="str">
        <f>IF(INDEX('Afvalgegevens LMA'!$A$1:$BK$1003,RelGegevens!$A681+'Data LMA'!$A$2,RelGegevens!H$2)="","",INDEX('Afvalgegevens LMA'!$A$1:$BK$1003,RelGegevens!$A681+'Data LMA'!$A$2,RelGegevens!H$2))</f>
        <v/>
      </c>
      <c r="I681" s="5" t="str">
        <f>IF(INDEX('Afvalgegevens LMA'!$A$1:$BK$1003,RelGegevens!$A681+'Data LMA'!$A$2,RelGegevens!I$2)="","",INDEX('Afvalgegevens LMA'!$A$1:$BK$1003,RelGegevens!$A681+'Data LMA'!$A$2,RelGegevens!I$2))</f>
        <v/>
      </c>
      <c r="J681" s="5" t="str">
        <f>IF(INDEX('Afvalgegevens LMA'!$A$1:$BK$1003,RelGegevens!$A681+'Data LMA'!$A$2,RelGegevens!J$2)="","",INDEX('Afvalgegevens LMA'!$A$1:$BK$1003,RelGegevens!$A681+'Data LMA'!$A$2,RelGegevens!J$2))</f>
        <v/>
      </c>
      <c r="K681" s="5" t="str">
        <f>IF(INDEX('Afvalgegevens LMA'!$A$1:$BK$1003,RelGegevens!$A681+'Data LMA'!$A$2,RelGegevens!K$2)="","",INDEX('Afvalgegevens LMA'!$A$1:$BK$1003,RelGegevens!$A681+'Data LMA'!$A$2,RelGegevens!K$2))</f>
        <v/>
      </c>
      <c r="L681" s="5" t="str">
        <f>IF(INDEX('Afvalgegevens LMA'!$A$1:$BK$1003,RelGegevens!$A681+'Data LMA'!$A$2,RelGegevens!L$2)="","",INDEX('Afvalgegevens LMA'!$A$1:$BK$1003,RelGegevens!$A681+'Data LMA'!$A$2,RelGegevens!L$2))</f>
        <v/>
      </c>
      <c r="M681" s="5" t="str">
        <f>IF(INDEX('Afvalgegevens LMA'!$A$1:$BK$1003,RelGegevens!$A681+'Data LMA'!$A$2,RelGegevens!M$2)="","",INDEX('Afvalgegevens LMA'!$A$1:$BK$1003,RelGegevens!$A681+'Data LMA'!$A$2,RelGegevens!M$2))</f>
        <v/>
      </c>
    </row>
    <row r="682" spans="1:13" x14ac:dyDescent="0.25">
      <c r="A682" s="8">
        <f t="shared" si="66"/>
        <v>680</v>
      </c>
      <c r="B682" s="8" t="str">
        <f t="shared" si="67"/>
        <v/>
      </c>
      <c r="C682" s="8" t="str">
        <f t="shared" si="68"/>
        <v/>
      </c>
      <c r="D682" s="5">
        <f t="shared" si="69"/>
        <v>-1</v>
      </c>
      <c r="E682" s="5">
        <f t="shared" si="70"/>
        <v>-1</v>
      </c>
      <c r="F682" s="5" t="str">
        <f t="shared" si="71"/>
        <v/>
      </c>
      <c r="G682" s="5" t="str">
        <f>IF(INDEX('Afvalgegevens LMA'!$A$1:$BK$1003,RelGegevens!$A682+'Data LMA'!$A$2,RelGegevens!G$2)="","",INDEX('Afvalgegevens LMA'!$A$1:$BK$1003,RelGegevens!$A682+'Data LMA'!$A$2,RelGegevens!G$2))</f>
        <v/>
      </c>
      <c r="H682" s="5" t="str">
        <f>IF(INDEX('Afvalgegevens LMA'!$A$1:$BK$1003,RelGegevens!$A682+'Data LMA'!$A$2,RelGegevens!H$2)="","",INDEX('Afvalgegevens LMA'!$A$1:$BK$1003,RelGegevens!$A682+'Data LMA'!$A$2,RelGegevens!H$2))</f>
        <v/>
      </c>
      <c r="I682" s="5" t="str">
        <f>IF(INDEX('Afvalgegevens LMA'!$A$1:$BK$1003,RelGegevens!$A682+'Data LMA'!$A$2,RelGegevens!I$2)="","",INDEX('Afvalgegevens LMA'!$A$1:$BK$1003,RelGegevens!$A682+'Data LMA'!$A$2,RelGegevens!I$2))</f>
        <v/>
      </c>
      <c r="J682" s="5" t="str">
        <f>IF(INDEX('Afvalgegevens LMA'!$A$1:$BK$1003,RelGegevens!$A682+'Data LMA'!$A$2,RelGegevens!J$2)="","",INDEX('Afvalgegevens LMA'!$A$1:$BK$1003,RelGegevens!$A682+'Data LMA'!$A$2,RelGegevens!J$2))</f>
        <v/>
      </c>
      <c r="K682" s="5" t="str">
        <f>IF(INDEX('Afvalgegevens LMA'!$A$1:$BK$1003,RelGegevens!$A682+'Data LMA'!$A$2,RelGegevens!K$2)="","",INDEX('Afvalgegevens LMA'!$A$1:$BK$1003,RelGegevens!$A682+'Data LMA'!$A$2,RelGegevens!K$2))</f>
        <v/>
      </c>
      <c r="L682" s="5" t="str">
        <f>IF(INDEX('Afvalgegevens LMA'!$A$1:$BK$1003,RelGegevens!$A682+'Data LMA'!$A$2,RelGegevens!L$2)="","",INDEX('Afvalgegevens LMA'!$A$1:$BK$1003,RelGegevens!$A682+'Data LMA'!$A$2,RelGegevens!L$2))</f>
        <v/>
      </c>
      <c r="M682" s="5" t="str">
        <f>IF(INDEX('Afvalgegevens LMA'!$A$1:$BK$1003,RelGegevens!$A682+'Data LMA'!$A$2,RelGegevens!M$2)="","",INDEX('Afvalgegevens LMA'!$A$1:$BK$1003,RelGegevens!$A682+'Data LMA'!$A$2,RelGegevens!M$2))</f>
        <v/>
      </c>
    </row>
    <row r="683" spans="1:13" x14ac:dyDescent="0.25">
      <c r="A683" s="8">
        <f t="shared" si="66"/>
        <v>681</v>
      </c>
      <c r="B683" s="8" t="str">
        <f t="shared" si="67"/>
        <v/>
      </c>
      <c r="C683" s="8" t="str">
        <f t="shared" si="68"/>
        <v/>
      </c>
      <c r="D683" s="5">
        <f t="shared" si="69"/>
        <v>-1</v>
      </c>
      <c r="E683" s="5">
        <f t="shared" si="70"/>
        <v>-1</v>
      </c>
      <c r="F683" s="5" t="str">
        <f t="shared" si="71"/>
        <v/>
      </c>
      <c r="G683" s="5" t="str">
        <f>IF(INDEX('Afvalgegevens LMA'!$A$1:$BK$1003,RelGegevens!$A683+'Data LMA'!$A$2,RelGegevens!G$2)="","",INDEX('Afvalgegevens LMA'!$A$1:$BK$1003,RelGegevens!$A683+'Data LMA'!$A$2,RelGegevens!G$2))</f>
        <v/>
      </c>
      <c r="H683" s="5" t="str">
        <f>IF(INDEX('Afvalgegevens LMA'!$A$1:$BK$1003,RelGegevens!$A683+'Data LMA'!$A$2,RelGegevens!H$2)="","",INDEX('Afvalgegevens LMA'!$A$1:$BK$1003,RelGegevens!$A683+'Data LMA'!$A$2,RelGegevens!H$2))</f>
        <v/>
      </c>
      <c r="I683" s="5" t="str">
        <f>IF(INDEX('Afvalgegevens LMA'!$A$1:$BK$1003,RelGegevens!$A683+'Data LMA'!$A$2,RelGegevens!I$2)="","",INDEX('Afvalgegevens LMA'!$A$1:$BK$1003,RelGegevens!$A683+'Data LMA'!$A$2,RelGegevens!I$2))</f>
        <v/>
      </c>
      <c r="J683" s="5" t="str">
        <f>IF(INDEX('Afvalgegevens LMA'!$A$1:$BK$1003,RelGegevens!$A683+'Data LMA'!$A$2,RelGegevens!J$2)="","",INDEX('Afvalgegevens LMA'!$A$1:$BK$1003,RelGegevens!$A683+'Data LMA'!$A$2,RelGegevens!J$2))</f>
        <v/>
      </c>
      <c r="K683" s="5" t="str">
        <f>IF(INDEX('Afvalgegevens LMA'!$A$1:$BK$1003,RelGegevens!$A683+'Data LMA'!$A$2,RelGegevens!K$2)="","",INDEX('Afvalgegevens LMA'!$A$1:$BK$1003,RelGegevens!$A683+'Data LMA'!$A$2,RelGegevens!K$2))</f>
        <v/>
      </c>
      <c r="L683" s="5" t="str">
        <f>IF(INDEX('Afvalgegevens LMA'!$A$1:$BK$1003,RelGegevens!$A683+'Data LMA'!$A$2,RelGegevens!L$2)="","",INDEX('Afvalgegevens LMA'!$A$1:$BK$1003,RelGegevens!$A683+'Data LMA'!$A$2,RelGegevens!L$2))</f>
        <v/>
      </c>
      <c r="M683" s="5" t="str">
        <f>IF(INDEX('Afvalgegevens LMA'!$A$1:$BK$1003,RelGegevens!$A683+'Data LMA'!$A$2,RelGegevens!M$2)="","",INDEX('Afvalgegevens LMA'!$A$1:$BK$1003,RelGegevens!$A683+'Data LMA'!$A$2,RelGegevens!M$2))</f>
        <v/>
      </c>
    </row>
    <row r="684" spans="1:13" x14ac:dyDescent="0.25">
      <c r="A684" s="8">
        <f t="shared" si="66"/>
        <v>682</v>
      </c>
      <c r="B684" s="8" t="str">
        <f t="shared" si="67"/>
        <v/>
      </c>
      <c r="C684" s="8" t="str">
        <f t="shared" si="68"/>
        <v/>
      </c>
      <c r="D684" s="5">
        <f t="shared" si="69"/>
        <v>-1</v>
      </c>
      <c r="E684" s="5">
        <f t="shared" si="70"/>
        <v>-1</v>
      </c>
      <c r="F684" s="5" t="str">
        <f t="shared" si="71"/>
        <v/>
      </c>
      <c r="G684" s="5" t="str">
        <f>IF(INDEX('Afvalgegevens LMA'!$A$1:$BK$1003,RelGegevens!$A684+'Data LMA'!$A$2,RelGegevens!G$2)="","",INDEX('Afvalgegevens LMA'!$A$1:$BK$1003,RelGegevens!$A684+'Data LMA'!$A$2,RelGegevens!G$2))</f>
        <v/>
      </c>
      <c r="H684" s="5" t="str">
        <f>IF(INDEX('Afvalgegevens LMA'!$A$1:$BK$1003,RelGegevens!$A684+'Data LMA'!$A$2,RelGegevens!H$2)="","",INDEX('Afvalgegevens LMA'!$A$1:$BK$1003,RelGegevens!$A684+'Data LMA'!$A$2,RelGegevens!H$2))</f>
        <v/>
      </c>
      <c r="I684" s="5" t="str">
        <f>IF(INDEX('Afvalgegevens LMA'!$A$1:$BK$1003,RelGegevens!$A684+'Data LMA'!$A$2,RelGegevens!I$2)="","",INDEX('Afvalgegevens LMA'!$A$1:$BK$1003,RelGegevens!$A684+'Data LMA'!$A$2,RelGegevens!I$2))</f>
        <v/>
      </c>
      <c r="J684" s="5" t="str">
        <f>IF(INDEX('Afvalgegevens LMA'!$A$1:$BK$1003,RelGegevens!$A684+'Data LMA'!$A$2,RelGegevens!J$2)="","",INDEX('Afvalgegevens LMA'!$A$1:$BK$1003,RelGegevens!$A684+'Data LMA'!$A$2,RelGegevens!J$2))</f>
        <v/>
      </c>
      <c r="K684" s="5" t="str">
        <f>IF(INDEX('Afvalgegevens LMA'!$A$1:$BK$1003,RelGegevens!$A684+'Data LMA'!$A$2,RelGegevens!K$2)="","",INDEX('Afvalgegevens LMA'!$A$1:$BK$1003,RelGegevens!$A684+'Data LMA'!$A$2,RelGegevens!K$2))</f>
        <v/>
      </c>
      <c r="L684" s="5" t="str">
        <f>IF(INDEX('Afvalgegevens LMA'!$A$1:$BK$1003,RelGegevens!$A684+'Data LMA'!$A$2,RelGegevens!L$2)="","",INDEX('Afvalgegevens LMA'!$A$1:$BK$1003,RelGegevens!$A684+'Data LMA'!$A$2,RelGegevens!L$2))</f>
        <v/>
      </c>
      <c r="M684" s="5" t="str">
        <f>IF(INDEX('Afvalgegevens LMA'!$A$1:$BK$1003,RelGegevens!$A684+'Data LMA'!$A$2,RelGegevens!M$2)="","",INDEX('Afvalgegevens LMA'!$A$1:$BK$1003,RelGegevens!$A684+'Data LMA'!$A$2,RelGegevens!M$2))</f>
        <v/>
      </c>
    </row>
    <row r="685" spans="1:13" x14ac:dyDescent="0.25">
      <c r="A685" s="8">
        <f t="shared" si="66"/>
        <v>683</v>
      </c>
      <c r="B685" s="8" t="str">
        <f t="shared" si="67"/>
        <v/>
      </c>
      <c r="C685" s="8" t="str">
        <f t="shared" si="68"/>
        <v/>
      </c>
      <c r="D685" s="5">
        <f t="shared" si="69"/>
        <v>-1</v>
      </c>
      <c r="E685" s="5">
        <f t="shared" si="70"/>
        <v>-1</v>
      </c>
      <c r="F685" s="5" t="str">
        <f t="shared" si="71"/>
        <v/>
      </c>
      <c r="G685" s="5" t="str">
        <f>IF(INDEX('Afvalgegevens LMA'!$A$1:$BK$1003,RelGegevens!$A685+'Data LMA'!$A$2,RelGegevens!G$2)="","",INDEX('Afvalgegevens LMA'!$A$1:$BK$1003,RelGegevens!$A685+'Data LMA'!$A$2,RelGegevens!G$2))</f>
        <v/>
      </c>
      <c r="H685" s="5" t="str">
        <f>IF(INDEX('Afvalgegevens LMA'!$A$1:$BK$1003,RelGegevens!$A685+'Data LMA'!$A$2,RelGegevens!H$2)="","",INDEX('Afvalgegevens LMA'!$A$1:$BK$1003,RelGegevens!$A685+'Data LMA'!$A$2,RelGegevens!H$2))</f>
        <v/>
      </c>
      <c r="I685" s="5" t="str">
        <f>IF(INDEX('Afvalgegevens LMA'!$A$1:$BK$1003,RelGegevens!$A685+'Data LMA'!$A$2,RelGegevens!I$2)="","",INDEX('Afvalgegevens LMA'!$A$1:$BK$1003,RelGegevens!$A685+'Data LMA'!$A$2,RelGegevens!I$2))</f>
        <v/>
      </c>
      <c r="J685" s="5" t="str">
        <f>IF(INDEX('Afvalgegevens LMA'!$A$1:$BK$1003,RelGegevens!$A685+'Data LMA'!$A$2,RelGegevens!J$2)="","",INDEX('Afvalgegevens LMA'!$A$1:$BK$1003,RelGegevens!$A685+'Data LMA'!$A$2,RelGegevens!J$2))</f>
        <v/>
      </c>
      <c r="K685" s="5" t="str">
        <f>IF(INDEX('Afvalgegevens LMA'!$A$1:$BK$1003,RelGegevens!$A685+'Data LMA'!$A$2,RelGegevens!K$2)="","",INDEX('Afvalgegevens LMA'!$A$1:$BK$1003,RelGegevens!$A685+'Data LMA'!$A$2,RelGegevens!K$2))</f>
        <v/>
      </c>
      <c r="L685" s="5" t="str">
        <f>IF(INDEX('Afvalgegevens LMA'!$A$1:$BK$1003,RelGegevens!$A685+'Data LMA'!$A$2,RelGegevens!L$2)="","",INDEX('Afvalgegevens LMA'!$A$1:$BK$1003,RelGegevens!$A685+'Data LMA'!$A$2,RelGegevens!L$2))</f>
        <v/>
      </c>
      <c r="M685" s="5" t="str">
        <f>IF(INDEX('Afvalgegevens LMA'!$A$1:$BK$1003,RelGegevens!$A685+'Data LMA'!$A$2,RelGegevens!M$2)="","",INDEX('Afvalgegevens LMA'!$A$1:$BK$1003,RelGegevens!$A685+'Data LMA'!$A$2,RelGegevens!M$2))</f>
        <v/>
      </c>
    </row>
    <row r="686" spans="1:13" x14ac:dyDescent="0.25">
      <c r="A686" s="8">
        <f t="shared" si="66"/>
        <v>684</v>
      </c>
      <c r="B686" s="8" t="str">
        <f t="shared" si="67"/>
        <v/>
      </c>
      <c r="C686" s="8" t="str">
        <f t="shared" si="68"/>
        <v/>
      </c>
      <c r="D686" s="5">
        <f t="shared" si="69"/>
        <v>-1</v>
      </c>
      <c r="E686" s="5">
        <f t="shared" si="70"/>
        <v>-1</v>
      </c>
      <c r="F686" s="5" t="str">
        <f t="shared" si="71"/>
        <v/>
      </c>
      <c r="G686" s="5" t="str">
        <f>IF(INDEX('Afvalgegevens LMA'!$A$1:$BK$1003,RelGegevens!$A686+'Data LMA'!$A$2,RelGegevens!G$2)="","",INDEX('Afvalgegevens LMA'!$A$1:$BK$1003,RelGegevens!$A686+'Data LMA'!$A$2,RelGegevens!G$2))</f>
        <v/>
      </c>
      <c r="H686" s="5" t="str">
        <f>IF(INDEX('Afvalgegevens LMA'!$A$1:$BK$1003,RelGegevens!$A686+'Data LMA'!$A$2,RelGegevens!H$2)="","",INDEX('Afvalgegevens LMA'!$A$1:$BK$1003,RelGegevens!$A686+'Data LMA'!$A$2,RelGegevens!H$2))</f>
        <v/>
      </c>
      <c r="I686" s="5" t="str">
        <f>IF(INDEX('Afvalgegevens LMA'!$A$1:$BK$1003,RelGegevens!$A686+'Data LMA'!$A$2,RelGegevens!I$2)="","",INDEX('Afvalgegevens LMA'!$A$1:$BK$1003,RelGegevens!$A686+'Data LMA'!$A$2,RelGegevens!I$2))</f>
        <v/>
      </c>
      <c r="J686" s="5" t="str">
        <f>IF(INDEX('Afvalgegevens LMA'!$A$1:$BK$1003,RelGegevens!$A686+'Data LMA'!$A$2,RelGegevens!J$2)="","",INDEX('Afvalgegevens LMA'!$A$1:$BK$1003,RelGegevens!$A686+'Data LMA'!$A$2,RelGegevens!J$2))</f>
        <v/>
      </c>
      <c r="K686" s="5" t="str">
        <f>IF(INDEX('Afvalgegevens LMA'!$A$1:$BK$1003,RelGegevens!$A686+'Data LMA'!$A$2,RelGegevens!K$2)="","",INDEX('Afvalgegevens LMA'!$A$1:$BK$1003,RelGegevens!$A686+'Data LMA'!$A$2,RelGegevens!K$2))</f>
        <v/>
      </c>
      <c r="L686" s="5" t="str">
        <f>IF(INDEX('Afvalgegevens LMA'!$A$1:$BK$1003,RelGegevens!$A686+'Data LMA'!$A$2,RelGegevens!L$2)="","",INDEX('Afvalgegevens LMA'!$A$1:$BK$1003,RelGegevens!$A686+'Data LMA'!$A$2,RelGegevens!L$2))</f>
        <v/>
      </c>
      <c r="M686" s="5" t="str">
        <f>IF(INDEX('Afvalgegevens LMA'!$A$1:$BK$1003,RelGegevens!$A686+'Data LMA'!$A$2,RelGegevens!M$2)="","",INDEX('Afvalgegevens LMA'!$A$1:$BK$1003,RelGegevens!$A686+'Data LMA'!$A$2,RelGegevens!M$2))</f>
        <v/>
      </c>
    </row>
    <row r="687" spans="1:13" x14ac:dyDescent="0.25">
      <c r="A687" s="8">
        <f t="shared" si="66"/>
        <v>685</v>
      </c>
      <c r="B687" s="8" t="str">
        <f t="shared" si="67"/>
        <v/>
      </c>
      <c r="C687" s="8" t="str">
        <f t="shared" si="68"/>
        <v/>
      </c>
      <c r="D687" s="5">
        <f t="shared" si="69"/>
        <v>-1</v>
      </c>
      <c r="E687" s="5">
        <f t="shared" si="70"/>
        <v>-1</v>
      </c>
      <c r="F687" s="5" t="str">
        <f t="shared" si="71"/>
        <v/>
      </c>
      <c r="G687" s="5" t="str">
        <f>IF(INDEX('Afvalgegevens LMA'!$A$1:$BK$1003,RelGegevens!$A687+'Data LMA'!$A$2,RelGegevens!G$2)="","",INDEX('Afvalgegevens LMA'!$A$1:$BK$1003,RelGegevens!$A687+'Data LMA'!$A$2,RelGegevens!G$2))</f>
        <v/>
      </c>
      <c r="H687" s="5" t="str">
        <f>IF(INDEX('Afvalgegevens LMA'!$A$1:$BK$1003,RelGegevens!$A687+'Data LMA'!$A$2,RelGegevens!H$2)="","",INDEX('Afvalgegevens LMA'!$A$1:$BK$1003,RelGegevens!$A687+'Data LMA'!$A$2,RelGegevens!H$2))</f>
        <v/>
      </c>
      <c r="I687" s="5" t="str">
        <f>IF(INDEX('Afvalgegevens LMA'!$A$1:$BK$1003,RelGegevens!$A687+'Data LMA'!$A$2,RelGegevens!I$2)="","",INDEX('Afvalgegevens LMA'!$A$1:$BK$1003,RelGegevens!$A687+'Data LMA'!$A$2,RelGegevens!I$2))</f>
        <v/>
      </c>
      <c r="J687" s="5" t="str">
        <f>IF(INDEX('Afvalgegevens LMA'!$A$1:$BK$1003,RelGegevens!$A687+'Data LMA'!$A$2,RelGegevens!J$2)="","",INDEX('Afvalgegevens LMA'!$A$1:$BK$1003,RelGegevens!$A687+'Data LMA'!$A$2,RelGegevens!J$2))</f>
        <v/>
      </c>
      <c r="K687" s="5" t="str">
        <f>IF(INDEX('Afvalgegevens LMA'!$A$1:$BK$1003,RelGegevens!$A687+'Data LMA'!$A$2,RelGegevens!K$2)="","",INDEX('Afvalgegevens LMA'!$A$1:$BK$1003,RelGegevens!$A687+'Data LMA'!$A$2,RelGegevens!K$2))</f>
        <v/>
      </c>
      <c r="L687" s="5" t="str">
        <f>IF(INDEX('Afvalgegevens LMA'!$A$1:$BK$1003,RelGegevens!$A687+'Data LMA'!$A$2,RelGegevens!L$2)="","",INDEX('Afvalgegevens LMA'!$A$1:$BK$1003,RelGegevens!$A687+'Data LMA'!$A$2,RelGegevens!L$2))</f>
        <v/>
      </c>
      <c r="M687" s="5" t="str">
        <f>IF(INDEX('Afvalgegevens LMA'!$A$1:$BK$1003,RelGegevens!$A687+'Data LMA'!$A$2,RelGegevens!M$2)="","",INDEX('Afvalgegevens LMA'!$A$1:$BK$1003,RelGegevens!$A687+'Data LMA'!$A$2,RelGegevens!M$2))</f>
        <v/>
      </c>
    </row>
    <row r="688" spans="1:13" x14ac:dyDescent="0.25">
      <c r="A688" s="8">
        <f t="shared" si="66"/>
        <v>686</v>
      </c>
      <c r="B688" s="8" t="str">
        <f t="shared" si="67"/>
        <v/>
      </c>
      <c r="C688" s="8" t="str">
        <f t="shared" si="68"/>
        <v/>
      </c>
      <c r="D688" s="5">
        <f t="shared" si="69"/>
        <v>-1</v>
      </c>
      <c r="E688" s="5">
        <f t="shared" si="70"/>
        <v>-1</v>
      </c>
      <c r="F688" s="5" t="str">
        <f t="shared" si="71"/>
        <v/>
      </c>
      <c r="G688" s="5" t="str">
        <f>IF(INDEX('Afvalgegevens LMA'!$A$1:$BK$1003,RelGegevens!$A688+'Data LMA'!$A$2,RelGegevens!G$2)="","",INDEX('Afvalgegevens LMA'!$A$1:$BK$1003,RelGegevens!$A688+'Data LMA'!$A$2,RelGegevens!G$2))</f>
        <v/>
      </c>
      <c r="H688" s="5" t="str">
        <f>IF(INDEX('Afvalgegevens LMA'!$A$1:$BK$1003,RelGegevens!$A688+'Data LMA'!$A$2,RelGegevens!H$2)="","",INDEX('Afvalgegevens LMA'!$A$1:$BK$1003,RelGegevens!$A688+'Data LMA'!$A$2,RelGegevens!H$2))</f>
        <v/>
      </c>
      <c r="I688" s="5" t="str">
        <f>IF(INDEX('Afvalgegevens LMA'!$A$1:$BK$1003,RelGegevens!$A688+'Data LMA'!$A$2,RelGegevens!I$2)="","",INDEX('Afvalgegevens LMA'!$A$1:$BK$1003,RelGegevens!$A688+'Data LMA'!$A$2,RelGegevens!I$2))</f>
        <v/>
      </c>
      <c r="J688" s="5" t="str">
        <f>IF(INDEX('Afvalgegevens LMA'!$A$1:$BK$1003,RelGegevens!$A688+'Data LMA'!$A$2,RelGegevens!J$2)="","",INDEX('Afvalgegevens LMA'!$A$1:$BK$1003,RelGegevens!$A688+'Data LMA'!$A$2,RelGegevens!J$2))</f>
        <v/>
      </c>
      <c r="K688" s="5" t="str">
        <f>IF(INDEX('Afvalgegevens LMA'!$A$1:$BK$1003,RelGegevens!$A688+'Data LMA'!$A$2,RelGegevens!K$2)="","",INDEX('Afvalgegevens LMA'!$A$1:$BK$1003,RelGegevens!$A688+'Data LMA'!$A$2,RelGegevens!K$2))</f>
        <v/>
      </c>
      <c r="L688" s="5" t="str">
        <f>IF(INDEX('Afvalgegevens LMA'!$A$1:$BK$1003,RelGegevens!$A688+'Data LMA'!$A$2,RelGegevens!L$2)="","",INDEX('Afvalgegevens LMA'!$A$1:$BK$1003,RelGegevens!$A688+'Data LMA'!$A$2,RelGegevens!L$2))</f>
        <v/>
      </c>
      <c r="M688" s="5" t="str">
        <f>IF(INDEX('Afvalgegevens LMA'!$A$1:$BK$1003,RelGegevens!$A688+'Data LMA'!$A$2,RelGegevens!M$2)="","",INDEX('Afvalgegevens LMA'!$A$1:$BK$1003,RelGegevens!$A688+'Data LMA'!$A$2,RelGegevens!M$2))</f>
        <v/>
      </c>
    </row>
    <row r="689" spans="1:13" x14ac:dyDescent="0.25">
      <c r="A689" s="8">
        <f t="shared" si="66"/>
        <v>687</v>
      </c>
      <c r="B689" s="8" t="str">
        <f t="shared" si="67"/>
        <v/>
      </c>
      <c r="C689" s="8" t="str">
        <f t="shared" si="68"/>
        <v/>
      </c>
      <c r="D689" s="5">
        <f t="shared" si="69"/>
        <v>-1</v>
      </c>
      <c r="E689" s="5">
        <f t="shared" si="70"/>
        <v>-1</v>
      </c>
      <c r="F689" s="5" t="str">
        <f t="shared" si="71"/>
        <v/>
      </c>
      <c r="G689" s="5" t="str">
        <f>IF(INDEX('Afvalgegevens LMA'!$A$1:$BK$1003,RelGegevens!$A689+'Data LMA'!$A$2,RelGegevens!G$2)="","",INDEX('Afvalgegevens LMA'!$A$1:$BK$1003,RelGegevens!$A689+'Data LMA'!$A$2,RelGegevens!G$2))</f>
        <v/>
      </c>
      <c r="H689" s="5" t="str">
        <f>IF(INDEX('Afvalgegevens LMA'!$A$1:$BK$1003,RelGegevens!$A689+'Data LMA'!$A$2,RelGegevens!H$2)="","",INDEX('Afvalgegevens LMA'!$A$1:$BK$1003,RelGegevens!$A689+'Data LMA'!$A$2,RelGegevens!H$2))</f>
        <v/>
      </c>
      <c r="I689" s="5" t="str">
        <f>IF(INDEX('Afvalgegevens LMA'!$A$1:$BK$1003,RelGegevens!$A689+'Data LMA'!$A$2,RelGegevens!I$2)="","",INDEX('Afvalgegevens LMA'!$A$1:$BK$1003,RelGegevens!$A689+'Data LMA'!$A$2,RelGegevens!I$2))</f>
        <v/>
      </c>
      <c r="J689" s="5" t="str">
        <f>IF(INDEX('Afvalgegevens LMA'!$A$1:$BK$1003,RelGegevens!$A689+'Data LMA'!$A$2,RelGegevens!J$2)="","",INDEX('Afvalgegevens LMA'!$A$1:$BK$1003,RelGegevens!$A689+'Data LMA'!$A$2,RelGegevens!J$2))</f>
        <v/>
      </c>
      <c r="K689" s="5" t="str">
        <f>IF(INDEX('Afvalgegevens LMA'!$A$1:$BK$1003,RelGegevens!$A689+'Data LMA'!$A$2,RelGegevens!K$2)="","",INDEX('Afvalgegevens LMA'!$A$1:$BK$1003,RelGegevens!$A689+'Data LMA'!$A$2,RelGegevens!K$2))</f>
        <v/>
      </c>
      <c r="L689" s="5" t="str">
        <f>IF(INDEX('Afvalgegevens LMA'!$A$1:$BK$1003,RelGegevens!$A689+'Data LMA'!$A$2,RelGegevens!L$2)="","",INDEX('Afvalgegevens LMA'!$A$1:$BK$1003,RelGegevens!$A689+'Data LMA'!$A$2,RelGegevens!L$2))</f>
        <v/>
      </c>
      <c r="M689" s="5" t="str">
        <f>IF(INDEX('Afvalgegevens LMA'!$A$1:$BK$1003,RelGegevens!$A689+'Data LMA'!$A$2,RelGegevens!M$2)="","",INDEX('Afvalgegevens LMA'!$A$1:$BK$1003,RelGegevens!$A689+'Data LMA'!$A$2,RelGegevens!M$2))</f>
        <v/>
      </c>
    </row>
    <row r="690" spans="1:13" x14ac:dyDescent="0.25">
      <c r="A690" s="8">
        <f t="shared" si="66"/>
        <v>688</v>
      </c>
      <c r="B690" s="8" t="str">
        <f t="shared" si="67"/>
        <v/>
      </c>
      <c r="C690" s="8" t="str">
        <f t="shared" si="68"/>
        <v/>
      </c>
      <c r="D690" s="5">
        <f t="shared" si="69"/>
        <v>-1</v>
      </c>
      <c r="E690" s="5">
        <f t="shared" si="70"/>
        <v>-1</v>
      </c>
      <c r="F690" s="5" t="str">
        <f t="shared" si="71"/>
        <v/>
      </c>
      <c r="G690" s="5" t="str">
        <f>IF(INDEX('Afvalgegevens LMA'!$A$1:$BK$1003,RelGegevens!$A690+'Data LMA'!$A$2,RelGegevens!G$2)="","",INDEX('Afvalgegevens LMA'!$A$1:$BK$1003,RelGegevens!$A690+'Data LMA'!$A$2,RelGegevens!G$2))</f>
        <v/>
      </c>
      <c r="H690" s="5" t="str">
        <f>IF(INDEX('Afvalgegevens LMA'!$A$1:$BK$1003,RelGegevens!$A690+'Data LMA'!$A$2,RelGegevens!H$2)="","",INDEX('Afvalgegevens LMA'!$A$1:$BK$1003,RelGegevens!$A690+'Data LMA'!$A$2,RelGegevens!H$2))</f>
        <v/>
      </c>
      <c r="I690" s="5" t="str">
        <f>IF(INDEX('Afvalgegevens LMA'!$A$1:$BK$1003,RelGegevens!$A690+'Data LMA'!$A$2,RelGegevens!I$2)="","",INDEX('Afvalgegevens LMA'!$A$1:$BK$1003,RelGegevens!$A690+'Data LMA'!$A$2,RelGegevens!I$2))</f>
        <v/>
      </c>
      <c r="J690" s="5" t="str">
        <f>IF(INDEX('Afvalgegevens LMA'!$A$1:$BK$1003,RelGegevens!$A690+'Data LMA'!$A$2,RelGegevens!J$2)="","",INDEX('Afvalgegevens LMA'!$A$1:$BK$1003,RelGegevens!$A690+'Data LMA'!$A$2,RelGegevens!J$2))</f>
        <v/>
      </c>
      <c r="K690" s="5" t="str">
        <f>IF(INDEX('Afvalgegevens LMA'!$A$1:$BK$1003,RelGegevens!$A690+'Data LMA'!$A$2,RelGegevens!K$2)="","",INDEX('Afvalgegevens LMA'!$A$1:$BK$1003,RelGegevens!$A690+'Data LMA'!$A$2,RelGegevens!K$2))</f>
        <v/>
      </c>
      <c r="L690" s="5" t="str">
        <f>IF(INDEX('Afvalgegevens LMA'!$A$1:$BK$1003,RelGegevens!$A690+'Data LMA'!$A$2,RelGegevens!L$2)="","",INDEX('Afvalgegevens LMA'!$A$1:$BK$1003,RelGegevens!$A690+'Data LMA'!$A$2,RelGegevens!L$2))</f>
        <v/>
      </c>
      <c r="M690" s="5" t="str">
        <f>IF(INDEX('Afvalgegevens LMA'!$A$1:$BK$1003,RelGegevens!$A690+'Data LMA'!$A$2,RelGegevens!M$2)="","",INDEX('Afvalgegevens LMA'!$A$1:$BK$1003,RelGegevens!$A690+'Data LMA'!$A$2,RelGegevens!M$2))</f>
        <v/>
      </c>
    </row>
    <row r="691" spans="1:13" x14ac:dyDescent="0.25">
      <c r="A691" s="8">
        <f t="shared" si="66"/>
        <v>689</v>
      </c>
      <c r="B691" s="8" t="str">
        <f t="shared" si="67"/>
        <v/>
      </c>
      <c r="C691" s="8" t="str">
        <f t="shared" si="68"/>
        <v/>
      </c>
      <c r="D691" s="5">
        <f t="shared" si="69"/>
        <v>-1</v>
      </c>
      <c r="E691" s="5">
        <f t="shared" si="70"/>
        <v>-1</v>
      </c>
      <c r="F691" s="5" t="str">
        <f t="shared" si="71"/>
        <v/>
      </c>
      <c r="G691" s="5" t="str">
        <f>IF(INDEX('Afvalgegevens LMA'!$A$1:$BK$1003,RelGegevens!$A691+'Data LMA'!$A$2,RelGegevens!G$2)="","",INDEX('Afvalgegevens LMA'!$A$1:$BK$1003,RelGegevens!$A691+'Data LMA'!$A$2,RelGegevens!G$2))</f>
        <v/>
      </c>
      <c r="H691" s="5" t="str">
        <f>IF(INDEX('Afvalgegevens LMA'!$A$1:$BK$1003,RelGegevens!$A691+'Data LMA'!$A$2,RelGegevens!H$2)="","",INDEX('Afvalgegevens LMA'!$A$1:$BK$1003,RelGegevens!$A691+'Data LMA'!$A$2,RelGegevens!H$2))</f>
        <v/>
      </c>
      <c r="I691" s="5" t="str">
        <f>IF(INDEX('Afvalgegevens LMA'!$A$1:$BK$1003,RelGegevens!$A691+'Data LMA'!$A$2,RelGegevens!I$2)="","",INDEX('Afvalgegevens LMA'!$A$1:$BK$1003,RelGegevens!$A691+'Data LMA'!$A$2,RelGegevens!I$2))</f>
        <v/>
      </c>
      <c r="J691" s="5" t="str">
        <f>IF(INDEX('Afvalgegevens LMA'!$A$1:$BK$1003,RelGegevens!$A691+'Data LMA'!$A$2,RelGegevens!J$2)="","",INDEX('Afvalgegevens LMA'!$A$1:$BK$1003,RelGegevens!$A691+'Data LMA'!$A$2,RelGegevens!J$2))</f>
        <v/>
      </c>
      <c r="K691" s="5" t="str">
        <f>IF(INDEX('Afvalgegevens LMA'!$A$1:$BK$1003,RelGegevens!$A691+'Data LMA'!$A$2,RelGegevens!K$2)="","",INDEX('Afvalgegevens LMA'!$A$1:$BK$1003,RelGegevens!$A691+'Data LMA'!$A$2,RelGegevens!K$2))</f>
        <v/>
      </c>
      <c r="L691" s="5" t="str">
        <f>IF(INDEX('Afvalgegevens LMA'!$A$1:$BK$1003,RelGegevens!$A691+'Data LMA'!$A$2,RelGegevens!L$2)="","",INDEX('Afvalgegevens LMA'!$A$1:$BK$1003,RelGegevens!$A691+'Data LMA'!$A$2,RelGegevens!L$2))</f>
        <v/>
      </c>
      <c r="M691" s="5" t="str">
        <f>IF(INDEX('Afvalgegevens LMA'!$A$1:$BK$1003,RelGegevens!$A691+'Data LMA'!$A$2,RelGegevens!M$2)="","",INDEX('Afvalgegevens LMA'!$A$1:$BK$1003,RelGegevens!$A691+'Data LMA'!$A$2,RelGegevens!M$2))</f>
        <v/>
      </c>
    </row>
    <row r="692" spans="1:13" x14ac:dyDescent="0.25">
      <c r="A692" s="8">
        <f t="shared" si="66"/>
        <v>690</v>
      </c>
      <c r="B692" s="8" t="str">
        <f t="shared" si="67"/>
        <v/>
      </c>
      <c r="C692" s="8" t="str">
        <f t="shared" si="68"/>
        <v/>
      </c>
      <c r="D692" s="5">
        <f t="shared" si="69"/>
        <v>-1</v>
      </c>
      <c r="E692" s="5">
        <f t="shared" si="70"/>
        <v>-1</v>
      </c>
      <c r="F692" s="5" t="str">
        <f t="shared" si="71"/>
        <v/>
      </c>
      <c r="G692" s="5" t="str">
        <f>IF(INDEX('Afvalgegevens LMA'!$A$1:$BK$1003,RelGegevens!$A692+'Data LMA'!$A$2,RelGegevens!G$2)="","",INDEX('Afvalgegevens LMA'!$A$1:$BK$1003,RelGegevens!$A692+'Data LMA'!$A$2,RelGegevens!G$2))</f>
        <v/>
      </c>
      <c r="H692" s="5" t="str">
        <f>IF(INDEX('Afvalgegevens LMA'!$A$1:$BK$1003,RelGegevens!$A692+'Data LMA'!$A$2,RelGegevens!H$2)="","",INDEX('Afvalgegevens LMA'!$A$1:$BK$1003,RelGegevens!$A692+'Data LMA'!$A$2,RelGegevens!H$2))</f>
        <v/>
      </c>
      <c r="I692" s="5" t="str">
        <f>IF(INDEX('Afvalgegevens LMA'!$A$1:$BK$1003,RelGegevens!$A692+'Data LMA'!$A$2,RelGegevens!I$2)="","",INDEX('Afvalgegevens LMA'!$A$1:$BK$1003,RelGegevens!$A692+'Data LMA'!$A$2,RelGegevens!I$2))</f>
        <v/>
      </c>
      <c r="J692" s="5" t="str">
        <f>IF(INDEX('Afvalgegevens LMA'!$A$1:$BK$1003,RelGegevens!$A692+'Data LMA'!$A$2,RelGegevens!J$2)="","",INDEX('Afvalgegevens LMA'!$A$1:$BK$1003,RelGegevens!$A692+'Data LMA'!$A$2,RelGegevens!J$2))</f>
        <v/>
      </c>
      <c r="K692" s="5" t="str">
        <f>IF(INDEX('Afvalgegevens LMA'!$A$1:$BK$1003,RelGegevens!$A692+'Data LMA'!$A$2,RelGegevens!K$2)="","",INDEX('Afvalgegevens LMA'!$A$1:$BK$1003,RelGegevens!$A692+'Data LMA'!$A$2,RelGegevens!K$2))</f>
        <v/>
      </c>
      <c r="L692" s="5" t="str">
        <f>IF(INDEX('Afvalgegevens LMA'!$A$1:$BK$1003,RelGegevens!$A692+'Data LMA'!$A$2,RelGegevens!L$2)="","",INDEX('Afvalgegevens LMA'!$A$1:$BK$1003,RelGegevens!$A692+'Data LMA'!$A$2,RelGegevens!L$2))</f>
        <v/>
      </c>
      <c r="M692" s="5" t="str">
        <f>IF(INDEX('Afvalgegevens LMA'!$A$1:$BK$1003,RelGegevens!$A692+'Data LMA'!$A$2,RelGegevens!M$2)="","",INDEX('Afvalgegevens LMA'!$A$1:$BK$1003,RelGegevens!$A692+'Data LMA'!$A$2,RelGegevens!M$2))</f>
        <v/>
      </c>
    </row>
    <row r="693" spans="1:13" x14ac:dyDescent="0.25">
      <c r="A693" s="8">
        <f t="shared" si="66"/>
        <v>691</v>
      </c>
      <c r="B693" s="8" t="str">
        <f t="shared" si="67"/>
        <v/>
      </c>
      <c r="C693" s="8" t="str">
        <f t="shared" si="68"/>
        <v/>
      </c>
      <c r="D693" s="5">
        <f t="shared" si="69"/>
        <v>-1</v>
      </c>
      <c r="E693" s="5">
        <f t="shared" si="70"/>
        <v>-1</v>
      </c>
      <c r="F693" s="5" t="str">
        <f t="shared" si="71"/>
        <v/>
      </c>
      <c r="G693" s="5" t="str">
        <f>IF(INDEX('Afvalgegevens LMA'!$A$1:$BK$1003,RelGegevens!$A693+'Data LMA'!$A$2,RelGegevens!G$2)="","",INDEX('Afvalgegevens LMA'!$A$1:$BK$1003,RelGegevens!$A693+'Data LMA'!$A$2,RelGegevens!G$2))</f>
        <v/>
      </c>
      <c r="H693" s="5" t="str">
        <f>IF(INDEX('Afvalgegevens LMA'!$A$1:$BK$1003,RelGegevens!$A693+'Data LMA'!$A$2,RelGegevens!H$2)="","",INDEX('Afvalgegevens LMA'!$A$1:$BK$1003,RelGegevens!$A693+'Data LMA'!$A$2,RelGegevens!H$2))</f>
        <v/>
      </c>
      <c r="I693" s="5" t="str">
        <f>IF(INDEX('Afvalgegevens LMA'!$A$1:$BK$1003,RelGegevens!$A693+'Data LMA'!$A$2,RelGegevens!I$2)="","",INDEX('Afvalgegevens LMA'!$A$1:$BK$1003,RelGegevens!$A693+'Data LMA'!$A$2,RelGegevens!I$2))</f>
        <v/>
      </c>
      <c r="J693" s="5" t="str">
        <f>IF(INDEX('Afvalgegevens LMA'!$A$1:$BK$1003,RelGegevens!$A693+'Data LMA'!$A$2,RelGegevens!J$2)="","",INDEX('Afvalgegevens LMA'!$A$1:$BK$1003,RelGegevens!$A693+'Data LMA'!$A$2,RelGegevens!J$2))</f>
        <v/>
      </c>
      <c r="K693" s="5" t="str">
        <f>IF(INDEX('Afvalgegevens LMA'!$A$1:$BK$1003,RelGegevens!$A693+'Data LMA'!$A$2,RelGegevens!K$2)="","",INDEX('Afvalgegevens LMA'!$A$1:$BK$1003,RelGegevens!$A693+'Data LMA'!$A$2,RelGegevens!K$2))</f>
        <v/>
      </c>
      <c r="L693" s="5" t="str">
        <f>IF(INDEX('Afvalgegevens LMA'!$A$1:$BK$1003,RelGegevens!$A693+'Data LMA'!$A$2,RelGegevens!L$2)="","",INDEX('Afvalgegevens LMA'!$A$1:$BK$1003,RelGegevens!$A693+'Data LMA'!$A$2,RelGegevens!L$2))</f>
        <v/>
      </c>
      <c r="M693" s="5" t="str">
        <f>IF(INDEX('Afvalgegevens LMA'!$A$1:$BK$1003,RelGegevens!$A693+'Data LMA'!$A$2,RelGegevens!M$2)="","",INDEX('Afvalgegevens LMA'!$A$1:$BK$1003,RelGegevens!$A693+'Data LMA'!$A$2,RelGegevens!M$2))</f>
        <v/>
      </c>
    </row>
    <row r="694" spans="1:13" x14ac:dyDescent="0.25">
      <c r="A694" s="8">
        <f t="shared" si="66"/>
        <v>692</v>
      </c>
      <c r="B694" s="8" t="str">
        <f t="shared" si="67"/>
        <v/>
      </c>
      <c r="C694" s="8" t="str">
        <f t="shared" si="68"/>
        <v/>
      </c>
      <c r="D694" s="5">
        <f t="shared" si="69"/>
        <v>-1</v>
      </c>
      <c r="E694" s="5">
        <f t="shared" si="70"/>
        <v>-1</v>
      </c>
      <c r="F694" s="5" t="str">
        <f t="shared" si="71"/>
        <v/>
      </c>
      <c r="G694" s="5" t="str">
        <f>IF(INDEX('Afvalgegevens LMA'!$A$1:$BK$1003,RelGegevens!$A694+'Data LMA'!$A$2,RelGegevens!G$2)="","",INDEX('Afvalgegevens LMA'!$A$1:$BK$1003,RelGegevens!$A694+'Data LMA'!$A$2,RelGegevens!G$2))</f>
        <v/>
      </c>
      <c r="H694" s="5" t="str">
        <f>IF(INDEX('Afvalgegevens LMA'!$A$1:$BK$1003,RelGegevens!$A694+'Data LMA'!$A$2,RelGegevens!H$2)="","",INDEX('Afvalgegevens LMA'!$A$1:$BK$1003,RelGegevens!$A694+'Data LMA'!$A$2,RelGegevens!H$2))</f>
        <v/>
      </c>
      <c r="I694" s="5" t="str">
        <f>IF(INDEX('Afvalgegevens LMA'!$A$1:$BK$1003,RelGegevens!$A694+'Data LMA'!$A$2,RelGegevens!I$2)="","",INDEX('Afvalgegevens LMA'!$A$1:$BK$1003,RelGegevens!$A694+'Data LMA'!$A$2,RelGegevens!I$2))</f>
        <v/>
      </c>
      <c r="J694" s="5" t="str">
        <f>IF(INDEX('Afvalgegevens LMA'!$A$1:$BK$1003,RelGegevens!$A694+'Data LMA'!$A$2,RelGegevens!J$2)="","",INDEX('Afvalgegevens LMA'!$A$1:$BK$1003,RelGegevens!$A694+'Data LMA'!$A$2,RelGegevens!J$2))</f>
        <v/>
      </c>
      <c r="K694" s="5" t="str">
        <f>IF(INDEX('Afvalgegevens LMA'!$A$1:$BK$1003,RelGegevens!$A694+'Data LMA'!$A$2,RelGegevens!K$2)="","",INDEX('Afvalgegevens LMA'!$A$1:$BK$1003,RelGegevens!$A694+'Data LMA'!$A$2,RelGegevens!K$2))</f>
        <v/>
      </c>
      <c r="L694" s="5" t="str">
        <f>IF(INDEX('Afvalgegevens LMA'!$A$1:$BK$1003,RelGegevens!$A694+'Data LMA'!$A$2,RelGegevens!L$2)="","",INDEX('Afvalgegevens LMA'!$A$1:$BK$1003,RelGegevens!$A694+'Data LMA'!$A$2,RelGegevens!L$2))</f>
        <v/>
      </c>
      <c r="M694" s="5" t="str">
        <f>IF(INDEX('Afvalgegevens LMA'!$A$1:$BK$1003,RelGegevens!$A694+'Data LMA'!$A$2,RelGegevens!M$2)="","",INDEX('Afvalgegevens LMA'!$A$1:$BK$1003,RelGegevens!$A694+'Data LMA'!$A$2,RelGegevens!M$2))</f>
        <v/>
      </c>
    </row>
    <row r="695" spans="1:13" x14ac:dyDescent="0.25">
      <c r="A695" s="8">
        <f t="shared" si="66"/>
        <v>693</v>
      </c>
      <c r="B695" s="8" t="str">
        <f t="shared" si="67"/>
        <v/>
      </c>
      <c r="C695" s="8" t="str">
        <f t="shared" si="68"/>
        <v/>
      </c>
      <c r="D695" s="5">
        <f t="shared" si="69"/>
        <v>-1</v>
      </c>
      <c r="E695" s="5">
        <f t="shared" si="70"/>
        <v>-1</v>
      </c>
      <c r="F695" s="5" t="str">
        <f t="shared" si="71"/>
        <v/>
      </c>
      <c r="G695" s="5" t="str">
        <f>IF(INDEX('Afvalgegevens LMA'!$A$1:$BK$1003,RelGegevens!$A695+'Data LMA'!$A$2,RelGegevens!G$2)="","",INDEX('Afvalgegevens LMA'!$A$1:$BK$1003,RelGegevens!$A695+'Data LMA'!$A$2,RelGegevens!G$2))</f>
        <v/>
      </c>
      <c r="H695" s="5" t="str">
        <f>IF(INDEX('Afvalgegevens LMA'!$A$1:$BK$1003,RelGegevens!$A695+'Data LMA'!$A$2,RelGegevens!H$2)="","",INDEX('Afvalgegevens LMA'!$A$1:$BK$1003,RelGegevens!$A695+'Data LMA'!$A$2,RelGegevens!H$2))</f>
        <v/>
      </c>
      <c r="I695" s="5" t="str">
        <f>IF(INDEX('Afvalgegevens LMA'!$A$1:$BK$1003,RelGegevens!$A695+'Data LMA'!$A$2,RelGegevens!I$2)="","",INDEX('Afvalgegevens LMA'!$A$1:$BK$1003,RelGegevens!$A695+'Data LMA'!$A$2,RelGegevens!I$2))</f>
        <v/>
      </c>
      <c r="J695" s="5" t="str">
        <f>IF(INDEX('Afvalgegevens LMA'!$A$1:$BK$1003,RelGegevens!$A695+'Data LMA'!$A$2,RelGegevens!J$2)="","",INDEX('Afvalgegevens LMA'!$A$1:$BK$1003,RelGegevens!$A695+'Data LMA'!$A$2,RelGegevens!J$2))</f>
        <v/>
      </c>
      <c r="K695" s="5" t="str">
        <f>IF(INDEX('Afvalgegevens LMA'!$A$1:$BK$1003,RelGegevens!$A695+'Data LMA'!$A$2,RelGegevens!K$2)="","",INDEX('Afvalgegevens LMA'!$A$1:$BK$1003,RelGegevens!$A695+'Data LMA'!$A$2,RelGegevens!K$2))</f>
        <v/>
      </c>
      <c r="L695" s="5" t="str">
        <f>IF(INDEX('Afvalgegevens LMA'!$A$1:$BK$1003,RelGegevens!$A695+'Data LMA'!$A$2,RelGegevens!L$2)="","",INDEX('Afvalgegevens LMA'!$A$1:$BK$1003,RelGegevens!$A695+'Data LMA'!$A$2,RelGegevens!L$2))</f>
        <v/>
      </c>
      <c r="M695" s="5" t="str">
        <f>IF(INDEX('Afvalgegevens LMA'!$A$1:$BK$1003,RelGegevens!$A695+'Data LMA'!$A$2,RelGegevens!M$2)="","",INDEX('Afvalgegevens LMA'!$A$1:$BK$1003,RelGegevens!$A695+'Data LMA'!$A$2,RelGegevens!M$2))</f>
        <v/>
      </c>
    </row>
    <row r="696" spans="1:13" x14ac:dyDescent="0.25">
      <c r="A696" s="8">
        <f t="shared" si="66"/>
        <v>694</v>
      </c>
      <c r="B696" s="8" t="str">
        <f t="shared" si="67"/>
        <v/>
      </c>
      <c r="C696" s="8" t="str">
        <f t="shared" si="68"/>
        <v/>
      </c>
      <c r="D696" s="5">
        <f t="shared" si="69"/>
        <v>-1</v>
      </c>
      <c r="E696" s="5">
        <f t="shared" si="70"/>
        <v>-1</v>
      </c>
      <c r="F696" s="5" t="str">
        <f t="shared" si="71"/>
        <v/>
      </c>
      <c r="G696" s="5" t="str">
        <f>IF(INDEX('Afvalgegevens LMA'!$A$1:$BK$1003,RelGegevens!$A696+'Data LMA'!$A$2,RelGegevens!G$2)="","",INDEX('Afvalgegevens LMA'!$A$1:$BK$1003,RelGegevens!$A696+'Data LMA'!$A$2,RelGegevens!G$2))</f>
        <v/>
      </c>
      <c r="H696" s="5" t="str">
        <f>IF(INDEX('Afvalgegevens LMA'!$A$1:$BK$1003,RelGegevens!$A696+'Data LMA'!$A$2,RelGegevens!H$2)="","",INDEX('Afvalgegevens LMA'!$A$1:$BK$1003,RelGegevens!$A696+'Data LMA'!$A$2,RelGegevens!H$2))</f>
        <v/>
      </c>
      <c r="I696" s="5" t="str">
        <f>IF(INDEX('Afvalgegevens LMA'!$A$1:$BK$1003,RelGegevens!$A696+'Data LMA'!$A$2,RelGegevens!I$2)="","",INDEX('Afvalgegevens LMA'!$A$1:$BK$1003,RelGegevens!$A696+'Data LMA'!$A$2,RelGegevens!I$2))</f>
        <v/>
      </c>
      <c r="J696" s="5" t="str">
        <f>IF(INDEX('Afvalgegevens LMA'!$A$1:$BK$1003,RelGegevens!$A696+'Data LMA'!$A$2,RelGegevens!J$2)="","",INDEX('Afvalgegevens LMA'!$A$1:$BK$1003,RelGegevens!$A696+'Data LMA'!$A$2,RelGegevens!J$2))</f>
        <v/>
      </c>
      <c r="K696" s="5" t="str">
        <f>IF(INDEX('Afvalgegevens LMA'!$A$1:$BK$1003,RelGegevens!$A696+'Data LMA'!$A$2,RelGegevens!K$2)="","",INDEX('Afvalgegevens LMA'!$A$1:$BK$1003,RelGegevens!$A696+'Data LMA'!$A$2,RelGegevens!K$2))</f>
        <v/>
      </c>
      <c r="L696" s="5" t="str">
        <f>IF(INDEX('Afvalgegevens LMA'!$A$1:$BK$1003,RelGegevens!$A696+'Data LMA'!$A$2,RelGegevens!L$2)="","",INDEX('Afvalgegevens LMA'!$A$1:$BK$1003,RelGegevens!$A696+'Data LMA'!$A$2,RelGegevens!L$2))</f>
        <v/>
      </c>
      <c r="M696" s="5" t="str">
        <f>IF(INDEX('Afvalgegevens LMA'!$A$1:$BK$1003,RelGegevens!$A696+'Data LMA'!$A$2,RelGegevens!M$2)="","",INDEX('Afvalgegevens LMA'!$A$1:$BK$1003,RelGegevens!$A696+'Data LMA'!$A$2,RelGegevens!M$2))</f>
        <v/>
      </c>
    </row>
    <row r="697" spans="1:13" x14ac:dyDescent="0.25">
      <c r="A697" s="8">
        <f t="shared" si="66"/>
        <v>695</v>
      </c>
      <c r="B697" s="8" t="str">
        <f t="shared" si="67"/>
        <v/>
      </c>
      <c r="C697" s="8" t="str">
        <f t="shared" si="68"/>
        <v/>
      </c>
      <c r="D697" s="5">
        <f t="shared" si="69"/>
        <v>-1</v>
      </c>
      <c r="E697" s="5">
        <f t="shared" si="70"/>
        <v>-1</v>
      </c>
      <c r="F697" s="5" t="str">
        <f t="shared" si="71"/>
        <v/>
      </c>
      <c r="G697" s="5" t="str">
        <f>IF(INDEX('Afvalgegevens LMA'!$A$1:$BK$1003,RelGegevens!$A697+'Data LMA'!$A$2,RelGegevens!G$2)="","",INDEX('Afvalgegevens LMA'!$A$1:$BK$1003,RelGegevens!$A697+'Data LMA'!$A$2,RelGegevens!G$2))</f>
        <v/>
      </c>
      <c r="H697" s="5" t="str">
        <f>IF(INDEX('Afvalgegevens LMA'!$A$1:$BK$1003,RelGegevens!$A697+'Data LMA'!$A$2,RelGegevens!H$2)="","",INDEX('Afvalgegevens LMA'!$A$1:$BK$1003,RelGegevens!$A697+'Data LMA'!$A$2,RelGegevens!H$2))</f>
        <v/>
      </c>
      <c r="I697" s="5" t="str">
        <f>IF(INDEX('Afvalgegevens LMA'!$A$1:$BK$1003,RelGegevens!$A697+'Data LMA'!$A$2,RelGegevens!I$2)="","",INDEX('Afvalgegevens LMA'!$A$1:$BK$1003,RelGegevens!$A697+'Data LMA'!$A$2,RelGegevens!I$2))</f>
        <v/>
      </c>
      <c r="J697" s="5" t="str">
        <f>IF(INDEX('Afvalgegevens LMA'!$A$1:$BK$1003,RelGegevens!$A697+'Data LMA'!$A$2,RelGegevens!J$2)="","",INDEX('Afvalgegevens LMA'!$A$1:$BK$1003,RelGegevens!$A697+'Data LMA'!$A$2,RelGegevens!J$2))</f>
        <v/>
      </c>
      <c r="K697" s="5" t="str">
        <f>IF(INDEX('Afvalgegevens LMA'!$A$1:$BK$1003,RelGegevens!$A697+'Data LMA'!$A$2,RelGegevens!K$2)="","",INDEX('Afvalgegevens LMA'!$A$1:$BK$1003,RelGegevens!$A697+'Data LMA'!$A$2,RelGegevens!K$2))</f>
        <v/>
      </c>
      <c r="L697" s="5" t="str">
        <f>IF(INDEX('Afvalgegevens LMA'!$A$1:$BK$1003,RelGegevens!$A697+'Data LMA'!$A$2,RelGegevens!L$2)="","",INDEX('Afvalgegevens LMA'!$A$1:$BK$1003,RelGegevens!$A697+'Data LMA'!$A$2,RelGegevens!L$2))</f>
        <v/>
      </c>
      <c r="M697" s="5" t="str">
        <f>IF(INDEX('Afvalgegevens LMA'!$A$1:$BK$1003,RelGegevens!$A697+'Data LMA'!$A$2,RelGegevens!M$2)="","",INDEX('Afvalgegevens LMA'!$A$1:$BK$1003,RelGegevens!$A697+'Data LMA'!$A$2,RelGegevens!M$2))</f>
        <v/>
      </c>
    </row>
    <row r="698" spans="1:13" x14ac:dyDescent="0.25">
      <c r="A698" s="8">
        <f t="shared" si="66"/>
        <v>696</v>
      </c>
      <c r="B698" s="8" t="str">
        <f t="shared" si="67"/>
        <v/>
      </c>
      <c r="C698" s="8" t="str">
        <f t="shared" si="68"/>
        <v/>
      </c>
      <c r="D698" s="5">
        <f t="shared" si="69"/>
        <v>-1</v>
      </c>
      <c r="E698" s="5">
        <f t="shared" si="70"/>
        <v>-1</v>
      </c>
      <c r="F698" s="5" t="str">
        <f t="shared" si="71"/>
        <v/>
      </c>
      <c r="G698" s="5" t="str">
        <f>IF(INDEX('Afvalgegevens LMA'!$A$1:$BK$1003,RelGegevens!$A698+'Data LMA'!$A$2,RelGegevens!G$2)="","",INDEX('Afvalgegevens LMA'!$A$1:$BK$1003,RelGegevens!$A698+'Data LMA'!$A$2,RelGegevens!G$2))</f>
        <v/>
      </c>
      <c r="H698" s="5" t="str">
        <f>IF(INDEX('Afvalgegevens LMA'!$A$1:$BK$1003,RelGegevens!$A698+'Data LMA'!$A$2,RelGegevens!H$2)="","",INDEX('Afvalgegevens LMA'!$A$1:$BK$1003,RelGegevens!$A698+'Data LMA'!$A$2,RelGegevens!H$2))</f>
        <v/>
      </c>
      <c r="I698" s="5" t="str">
        <f>IF(INDEX('Afvalgegevens LMA'!$A$1:$BK$1003,RelGegevens!$A698+'Data LMA'!$A$2,RelGegevens!I$2)="","",INDEX('Afvalgegevens LMA'!$A$1:$BK$1003,RelGegevens!$A698+'Data LMA'!$A$2,RelGegevens!I$2))</f>
        <v/>
      </c>
      <c r="J698" s="5" t="str">
        <f>IF(INDEX('Afvalgegevens LMA'!$A$1:$BK$1003,RelGegevens!$A698+'Data LMA'!$A$2,RelGegevens!J$2)="","",INDEX('Afvalgegevens LMA'!$A$1:$BK$1003,RelGegevens!$A698+'Data LMA'!$A$2,RelGegevens!J$2))</f>
        <v/>
      </c>
      <c r="K698" s="5" t="str">
        <f>IF(INDEX('Afvalgegevens LMA'!$A$1:$BK$1003,RelGegevens!$A698+'Data LMA'!$A$2,RelGegevens!K$2)="","",INDEX('Afvalgegevens LMA'!$A$1:$BK$1003,RelGegevens!$A698+'Data LMA'!$A$2,RelGegevens!K$2))</f>
        <v/>
      </c>
      <c r="L698" s="5" t="str">
        <f>IF(INDEX('Afvalgegevens LMA'!$A$1:$BK$1003,RelGegevens!$A698+'Data LMA'!$A$2,RelGegevens!L$2)="","",INDEX('Afvalgegevens LMA'!$A$1:$BK$1003,RelGegevens!$A698+'Data LMA'!$A$2,RelGegevens!L$2))</f>
        <v/>
      </c>
      <c r="M698" s="5" t="str">
        <f>IF(INDEX('Afvalgegevens LMA'!$A$1:$BK$1003,RelGegevens!$A698+'Data LMA'!$A$2,RelGegevens!M$2)="","",INDEX('Afvalgegevens LMA'!$A$1:$BK$1003,RelGegevens!$A698+'Data LMA'!$A$2,RelGegevens!M$2))</f>
        <v/>
      </c>
    </row>
    <row r="699" spans="1:13" x14ac:dyDescent="0.25">
      <c r="A699" s="8">
        <f t="shared" si="66"/>
        <v>697</v>
      </c>
      <c r="B699" s="8" t="str">
        <f t="shared" si="67"/>
        <v/>
      </c>
      <c r="C699" s="8" t="str">
        <f t="shared" si="68"/>
        <v/>
      </c>
      <c r="D699" s="5">
        <f t="shared" si="69"/>
        <v>-1</v>
      </c>
      <c r="E699" s="5">
        <f t="shared" si="70"/>
        <v>-1</v>
      </c>
      <c r="F699" s="5" t="str">
        <f t="shared" si="71"/>
        <v/>
      </c>
      <c r="G699" s="5" t="str">
        <f>IF(INDEX('Afvalgegevens LMA'!$A$1:$BK$1003,RelGegevens!$A699+'Data LMA'!$A$2,RelGegevens!G$2)="","",INDEX('Afvalgegevens LMA'!$A$1:$BK$1003,RelGegevens!$A699+'Data LMA'!$A$2,RelGegevens!G$2))</f>
        <v/>
      </c>
      <c r="H699" s="5" t="str">
        <f>IF(INDEX('Afvalgegevens LMA'!$A$1:$BK$1003,RelGegevens!$A699+'Data LMA'!$A$2,RelGegevens!H$2)="","",INDEX('Afvalgegevens LMA'!$A$1:$BK$1003,RelGegevens!$A699+'Data LMA'!$A$2,RelGegevens!H$2))</f>
        <v/>
      </c>
      <c r="I699" s="5" t="str">
        <f>IF(INDEX('Afvalgegevens LMA'!$A$1:$BK$1003,RelGegevens!$A699+'Data LMA'!$A$2,RelGegevens!I$2)="","",INDEX('Afvalgegevens LMA'!$A$1:$BK$1003,RelGegevens!$A699+'Data LMA'!$A$2,RelGegevens!I$2))</f>
        <v/>
      </c>
      <c r="J699" s="5" t="str">
        <f>IF(INDEX('Afvalgegevens LMA'!$A$1:$BK$1003,RelGegevens!$A699+'Data LMA'!$A$2,RelGegevens!J$2)="","",INDEX('Afvalgegevens LMA'!$A$1:$BK$1003,RelGegevens!$A699+'Data LMA'!$A$2,RelGegevens!J$2))</f>
        <v/>
      </c>
      <c r="K699" s="5" t="str">
        <f>IF(INDEX('Afvalgegevens LMA'!$A$1:$BK$1003,RelGegevens!$A699+'Data LMA'!$A$2,RelGegevens!K$2)="","",INDEX('Afvalgegevens LMA'!$A$1:$BK$1003,RelGegevens!$A699+'Data LMA'!$A$2,RelGegevens!K$2))</f>
        <v/>
      </c>
      <c r="L699" s="5" t="str">
        <f>IF(INDEX('Afvalgegevens LMA'!$A$1:$BK$1003,RelGegevens!$A699+'Data LMA'!$A$2,RelGegevens!L$2)="","",INDEX('Afvalgegevens LMA'!$A$1:$BK$1003,RelGegevens!$A699+'Data LMA'!$A$2,RelGegevens!L$2))</f>
        <v/>
      </c>
      <c r="M699" s="5" t="str">
        <f>IF(INDEX('Afvalgegevens LMA'!$A$1:$BK$1003,RelGegevens!$A699+'Data LMA'!$A$2,RelGegevens!M$2)="","",INDEX('Afvalgegevens LMA'!$A$1:$BK$1003,RelGegevens!$A699+'Data LMA'!$A$2,RelGegevens!M$2))</f>
        <v/>
      </c>
    </row>
    <row r="700" spans="1:13" x14ac:dyDescent="0.25">
      <c r="A700" s="8">
        <f t="shared" si="66"/>
        <v>698</v>
      </c>
      <c r="B700" s="8" t="str">
        <f t="shared" si="67"/>
        <v/>
      </c>
      <c r="C700" s="8" t="str">
        <f t="shared" si="68"/>
        <v/>
      </c>
      <c r="D700" s="5">
        <f t="shared" si="69"/>
        <v>-1</v>
      </c>
      <c r="E700" s="5">
        <f t="shared" si="70"/>
        <v>-1</v>
      </c>
      <c r="F700" s="5" t="str">
        <f t="shared" si="71"/>
        <v/>
      </c>
      <c r="G700" s="5" t="str">
        <f>IF(INDEX('Afvalgegevens LMA'!$A$1:$BK$1003,RelGegevens!$A700+'Data LMA'!$A$2,RelGegevens!G$2)="","",INDEX('Afvalgegevens LMA'!$A$1:$BK$1003,RelGegevens!$A700+'Data LMA'!$A$2,RelGegevens!G$2))</f>
        <v/>
      </c>
      <c r="H700" s="5" t="str">
        <f>IF(INDEX('Afvalgegevens LMA'!$A$1:$BK$1003,RelGegevens!$A700+'Data LMA'!$A$2,RelGegevens!H$2)="","",INDEX('Afvalgegevens LMA'!$A$1:$BK$1003,RelGegevens!$A700+'Data LMA'!$A$2,RelGegevens!H$2))</f>
        <v/>
      </c>
      <c r="I700" s="5" t="str">
        <f>IF(INDEX('Afvalgegevens LMA'!$A$1:$BK$1003,RelGegevens!$A700+'Data LMA'!$A$2,RelGegevens!I$2)="","",INDEX('Afvalgegevens LMA'!$A$1:$BK$1003,RelGegevens!$A700+'Data LMA'!$A$2,RelGegevens!I$2))</f>
        <v/>
      </c>
      <c r="J700" s="5" t="str">
        <f>IF(INDEX('Afvalgegevens LMA'!$A$1:$BK$1003,RelGegevens!$A700+'Data LMA'!$A$2,RelGegevens!J$2)="","",INDEX('Afvalgegevens LMA'!$A$1:$BK$1003,RelGegevens!$A700+'Data LMA'!$A$2,RelGegevens!J$2))</f>
        <v/>
      </c>
      <c r="K700" s="5" t="str">
        <f>IF(INDEX('Afvalgegevens LMA'!$A$1:$BK$1003,RelGegevens!$A700+'Data LMA'!$A$2,RelGegevens!K$2)="","",INDEX('Afvalgegevens LMA'!$A$1:$BK$1003,RelGegevens!$A700+'Data LMA'!$A$2,RelGegevens!K$2))</f>
        <v/>
      </c>
      <c r="L700" s="5" t="str">
        <f>IF(INDEX('Afvalgegevens LMA'!$A$1:$BK$1003,RelGegevens!$A700+'Data LMA'!$A$2,RelGegevens!L$2)="","",INDEX('Afvalgegevens LMA'!$A$1:$BK$1003,RelGegevens!$A700+'Data LMA'!$A$2,RelGegevens!L$2))</f>
        <v/>
      </c>
      <c r="M700" s="5" t="str">
        <f>IF(INDEX('Afvalgegevens LMA'!$A$1:$BK$1003,RelGegevens!$A700+'Data LMA'!$A$2,RelGegevens!M$2)="","",INDEX('Afvalgegevens LMA'!$A$1:$BK$1003,RelGegevens!$A700+'Data LMA'!$A$2,RelGegevens!M$2))</f>
        <v/>
      </c>
    </row>
    <row r="701" spans="1:13" x14ac:dyDescent="0.25">
      <c r="A701" s="8">
        <f t="shared" si="66"/>
        <v>699</v>
      </c>
      <c r="B701" s="8" t="str">
        <f t="shared" si="67"/>
        <v/>
      </c>
      <c r="C701" s="8" t="str">
        <f t="shared" si="68"/>
        <v/>
      </c>
      <c r="D701" s="5">
        <f t="shared" si="69"/>
        <v>-1</v>
      </c>
      <c r="E701" s="5">
        <f t="shared" si="70"/>
        <v>-1</v>
      </c>
      <c r="F701" s="5" t="str">
        <f t="shared" si="71"/>
        <v/>
      </c>
      <c r="G701" s="5" t="str">
        <f>IF(INDEX('Afvalgegevens LMA'!$A$1:$BK$1003,RelGegevens!$A701+'Data LMA'!$A$2,RelGegevens!G$2)="","",INDEX('Afvalgegevens LMA'!$A$1:$BK$1003,RelGegevens!$A701+'Data LMA'!$A$2,RelGegevens!G$2))</f>
        <v/>
      </c>
      <c r="H701" s="5" t="str">
        <f>IF(INDEX('Afvalgegevens LMA'!$A$1:$BK$1003,RelGegevens!$A701+'Data LMA'!$A$2,RelGegevens!H$2)="","",INDEX('Afvalgegevens LMA'!$A$1:$BK$1003,RelGegevens!$A701+'Data LMA'!$A$2,RelGegevens!H$2))</f>
        <v/>
      </c>
      <c r="I701" s="5" t="str">
        <f>IF(INDEX('Afvalgegevens LMA'!$A$1:$BK$1003,RelGegevens!$A701+'Data LMA'!$A$2,RelGegevens!I$2)="","",INDEX('Afvalgegevens LMA'!$A$1:$BK$1003,RelGegevens!$A701+'Data LMA'!$A$2,RelGegevens!I$2))</f>
        <v/>
      </c>
      <c r="J701" s="5" t="str">
        <f>IF(INDEX('Afvalgegevens LMA'!$A$1:$BK$1003,RelGegevens!$A701+'Data LMA'!$A$2,RelGegevens!J$2)="","",INDEX('Afvalgegevens LMA'!$A$1:$BK$1003,RelGegevens!$A701+'Data LMA'!$A$2,RelGegevens!J$2))</f>
        <v/>
      </c>
      <c r="K701" s="5" t="str">
        <f>IF(INDEX('Afvalgegevens LMA'!$A$1:$BK$1003,RelGegevens!$A701+'Data LMA'!$A$2,RelGegevens!K$2)="","",INDEX('Afvalgegevens LMA'!$A$1:$BK$1003,RelGegevens!$A701+'Data LMA'!$A$2,RelGegevens!K$2))</f>
        <v/>
      </c>
      <c r="L701" s="5" t="str">
        <f>IF(INDEX('Afvalgegevens LMA'!$A$1:$BK$1003,RelGegevens!$A701+'Data LMA'!$A$2,RelGegevens!L$2)="","",INDEX('Afvalgegevens LMA'!$A$1:$BK$1003,RelGegevens!$A701+'Data LMA'!$A$2,RelGegevens!L$2))</f>
        <v/>
      </c>
      <c r="M701" s="5" t="str">
        <f>IF(INDEX('Afvalgegevens LMA'!$A$1:$BK$1003,RelGegevens!$A701+'Data LMA'!$A$2,RelGegevens!M$2)="","",INDEX('Afvalgegevens LMA'!$A$1:$BK$1003,RelGegevens!$A701+'Data LMA'!$A$2,RelGegevens!M$2))</f>
        <v/>
      </c>
    </row>
    <row r="702" spans="1:13" x14ac:dyDescent="0.25">
      <c r="A702" s="8">
        <f t="shared" si="66"/>
        <v>700</v>
      </c>
      <c r="B702" s="8" t="str">
        <f t="shared" si="67"/>
        <v/>
      </c>
      <c r="C702" s="8" t="str">
        <f t="shared" si="68"/>
        <v/>
      </c>
      <c r="D702" s="5">
        <f t="shared" si="69"/>
        <v>-1</v>
      </c>
      <c r="E702" s="5">
        <f t="shared" si="70"/>
        <v>-1</v>
      </c>
      <c r="F702" s="5" t="str">
        <f t="shared" si="71"/>
        <v/>
      </c>
      <c r="G702" s="5" t="str">
        <f>IF(INDEX('Afvalgegevens LMA'!$A$1:$BK$1003,RelGegevens!$A702+'Data LMA'!$A$2,RelGegevens!G$2)="","",INDEX('Afvalgegevens LMA'!$A$1:$BK$1003,RelGegevens!$A702+'Data LMA'!$A$2,RelGegevens!G$2))</f>
        <v/>
      </c>
      <c r="H702" s="5" t="str">
        <f>IF(INDEX('Afvalgegevens LMA'!$A$1:$BK$1003,RelGegevens!$A702+'Data LMA'!$A$2,RelGegevens!H$2)="","",INDEX('Afvalgegevens LMA'!$A$1:$BK$1003,RelGegevens!$A702+'Data LMA'!$A$2,RelGegevens!H$2))</f>
        <v/>
      </c>
      <c r="I702" s="5" t="str">
        <f>IF(INDEX('Afvalgegevens LMA'!$A$1:$BK$1003,RelGegevens!$A702+'Data LMA'!$A$2,RelGegevens!I$2)="","",INDEX('Afvalgegevens LMA'!$A$1:$BK$1003,RelGegevens!$A702+'Data LMA'!$A$2,RelGegevens!I$2))</f>
        <v/>
      </c>
      <c r="J702" s="5" t="str">
        <f>IF(INDEX('Afvalgegevens LMA'!$A$1:$BK$1003,RelGegevens!$A702+'Data LMA'!$A$2,RelGegevens!J$2)="","",INDEX('Afvalgegevens LMA'!$A$1:$BK$1003,RelGegevens!$A702+'Data LMA'!$A$2,RelGegevens!J$2))</f>
        <v/>
      </c>
      <c r="K702" s="5" t="str">
        <f>IF(INDEX('Afvalgegevens LMA'!$A$1:$BK$1003,RelGegevens!$A702+'Data LMA'!$A$2,RelGegevens!K$2)="","",INDEX('Afvalgegevens LMA'!$A$1:$BK$1003,RelGegevens!$A702+'Data LMA'!$A$2,RelGegevens!K$2))</f>
        <v/>
      </c>
      <c r="L702" s="5" t="str">
        <f>IF(INDEX('Afvalgegevens LMA'!$A$1:$BK$1003,RelGegevens!$A702+'Data LMA'!$A$2,RelGegevens!L$2)="","",INDEX('Afvalgegevens LMA'!$A$1:$BK$1003,RelGegevens!$A702+'Data LMA'!$A$2,RelGegevens!L$2))</f>
        <v/>
      </c>
      <c r="M702" s="5" t="str">
        <f>IF(INDEX('Afvalgegevens LMA'!$A$1:$BK$1003,RelGegevens!$A702+'Data LMA'!$A$2,RelGegevens!M$2)="","",INDEX('Afvalgegevens LMA'!$A$1:$BK$1003,RelGegevens!$A702+'Data LMA'!$A$2,RelGegevens!M$2))</f>
        <v/>
      </c>
    </row>
    <row r="703" spans="1:13" x14ac:dyDescent="0.25">
      <c r="A703" s="8">
        <f t="shared" si="66"/>
        <v>701</v>
      </c>
      <c r="B703" s="8" t="str">
        <f t="shared" si="67"/>
        <v/>
      </c>
      <c r="C703" s="8" t="str">
        <f t="shared" si="68"/>
        <v/>
      </c>
      <c r="D703" s="5">
        <f t="shared" si="69"/>
        <v>-1</v>
      </c>
      <c r="E703" s="5">
        <f t="shared" si="70"/>
        <v>-1</v>
      </c>
      <c r="F703" s="5" t="str">
        <f t="shared" si="71"/>
        <v/>
      </c>
      <c r="G703" s="5" t="str">
        <f>IF(INDEX('Afvalgegevens LMA'!$A$1:$BK$1003,RelGegevens!$A703+'Data LMA'!$A$2,RelGegevens!G$2)="","",INDEX('Afvalgegevens LMA'!$A$1:$BK$1003,RelGegevens!$A703+'Data LMA'!$A$2,RelGegevens!G$2))</f>
        <v/>
      </c>
      <c r="H703" s="5" t="str">
        <f>IF(INDEX('Afvalgegevens LMA'!$A$1:$BK$1003,RelGegevens!$A703+'Data LMA'!$A$2,RelGegevens!H$2)="","",INDEX('Afvalgegevens LMA'!$A$1:$BK$1003,RelGegevens!$A703+'Data LMA'!$A$2,RelGegevens!H$2))</f>
        <v/>
      </c>
      <c r="I703" s="5" t="str">
        <f>IF(INDEX('Afvalgegevens LMA'!$A$1:$BK$1003,RelGegevens!$A703+'Data LMA'!$A$2,RelGegevens!I$2)="","",INDEX('Afvalgegevens LMA'!$A$1:$BK$1003,RelGegevens!$A703+'Data LMA'!$A$2,RelGegevens!I$2))</f>
        <v/>
      </c>
      <c r="J703" s="5" t="str">
        <f>IF(INDEX('Afvalgegevens LMA'!$A$1:$BK$1003,RelGegevens!$A703+'Data LMA'!$A$2,RelGegevens!J$2)="","",INDEX('Afvalgegevens LMA'!$A$1:$BK$1003,RelGegevens!$A703+'Data LMA'!$A$2,RelGegevens!J$2))</f>
        <v/>
      </c>
      <c r="K703" s="5" t="str">
        <f>IF(INDEX('Afvalgegevens LMA'!$A$1:$BK$1003,RelGegevens!$A703+'Data LMA'!$A$2,RelGegevens!K$2)="","",INDEX('Afvalgegevens LMA'!$A$1:$BK$1003,RelGegevens!$A703+'Data LMA'!$A$2,RelGegevens!K$2))</f>
        <v/>
      </c>
      <c r="L703" s="5" t="str">
        <f>IF(INDEX('Afvalgegevens LMA'!$A$1:$BK$1003,RelGegevens!$A703+'Data LMA'!$A$2,RelGegevens!L$2)="","",INDEX('Afvalgegevens LMA'!$A$1:$BK$1003,RelGegevens!$A703+'Data LMA'!$A$2,RelGegevens!L$2))</f>
        <v/>
      </c>
      <c r="M703" s="5" t="str">
        <f>IF(INDEX('Afvalgegevens LMA'!$A$1:$BK$1003,RelGegevens!$A703+'Data LMA'!$A$2,RelGegevens!M$2)="","",INDEX('Afvalgegevens LMA'!$A$1:$BK$1003,RelGegevens!$A703+'Data LMA'!$A$2,RelGegevens!M$2))</f>
        <v/>
      </c>
    </row>
    <row r="704" spans="1:13" x14ac:dyDescent="0.25">
      <c r="A704" s="8">
        <f t="shared" si="66"/>
        <v>702</v>
      </c>
      <c r="B704" s="8" t="str">
        <f t="shared" si="67"/>
        <v/>
      </c>
      <c r="C704" s="8" t="str">
        <f t="shared" si="68"/>
        <v/>
      </c>
      <c r="D704" s="5">
        <f t="shared" si="69"/>
        <v>-1</v>
      </c>
      <c r="E704" s="5">
        <f t="shared" si="70"/>
        <v>-1</v>
      </c>
      <c r="F704" s="5" t="str">
        <f t="shared" si="71"/>
        <v/>
      </c>
      <c r="G704" s="5" t="str">
        <f>IF(INDEX('Afvalgegevens LMA'!$A$1:$BK$1003,RelGegevens!$A704+'Data LMA'!$A$2,RelGegevens!G$2)="","",INDEX('Afvalgegevens LMA'!$A$1:$BK$1003,RelGegevens!$A704+'Data LMA'!$A$2,RelGegevens!G$2))</f>
        <v/>
      </c>
      <c r="H704" s="5" t="str">
        <f>IF(INDEX('Afvalgegevens LMA'!$A$1:$BK$1003,RelGegevens!$A704+'Data LMA'!$A$2,RelGegevens!H$2)="","",INDEX('Afvalgegevens LMA'!$A$1:$BK$1003,RelGegevens!$A704+'Data LMA'!$A$2,RelGegevens!H$2))</f>
        <v/>
      </c>
      <c r="I704" s="5" t="str">
        <f>IF(INDEX('Afvalgegevens LMA'!$A$1:$BK$1003,RelGegevens!$A704+'Data LMA'!$A$2,RelGegevens!I$2)="","",INDEX('Afvalgegevens LMA'!$A$1:$BK$1003,RelGegevens!$A704+'Data LMA'!$A$2,RelGegevens!I$2))</f>
        <v/>
      </c>
      <c r="J704" s="5" t="str">
        <f>IF(INDEX('Afvalgegevens LMA'!$A$1:$BK$1003,RelGegevens!$A704+'Data LMA'!$A$2,RelGegevens!J$2)="","",INDEX('Afvalgegevens LMA'!$A$1:$BK$1003,RelGegevens!$A704+'Data LMA'!$A$2,RelGegevens!J$2))</f>
        <v/>
      </c>
      <c r="K704" s="5" t="str">
        <f>IF(INDEX('Afvalgegevens LMA'!$A$1:$BK$1003,RelGegevens!$A704+'Data LMA'!$A$2,RelGegevens!K$2)="","",INDEX('Afvalgegevens LMA'!$A$1:$BK$1003,RelGegevens!$A704+'Data LMA'!$A$2,RelGegevens!K$2))</f>
        <v/>
      </c>
      <c r="L704" s="5" t="str">
        <f>IF(INDEX('Afvalgegevens LMA'!$A$1:$BK$1003,RelGegevens!$A704+'Data LMA'!$A$2,RelGegevens!L$2)="","",INDEX('Afvalgegevens LMA'!$A$1:$BK$1003,RelGegevens!$A704+'Data LMA'!$A$2,RelGegevens!L$2))</f>
        <v/>
      </c>
      <c r="M704" s="5" t="str">
        <f>IF(INDEX('Afvalgegevens LMA'!$A$1:$BK$1003,RelGegevens!$A704+'Data LMA'!$A$2,RelGegevens!M$2)="","",INDEX('Afvalgegevens LMA'!$A$1:$BK$1003,RelGegevens!$A704+'Data LMA'!$A$2,RelGegevens!M$2))</f>
        <v/>
      </c>
    </row>
    <row r="705" spans="1:13" x14ac:dyDescent="0.25">
      <c r="A705" s="8">
        <f t="shared" si="66"/>
        <v>703</v>
      </c>
      <c r="B705" s="8" t="str">
        <f t="shared" si="67"/>
        <v/>
      </c>
      <c r="C705" s="8" t="str">
        <f t="shared" si="68"/>
        <v/>
      </c>
      <c r="D705" s="5">
        <f t="shared" si="69"/>
        <v>-1</v>
      </c>
      <c r="E705" s="5">
        <f t="shared" si="70"/>
        <v>-1</v>
      </c>
      <c r="F705" s="5" t="str">
        <f t="shared" si="71"/>
        <v/>
      </c>
      <c r="G705" s="5" t="str">
        <f>IF(INDEX('Afvalgegevens LMA'!$A$1:$BK$1003,RelGegevens!$A705+'Data LMA'!$A$2,RelGegevens!G$2)="","",INDEX('Afvalgegevens LMA'!$A$1:$BK$1003,RelGegevens!$A705+'Data LMA'!$A$2,RelGegevens!G$2))</f>
        <v/>
      </c>
      <c r="H705" s="5" t="str">
        <f>IF(INDEX('Afvalgegevens LMA'!$A$1:$BK$1003,RelGegevens!$A705+'Data LMA'!$A$2,RelGegevens!H$2)="","",INDEX('Afvalgegevens LMA'!$A$1:$BK$1003,RelGegevens!$A705+'Data LMA'!$A$2,RelGegevens!H$2))</f>
        <v/>
      </c>
      <c r="I705" s="5" t="str">
        <f>IF(INDEX('Afvalgegevens LMA'!$A$1:$BK$1003,RelGegevens!$A705+'Data LMA'!$A$2,RelGegevens!I$2)="","",INDEX('Afvalgegevens LMA'!$A$1:$BK$1003,RelGegevens!$A705+'Data LMA'!$A$2,RelGegevens!I$2))</f>
        <v/>
      </c>
      <c r="J705" s="5" t="str">
        <f>IF(INDEX('Afvalgegevens LMA'!$A$1:$BK$1003,RelGegevens!$A705+'Data LMA'!$A$2,RelGegevens!J$2)="","",INDEX('Afvalgegevens LMA'!$A$1:$BK$1003,RelGegevens!$A705+'Data LMA'!$A$2,RelGegevens!J$2))</f>
        <v/>
      </c>
      <c r="K705" s="5" t="str">
        <f>IF(INDEX('Afvalgegevens LMA'!$A$1:$BK$1003,RelGegevens!$A705+'Data LMA'!$A$2,RelGegevens!K$2)="","",INDEX('Afvalgegevens LMA'!$A$1:$BK$1003,RelGegevens!$A705+'Data LMA'!$A$2,RelGegevens!K$2))</f>
        <v/>
      </c>
      <c r="L705" s="5" t="str">
        <f>IF(INDEX('Afvalgegevens LMA'!$A$1:$BK$1003,RelGegevens!$A705+'Data LMA'!$A$2,RelGegevens!L$2)="","",INDEX('Afvalgegevens LMA'!$A$1:$BK$1003,RelGegevens!$A705+'Data LMA'!$A$2,RelGegevens!L$2))</f>
        <v/>
      </c>
      <c r="M705" s="5" t="str">
        <f>IF(INDEX('Afvalgegevens LMA'!$A$1:$BK$1003,RelGegevens!$A705+'Data LMA'!$A$2,RelGegevens!M$2)="","",INDEX('Afvalgegevens LMA'!$A$1:$BK$1003,RelGegevens!$A705+'Data LMA'!$A$2,RelGegevens!M$2))</f>
        <v/>
      </c>
    </row>
    <row r="706" spans="1:13" x14ac:dyDescent="0.25">
      <c r="A706" s="8">
        <f t="shared" si="66"/>
        <v>704</v>
      </c>
      <c r="B706" s="8" t="str">
        <f t="shared" si="67"/>
        <v/>
      </c>
      <c r="C706" s="8" t="str">
        <f t="shared" si="68"/>
        <v/>
      </c>
      <c r="D706" s="5">
        <f t="shared" si="69"/>
        <v>-1</v>
      </c>
      <c r="E706" s="5">
        <f t="shared" si="70"/>
        <v>-1</v>
      </c>
      <c r="F706" s="5" t="str">
        <f t="shared" si="71"/>
        <v/>
      </c>
      <c r="G706" s="5" t="str">
        <f>IF(INDEX('Afvalgegevens LMA'!$A$1:$BK$1003,RelGegevens!$A706+'Data LMA'!$A$2,RelGegevens!G$2)="","",INDEX('Afvalgegevens LMA'!$A$1:$BK$1003,RelGegevens!$A706+'Data LMA'!$A$2,RelGegevens!G$2))</f>
        <v/>
      </c>
      <c r="H706" s="5" t="str">
        <f>IF(INDEX('Afvalgegevens LMA'!$A$1:$BK$1003,RelGegevens!$A706+'Data LMA'!$A$2,RelGegevens!H$2)="","",INDEX('Afvalgegevens LMA'!$A$1:$BK$1003,RelGegevens!$A706+'Data LMA'!$A$2,RelGegevens!H$2))</f>
        <v/>
      </c>
      <c r="I706" s="5" t="str">
        <f>IF(INDEX('Afvalgegevens LMA'!$A$1:$BK$1003,RelGegevens!$A706+'Data LMA'!$A$2,RelGegevens!I$2)="","",INDEX('Afvalgegevens LMA'!$A$1:$BK$1003,RelGegevens!$A706+'Data LMA'!$A$2,RelGegevens!I$2))</f>
        <v/>
      </c>
      <c r="J706" s="5" t="str">
        <f>IF(INDEX('Afvalgegevens LMA'!$A$1:$BK$1003,RelGegevens!$A706+'Data LMA'!$A$2,RelGegevens!J$2)="","",INDEX('Afvalgegevens LMA'!$A$1:$BK$1003,RelGegevens!$A706+'Data LMA'!$A$2,RelGegevens!J$2))</f>
        <v/>
      </c>
      <c r="K706" s="5" t="str">
        <f>IF(INDEX('Afvalgegevens LMA'!$A$1:$BK$1003,RelGegevens!$A706+'Data LMA'!$A$2,RelGegevens!K$2)="","",INDEX('Afvalgegevens LMA'!$A$1:$BK$1003,RelGegevens!$A706+'Data LMA'!$A$2,RelGegevens!K$2))</f>
        <v/>
      </c>
      <c r="L706" s="5" t="str">
        <f>IF(INDEX('Afvalgegevens LMA'!$A$1:$BK$1003,RelGegevens!$A706+'Data LMA'!$A$2,RelGegevens!L$2)="","",INDEX('Afvalgegevens LMA'!$A$1:$BK$1003,RelGegevens!$A706+'Data LMA'!$A$2,RelGegevens!L$2))</f>
        <v/>
      </c>
      <c r="M706" s="5" t="str">
        <f>IF(INDEX('Afvalgegevens LMA'!$A$1:$BK$1003,RelGegevens!$A706+'Data LMA'!$A$2,RelGegevens!M$2)="","",INDEX('Afvalgegevens LMA'!$A$1:$BK$1003,RelGegevens!$A706+'Data LMA'!$A$2,RelGegevens!M$2))</f>
        <v/>
      </c>
    </row>
    <row r="707" spans="1:13" x14ac:dyDescent="0.25">
      <c r="A707" s="8">
        <f t="shared" si="66"/>
        <v>705</v>
      </c>
      <c r="B707" s="8" t="str">
        <f t="shared" si="67"/>
        <v/>
      </c>
      <c r="C707" s="8" t="str">
        <f t="shared" si="68"/>
        <v/>
      </c>
      <c r="D707" s="5">
        <f t="shared" si="69"/>
        <v>-1</v>
      </c>
      <c r="E707" s="5">
        <f t="shared" si="70"/>
        <v>-1</v>
      </c>
      <c r="F707" s="5" t="str">
        <f t="shared" si="71"/>
        <v/>
      </c>
      <c r="G707" s="5" t="str">
        <f>IF(INDEX('Afvalgegevens LMA'!$A$1:$BK$1003,RelGegevens!$A707+'Data LMA'!$A$2,RelGegevens!G$2)="","",INDEX('Afvalgegevens LMA'!$A$1:$BK$1003,RelGegevens!$A707+'Data LMA'!$A$2,RelGegevens!G$2))</f>
        <v/>
      </c>
      <c r="H707" s="5" t="str">
        <f>IF(INDEX('Afvalgegevens LMA'!$A$1:$BK$1003,RelGegevens!$A707+'Data LMA'!$A$2,RelGegevens!H$2)="","",INDEX('Afvalgegevens LMA'!$A$1:$BK$1003,RelGegevens!$A707+'Data LMA'!$A$2,RelGegevens!H$2))</f>
        <v/>
      </c>
      <c r="I707" s="5" t="str">
        <f>IF(INDEX('Afvalgegevens LMA'!$A$1:$BK$1003,RelGegevens!$A707+'Data LMA'!$A$2,RelGegevens!I$2)="","",INDEX('Afvalgegevens LMA'!$A$1:$BK$1003,RelGegevens!$A707+'Data LMA'!$A$2,RelGegevens!I$2))</f>
        <v/>
      </c>
      <c r="J707" s="5" t="str">
        <f>IF(INDEX('Afvalgegevens LMA'!$A$1:$BK$1003,RelGegevens!$A707+'Data LMA'!$A$2,RelGegevens!J$2)="","",INDEX('Afvalgegevens LMA'!$A$1:$BK$1003,RelGegevens!$A707+'Data LMA'!$A$2,RelGegevens!J$2))</f>
        <v/>
      </c>
      <c r="K707" s="5" t="str">
        <f>IF(INDEX('Afvalgegevens LMA'!$A$1:$BK$1003,RelGegevens!$A707+'Data LMA'!$A$2,RelGegevens!K$2)="","",INDEX('Afvalgegevens LMA'!$A$1:$BK$1003,RelGegevens!$A707+'Data LMA'!$A$2,RelGegevens!K$2))</f>
        <v/>
      </c>
      <c r="L707" s="5" t="str">
        <f>IF(INDEX('Afvalgegevens LMA'!$A$1:$BK$1003,RelGegevens!$A707+'Data LMA'!$A$2,RelGegevens!L$2)="","",INDEX('Afvalgegevens LMA'!$A$1:$BK$1003,RelGegevens!$A707+'Data LMA'!$A$2,RelGegevens!L$2))</f>
        <v/>
      </c>
      <c r="M707" s="5" t="str">
        <f>IF(INDEX('Afvalgegevens LMA'!$A$1:$BK$1003,RelGegevens!$A707+'Data LMA'!$A$2,RelGegevens!M$2)="","",INDEX('Afvalgegevens LMA'!$A$1:$BK$1003,RelGegevens!$A707+'Data LMA'!$A$2,RelGegevens!M$2))</f>
        <v/>
      </c>
    </row>
    <row r="708" spans="1:13" x14ac:dyDescent="0.25">
      <c r="A708" s="8">
        <f t="shared" si="66"/>
        <v>706</v>
      </c>
      <c r="B708" s="8" t="str">
        <f t="shared" si="67"/>
        <v/>
      </c>
      <c r="C708" s="8" t="str">
        <f t="shared" si="68"/>
        <v/>
      </c>
      <c r="D708" s="5">
        <f t="shared" si="69"/>
        <v>-1</v>
      </c>
      <c r="E708" s="5">
        <f t="shared" si="70"/>
        <v>-1</v>
      </c>
      <c r="F708" s="5" t="str">
        <f t="shared" si="71"/>
        <v/>
      </c>
      <c r="G708" s="5" t="str">
        <f>IF(INDEX('Afvalgegevens LMA'!$A$1:$BK$1003,RelGegevens!$A708+'Data LMA'!$A$2,RelGegevens!G$2)="","",INDEX('Afvalgegevens LMA'!$A$1:$BK$1003,RelGegevens!$A708+'Data LMA'!$A$2,RelGegevens!G$2))</f>
        <v/>
      </c>
      <c r="H708" s="5" t="str">
        <f>IF(INDEX('Afvalgegevens LMA'!$A$1:$BK$1003,RelGegevens!$A708+'Data LMA'!$A$2,RelGegevens!H$2)="","",INDEX('Afvalgegevens LMA'!$A$1:$BK$1003,RelGegevens!$A708+'Data LMA'!$A$2,RelGegevens!H$2))</f>
        <v/>
      </c>
      <c r="I708" s="5" t="str">
        <f>IF(INDEX('Afvalgegevens LMA'!$A$1:$BK$1003,RelGegevens!$A708+'Data LMA'!$A$2,RelGegevens!I$2)="","",INDEX('Afvalgegevens LMA'!$A$1:$BK$1003,RelGegevens!$A708+'Data LMA'!$A$2,RelGegevens!I$2))</f>
        <v/>
      </c>
      <c r="J708" s="5" t="str">
        <f>IF(INDEX('Afvalgegevens LMA'!$A$1:$BK$1003,RelGegevens!$A708+'Data LMA'!$A$2,RelGegevens!J$2)="","",INDEX('Afvalgegevens LMA'!$A$1:$BK$1003,RelGegevens!$A708+'Data LMA'!$A$2,RelGegevens!J$2))</f>
        <v/>
      </c>
      <c r="K708" s="5" t="str">
        <f>IF(INDEX('Afvalgegevens LMA'!$A$1:$BK$1003,RelGegevens!$A708+'Data LMA'!$A$2,RelGegevens!K$2)="","",INDEX('Afvalgegevens LMA'!$A$1:$BK$1003,RelGegevens!$A708+'Data LMA'!$A$2,RelGegevens!K$2))</f>
        <v/>
      </c>
      <c r="L708" s="5" t="str">
        <f>IF(INDEX('Afvalgegevens LMA'!$A$1:$BK$1003,RelGegevens!$A708+'Data LMA'!$A$2,RelGegevens!L$2)="","",INDEX('Afvalgegevens LMA'!$A$1:$BK$1003,RelGegevens!$A708+'Data LMA'!$A$2,RelGegevens!L$2))</f>
        <v/>
      </c>
      <c r="M708" s="5" t="str">
        <f>IF(INDEX('Afvalgegevens LMA'!$A$1:$BK$1003,RelGegevens!$A708+'Data LMA'!$A$2,RelGegevens!M$2)="","",INDEX('Afvalgegevens LMA'!$A$1:$BK$1003,RelGegevens!$A708+'Data LMA'!$A$2,RelGegevens!M$2))</f>
        <v/>
      </c>
    </row>
    <row r="709" spans="1:13" x14ac:dyDescent="0.25">
      <c r="A709" s="8">
        <f t="shared" si="66"/>
        <v>707</v>
      </c>
      <c r="B709" s="8" t="str">
        <f t="shared" si="67"/>
        <v/>
      </c>
      <c r="C709" s="8" t="str">
        <f t="shared" si="68"/>
        <v/>
      </c>
      <c r="D709" s="5">
        <f t="shared" si="69"/>
        <v>-1</v>
      </c>
      <c r="E709" s="5">
        <f t="shared" si="70"/>
        <v>-1</v>
      </c>
      <c r="F709" s="5" t="str">
        <f t="shared" si="71"/>
        <v/>
      </c>
      <c r="G709" s="5" t="str">
        <f>IF(INDEX('Afvalgegevens LMA'!$A$1:$BK$1003,RelGegevens!$A709+'Data LMA'!$A$2,RelGegevens!G$2)="","",INDEX('Afvalgegevens LMA'!$A$1:$BK$1003,RelGegevens!$A709+'Data LMA'!$A$2,RelGegevens!G$2))</f>
        <v/>
      </c>
      <c r="H709" s="5" t="str">
        <f>IF(INDEX('Afvalgegevens LMA'!$A$1:$BK$1003,RelGegevens!$A709+'Data LMA'!$A$2,RelGegevens!H$2)="","",INDEX('Afvalgegevens LMA'!$A$1:$BK$1003,RelGegevens!$A709+'Data LMA'!$A$2,RelGegevens!H$2))</f>
        <v/>
      </c>
      <c r="I709" s="5" t="str">
        <f>IF(INDEX('Afvalgegevens LMA'!$A$1:$BK$1003,RelGegevens!$A709+'Data LMA'!$A$2,RelGegevens!I$2)="","",INDEX('Afvalgegevens LMA'!$A$1:$BK$1003,RelGegevens!$A709+'Data LMA'!$A$2,RelGegevens!I$2))</f>
        <v/>
      </c>
      <c r="J709" s="5" t="str">
        <f>IF(INDEX('Afvalgegevens LMA'!$A$1:$BK$1003,RelGegevens!$A709+'Data LMA'!$A$2,RelGegevens!J$2)="","",INDEX('Afvalgegevens LMA'!$A$1:$BK$1003,RelGegevens!$A709+'Data LMA'!$A$2,RelGegevens!J$2))</f>
        <v/>
      </c>
      <c r="K709" s="5" t="str">
        <f>IF(INDEX('Afvalgegevens LMA'!$A$1:$BK$1003,RelGegevens!$A709+'Data LMA'!$A$2,RelGegevens!K$2)="","",INDEX('Afvalgegevens LMA'!$A$1:$BK$1003,RelGegevens!$A709+'Data LMA'!$A$2,RelGegevens!K$2))</f>
        <v/>
      </c>
      <c r="L709" s="5" t="str">
        <f>IF(INDEX('Afvalgegevens LMA'!$A$1:$BK$1003,RelGegevens!$A709+'Data LMA'!$A$2,RelGegevens!L$2)="","",INDEX('Afvalgegevens LMA'!$A$1:$BK$1003,RelGegevens!$A709+'Data LMA'!$A$2,RelGegevens!L$2))</f>
        <v/>
      </c>
      <c r="M709" s="5" t="str">
        <f>IF(INDEX('Afvalgegevens LMA'!$A$1:$BK$1003,RelGegevens!$A709+'Data LMA'!$A$2,RelGegevens!M$2)="","",INDEX('Afvalgegevens LMA'!$A$1:$BK$1003,RelGegevens!$A709+'Data LMA'!$A$2,RelGegevens!M$2))</f>
        <v/>
      </c>
    </row>
    <row r="710" spans="1:13" x14ac:dyDescent="0.25">
      <c r="A710" s="8">
        <f t="shared" si="66"/>
        <v>708</v>
      </c>
      <c r="B710" s="8" t="str">
        <f t="shared" si="67"/>
        <v/>
      </c>
      <c r="C710" s="8" t="str">
        <f t="shared" si="68"/>
        <v/>
      </c>
      <c r="D710" s="5">
        <f t="shared" si="69"/>
        <v>-1</v>
      </c>
      <c r="E710" s="5">
        <f t="shared" si="70"/>
        <v>-1</v>
      </c>
      <c r="F710" s="5" t="str">
        <f t="shared" si="71"/>
        <v/>
      </c>
      <c r="G710" s="5" t="str">
        <f>IF(INDEX('Afvalgegevens LMA'!$A$1:$BK$1003,RelGegevens!$A710+'Data LMA'!$A$2,RelGegevens!G$2)="","",INDEX('Afvalgegevens LMA'!$A$1:$BK$1003,RelGegevens!$A710+'Data LMA'!$A$2,RelGegevens!G$2))</f>
        <v/>
      </c>
      <c r="H710" s="5" t="str">
        <f>IF(INDEX('Afvalgegevens LMA'!$A$1:$BK$1003,RelGegevens!$A710+'Data LMA'!$A$2,RelGegevens!H$2)="","",INDEX('Afvalgegevens LMA'!$A$1:$BK$1003,RelGegevens!$A710+'Data LMA'!$A$2,RelGegevens!H$2))</f>
        <v/>
      </c>
      <c r="I710" s="5" t="str">
        <f>IF(INDEX('Afvalgegevens LMA'!$A$1:$BK$1003,RelGegevens!$A710+'Data LMA'!$A$2,RelGegevens!I$2)="","",INDEX('Afvalgegevens LMA'!$A$1:$BK$1003,RelGegevens!$A710+'Data LMA'!$A$2,RelGegevens!I$2))</f>
        <v/>
      </c>
      <c r="J710" s="5" t="str">
        <f>IF(INDEX('Afvalgegevens LMA'!$A$1:$BK$1003,RelGegevens!$A710+'Data LMA'!$A$2,RelGegevens!J$2)="","",INDEX('Afvalgegevens LMA'!$A$1:$BK$1003,RelGegevens!$A710+'Data LMA'!$A$2,RelGegevens!J$2))</f>
        <v/>
      </c>
      <c r="K710" s="5" t="str">
        <f>IF(INDEX('Afvalgegevens LMA'!$A$1:$BK$1003,RelGegevens!$A710+'Data LMA'!$A$2,RelGegevens!K$2)="","",INDEX('Afvalgegevens LMA'!$A$1:$BK$1003,RelGegevens!$A710+'Data LMA'!$A$2,RelGegevens!K$2))</f>
        <v/>
      </c>
      <c r="L710" s="5" t="str">
        <f>IF(INDEX('Afvalgegevens LMA'!$A$1:$BK$1003,RelGegevens!$A710+'Data LMA'!$A$2,RelGegevens!L$2)="","",INDEX('Afvalgegevens LMA'!$A$1:$BK$1003,RelGegevens!$A710+'Data LMA'!$A$2,RelGegevens!L$2))</f>
        <v/>
      </c>
      <c r="M710" s="5" t="str">
        <f>IF(INDEX('Afvalgegevens LMA'!$A$1:$BK$1003,RelGegevens!$A710+'Data LMA'!$A$2,RelGegevens!M$2)="","",INDEX('Afvalgegevens LMA'!$A$1:$BK$1003,RelGegevens!$A710+'Data LMA'!$A$2,RelGegevens!M$2))</f>
        <v/>
      </c>
    </row>
    <row r="711" spans="1:13" x14ac:dyDescent="0.25">
      <c r="A711" s="8">
        <f t="shared" si="66"/>
        <v>709</v>
      </c>
      <c r="B711" s="8" t="str">
        <f t="shared" si="67"/>
        <v/>
      </c>
      <c r="C711" s="8" t="str">
        <f t="shared" si="68"/>
        <v/>
      </c>
      <c r="D711" s="5">
        <f t="shared" si="69"/>
        <v>-1</v>
      </c>
      <c r="E711" s="5">
        <f t="shared" si="70"/>
        <v>-1</v>
      </c>
      <c r="F711" s="5" t="str">
        <f t="shared" si="71"/>
        <v/>
      </c>
      <c r="G711" s="5" t="str">
        <f>IF(INDEX('Afvalgegevens LMA'!$A$1:$BK$1003,RelGegevens!$A711+'Data LMA'!$A$2,RelGegevens!G$2)="","",INDEX('Afvalgegevens LMA'!$A$1:$BK$1003,RelGegevens!$A711+'Data LMA'!$A$2,RelGegevens!G$2))</f>
        <v/>
      </c>
      <c r="H711" s="5" t="str">
        <f>IF(INDEX('Afvalgegevens LMA'!$A$1:$BK$1003,RelGegevens!$A711+'Data LMA'!$A$2,RelGegevens!H$2)="","",INDEX('Afvalgegevens LMA'!$A$1:$BK$1003,RelGegevens!$A711+'Data LMA'!$A$2,RelGegevens!H$2))</f>
        <v/>
      </c>
      <c r="I711" s="5" t="str">
        <f>IF(INDEX('Afvalgegevens LMA'!$A$1:$BK$1003,RelGegevens!$A711+'Data LMA'!$A$2,RelGegevens!I$2)="","",INDEX('Afvalgegevens LMA'!$A$1:$BK$1003,RelGegevens!$A711+'Data LMA'!$A$2,RelGegevens!I$2))</f>
        <v/>
      </c>
      <c r="J711" s="5" t="str">
        <f>IF(INDEX('Afvalgegevens LMA'!$A$1:$BK$1003,RelGegevens!$A711+'Data LMA'!$A$2,RelGegevens!J$2)="","",INDEX('Afvalgegevens LMA'!$A$1:$BK$1003,RelGegevens!$A711+'Data LMA'!$A$2,RelGegevens!J$2))</f>
        <v/>
      </c>
      <c r="K711" s="5" t="str">
        <f>IF(INDEX('Afvalgegevens LMA'!$A$1:$BK$1003,RelGegevens!$A711+'Data LMA'!$A$2,RelGegevens!K$2)="","",INDEX('Afvalgegevens LMA'!$A$1:$BK$1003,RelGegevens!$A711+'Data LMA'!$A$2,RelGegevens!K$2))</f>
        <v/>
      </c>
      <c r="L711" s="5" t="str">
        <f>IF(INDEX('Afvalgegevens LMA'!$A$1:$BK$1003,RelGegevens!$A711+'Data LMA'!$A$2,RelGegevens!L$2)="","",INDEX('Afvalgegevens LMA'!$A$1:$BK$1003,RelGegevens!$A711+'Data LMA'!$A$2,RelGegevens!L$2))</f>
        <v/>
      </c>
      <c r="M711" s="5" t="str">
        <f>IF(INDEX('Afvalgegevens LMA'!$A$1:$BK$1003,RelGegevens!$A711+'Data LMA'!$A$2,RelGegevens!M$2)="","",INDEX('Afvalgegevens LMA'!$A$1:$BK$1003,RelGegevens!$A711+'Data LMA'!$A$2,RelGegevens!M$2))</f>
        <v/>
      </c>
    </row>
    <row r="712" spans="1:13" x14ac:dyDescent="0.25">
      <c r="A712" s="8">
        <f t="shared" si="66"/>
        <v>710</v>
      </c>
      <c r="B712" s="8" t="str">
        <f t="shared" si="67"/>
        <v/>
      </c>
      <c r="C712" s="8" t="str">
        <f t="shared" si="68"/>
        <v/>
      </c>
      <c r="D712" s="5">
        <f t="shared" si="69"/>
        <v>-1</v>
      </c>
      <c r="E712" s="5">
        <f t="shared" si="70"/>
        <v>-1</v>
      </c>
      <c r="F712" s="5" t="str">
        <f t="shared" si="71"/>
        <v/>
      </c>
      <c r="G712" s="5" t="str">
        <f>IF(INDEX('Afvalgegevens LMA'!$A$1:$BK$1003,RelGegevens!$A712+'Data LMA'!$A$2,RelGegevens!G$2)="","",INDEX('Afvalgegevens LMA'!$A$1:$BK$1003,RelGegevens!$A712+'Data LMA'!$A$2,RelGegevens!G$2))</f>
        <v/>
      </c>
      <c r="H712" s="5" t="str">
        <f>IF(INDEX('Afvalgegevens LMA'!$A$1:$BK$1003,RelGegevens!$A712+'Data LMA'!$A$2,RelGegevens!H$2)="","",INDEX('Afvalgegevens LMA'!$A$1:$BK$1003,RelGegevens!$A712+'Data LMA'!$A$2,RelGegevens!H$2))</f>
        <v/>
      </c>
      <c r="I712" s="5" t="str">
        <f>IF(INDEX('Afvalgegevens LMA'!$A$1:$BK$1003,RelGegevens!$A712+'Data LMA'!$A$2,RelGegevens!I$2)="","",INDEX('Afvalgegevens LMA'!$A$1:$BK$1003,RelGegevens!$A712+'Data LMA'!$A$2,RelGegevens!I$2))</f>
        <v/>
      </c>
      <c r="J712" s="5" t="str">
        <f>IF(INDEX('Afvalgegevens LMA'!$A$1:$BK$1003,RelGegevens!$A712+'Data LMA'!$A$2,RelGegevens!J$2)="","",INDEX('Afvalgegevens LMA'!$A$1:$BK$1003,RelGegevens!$A712+'Data LMA'!$A$2,RelGegevens!J$2))</f>
        <v/>
      </c>
      <c r="K712" s="5" t="str">
        <f>IF(INDEX('Afvalgegevens LMA'!$A$1:$BK$1003,RelGegevens!$A712+'Data LMA'!$A$2,RelGegevens!K$2)="","",INDEX('Afvalgegevens LMA'!$A$1:$BK$1003,RelGegevens!$A712+'Data LMA'!$A$2,RelGegevens!K$2))</f>
        <v/>
      </c>
      <c r="L712" s="5" t="str">
        <f>IF(INDEX('Afvalgegevens LMA'!$A$1:$BK$1003,RelGegevens!$A712+'Data LMA'!$A$2,RelGegevens!L$2)="","",INDEX('Afvalgegevens LMA'!$A$1:$BK$1003,RelGegevens!$A712+'Data LMA'!$A$2,RelGegevens!L$2))</f>
        <v/>
      </c>
      <c r="M712" s="5" t="str">
        <f>IF(INDEX('Afvalgegevens LMA'!$A$1:$BK$1003,RelGegevens!$A712+'Data LMA'!$A$2,RelGegevens!M$2)="","",INDEX('Afvalgegevens LMA'!$A$1:$BK$1003,RelGegevens!$A712+'Data LMA'!$A$2,RelGegevens!M$2))</f>
        <v/>
      </c>
    </row>
    <row r="713" spans="1:13" x14ac:dyDescent="0.25">
      <c r="A713" s="8">
        <f t="shared" si="66"/>
        <v>711</v>
      </c>
      <c r="B713" s="8" t="str">
        <f t="shared" si="67"/>
        <v/>
      </c>
      <c r="C713" s="8" t="str">
        <f t="shared" si="68"/>
        <v/>
      </c>
      <c r="D713" s="5">
        <f t="shared" si="69"/>
        <v>-1</v>
      </c>
      <c r="E713" s="5">
        <f t="shared" si="70"/>
        <v>-1</v>
      </c>
      <c r="F713" s="5" t="str">
        <f t="shared" si="71"/>
        <v/>
      </c>
      <c r="G713" s="5" t="str">
        <f>IF(INDEX('Afvalgegevens LMA'!$A$1:$BK$1003,RelGegevens!$A713+'Data LMA'!$A$2,RelGegevens!G$2)="","",INDEX('Afvalgegevens LMA'!$A$1:$BK$1003,RelGegevens!$A713+'Data LMA'!$A$2,RelGegevens!G$2))</f>
        <v/>
      </c>
      <c r="H713" s="5" t="str">
        <f>IF(INDEX('Afvalgegevens LMA'!$A$1:$BK$1003,RelGegevens!$A713+'Data LMA'!$A$2,RelGegevens!H$2)="","",INDEX('Afvalgegevens LMA'!$A$1:$BK$1003,RelGegevens!$A713+'Data LMA'!$A$2,RelGegevens!H$2))</f>
        <v/>
      </c>
      <c r="I713" s="5" t="str">
        <f>IF(INDEX('Afvalgegevens LMA'!$A$1:$BK$1003,RelGegevens!$A713+'Data LMA'!$A$2,RelGegevens!I$2)="","",INDEX('Afvalgegevens LMA'!$A$1:$BK$1003,RelGegevens!$A713+'Data LMA'!$A$2,RelGegevens!I$2))</f>
        <v/>
      </c>
      <c r="J713" s="5" t="str">
        <f>IF(INDEX('Afvalgegevens LMA'!$A$1:$BK$1003,RelGegevens!$A713+'Data LMA'!$A$2,RelGegevens!J$2)="","",INDEX('Afvalgegevens LMA'!$A$1:$BK$1003,RelGegevens!$A713+'Data LMA'!$A$2,RelGegevens!J$2))</f>
        <v/>
      </c>
      <c r="K713" s="5" t="str">
        <f>IF(INDEX('Afvalgegevens LMA'!$A$1:$BK$1003,RelGegevens!$A713+'Data LMA'!$A$2,RelGegevens!K$2)="","",INDEX('Afvalgegevens LMA'!$A$1:$BK$1003,RelGegevens!$A713+'Data LMA'!$A$2,RelGegevens!K$2))</f>
        <v/>
      </c>
      <c r="L713" s="5" t="str">
        <f>IF(INDEX('Afvalgegevens LMA'!$A$1:$BK$1003,RelGegevens!$A713+'Data LMA'!$A$2,RelGegevens!L$2)="","",INDEX('Afvalgegevens LMA'!$A$1:$BK$1003,RelGegevens!$A713+'Data LMA'!$A$2,RelGegevens!L$2))</f>
        <v/>
      </c>
      <c r="M713" s="5" t="str">
        <f>IF(INDEX('Afvalgegevens LMA'!$A$1:$BK$1003,RelGegevens!$A713+'Data LMA'!$A$2,RelGegevens!M$2)="","",INDEX('Afvalgegevens LMA'!$A$1:$BK$1003,RelGegevens!$A713+'Data LMA'!$A$2,RelGegevens!M$2))</f>
        <v/>
      </c>
    </row>
    <row r="714" spans="1:13" x14ac:dyDescent="0.25">
      <c r="A714" s="8">
        <f t="shared" si="66"/>
        <v>712</v>
      </c>
      <c r="B714" s="8" t="str">
        <f t="shared" si="67"/>
        <v/>
      </c>
      <c r="C714" s="8" t="str">
        <f t="shared" si="68"/>
        <v/>
      </c>
      <c r="D714" s="5">
        <f t="shared" si="69"/>
        <v>-1</v>
      </c>
      <c r="E714" s="5">
        <f t="shared" si="70"/>
        <v>-1</v>
      </c>
      <c r="F714" s="5" t="str">
        <f t="shared" si="71"/>
        <v/>
      </c>
      <c r="G714" s="5" t="str">
        <f>IF(INDEX('Afvalgegevens LMA'!$A$1:$BK$1003,RelGegevens!$A714+'Data LMA'!$A$2,RelGegevens!G$2)="","",INDEX('Afvalgegevens LMA'!$A$1:$BK$1003,RelGegevens!$A714+'Data LMA'!$A$2,RelGegevens!G$2))</f>
        <v/>
      </c>
      <c r="H714" s="5" t="str">
        <f>IF(INDEX('Afvalgegevens LMA'!$A$1:$BK$1003,RelGegevens!$A714+'Data LMA'!$A$2,RelGegevens!H$2)="","",INDEX('Afvalgegevens LMA'!$A$1:$BK$1003,RelGegevens!$A714+'Data LMA'!$A$2,RelGegevens!H$2))</f>
        <v/>
      </c>
      <c r="I714" s="5" t="str">
        <f>IF(INDEX('Afvalgegevens LMA'!$A$1:$BK$1003,RelGegevens!$A714+'Data LMA'!$A$2,RelGegevens!I$2)="","",INDEX('Afvalgegevens LMA'!$A$1:$BK$1003,RelGegevens!$A714+'Data LMA'!$A$2,RelGegevens!I$2))</f>
        <v/>
      </c>
      <c r="J714" s="5" t="str">
        <f>IF(INDEX('Afvalgegevens LMA'!$A$1:$BK$1003,RelGegevens!$A714+'Data LMA'!$A$2,RelGegevens!J$2)="","",INDEX('Afvalgegevens LMA'!$A$1:$BK$1003,RelGegevens!$A714+'Data LMA'!$A$2,RelGegevens!J$2))</f>
        <v/>
      </c>
      <c r="K714" s="5" t="str">
        <f>IF(INDEX('Afvalgegevens LMA'!$A$1:$BK$1003,RelGegevens!$A714+'Data LMA'!$A$2,RelGegevens!K$2)="","",INDEX('Afvalgegevens LMA'!$A$1:$BK$1003,RelGegevens!$A714+'Data LMA'!$A$2,RelGegevens!K$2))</f>
        <v/>
      </c>
      <c r="L714" s="5" t="str">
        <f>IF(INDEX('Afvalgegevens LMA'!$A$1:$BK$1003,RelGegevens!$A714+'Data LMA'!$A$2,RelGegevens!L$2)="","",INDEX('Afvalgegevens LMA'!$A$1:$BK$1003,RelGegevens!$A714+'Data LMA'!$A$2,RelGegevens!L$2))</f>
        <v/>
      </c>
      <c r="M714" s="5" t="str">
        <f>IF(INDEX('Afvalgegevens LMA'!$A$1:$BK$1003,RelGegevens!$A714+'Data LMA'!$A$2,RelGegevens!M$2)="","",INDEX('Afvalgegevens LMA'!$A$1:$BK$1003,RelGegevens!$A714+'Data LMA'!$A$2,RelGegevens!M$2))</f>
        <v/>
      </c>
    </row>
    <row r="715" spans="1:13" x14ac:dyDescent="0.25">
      <c r="A715" s="8">
        <f t="shared" si="66"/>
        <v>713</v>
      </c>
      <c r="B715" s="8" t="str">
        <f t="shared" si="67"/>
        <v/>
      </c>
      <c r="C715" s="8" t="str">
        <f t="shared" si="68"/>
        <v/>
      </c>
      <c r="D715" s="5">
        <f t="shared" si="69"/>
        <v>-1</v>
      </c>
      <c r="E715" s="5">
        <f t="shared" si="70"/>
        <v>-1</v>
      </c>
      <c r="F715" s="5" t="str">
        <f t="shared" si="71"/>
        <v/>
      </c>
      <c r="G715" s="5" t="str">
        <f>IF(INDEX('Afvalgegevens LMA'!$A$1:$BK$1003,RelGegevens!$A715+'Data LMA'!$A$2,RelGegevens!G$2)="","",INDEX('Afvalgegevens LMA'!$A$1:$BK$1003,RelGegevens!$A715+'Data LMA'!$A$2,RelGegevens!G$2))</f>
        <v/>
      </c>
      <c r="H715" s="5" t="str">
        <f>IF(INDEX('Afvalgegevens LMA'!$A$1:$BK$1003,RelGegevens!$A715+'Data LMA'!$A$2,RelGegevens!H$2)="","",INDEX('Afvalgegevens LMA'!$A$1:$BK$1003,RelGegevens!$A715+'Data LMA'!$A$2,RelGegevens!H$2))</f>
        <v/>
      </c>
      <c r="I715" s="5" t="str">
        <f>IF(INDEX('Afvalgegevens LMA'!$A$1:$BK$1003,RelGegevens!$A715+'Data LMA'!$A$2,RelGegevens!I$2)="","",INDEX('Afvalgegevens LMA'!$A$1:$BK$1003,RelGegevens!$A715+'Data LMA'!$A$2,RelGegevens!I$2))</f>
        <v/>
      </c>
      <c r="J715" s="5" t="str">
        <f>IF(INDEX('Afvalgegevens LMA'!$A$1:$BK$1003,RelGegevens!$A715+'Data LMA'!$A$2,RelGegevens!J$2)="","",INDEX('Afvalgegevens LMA'!$A$1:$BK$1003,RelGegevens!$A715+'Data LMA'!$A$2,RelGegevens!J$2))</f>
        <v/>
      </c>
      <c r="K715" s="5" t="str">
        <f>IF(INDEX('Afvalgegevens LMA'!$A$1:$BK$1003,RelGegevens!$A715+'Data LMA'!$A$2,RelGegevens!K$2)="","",INDEX('Afvalgegevens LMA'!$A$1:$BK$1003,RelGegevens!$A715+'Data LMA'!$A$2,RelGegevens!K$2))</f>
        <v/>
      </c>
      <c r="L715" s="5" t="str">
        <f>IF(INDEX('Afvalgegevens LMA'!$A$1:$BK$1003,RelGegevens!$A715+'Data LMA'!$A$2,RelGegevens!L$2)="","",INDEX('Afvalgegevens LMA'!$A$1:$BK$1003,RelGegevens!$A715+'Data LMA'!$A$2,RelGegevens!L$2))</f>
        <v/>
      </c>
      <c r="M715" s="5" t="str">
        <f>IF(INDEX('Afvalgegevens LMA'!$A$1:$BK$1003,RelGegevens!$A715+'Data LMA'!$A$2,RelGegevens!M$2)="","",INDEX('Afvalgegevens LMA'!$A$1:$BK$1003,RelGegevens!$A715+'Data LMA'!$A$2,RelGegevens!M$2))</f>
        <v/>
      </c>
    </row>
    <row r="716" spans="1:13" x14ac:dyDescent="0.25">
      <c r="A716" s="8">
        <f t="shared" si="66"/>
        <v>714</v>
      </c>
      <c r="B716" s="8" t="str">
        <f t="shared" si="67"/>
        <v/>
      </c>
      <c r="C716" s="8" t="str">
        <f t="shared" si="68"/>
        <v/>
      </c>
      <c r="D716" s="5">
        <f t="shared" si="69"/>
        <v>-1</v>
      </c>
      <c r="E716" s="5">
        <f t="shared" si="70"/>
        <v>-1</v>
      </c>
      <c r="F716" s="5" t="str">
        <f t="shared" si="71"/>
        <v/>
      </c>
      <c r="G716" s="5" t="str">
        <f>IF(INDEX('Afvalgegevens LMA'!$A$1:$BK$1003,RelGegevens!$A716+'Data LMA'!$A$2,RelGegevens!G$2)="","",INDEX('Afvalgegevens LMA'!$A$1:$BK$1003,RelGegevens!$A716+'Data LMA'!$A$2,RelGegevens!G$2))</f>
        <v/>
      </c>
      <c r="H716" s="5" t="str">
        <f>IF(INDEX('Afvalgegevens LMA'!$A$1:$BK$1003,RelGegevens!$A716+'Data LMA'!$A$2,RelGegevens!H$2)="","",INDEX('Afvalgegevens LMA'!$A$1:$BK$1003,RelGegevens!$A716+'Data LMA'!$A$2,RelGegevens!H$2))</f>
        <v/>
      </c>
      <c r="I716" s="5" t="str">
        <f>IF(INDEX('Afvalgegevens LMA'!$A$1:$BK$1003,RelGegevens!$A716+'Data LMA'!$A$2,RelGegevens!I$2)="","",INDEX('Afvalgegevens LMA'!$A$1:$BK$1003,RelGegevens!$A716+'Data LMA'!$A$2,RelGegevens!I$2))</f>
        <v/>
      </c>
      <c r="J716" s="5" t="str">
        <f>IF(INDEX('Afvalgegevens LMA'!$A$1:$BK$1003,RelGegevens!$A716+'Data LMA'!$A$2,RelGegevens!J$2)="","",INDEX('Afvalgegevens LMA'!$A$1:$BK$1003,RelGegevens!$A716+'Data LMA'!$A$2,RelGegevens!J$2))</f>
        <v/>
      </c>
      <c r="K716" s="5" t="str">
        <f>IF(INDEX('Afvalgegevens LMA'!$A$1:$BK$1003,RelGegevens!$A716+'Data LMA'!$A$2,RelGegevens!K$2)="","",INDEX('Afvalgegevens LMA'!$A$1:$BK$1003,RelGegevens!$A716+'Data LMA'!$A$2,RelGegevens!K$2))</f>
        <v/>
      </c>
      <c r="L716" s="5" t="str">
        <f>IF(INDEX('Afvalgegevens LMA'!$A$1:$BK$1003,RelGegevens!$A716+'Data LMA'!$A$2,RelGegevens!L$2)="","",INDEX('Afvalgegevens LMA'!$A$1:$BK$1003,RelGegevens!$A716+'Data LMA'!$A$2,RelGegevens!L$2))</f>
        <v/>
      </c>
      <c r="M716" s="5" t="str">
        <f>IF(INDEX('Afvalgegevens LMA'!$A$1:$BK$1003,RelGegevens!$A716+'Data LMA'!$A$2,RelGegevens!M$2)="","",INDEX('Afvalgegevens LMA'!$A$1:$BK$1003,RelGegevens!$A716+'Data LMA'!$A$2,RelGegevens!M$2))</f>
        <v/>
      </c>
    </row>
    <row r="717" spans="1:13" x14ac:dyDescent="0.25">
      <c r="A717" s="8">
        <f t="shared" si="66"/>
        <v>715</v>
      </c>
      <c r="B717" s="8" t="str">
        <f t="shared" si="67"/>
        <v/>
      </c>
      <c r="C717" s="8" t="str">
        <f t="shared" si="68"/>
        <v/>
      </c>
      <c r="D717" s="5">
        <f t="shared" si="69"/>
        <v>-1</v>
      </c>
      <c r="E717" s="5">
        <f t="shared" si="70"/>
        <v>-1</v>
      </c>
      <c r="F717" s="5" t="str">
        <f t="shared" si="71"/>
        <v/>
      </c>
      <c r="G717" s="5" t="str">
        <f>IF(INDEX('Afvalgegevens LMA'!$A$1:$BK$1003,RelGegevens!$A717+'Data LMA'!$A$2,RelGegevens!G$2)="","",INDEX('Afvalgegevens LMA'!$A$1:$BK$1003,RelGegevens!$A717+'Data LMA'!$A$2,RelGegevens!G$2))</f>
        <v/>
      </c>
      <c r="H717" s="5" t="str">
        <f>IF(INDEX('Afvalgegevens LMA'!$A$1:$BK$1003,RelGegevens!$A717+'Data LMA'!$A$2,RelGegevens!H$2)="","",INDEX('Afvalgegevens LMA'!$A$1:$BK$1003,RelGegevens!$A717+'Data LMA'!$A$2,RelGegevens!H$2))</f>
        <v/>
      </c>
      <c r="I717" s="5" t="str">
        <f>IF(INDEX('Afvalgegevens LMA'!$A$1:$BK$1003,RelGegevens!$A717+'Data LMA'!$A$2,RelGegevens!I$2)="","",INDEX('Afvalgegevens LMA'!$A$1:$BK$1003,RelGegevens!$A717+'Data LMA'!$A$2,RelGegevens!I$2))</f>
        <v/>
      </c>
      <c r="J717" s="5" t="str">
        <f>IF(INDEX('Afvalgegevens LMA'!$A$1:$BK$1003,RelGegevens!$A717+'Data LMA'!$A$2,RelGegevens!J$2)="","",INDEX('Afvalgegevens LMA'!$A$1:$BK$1003,RelGegevens!$A717+'Data LMA'!$A$2,RelGegevens!J$2))</f>
        <v/>
      </c>
      <c r="K717" s="5" t="str">
        <f>IF(INDEX('Afvalgegevens LMA'!$A$1:$BK$1003,RelGegevens!$A717+'Data LMA'!$A$2,RelGegevens!K$2)="","",INDEX('Afvalgegevens LMA'!$A$1:$BK$1003,RelGegevens!$A717+'Data LMA'!$A$2,RelGegevens!K$2))</f>
        <v/>
      </c>
      <c r="L717" s="5" t="str">
        <f>IF(INDEX('Afvalgegevens LMA'!$A$1:$BK$1003,RelGegevens!$A717+'Data LMA'!$A$2,RelGegevens!L$2)="","",INDEX('Afvalgegevens LMA'!$A$1:$BK$1003,RelGegevens!$A717+'Data LMA'!$A$2,RelGegevens!L$2))</f>
        <v/>
      </c>
      <c r="M717" s="5" t="str">
        <f>IF(INDEX('Afvalgegevens LMA'!$A$1:$BK$1003,RelGegevens!$A717+'Data LMA'!$A$2,RelGegevens!M$2)="","",INDEX('Afvalgegevens LMA'!$A$1:$BK$1003,RelGegevens!$A717+'Data LMA'!$A$2,RelGegevens!M$2))</f>
        <v/>
      </c>
    </row>
    <row r="718" spans="1:13" x14ac:dyDescent="0.25">
      <c r="A718" s="8">
        <f t="shared" ref="A718:A781" si="72">A717+1</f>
        <v>716</v>
      </c>
      <c r="B718" s="8" t="str">
        <f t="shared" ref="B718:B781" si="73">IF(ISNUMBER(FIND(G718,B717)),B717,CONCATENATE(B717,"/",G718))</f>
        <v/>
      </c>
      <c r="C718" s="8" t="str">
        <f t="shared" ref="C718:C781" si="74">IF(ISNUMBER(FIND(I718,C717)),C717,CONCATENATE(C717,"/",I718))</f>
        <v/>
      </c>
      <c r="D718" s="5">
        <f t="shared" ref="D718:D781" si="75">IF(ISNUMBER(FIND(G718,B717)),-ABS(D717),ABS(D717)+1)</f>
        <v>-1</v>
      </c>
      <c r="E718" s="5">
        <f t="shared" ref="E718:E781" si="76">IF(ISNUMBER(FIND(I718,C717)),-ABS(E717),ABS(E717)+1)</f>
        <v>-1</v>
      </c>
      <c r="F718" s="5" t="str">
        <f t="shared" ref="F718:F781" si="77">IF(AND(G718&lt;&gt;"",I718&lt;&gt;""),CONCATENATE(G718,"-",I718),"")</f>
        <v/>
      </c>
      <c r="G718" s="5" t="str">
        <f>IF(INDEX('Afvalgegevens LMA'!$A$1:$BK$1003,RelGegevens!$A718+'Data LMA'!$A$2,RelGegevens!G$2)="","",INDEX('Afvalgegevens LMA'!$A$1:$BK$1003,RelGegevens!$A718+'Data LMA'!$A$2,RelGegevens!G$2))</f>
        <v/>
      </c>
      <c r="H718" s="5" t="str">
        <f>IF(INDEX('Afvalgegevens LMA'!$A$1:$BK$1003,RelGegevens!$A718+'Data LMA'!$A$2,RelGegevens!H$2)="","",INDEX('Afvalgegevens LMA'!$A$1:$BK$1003,RelGegevens!$A718+'Data LMA'!$A$2,RelGegevens!H$2))</f>
        <v/>
      </c>
      <c r="I718" s="5" t="str">
        <f>IF(INDEX('Afvalgegevens LMA'!$A$1:$BK$1003,RelGegevens!$A718+'Data LMA'!$A$2,RelGegevens!I$2)="","",INDEX('Afvalgegevens LMA'!$A$1:$BK$1003,RelGegevens!$A718+'Data LMA'!$A$2,RelGegevens!I$2))</f>
        <v/>
      </c>
      <c r="J718" s="5" t="str">
        <f>IF(INDEX('Afvalgegevens LMA'!$A$1:$BK$1003,RelGegevens!$A718+'Data LMA'!$A$2,RelGegevens!J$2)="","",INDEX('Afvalgegevens LMA'!$A$1:$BK$1003,RelGegevens!$A718+'Data LMA'!$A$2,RelGegevens!J$2))</f>
        <v/>
      </c>
      <c r="K718" s="5" t="str">
        <f>IF(INDEX('Afvalgegevens LMA'!$A$1:$BK$1003,RelGegevens!$A718+'Data LMA'!$A$2,RelGegevens!K$2)="","",INDEX('Afvalgegevens LMA'!$A$1:$BK$1003,RelGegevens!$A718+'Data LMA'!$A$2,RelGegevens!K$2))</f>
        <v/>
      </c>
      <c r="L718" s="5" t="str">
        <f>IF(INDEX('Afvalgegevens LMA'!$A$1:$BK$1003,RelGegevens!$A718+'Data LMA'!$A$2,RelGegevens!L$2)="","",INDEX('Afvalgegevens LMA'!$A$1:$BK$1003,RelGegevens!$A718+'Data LMA'!$A$2,RelGegevens!L$2))</f>
        <v/>
      </c>
      <c r="M718" s="5" t="str">
        <f>IF(INDEX('Afvalgegevens LMA'!$A$1:$BK$1003,RelGegevens!$A718+'Data LMA'!$A$2,RelGegevens!M$2)="","",INDEX('Afvalgegevens LMA'!$A$1:$BK$1003,RelGegevens!$A718+'Data LMA'!$A$2,RelGegevens!M$2))</f>
        <v/>
      </c>
    </row>
    <row r="719" spans="1:13" x14ac:dyDescent="0.25">
      <c r="A719" s="8">
        <f t="shared" si="72"/>
        <v>717</v>
      </c>
      <c r="B719" s="8" t="str">
        <f t="shared" si="73"/>
        <v/>
      </c>
      <c r="C719" s="8" t="str">
        <f t="shared" si="74"/>
        <v/>
      </c>
      <c r="D719" s="5">
        <f t="shared" si="75"/>
        <v>-1</v>
      </c>
      <c r="E719" s="5">
        <f t="shared" si="76"/>
        <v>-1</v>
      </c>
      <c r="F719" s="5" t="str">
        <f t="shared" si="77"/>
        <v/>
      </c>
      <c r="G719" s="5" t="str">
        <f>IF(INDEX('Afvalgegevens LMA'!$A$1:$BK$1003,RelGegevens!$A719+'Data LMA'!$A$2,RelGegevens!G$2)="","",INDEX('Afvalgegevens LMA'!$A$1:$BK$1003,RelGegevens!$A719+'Data LMA'!$A$2,RelGegevens!G$2))</f>
        <v/>
      </c>
      <c r="H719" s="5" t="str">
        <f>IF(INDEX('Afvalgegevens LMA'!$A$1:$BK$1003,RelGegevens!$A719+'Data LMA'!$A$2,RelGegevens!H$2)="","",INDEX('Afvalgegevens LMA'!$A$1:$BK$1003,RelGegevens!$A719+'Data LMA'!$A$2,RelGegevens!H$2))</f>
        <v/>
      </c>
      <c r="I719" s="5" t="str">
        <f>IF(INDEX('Afvalgegevens LMA'!$A$1:$BK$1003,RelGegevens!$A719+'Data LMA'!$A$2,RelGegevens!I$2)="","",INDEX('Afvalgegevens LMA'!$A$1:$BK$1003,RelGegevens!$A719+'Data LMA'!$A$2,RelGegevens!I$2))</f>
        <v/>
      </c>
      <c r="J719" s="5" t="str">
        <f>IF(INDEX('Afvalgegevens LMA'!$A$1:$BK$1003,RelGegevens!$A719+'Data LMA'!$A$2,RelGegevens!J$2)="","",INDEX('Afvalgegevens LMA'!$A$1:$BK$1003,RelGegevens!$A719+'Data LMA'!$A$2,RelGegevens!J$2))</f>
        <v/>
      </c>
      <c r="K719" s="5" t="str">
        <f>IF(INDEX('Afvalgegevens LMA'!$A$1:$BK$1003,RelGegevens!$A719+'Data LMA'!$A$2,RelGegevens!K$2)="","",INDEX('Afvalgegevens LMA'!$A$1:$BK$1003,RelGegevens!$A719+'Data LMA'!$A$2,RelGegevens!K$2))</f>
        <v/>
      </c>
      <c r="L719" s="5" t="str">
        <f>IF(INDEX('Afvalgegevens LMA'!$A$1:$BK$1003,RelGegevens!$A719+'Data LMA'!$A$2,RelGegevens!L$2)="","",INDEX('Afvalgegevens LMA'!$A$1:$BK$1003,RelGegevens!$A719+'Data LMA'!$A$2,RelGegevens!L$2))</f>
        <v/>
      </c>
      <c r="M719" s="5" t="str">
        <f>IF(INDEX('Afvalgegevens LMA'!$A$1:$BK$1003,RelGegevens!$A719+'Data LMA'!$A$2,RelGegevens!M$2)="","",INDEX('Afvalgegevens LMA'!$A$1:$BK$1003,RelGegevens!$A719+'Data LMA'!$A$2,RelGegevens!M$2))</f>
        <v/>
      </c>
    </row>
    <row r="720" spans="1:13" x14ac:dyDescent="0.25">
      <c r="A720" s="8">
        <f t="shared" si="72"/>
        <v>718</v>
      </c>
      <c r="B720" s="8" t="str">
        <f t="shared" si="73"/>
        <v/>
      </c>
      <c r="C720" s="8" t="str">
        <f t="shared" si="74"/>
        <v/>
      </c>
      <c r="D720" s="5">
        <f t="shared" si="75"/>
        <v>-1</v>
      </c>
      <c r="E720" s="5">
        <f t="shared" si="76"/>
        <v>-1</v>
      </c>
      <c r="F720" s="5" t="str">
        <f t="shared" si="77"/>
        <v/>
      </c>
      <c r="G720" s="5" t="str">
        <f>IF(INDEX('Afvalgegevens LMA'!$A$1:$BK$1003,RelGegevens!$A720+'Data LMA'!$A$2,RelGegevens!G$2)="","",INDEX('Afvalgegevens LMA'!$A$1:$BK$1003,RelGegevens!$A720+'Data LMA'!$A$2,RelGegevens!G$2))</f>
        <v/>
      </c>
      <c r="H720" s="5" t="str">
        <f>IF(INDEX('Afvalgegevens LMA'!$A$1:$BK$1003,RelGegevens!$A720+'Data LMA'!$A$2,RelGegevens!H$2)="","",INDEX('Afvalgegevens LMA'!$A$1:$BK$1003,RelGegevens!$A720+'Data LMA'!$A$2,RelGegevens!H$2))</f>
        <v/>
      </c>
      <c r="I720" s="5" t="str">
        <f>IF(INDEX('Afvalgegevens LMA'!$A$1:$BK$1003,RelGegevens!$A720+'Data LMA'!$A$2,RelGegevens!I$2)="","",INDEX('Afvalgegevens LMA'!$A$1:$BK$1003,RelGegevens!$A720+'Data LMA'!$A$2,RelGegevens!I$2))</f>
        <v/>
      </c>
      <c r="J720" s="5" t="str">
        <f>IF(INDEX('Afvalgegevens LMA'!$A$1:$BK$1003,RelGegevens!$A720+'Data LMA'!$A$2,RelGegevens!J$2)="","",INDEX('Afvalgegevens LMA'!$A$1:$BK$1003,RelGegevens!$A720+'Data LMA'!$A$2,RelGegevens!J$2))</f>
        <v/>
      </c>
      <c r="K720" s="5" t="str">
        <f>IF(INDEX('Afvalgegevens LMA'!$A$1:$BK$1003,RelGegevens!$A720+'Data LMA'!$A$2,RelGegevens!K$2)="","",INDEX('Afvalgegevens LMA'!$A$1:$BK$1003,RelGegevens!$A720+'Data LMA'!$A$2,RelGegevens!K$2))</f>
        <v/>
      </c>
      <c r="L720" s="5" t="str">
        <f>IF(INDEX('Afvalgegevens LMA'!$A$1:$BK$1003,RelGegevens!$A720+'Data LMA'!$A$2,RelGegevens!L$2)="","",INDEX('Afvalgegevens LMA'!$A$1:$BK$1003,RelGegevens!$A720+'Data LMA'!$A$2,RelGegevens!L$2))</f>
        <v/>
      </c>
      <c r="M720" s="5" t="str">
        <f>IF(INDEX('Afvalgegevens LMA'!$A$1:$BK$1003,RelGegevens!$A720+'Data LMA'!$A$2,RelGegevens!M$2)="","",INDEX('Afvalgegevens LMA'!$A$1:$BK$1003,RelGegevens!$A720+'Data LMA'!$A$2,RelGegevens!M$2))</f>
        <v/>
      </c>
    </row>
    <row r="721" spans="1:13" x14ac:dyDescent="0.25">
      <c r="A721" s="8">
        <f t="shared" si="72"/>
        <v>719</v>
      </c>
      <c r="B721" s="8" t="str">
        <f t="shared" si="73"/>
        <v/>
      </c>
      <c r="C721" s="8" t="str">
        <f t="shared" si="74"/>
        <v/>
      </c>
      <c r="D721" s="5">
        <f t="shared" si="75"/>
        <v>-1</v>
      </c>
      <c r="E721" s="5">
        <f t="shared" si="76"/>
        <v>-1</v>
      </c>
      <c r="F721" s="5" t="str">
        <f t="shared" si="77"/>
        <v/>
      </c>
      <c r="G721" s="5" t="str">
        <f>IF(INDEX('Afvalgegevens LMA'!$A$1:$BK$1003,RelGegevens!$A721+'Data LMA'!$A$2,RelGegevens!G$2)="","",INDEX('Afvalgegevens LMA'!$A$1:$BK$1003,RelGegevens!$A721+'Data LMA'!$A$2,RelGegevens!G$2))</f>
        <v/>
      </c>
      <c r="H721" s="5" t="str">
        <f>IF(INDEX('Afvalgegevens LMA'!$A$1:$BK$1003,RelGegevens!$A721+'Data LMA'!$A$2,RelGegevens!H$2)="","",INDEX('Afvalgegevens LMA'!$A$1:$BK$1003,RelGegevens!$A721+'Data LMA'!$A$2,RelGegevens!H$2))</f>
        <v/>
      </c>
      <c r="I721" s="5" t="str">
        <f>IF(INDEX('Afvalgegevens LMA'!$A$1:$BK$1003,RelGegevens!$A721+'Data LMA'!$A$2,RelGegevens!I$2)="","",INDEX('Afvalgegevens LMA'!$A$1:$BK$1003,RelGegevens!$A721+'Data LMA'!$A$2,RelGegevens!I$2))</f>
        <v/>
      </c>
      <c r="J721" s="5" t="str">
        <f>IF(INDEX('Afvalgegevens LMA'!$A$1:$BK$1003,RelGegevens!$A721+'Data LMA'!$A$2,RelGegevens!J$2)="","",INDEX('Afvalgegevens LMA'!$A$1:$BK$1003,RelGegevens!$A721+'Data LMA'!$A$2,RelGegevens!J$2))</f>
        <v/>
      </c>
      <c r="K721" s="5" t="str">
        <f>IF(INDEX('Afvalgegevens LMA'!$A$1:$BK$1003,RelGegevens!$A721+'Data LMA'!$A$2,RelGegevens!K$2)="","",INDEX('Afvalgegevens LMA'!$A$1:$BK$1003,RelGegevens!$A721+'Data LMA'!$A$2,RelGegevens!K$2))</f>
        <v/>
      </c>
      <c r="L721" s="5" t="str">
        <f>IF(INDEX('Afvalgegevens LMA'!$A$1:$BK$1003,RelGegevens!$A721+'Data LMA'!$A$2,RelGegevens!L$2)="","",INDEX('Afvalgegevens LMA'!$A$1:$BK$1003,RelGegevens!$A721+'Data LMA'!$A$2,RelGegevens!L$2))</f>
        <v/>
      </c>
      <c r="M721" s="5" t="str">
        <f>IF(INDEX('Afvalgegevens LMA'!$A$1:$BK$1003,RelGegevens!$A721+'Data LMA'!$A$2,RelGegevens!M$2)="","",INDEX('Afvalgegevens LMA'!$A$1:$BK$1003,RelGegevens!$A721+'Data LMA'!$A$2,RelGegevens!M$2))</f>
        <v/>
      </c>
    </row>
    <row r="722" spans="1:13" x14ac:dyDescent="0.25">
      <c r="A722" s="8">
        <f t="shared" si="72"/>
        <v>720</v>
      </c>
      <c r="B722" s="8" t="str">
        <f t="shared" si="73"/>
        <v/>
      </c>
      <c r="C722" s="8" t="str">
        <f t="shared" si="74"/>
        <v/>
      </c>
      <c r="D722" s="5">
        <f t="shared" si="75"/>
        <v>-1</v>
      </c>
      <c r="E722" s="5">
        <f t="shared" si="76"/>
        <v>-1</v>
      </c>
      <c r="F722" s="5" t="str">
        <f t="shared" si="77"/>
        <v/>
      </c>
      <c r="G722" s="5" t="str">
        <f>IF(INDEX('Afvalgegevens LMA'!$A$1:$BK$1003,RelGegevens!$A722+'Data LMA'!$A$2,RelGegevens!G$2)="","",INDEX('Afvalgegevens LMA'!$A$1:$BK$1003,RelGegevens!$A722+'Data LMA'!$A$2,RelGegevens!G$2))</f>
        <v/>
      </c>
      <c r="H722" s="5" t="str">
        <f>IF(INDEX('Afvalgegevens LMA'!$A$1:$BK$1003,RelGegevens!$A722+'Data LMA'!$A$2,RelGegevens!H$2)="","",INDEX('Afvalgegevens LMA'!$A$1:$BK$1003,RelGegevens!$A722+'Data LMA'!$A$2,RelGegevens!H$2))</f>
        <v/>
      </c>
      <c r="I722" s="5" t="str">
        <f>IF(INDEX('Afvalgegevens LMA'!$A$1:$BK$1003,RelGegevens!$A722+'Data LMA'!$A$2,RelGegevens!I$2)="","",INDEX('Afvalgegevens LMA'!$A$1:$BK$1003,RelGegevens!$A722+'Data LMA'!$A$2,RelGegevens!I$2))</f>
        <v/>
      </c>
      <c r="J722" s="5" t="str">
        <f>IF(INDEX('Afvalgegevens LMA'!$A$1:$BK$1003,RelGegevens!$A722+'Data LMA'!$A$2,RelGegevens!J$2)="","",INDEX('Afvalgegevens LMA'!$A$1:$BK$1003,RelGegevens!$A722+'Data LMA'!$A$2,RelGegevens!J$2))</f>
        <v/>
      </c>
      <c r="K722" s="5" t="str">
        <f>IF(INDEX('Afvalgegevens LMA'!$A$1:$BK$1003,RelGegevens!$A722+'Data LMA'!$A$2,RelGegevens!K$2)="","",INDEX('Afvalgegevens LMA'!$A$1:$BK$1003,RelGegevens!$A722+'Data LMA'!$A$2,RelGegevens!K$2))</f>
        <v/>
      </c>
      <c r="L722" s="5" t="str">
        <f>IF(INDEX('Afvalgegevens LMA'!$A$1:$BK$1003,RelGegevens!$A722+'Data LMA'!$A$2,RelGegevens!L$2)="","",INDEX('Afvalgegevens LMA'!$A$1:$BK$1003,RelGegevens!$A722+'Data LMA'!$A$2,RelGegevens!L$2))</f>
        <v/>
      </c>
      <c r="M722" s="5" t="str">
        <f>IF(INDEX('Afvalgegevens LMA'!$A$1:$BK$1003,RelGegevens!$A722+'Data LMA'!$A$2,RelGegevens!M$2)="","",INDEX('Afvalgegevens LMA'!$A$1:$BK$1003,RelGegevens!$A722+'Data LMA'!$A$2,RelGegevens!M$2))</f>
        <v/>
      </c>
    </row>
    <row r="723" spans="1:13" x14ac:dyDescent="0.25">
      <c r="A723" s="8">
        <f t="shared" si="72"/>
        <v>721</v>
      </c>
      <c r="B723" s="8" t="str">
        <f t="shared" si="73"/>
        <v/>
      </c>
      <c r="C723" s="8" t="str">
        <f t="shared" si="74"/>
        <v/>
      </c>
      <c r="D723" s="5">
        <f t="shared" si="75"/>
        <v>-1</v>
      </c>
      <c r="E723" s="5">
        <f t="shared" si="76"/>
        <v>-1</v>
      </c>
      <c r="F723" s="5" t="str">
        <f t="shared" si="77"/>
        <v/>
      </c>
      <c r="G723" s="5" t="str">
        <f>IF(INDEX('Afvalgegevens LMA'!$A$1:$BK$1003,RelGegevens!$A723+'Data LMA'!$A$2,RelGegevens!G$2)="","",INDEX('Afvalgegevens LMA'!$A$1:$BK$1003,RelGegevens!$A723+'Data LMA'!$A$2,RelGegevens!G$2))</f>
        <v/>
      </c>
      <c r="H723" s="5" t="str">
        <f>IF(INDEX('Afvalgegevens LMA'!$A$1:$BK$1003,RelGegevens!$A723+'Data LMA'!$A$2,RelGegevens!H$2)="","",INDEX('Afvalgegevens LMA'!$A$1:$BK$1003,RelGegevens!$A723+'Data LMA'!$A$2,RelGegevens!H$2))</f>
        <v/>
      </c>
      <c r="I723" s="5" t="str">
        <f>IF(INDEX('Afvalgegevens LMA'!$A$1:$BK$1003,RelGegevens!$A723+'Data LMA'!$A$2,RelGegevens!I$2)="","",INDEX('Afvalgegevens LMA'!$A$1:$BK$1003,RelGegevens!$A723+'Data LMA'!$A$2,RelGegevens!I$2))</f>
        <v/>
      </c>
      <c r="J723" s="5" t="str">
        <f>IF(INDEX('Afvalgegevens LMA'!$A$1:$BK$1003,RelGegevens!$A723+'Data LMA'!$A$2,RelGegevens!J$2)="","",INDEX('Afvalgegevens LMA'!$A$1:$BK$1003,RelGegevens!$A723+'Data LMA'!$A$2,RelGegevens!J$2))</f>
        <v/>
      </c>
      <c r="K723" s="5" t="str">
        <f>IF(INDEX('Afvalgegevens LMA'!$A$1:$BK$1003,RelGegevens!$A723+'Data LMA'!$A$2,RelGegevens!K$2)="","",INDEX('Afvalgegevens LMA'!$A$1:$BK$1003,RelGegevens!$A723+'Data LMA'!$A$2,RelGegevens!K$2))</f>
        <v/>
      </c>
      <c r="L723" s="5" t="str">
        <f>IF(INDEX('Afvalgegevens LMA'!$A$1:$BK$1003,RelGegevens!$A723+'Data LMA'!$A$2,RelGegevens!L$2)="","",INDEX('Afvalgegevens LMA'!$A$1:$BK$1003,RelGegevens!$A723+'Data LMA'!$A$2,RelGegevens!L$2))</f>
        <v/>
      </c>
      <c r="M723" s="5" t="str">
        <f>IF(INDEX('Afvalgegevens LMA'!$A$1:$BK$1003,RelGegevens!$A723+'Data LMA'!$A$2,RelGegevens!M$2)="","",INDEX('Afvalgegevens LMA'!$A$1:$BK$1003,RelGegevens!$A723+'Data LMA'!$A$2,RelGegevens!M$2))</f>
        <v/>
      </c>
    </row>
    <row r="724" spans="1:13" x14ac:dyDescent="0.25">
      <c r="A724" s="8">
        <f t="shared" si="72"/>
        <v>722</v>
      </c>
      <c r="B724" s="8" t="str">
        <f t="shared" si="73"/>
        <v/>
      </c>
      <c r="C724" s="8" t="str">
        <f t="shared" si="74"/>
        <v/>
      </c>
      <c r="D724" s="5">
        <f t="shared" si="75"/>
        <v>-1</v>
      </c>
      <c r="E724" s="5">
        <f t="shared" si="76"/>
        <v>-1</v>
      </c>
      <c r="F724" s="5" t="str">
        <f t="shared" si="77"/>
        <v/>
      </c>
      <c r="G724" s="5" t="str">
        <f>IF(INDEX('Afvalgegevens LMA'!$A$1:$BK$1003,RelGegevens!$A724+'Data LMA'!$A$2,RelGegevens!G$2)="","",INDEX('Afvalgegevens LMA'!$A$1:$BK$1003,RelGegevens!$A724+'Data LMA'!$A$2,RelGegevens!G$2))</f>
        <v/>
      </c>
      <c r="H724" s="5" t="str">
        <f>IF(INDEX('Afvalgegevens LMA'!$A$1:$BK$1003,RelGegevens!$A724+'Data LMA'!$A$2,RelGegevens!H$2)="","",INDEX('Afvalgegevens LMA'!$A$1:$BK$1003,RelGegevens!$A724+'Data LMA'!$A$2,RelGegevens!H$2))</f>
        <v/>
      </c>
      <c r="I724" s="5" t="str">
        <f>IF(INDEX('Afvalgegevens LMA'!$A$1:$BK$1003,RelGegevens!$A724+'Data LMA'!$A$2,RelGegevens!I$2)="","",INDEX('Afvalgegevens LMA'!$A$1:$BK$1003,RelGegevens!$A724+'Data LMA'!$A$2,RelGegevens!I$2))</f>
        <v/>
      </c>
      <c r="J724" s="5" t="str">
        <f>IF(INDEX('Afvalgegevens LMA'!$A$1:$BK$1003,RelGegevens!$A724+'Data LMA'!$A$2,RelGegevens!J$2)="","",INDEX('Afvalgegevens LMA'!$A$1:$BK$1003,RelGegevens!$A724+'Data LMA'!$A$2,RelGegevens!J$2))</f>
        <v/>
      </c>
      <c r="K724" s="5" t="str">
        <f>IF(INDEX('Afvalgegevens LMA'!$A$1:$BK$1003,RelGegevens!$A724+'Data LMA'!$A$2,RelGegevens!K$2)="","",INDEX('Afvalgegevens LMA'!$A$1:$BK$1003,RelGegevens!$A724+'Data LMA'!$A$2,RelGegevens!K$2))</f>
        <v/>
      </c>
      <c r="L724" s="5" t="str">
        <f>IF(INDEX('Afvalgegevens LMA'!$A$1:$BK$1003,RelGegevens!$A724+'Data LMA'!$A$2,RelGegevens!L$2)="","",INDEX('Afvalgegevens LMA'!$A$1:$BK$1003,RelGegevens!$A724+'Data LMA'!$A$2,RelGegevens!L$2))</f>
        <v/>
      </c>
      <c r="M724" s="5" t="str">
        <f>IF(INDEX('Afvalgegevens LMA'!$A$1:$BK$1003,RelGegevens!$A724+'Data LMA'!$A$2,RelGegevens!M$2)="","",INDEX('Afvalgegevens LMA'!$A$1:$BK$1003,RelGegevens!$A724+'Data LMA'!$A$2,RelGegevens!M$2))</f>
        <v/>
      </c>
    </row>
    <row r="725" spans="1:13" x14ac:dyDescent="0.25">
      <c r="A725" s="8">
        <f t="shared" si="72"/>
        <v>723</v>
      </c>
      <c r="B725" s="8" t="str">
        <f t="shared" si="73"/>
        <v/>
      </c>
      <c r="C725" s="8" t="str">
        <f t="shared" si="74"/>
        <v/>
      </c>
      <c r="D725" s="5">
        <f t="shared" si="75"/>
        <v>-1</v>
      </c>
      <c r="E725" s="5">
        <f t="shared" si="76"/>
        <v>-1</v>
      </c>
      <c r="F725" s="5" t="str">
        <f t="shared" si="77"/>
        <v/>
      </c>
      <c r="G725" s="5" t="str">
        <f>IF(INDEX('Afvalgegevens LMA'!$A$1:$BK$1003,RelGegevens!$A725+'Data LMA'!$A$2,RelGegevens!G$2)="","",INDEX('Afvalgegevens LMA'!$A$1:$BK$1003,RelGegevens!$A725+'Data LMA'!$A$2,RelGegevens!G$2))</f>
        <v/>
      </c>
      <c r="H725" s="5" t="str">
        <f>IF(INDEX('Afvalgegevens LMA'!$A$1:$BK$1003,RelGegevens!$A725+'Data LMA'!$A$2,RelGegevens!H$2)="","",INDEX('Afvalgegevens LMA'!$A$1:$BK$1003,RelGegevens!$A725+'Data LMA'!$A$2,RelGegevens!H$2))</f>
        <v/>
      </c>
      <c r="I725" s="5" t="str">
        <f>IF(INDEX('Afvalgegevens LMA'!$A$1:$BK$1003,RelGegevens!$A725+'Data LMA'!$A$2,RelGegevens!I$2)="","",INDEX('Afvalgegevens LMA'!$A$1:$BK$1003,RelGegevens!$A725+'Data LMA'!$A$2,RelGegevens!I$2))</f>
        <v/>
      </c>
      <c r="J725" s="5" t="str">
        <f>IF(INDEX('Afvalgegevens LMA'!$A$1:$BK$1003,RelGegevens!$A725+'Data LMA'!$A$2,RelGegevens!J$2)="","",INDEX('Afvalgegevens LMA'!$A$1:$BK$1003,RelGegevens!$A725+'Data LMA'!$A$2,RelGegevens!J$2))</f>
        <v/>
      </c>
      <c r="K725" s="5" t="str">
        <f>IF(INDEX('Afvalgegevens LMA'!$A$1:$BK$1003,RelGegevens!$A725+'Data LMA'!$A$2,RelGegevens!K$2)="","",INDEX('Afvalgegevens LMA'!$A$1:$BK$1003,RelGegevens!$A725+'Data LMA'!$A$2,RelGegevens!K$2))</f>
        <v/>
      </c>
      <c r="L725" s="5" t="str">
        <f>IF(INDEX('Afvalgegevens LMA'!$A$1:$BK$1003,RelGegevens!$A725+'Data LMA'!$A$2,RelGegevens!L$2)="","",INDEX('Afvalgegevens LMA'!$A$1:$BK$1003,RelGegevens!$A725+'Data LMA'!$A$2,RelGegevens!L$2))</f>
        <v/>
      </c>
      <c r="M725" s="5" t="str">
        <f>IF(INDEX('Afvalgegevens LMA'!$A$1:$BK$1003,RelGegevens!$A725+'Data LMA'!$A$2,RelGegevens!M$2)="","",INDEX('Afvalgegevens LMA'!$A$1:$BK$1003,RelGegevens!$A725+'Data LMA'!$A$2,RelGegevens!M$2))</f>
        <v/>
      </c>
    </row>
    <row r="726" spans="1:13" x14ac:dyDescent="0.25">
      <c r="A726" s="8">
        <f t="shared" si="72"/>
        <v>724</v>
      </c>
      <c r="B726" s="8" t="str">
        <f t="shared" si="73"/>
        <v/>
      </c>
      <c r="C726" s="8" t="str">
        <f t="shared" si="74"/>
        <v/>
      </c>
      <c r="D726" s="5">
        <f t="shared" si="75"/>
        <v>-1</v>
      </c>
      <c r="E726" s="5">
        <f t="shared" si="76"/>
        <v>-1</v>
      </c>
      <c r="F726" s="5" t="str">
        <f t="shared" si="77"/>
        <v/>
      </c>
      <c r="G726" s="5" t="str">
        <f>IF(INDEX('Afvalgegevens LMA'!$A$1:$BK$1003,RelGegevens!$A726+'Data LMA'!$A$2,RelGegevens!G$2)="","",INDEX('Afvalgegevens LMA'!$A$1:$BK$1003,RelGegevens!$A726+'Data LMA'!$A$2,RelGegevens!G$2))</f>
        <v/>
      </c>
      <c r="H726" s="5" t="str">
        <f>IF(INDEX('Afvalgegevens LMA'!$A$1:$BK$1003,RelGegevens!$A726+'Data LMA'!$A$2,RelGegevens!H$2)="","",INDEX('Afvalgegevens LMA'!$A$1:$BK$1003,RelGegevens!$A726+'Data LMA'!$A$2,RelGegevens!H$2))</f>
        <v/>
      </c>
      <c r="I726" s="5" t="str">
        <f>IF(INDEX('Afvalgegevens LMA'!$A$1:$BK$1003,RelGegevens!$A726+'Data LMA'!$A$2,RelGegevens!I$2)="","",INDEX('Afvalgegevens LMA'!$A$1:$BK$1003,RelGegevens!$A726+'Data LMA'!$A$2,RelGegevens!I$2))</f>
        <v/>
      </c>
      <c r="J726" s="5" t="str">
        <f>IF(INDEX('Afvalgegevens LMA'!$A$1:$BK$1003,RelGegevens!$A726+'Data LMA'!$A$2,RelGegevens!J$2)="","",INDEX('Afvalgegevens LMA'!$A$1:$BK$1003,RelGegevens!$A726+'Data LMA'!$A$2,RelGegevens!J$2))</f>
        <v/>
      </c>
      <c r="K726" s="5" t="str">
        <f>IF(INDEX('Afvalgegevens LMA'!$A$1:$BK$1003,RelGegevens!$A726+'Data LMA'!$A$2,RelGegevens!K$2)="","",INDEX('Afvalgegevens LMA'!$A$1:$BK$1003,RelGegevens!$A726+'Data LMA'!$A$2,RelGegevens!K$2))</f>
        <v/>
      </c>
      <c r="L726" s="5" t="str">
        <f>IF(INDEX('Afvalgegevens LMA'!$A$1:$BK$1003,RelGegevens!$A726+'Data LMA'!$A$2,RelGegevens!L$2)="","",INDEX('Afvalgegevens LMA'!$A$1:$BK$1003,RelGegevens!$A726+'Data LMA'!$A$2,RelGegevens!L$2))</f>
        <v/>
      </c>
      <c r="M726" s="5" t="str">
        <f>IF(INDEX('Afvalgegevens LMA'!$A$1:$BK$1003,RelGegevens!$A726+'Data LMA'!$A$2,RelGegevens!M$2)="","",INDEX('Afvalgegevens LMA'!$A$1:$BK$1003,RelGegevens!$A726+'Data LMA'!$A$2,RelGegevens!M$2))</f>
        <v/>
      </c>
    </row>
    <row r="727" spans="1:13" x14ac:dyDescent="0.25">
      <c r="A727" s="8">
        <f t="shared" si="72"/>
        <v>725</v>
      </c>
      <c r="B727" s="8" t="str">
        <f t="shared" si="73"/>
        <v/>
      </c>
      <c r="C727" s="8" t="str">
        <f t="shared" si="74"/>
        <v/>
      </c>
      <c r="D727" s="5">
        <f t="shared" si="75"/>
        <v>-1</v>
      </c>
      <c r="E727" s="5">
        <f t="shared" si="76"/>
        <v>-1</v>
      </c>
      <c r="F727" s="5" t="str">
        <f t="shared" si="77"/>
        <v/>
      </c>
      <c r="G727" s="5" t="str">
        <f>IF(INDEX('Afvalgegevens LMA'!$A$1:$BK$1003,RelGegevens!$A727+'Data LMA'!$A$2,RelGegevens!G$2)="","",INDEX('Afvalgegevens LMA'!$A$1:$BK$1003,RelGegevens!$A727+'Data LMA'!$A$2,RelGegevens!G$2))</f>
        <v/>
      </c>
      <c r="H727" s="5" t="str">
        <f>IF(INDEX('Afvalgegevens LMA'!$A$1:$BK$1003,RelGegevens!$A727+'Data LMA'!$A$2,RelGegevens!H$2)="","",INDEX('Afvalgegevens LMA'!$A$1:$BK$1003,RelGegevens!$A727+'Data LMA'!$A$2,RelGegevens!H$2))</f>
        <v/>
      </c>
      <c r="I727" s="5" t="str">
        <f>IF(INDEX('Afvalgegevens LMA'!$A$1:$BK$1003,RelGegevens!$A727+'Data LMA'!$A$2,RelGegevens!I$2)="","",INDEX('Afvalgegevens LMA'!$A$1:$BK$1003,RelGegevens!$A727+'Data LMA'!$A$2,RelGegevens!I$2))</f>
        <v/>
      </c>
      <c r="J727" s="5" t="str">
        <f>IF(INDEX('Afvalgegevens LMA'!$A$1:$BK$1003,RelGegevens!$A727+'Data LMA'!$A$2,RelGegevens!J$2)="","",INDEX('Afvalgegevens LMA'!$A$1:$BK$1003,RelGegevens!$A727+'Data LMA'!$A$2,RelGegevens!J$2))</f>
        <v/>
      </c>
      <c r="K727" s="5" t="str">
        <f>IF(INDEX('Afvalgegevens LMA'!$A$1:$BK$1003,RelGegevens!$A727+'Data LMA'!$A$2,RelGegevens!K$2)="","",INDEX('Afvalgegevens LMA'!$A$1:$BK$1003,RelGegevens!$A727+'Data LMA'!$A$2,RelGegevens!K$2))</f>
        <v/>
      </c>
      <c r="L727" s="5" t="str">
        <f>IF(INDEX('Afvalgegevens LMA'!$A$1:$BK$1003,RelGegevens!$A727+'Data LMA'!$A$2,RelGegevens!L$2)="","",INDEX('Afvalgegevens LMA'!$A$1:$BK$1003,RelGegevens!$A727+'Data LMA'!$A$2,RelGegevens!L$2))</f>
        <v/>
      </c>
      <c r="M727" s="5" t="str">
        <f>IF(INDEX('Afvalgegevens LMA'!$A$1:$BK$1003,RelGegevens!$A727+'Data LMA'!$A$2,RelGegevens!M$2)="","",INDEX('Afvalgegevens LMA'!$A$1:$BK$1003,RelGegevens!$A727+'Data LMA'!$A$2,RelGegevens!M$2))</f>
        <v/>
      </c>
    </row>
    <row r="728" spans="1:13" x14ac:dyDescent="0.25">
      <c r="A728" s="8">
        <f t="shared" si="72"/>
        <v>726</v>
      </c>
      <c r="B728" s="8" t="str">
        <f t="shared" si="73"/>
        <v/>
      </c>
      <c r="C728" s="8" t="str">
        <f t="shared" si="74"/>
        <v/>
      </c>
      <c r="D728" s="5">
        <f t="shared" si="75"/>
        <v>-1</v>
      </c>
      <c r="E728" s="5">
        <f t="shared" si="76"/>
        <v>-1</v>
      </c>
      <c r="F728" s="5" t="str">
        <f t="shared" si="77"/>
        <v/>
      </c>
      <c r="G728" s="5" t="str">
        <f>IF(INDEX('Afvalgegevens LMA'!$A$1:$BK$1003,RelGegevens!$A728+'Data LMA'!$A$2,RelGegevens!G$2)="","",INDEX('Afvalgegevens LMA'!$A$1:$BK$1003,RelGegevens!$A728+'Data LMA'!$A$2,RelGegevens!G$2))</f>
        <v/>
      </c>
      <c r="H728" s="5" t="str">
        <f>IF(INDEX('Afvalgegevens LMA'!$A$1:$BK$1003,RelGegevens!$A728+'Data LMA'!$A$2,RelGegevens!H$2)="","",INDEX('Afvalgegevens LMA'!$A$1:$BK$1003,RelGegevens!$A728+'Data LMA'!$A$2,RelGegevens!H$2))</f>
        <v/>
      </c>
      <c r="I728" s="5" t="str">
        <f>IF(INDEX('Afvalgegevens LMA'!$A$1:$BK$1003,RelGegevens!$A728+'Data LMA'!$A$2,RelGegevens!I$2)="","",INDEX('Afvalgegevens LMA'!$A$1:$BK$1003,RelGegevens!$A728+'Data LMA'!$A$2,RelGegevens!I$2))</f>
        <v/>
      </c>
      <c r="J728" s="5" t="str">
        <f>IF(INDEX('Afvalgegevens LMA'!$A$1:$BK$1003,RelGegevens!$A728+'Data LMA'!$A$2,RelGegevens!J$2)="","",INDEX('Afvalgegevens LMA'!$A$1:$BK$1003,RelGegevens!$A728+'Data LMA'!$A$2,RelGegevens!J$2))</f>
        <v/>
      </c>
      <c r="K728" s="5" t="str">
        <f>IF(INDEX('Afvalgegevens LMA'!$A$1:$BK$1003,RelGegevens!$A728+'Data LMA'!$A$2,RelGegevens!K$2)="","",INDEX('Afvalgegevens LMA'!$A$1:$BK$1003,RelGegevens!$A728+'Data LMA'!$A$2,RelGegevens!K$2))</f>
        <v/>
      </c>
      <c r="L728" s="5" t="str">
        <f>IF(INDEX('Afvalgegevens LMA'!$A$1:$BK$1003,RelGegevens!$A728+'Data LMA'!$A$2,RelGegevens!L$2)="","",INDEX('Afvalgegevens LMA'!$A$1:$BK$1003,RelGegevens!$A728+'Data LMA'!$A$2,RelGegevens!L$2))</f>
        <v/>
      </c>
      <c r="M728" s="5" t="str">
        <f>IF(INDEX('Afvalgegevens LMA'!$A$1:$BK$1003,RelGegevens!$A728+'Data LMA'!$A$2,RelGegevens!M$2)="","",INDEX('Afvalgegevens LMA'!$A$1:$BK$1003,RelGegevens!$A728+'Data LMA'!$A$2,RelGegevens!M$2))</f>
        <v/>
      </c>
    </row>
    <row r="729" spans="1:13" x14ac:dyDescent="0.25">
      <c r="A729" s="8">
        <f t="shared" si="72"/>
        <v>727</v>
      </c>
      <c r="B729" s="8" t="str">
        <f t="shared" si="73"/>
        <v/>
      </c>
      <c r="C729" s="8" t="str">
        <f t="shared" si="74"/>
        <v/>
      </c>
      <c r="D729" s="5">
        <f t="shared" si="75"/>
        <v>-1</v>
      </c>
      <c r="E729" s="5">
        <f t="shared" si="76"/>
        <v>-1</v>
      </c>
      <c r="F729" s="5" t="str">
        <f t="shared" si="77"/>
        <v/>
      </c>
      <c r="G729" s="5" t="str">
        <f>IF(INDEX('Afvalgegevens LMA'!$A$1:$BK$1003,RelGegevens!$A729+'Data LMA'!$A$2,RelGegevens!G$2)="","",INDEX('Afvalgegevens LMA'!$A$1:$BK$1003,RelGegevens!$A729+'Data LMA'!$A$2,RelGegevens!G$2))</f>
        <v/>
      </c>
      <c r="H729" s="5" t="str">
        <f>IF(INDEX('Afvalgegevens LMA'!$A$1:$BK$1003,RelGegevens!$A729+'Data LMA'!$A$2,RelGegevens!H$2)="","",INDEX('Afvalgegevens LMA'!$A$1:$BK$1003,RelGegevens!$A729+'Data LMA'!$A$2,RelGegevens!H$2))</f>
        <v/>
      </c>
      <c r="I729" s="5" t="str">
        <f>IF(INDEX('Afvalgegevens LMA'!$A$1:$BK$1003,RelGegevens!$A729+'Data LMA'!$A$2,RelGegevens!I$2)="","",INDEX('Afvalgegevens LMA'!$A$1:$BK$1003,RelGegevens!$A729+'Data LMA'!$A$2,RelGegevens!I$2))</f>
        <v/>
      </c>
      <c r="J729" s="5" t="str">
        <f>IF(INDEX('Afvalgegevens LMA'!$A$1:$BK$1003,RelGegevens!$A729+'Data LMA'!$A$2,RelGegevens!J$2)="","",INDEX('Afvalgegevens LMA'!$A$1:$BK$1003,RelGegevens!$A729+'Data LMA'!$A$2,RelGegevens!J$2))</f>
        <v/>
      </c>
      <c r="K729" s="5" t="str">
        <f>IF(INDEX('Afvalgegevens LMA'!$A$1:$BK$1003,RelGegevens!$A729+'Data LMA'!$A$2,RelGegevens!K$2)="","",INDEX('Afvalgegevens LMA'!$A$1:$BK$1003,RelGegevens!$A729+'Data LMA'!$A$2,RelGegevens!K$2))</f>
        <v/>
      </c>
      <c r="L729" s="5" t="str">
        <f>IF(INDEX('Afvalgegevens LMA'!$A$1:$BK$1003,RelGegevens!$A729+'Data LMA'!$A$2,RelGegevens!L$2)="","",INDEX('Afvalgegevens LMA'!$A$1:$BK$1003,RelGegevens!$A729+'Data LMA'!$A$2,RelGegevens!L$2))</f>
        <v/>
      </c>
      <c r="M729" s="5" t="str">
        <f>IF(INDEX('Afvalgegevens LMA'!$A$1:$BK$1003,RelGegevens!$A729+'Data LMA'!$A$2,RelGegevens!M$2)="","",INDEX('Afvalgegevens LMA'!$A$1:$BK$1003,RelGegevens!$A729+'Data LMA'!$A$2,RelGegevens!M$2))</f>
        <v/>
      </c>
    </row>
    <row r="730" spans="1:13" x14ac:dyDescent="0.25">
      <c r="A730" s="8">
        <f t="shared" si="72"/>
        <v>728</v>
      </c>
      <c r="B730" s="8" t="str">
        <f t="shared" si="73"/>
        <v/>
      </c>
      <c r="C730" s="8" t="str">
        <f t="shared" si="74"/>
        <v/>
      </c>
      <c r="D730" s="5">
        <f t="shared" si="75"/>
        <v>-1</v>
      </c>
      <c r="E730" s="5">
        <f t="shared" si="76"/>
        <v>-1</v>
      </c>
      <c r="F730" s="5" t="str">
        <f t="shared" si="77"/>
        <v/>
      </c>
      <c r="G730" s="5" t="str">
        <f>IF(INDEX('Afvalgegevens LMA'!$A$1:$BK$1003,RelGegevens!$A730+'Data LMA'!$A$2,RelGegevens!G$2)="","",INDEX('Afvalgegevens LMA'!$A$1:$BK$1003,RelGegevens!$A730+'Data LMA'!$A$2,RelGegevens!G$2))</f>
        <v/>
      </c>
      <c r="H730" s="5" t="str">
        <f>IF(INDEX('Afvalgegevens LMA'!$A$1:$BK$1003,RelGegevens!$A730+'Data LMA'!$A$2,RelGegevens!H$2)="","",INDEX('Afvalgegevens LMA'!$A$1:$BK$1003,RelGegevens!$A730+'Data LMA'!$A$2,RelGegevens!H$2))</f>
        <v/>
      </c>
      <c r="I730" s="5" t="str">
        <f>IF(INDEX('Afvalgegevens LMA'!$A$1:$BK$1003,RelGegevens!$A730+'Data LMA'!$A$2,RelGegevens!I$2)="","",INDEX('Afvalgegevens LMA'!$A$1:$BK$1003,RelGegevens!$A730+'Data LMA'!$A$2,RelGegevens!I$2))</f>
        <v/>
      </c>
      <c r="J730" s="5" t="str">
        <f>IF(INDEX('Afvalgegevens LMA'!$A$1:$BK$1003,RelGegevens!$A730+'Data LMA'!$A$2,RelGegevens!J$2)="","",INDEX('Afvalgegevens LMA'!$A$1:$BK$1003,RelGegevens!$A730+'Data LMA'!$A$2,RelGegevens!J$2))</f>
        <v/>
      </c>
      <c r="K730" s="5" t="str">
        <f>IF(INDEX('Afvalgegevens LMA'!$A$1:$BK$1003,RelGegevens!$A730+'Data LMA'!$A$2,RelGegevens!K$2)="","",INDEX('Afvalgegevens LMA'!$A$1:$BK$1003,RelGegevens!$A730+'Data LMA'!$A$2,RelGegevens!K$2))</f>
        <v/>
      </c>
      <c r="L730" s="5" t="str">
        <f>IF(INDEX('Afvalgegevens LMA'!$A$1:$BK$1003,RelGegevens!$A730+'Data LMA'!$A$2,RelGegevens!L$2)="","",INDEX('Afvalgegevens LMA'!$A$1:$BK$1003,RelGegevens!$A730+'Data LMA'!$A$2,RelGegevens!L$2))</f>
        <v/>
      </c>
      <c r="M730" s="5" t="str">
        <f>IF(INDEX('Afvalgegevens LMA'!$A$1:$BK$1003,RelGegevens!$A730+'Data LMA'!$A$2,RelGegevens!M$2)="","",INDEX('Afvalgegevens LMA'!$A$1:$BK$1003,RelGegevens!$A730+'Data LMA'!$A$2,RelGegevens!M$2))</f>
        <v/>
      </c>
    </row>
    <row r="731" spans="1:13" x14ac:dyDescent="0.25">
      <c r="A731" s="8">
        <f t="shared" si="72"/>
        <v>729</v>
      </c>
      <c r="B731" s="8" t="str">
        <f t="shared" si="73"/>
        <v/>
      </c>
      <c r="C731" s="8" t="str">
        <f t="shared" si="74"/>
        <v/>
      </c>
      <c r="D731" s="5">
        <f t="shared" si="75"/>
        <v>-1</v>
      </c>
      <c r="E731" s="5">
        <f t="shared" si="76"/>
        <v>-1</v>
      </c>
      <c r="F731" s="5" t="str">
        <f t="shared" si="77"/>
        <v/>
      </c>
      <c r="G731" s="5" t="str">
        <f>IF(INDEX('Afvalgegevens LMA'!$A$1:$BK$1003,RelGegevens!$A731+'Data LMA'!$A$2,RelGegevens!G$2)="","",INDEX('Afvalgegevens LMA'!$A$1:$BK$1003,RelGegevens!$A731+'Data LMA'!$A$2,RelGegevens!G$2))</f>
        <v/>
      </c>
      <c r="H731" s="5" t="str">
        <f>IF(INDEX('Afvalgegevens LMA'!$A$1:$BK$1003,RelGegevens!$A731+'Data LMA'!$A$2,RelGegevens!H$2)="","",INDEX('Afvalgegevens LMA'!$A$1:$BK$1003,RelGegevens!$A731+'Data LMA'!$A$2,RelGegevens!H$2))</f>
        <v/>
      </c>
      <c r="I731" s="5" t="str">
        <f>IF(INDEX('Afvalgegevens LMA'!$A$1:$BK$1003,RelGegevens!$A731+'Data LMA'!$A$2,RelGegevens!I$2)="","",INDEX('Afvalgegevens LMA'!$A$1:$BK$1003,RelGegevens!$A731+'Data LMA'!$A$2,RelGegevens!I$2))</f>
        <v/>
      </c>
      <c r="J731" s="5" t="str">
        <f>IF(INDEX('Afvalgegevens LMA'!$A$1:$BK$1003,RelGegevens!$A731+'Data LMA'!$A$2,RelGegevens!J$2)="","",INDEX('Afvalgegevens LMA'!$A$1:$BK$1003,RelGegevens!$A731+'Data LMA'!$A$2,RelGegevens!J$2))</f>
        <v/>
      </c>
      <c r="K731" s="5" t="str">
        <f>IF(INDEX('Afvalgegevens LMA'!$A$1:$BK$1003,RelGegevens!$A731+'Data LMA'!$A$2,RelGegevens!K$2)="","",INDEX('Afvalgegevens LMA'!$A$1:$BK$1003,RelGegevens!$A731+'Data LMA'!$A$2,RelGegevens!K$2))</f>
        <v/>
      </c>
      <c r="L731" s="5" t="str">
        <f>IF(INDEX('Afvalgegevens LMA'!$A$1:$BK$1003,RelGegevens!$A731+'Data LMA'!$A$2,RelGegevens!L$2)="","",INDEX('Afvalgegevens LMA'!$A$1:$BK$1003,RelGegevens!$A731+'Data LMA'!$A$2,RelGegevens!L$2))</f>
        <v/>
      </c>
      <c r="M731" s="5" t="str">
        <f>IF(INDEX('Afvalgegevens LMA'!$A$1:$BK$1003,RelGegevens!$A731+'Data LMA'!$A$2,RelGegevens!M$2)="","",INDEX('Afvalgegevens LMA'!$A$1:$BK$1003,RelGegevens!$A731+'Data LMA'!$A$2,RelGegevens!M$2))</f>
        <v/>
      </c>
    </row>
    <row r="732" spans="1:13" x14ac:dyDescent="0.25">
      <c r="A732" s="8">
        <f t="shared" si="72"/>
        <v>730</v>
      </c>
      <c r="B732" s="8" t="str">
        <f t="shared" si="73"/>
        <v/>
      </c>
      <c r="C732" s="8" t="str">
        <f t="shared" si="74"/>
        <v/>
      </c>
      <c r="D732" s="5">
        <f t="shared" si="75"/>
        <v>-1</v>
      </c>
      <c r="E732" s="5">
        <f t="shared" si="76"/>
        <v>-1</v>
      </c>
      <c r="F732" s="5" t="str">
        <f t="shared" si="77"/>
        <v/>
      </c>
      <c r="G732" s="5" t="str">
        <f>IF(INDEX('Afvalgegevens LMA'!$A$1:$BK$1003,RelGegevens!$A732+'Data LMA'!$A$2,RelGegevens!G$2)="","",INDEX('Afvalgegevens LMA'!$A$1:$BK$1003,RelGegevens!$A732+'Data LMA'!$A$2,RelGegevens!G$2))</f>
        <v/>
      </c>
      <c r="H732" s="5" t="str">
        <f>IF(INDEX('Afvalgegevens LMA'!$A$1:$BK$1003,RelGegevens!$A732+'Data LMA'!$A$2,RelGegevens!H$2)="","",INDEX('Afvalgegevens LMA'!$A$1:$BK$1003,RelGegevens!$A732+'Data LMA'!$A$2,RelGegevens!H$2))</f>
        <v/>
      </c>
      <c r="I732" s="5" t="str">
        <f>IF(INDEX('Afvalgegevens LMA'!$A$1:$BK$1003,RelGegevens!$A732+'Data LMA'!$A$2,RelGegevens!I$2)="","",INDEX('Afvalgegevens LMA'!$A$1:$BK$1003,RelGegevens!$A732+'Data LMA'!$A$2,RelGegevens!I$2))</f>
        <v/>
      </c>
      <c r="J732" s="5" t="str">
        <f>IF(INDEX('Afvalgegevens LMA'!$A$1:$BK$1003,RelGegevens!$A732+'Data LMA'!$A$2,RelGegevens!J$2)="","",INDEX('Afvalgegevens LMA'!$A$1:$BK$1003,RelGegevens!$A732+'Data LMA'!$A$2,RelGegevens!J$2))</f>
        <v/>
      </c>
      <c r="K732" s="5" t="str">
        <f>IF(INDEX('Afvalgegevens LMA'!$A$1:$BK$1003,RelGegevens!$A732+'Data LMA'!$A$2,RelGegevens!K$2)="","",INDEX('Afvalgegevens LMA'!$A$1:$BK$1003,RelGegevens!$A732+'Data LMA'!$A$2,RelGegevens!K$2))</f>
        <v/>
      </c>
      <c r="L732" s="5" t="str">
        <f>IF(INDEX('Afvalgegevens LMA'!$A$1:$BK$1003,RelGegevens!$A732+'Data LMA'!$A$2,RelGegevens!L$2)="","",INDEX('Afvalgegevens LMA'!$A$1:$BK$1003,RelGegevens!$A732+'Data LMA'!$A$2,RelGegevens!L$2))</f>
        <v/>
      </c>
      <c r="M732" s="5" t="str">
        <f>IF(INDEX('Afvalgegevens LMA'!$A$1:$BK$1003,RelGegevens!$A732+'Data LMA'!$A$2,RelGegevens!M$2)="","",INDEX('Afvalgegevens LMA'!$A$1:$BK$1003,RelGegevens!$A732+'Data LMA'!$A$2,RelGegevens!M$2))</f>
        <v/>
      </c>
    </row>
    <row r="733" spans="1:13" x14ac:dyDescent="0.25">
      <c r="A733" s="8">
        <f t="shared" si="72"/>
        <v>731</v>
      </c>
      <c r="B733" s="8" t="str">
        <f t="shared" si="73"/>
        <v/>
      </c>
      <c r="C733" s="8" t="str">
        <f t="shared" si="74"/>
        <v/>
      </c>
      <c r="D733" s="5">
        <f t="shared" si="75"/>
        <v>-1</v>
      </c>
      <c r="E733" s="5">
        <f t="shared" si="76"/>
        <v>-1</v>
      </c>
      <c r="F733" s="5" t="str">
        <f t="shared" si="77"/>
        <v/>
      </c>
      <c r="G733" s="5" t="str">
        <f>IF(INDEX('Afvalgegevens LMA'!$A$1:$BK$1003,RelGegevens!$A733+'Data LMA'!$A$2,RelGegevens!G$2)="","",INDEX('Afvalgegevens LMA'!$A$1:$BK$1003,RelGegevens!$A733+'Data LMA'!$A$2,RelGegevens!G$2))</f>
        <v/>
      </c>
      <c r="H733" s="5" t="str">
        <f>IF(INDEX('Afvalgegevens LMA'!$A$1:$BK$1003,RelGegevens!$A733+'Data LMA'!$A$2,RelGegevens!H$2)="","",INDEX('Afvalgegevens LMA'!$A$1:$BK$1003,RelGegevens!$A733+'Data LMA'!$A$2,RelGegevens!H$2))</f>
        <v/>
      </c>
      <c r="I733" s="5" t="str">
        <f>IF(INDEX('Afvalgegevens LMA'!$A$1:$BK$1003,RelGegevens!$A733+'Data LMA'!$A$2,RelGegevens!I$2)="","",INDEX('Afvalgegevens LMA'!$A$1:$BK$1003,RelGegevens!$A733+'Data LMA'!$A$2,RelGegevens!I$2))</f>
        <v/>
      </c>
      <c r="J733" s="5" t="str">
        <f>IF(INDEX('Afvalgegevens LMA'!$A$1:$BK$1003,RelGegevens!$A733+'Data LMA'!$A$2,RelGegevens!J$2)="","",INDEX('Afvalgegevens LMA'!$A$1:$BK$1003,RelGegevens!$A733+'Data LMA'!$A$2,RelGegevens!J$2))</f>
        <v/>
      </c>
      <c r="K733" s="5" t="str">
        <f>IF(INDEX('Afvalgegevens LMA'!$A$1:$BK$1003,RelGegevens!$A733+'Data LMA'!$A$2,RelGegevens!K$2)="","",INDEX('Afvalgegevens LMA'!$A$1:$BK$1003,RelGegevens!$A733+'Data LMA'!$A$2,RelGegevens!K$2))</f>
        <v/>
      </c>
      <c r="L733" s="5" t="str">
        <f>IF(INDEX('Afvalgegevens LMA'!$A$1:$BK$1003,RelGegevens!$A733+'Data LMA'!$A$2,RelGegevens!L$2)="","",INDEX('Afvalgegevens LMA'!$A$1:$BK$1003,RelGegevens!$A733+'Data LMA'!$A$2,RelGegevens!L$2))</f>
        <v/>
      </c>
      <c r="M733" s="5" t="str">
        <f>IF(INDEX('Afvalgegevens LMA'!$A$1:$BK$1003,RelGegevens!$A733+'Data LMA'!$A$2,RelGegevens!M$2)="","",INDEX('Afvalgegevens LMA'!$A$1:$BK$1003,RelGegevens!$A733+'Data LMA'!$A$2,RelGegevens!M$2))</f>
        <v/>
      </c>
    </row>
    <row r="734" spans="1:13" x14ac:dyDescent="0.25">
      <c r="A734" s="8">
        <f t="shared" si="72"/>
        <v>732</v>
      </c>
      <c r="B734" s="8" t="str">
        <f t="shared" si="73"/>
        <v/>
      </c>
      <c r="C734" s="8" t="str">
        <f t="shared" si="74"/>
        <v/>
      </c>
      <c r="D734" s="5">
        <f t="shared" si="75"/>
        <v>-1</v>
      </c>
      <c r="E734" s="5">
        <f t="shared" si="76"/>
        <v>-1</v>
      </c>
      <c r="F734" s="5" t="str">
        <f t="shared" si="77"/>
        <v/>
      </c>
      <c r="G734" s="5" t="str">
        <f>IF(INDEX('Afvalgegevens LMA'!$A$1:$BK$1003,RelGegevens!$A734+'Data LMA'!$A$2,RelGegevens!G$2)="","",INDEX('Afvalgegevens LMA'!$A$1:$BK$1003,RelGegevens!$A734+'Data LMA'!$A$2,RelGegevens!G$2))</f>
        <v/>
      </c>
      <c r="H734" s="5" t="str">
        <f>IF(INDEX('Afvalgegevens LMA'!$A$1:$BK$1003,RelGegevens!$A734+'Data LMA'!$A$2,RelGegevens!H$2)="","",INDEX('Afvalgegevens LMA'!$A$1:$BK$1003,RelGegevens!$A734+'Data LMA'!$A$2,RelGegevens!H$2))</f>
        <v/>
      </c>
      <c r="I734" s="5" t="str">
        <f>IF(INDEX('Afvalgegevens LMA'!$A$1:$BK$1003,RelGegevens!$A734+'Data LMA'!$A$2,RelGegevens!I$2)="","",INDEX('Afvalgegevens LMA'!$A$1:$BK$1003,RelGegevens!$A734+'Data LMA'!$A$2,RelGegevens!I$2))</f>
        <v/>
      </c>
      <c r="J734" s="5" t="str">
        <f>IF(INDEX('Afvalgegevens LMA'!$A$1:$BK$1003,RelGegevens!$A734+'Data LMA'!$A$2,RelGegevens!J$2)="","",INDEX('Afvalgegevens LMA'!$A$1:$BK$1003,RelGegevens!$A734+'Data LMA'!$A$2,RelGegevens!J$2))</f>
        <v/>
      </c>
      <c r="K734" s="5" t="str">
        <f>IF(INDEX('Afvalgegevens LMA'!$A$1:$BK$1003,RelGegevens!$A734+'Data LMA'!$A$2,RelGegevens!K$2)="","",INDEX('Afvalgegevens LMA'!$A$1:$BK$1003,RelGegevens!$A734+'Data LMA'!$A$2,RelGegevens!K$2))</f>
        <v/>
      </c>
      <c r="L734" s="5" t="str">
        <f>IF(INDEX('Afvalgegevens LMA'!$A$1:$BK$1003,RelGegevens!$A734+'Data LMA'!$A$2,RelGegevens!L$2)="","",INDEX('Afvalgegevens LMA'!$A$1:$BK$1003,RelGegevens!$A734+'Data LMA'!$A$2,RelGegevens!L$2))</f>
        <v/>
      </c>
      <c r="M734" s="5" t="str">
        <f>IF(INDEX('Afvalgegevens LMA'!$A$1:$BK$1003,RelGegevens!$A734+'Data LMA'!$A$2,RelGegevens!M$2)="","",INDEX('Afvalgegevens LMA'!$A$1:$BK$1003,RelGegevens!$A734+'Data LMA'!$A$2,RelGegevens!M$2))</f>
        <v/>
      </c>
    </row>
    <row r="735" spans="1:13" x14ac:dyDescent="0.25">
      <c r="A735" s="8">
        <f t="shared" si="72"/>
        <v>733</v>
      </c>
      <c r="B735" s="8" t="str">
        <f t="shared" si="73"/>
        <v/>
      </c>
      <c r="C735" s="8" t="str">
        <f t="shared" si="74"/>
        <v/>
      </c>
      <c r="D735" s="5">
        <f t="shared" si="75"/>
        <v>-1</v>
      </c>
      <c r="E735" s="5">
        <f t="shared" si="76"/>
        <v>-1</v>
      </c>
      <c r="F735" s="5" t="str">
        <f t="shared" si="77"/>
        <v/>
      </c>
      <c r="G735" s="5" t="str">
        <f>IF(INDEX('Afvalgegevens LMA'!$A$1:$BK$1003,RelGegevens!$A735+'Data LMA'!$A$2,RelGegevens!G$2)="","",INDEX('Afvalgegevens LMA'!$A$1:$BK$1003,RelGegevens!$A735+'Data LMA'!$A$2,RelGegevens!G$2))</f>
        <v/>
      </c>
      <c r="H735" s="5" t="str">
        <f>IF(INDEX('Afvalgegevens LMA'!$A$1:$BK$1003,RelGegevens!$A735+'Data LMA'!$A$2,RelGegevens!H$2)="","",INDEX('Afvalgegevens LMA'!$A$1:$BK$1003,RelGegevens!$A735+'Data LMA'!$A$2,RelGegevens!H$2))</f>
        <v/>
      </c>
      <c r="I735" s="5" t="str">
        <f>IF(INDEX('Afvalgegevens LMA'!$A$1:$BK$1003,RelGegevens!$A735+'Data LMA'!$A$2,RelGegevens!I$2)="","",INDEX('Afvalgegevens LMA'!$A$1:$BK$1003,RelGegevens!$A735+'Data LMA'!$A$2,RelGegevens!I$2))</f>
        <v/>
      </c>
      <c r="J735" s="5" t="str">
        <f>IF(INDEX('Afvalgegevens LMA'!$A$1:$BK$1003,RelGegevens!$A735+'Data LMA'!$A$2,RelGegevens!J$2)="","",INDEX('Afvalgegevens LMA'!$A$1:$BK$1003,RelGegevens!$A735+'Data LMA'!$A$2,RelGegevens!J$2))</f>
        <v/>
      </c>
      <c r="K735" s="5" t="str">
        <f>IF(INDEX('Afvalgegevens LMA'!$A$1:$BK$1003,RelGegevens!$A735+'Data LMA'!$A$2,RelGegevens!K$2)="","",INDEX('Afvalgegevens LMA'!$A$1:$BK$1003,RelGegevens!$A735+'Data LMA'!$A$2,RelGegevens!K$2))</f>
        <v/>
      </c>
      <c r="L735" s="5" t="str">
        <f>IF(INDEX('Afvalgegevens LMA'!$A$1:$BK$1003,RelGegevens!$A735+'Data LMA'!$A$2,RelGegevens!L$2)="","",INDEX('Afvalgegevens LMA'!$A$1:$BK$1003,RelGegevens!$A735+'Data LMA'!$A$2,RelGegevens!L$2))</f>
        <v/>
      </c>
      <c r="M735" s="5" t="str">
        <f>IF(INDEX('Afvalgegevens LMA'!$A$1:$BK$1003,RelGegevens!$A735+'Data LMA'!$A$2,RelGegevens!M$2)="","",INDEX('Afvalgegevens LMA'!$A$1:$BK$1003,RelGegevens!$A735+'Data LMA'!$A$2,RelGegevens!M$2))</f>
        <v/>
      </c>
    </row>
    <row r="736" spans="1:13" x14ac:dyDescent="0.25">
      <c r="A736" s="8">
        <f t="shared" si="72"/>
        <v>734</v>
      </c>
      <c r="B736" s="8" t="str">
        <f t="shared" si="73"/>
        <v/>
      </c>
      <c r="C736" s="8" t="str">
        <f t="shared" si="74"/>
        <v/>
      </c>
      <c r="D736" s="5">
        <f t="shared" si="75"/>
        <v>-1</v>
      </c>
      <c r="E736" s="5">
        <f t="shared" si="76"/>
        <v>-1</v>
      </c>
      <c r="F736" s="5" t="str">
        <f t="shared" si="77"/>
        <v/>
      </c>
      <c r="G736" s="5" t="str">
        <f>IF(INDEX('Afvalgegevens LMA'!$A$1:$BK$1003,RelGegevens!$A736+'Data LMA'!$A$2,RelGegevens!G$2)="","",INDEX('Afvalgegevens LMA'!$A$1:$BK$1003,RelGegevens!$A736+'Data LMA'!$A$2,RelGegevens!G$2))</f>
        <v/>
      </c>
      <c r="H736" s="5" t="str">
        <f>IF(INDEX('Afvalgegevens LMA'!$A$1:$BK$1003,RelGegevens!$A736+'Data LMA'!$A$2,RelGegevens!H$2)="","",INDEX('Afvalgegevens LMA'!$A$1:$BK$1003,RelGegevens!$A736+'Data LMA'!$A$2,RelGegevens!H$2))</f>
        <v/>
      </c>
      <c r="I736" s="5" t="str">
        <f>IF(INDEX('Afvalgegevens LMA'!$A$1:$BK$1003,RelGegevens!$A736+'Data LMA'!$A$2,RelGegevens!I$2)="","",INDEX('Afvalgegevens LMA'!$A$1:$BK$1003,RelGegevens!$A736+'Data LMA'!$A$2,RelGegevens!I$2))</f>
        <v/>
      </c>
      <c r="J736" s="5" t="str">
        <f>IF(INDEX('Afvalgegevens LMA'!$A$1:$BK$1003,RelGegevens!$A736+'Data LMA'!$A$2,RelGegevens!J$2)="","",INDEX('Afvalgegevens LMA'!$A$1:$BK$1003,RelGegevens!$A736+'Data LMA'!$A$2,RelGegevens!J$2))</f>
        <v/>
      </c>
      <c r="K736" s="5" t="str">
        <f>IF(INDEX('Afvalgegevens LMA'!$A$1:$BK$1003,RelGegevens!$A736+'Data LMA'!$A$2,RelGegevens!K$2)="","",INDEX('Afvalgegevens LMA'!$A$1:$BK$1003,RelGegevens!$A736+'Data LMA'!$A$2,RelGegevens!K$2))</f>
        <v/>
      </c>
      <c r="L736" s="5" t="str">
        <f>IF(INDEX('Afvalgegevens LMA'!$A$1:$BK$1003,RelGegevens!$A736+'Data LMA'!$A$2,RelGegevens!L$2)="","",INDEX('Afvalgegevens LMA'!$A$1:$BK$1003,RelGegevens!$A736+'Data LMA'!$A$2,RelGegevens!L$2))</f>
        <v/>
      </c>
      <c r="M736" s="5" t="str">
        <f>IF(INDEX('Afvalgegevens LMA'!$A$1:$BK$1003,RelGegevens!$A736+'Data LMA'!$A$2,RelGegevens!M$2)="","",INDEX('Afvalgegevens LMA'!$A$1:$BK$1003,RelGegevens!$A736+'Data LMA'!$A$2,RelGegevens!M$2))</f>
        <v/>
      </c>
    </row>
    <row r="737" spans="1:13" x14ac:dyDescent="0.25">
      <c r="A737" s="8">
        <f t="shared" si="72"/>
        <v>735</v>
      </c>
      <c r="B737" s="8" t="str">
        <f t="shared" si="73"/>
        <v/>
      </c>
      <c r="C737" s="8" t="str">
        <f t="shared" si="74"/>
        <v/>
      </c>
      <c r="D737" s="5">
        <f t="shared" si="75"/>
        <v>-1</v>
      </c>
      <c r="E737" s="5">
        <f t="shared" si="76"/>
        <v>-1</v>
      </c>
      <c r="F737" s="5" t="str">
        <f t="shared" si="77"/>
        <v/>
      </c>
      <c r="G737" s="5" t="str">
        <f>IF(INDEX('Afvalgegevens LMA'!$A$1:$BK$1003,RelGegevens!$A737+'Data LMA'!$A$2,RelGegevens!G$2)="","",INDEX('Afvalgegevens LMA'!$A$1:$BK$1003,RelGegevens!$A737+'Data LMA'!$A$2,RelGegevens!G$2))</f>
        <v/>
      </c>
      <c r="H737" s="5" t="str">
        <f>IF(INDEX('Afvalgegevens LMA'!$A$1:$BK$1003,RelGegevens!$A737+'Data LMA'!$A$2,RelGegevens!H$2)="","",INDEX('Afvalgegevens LMA'!$A$1:$BK$1003,RelGegevens!$A737+'Data LMA'!$A$2,RelGegevens!H$2))</f>
        <v/>
      </c>
      <c r="I737" s="5" t="str">
        <f>IF(INDEX('Afvalgegevens LMA'!$A$1:$BK$1003,RelGegevens!$A737+'Data LMA'!$A$2,RelGegevens!I$2)="","",INDEX('Afvalgegevens LMA'!$A$1:$BK$1003,RelGegevens!$A737+'Data LMA'!$A$2,RelGegevens!I$2))</f>
        <v/>
      </c>
      <c r="J737" s="5" t="str">
        <f>IF(INDEX('Afvalgegevens LMA'!$A$1:$BK$1003,RelGegevens!$A737+'Data LMA'!$A$2,RelGegevens!J$2)="","",INDEX('Afvalgegevens LMA'!$A$1:$BK$1003,RelGegevens!$A737+'Data LMA'!$A$2,RelGegevens!J$2))</f>
        <v/>
      </c>
      <c r="K737" s="5" t="str">
        <f>IF(INDEX('Afvalgegevens LMA'!$A$1:$BK$1003,RelGegevens!$A737+'Data LMA'!$A$2,RelGegevens!K$2)="","",INDEX('Afvalgegevens LMA'!$A$1:$BK$1003,RelGegevens!$A737+'Data LMA'!$A$2,RelGegevens!K$2))</f>
        <v/>
      </c>
      <c r="L737" s="5" t="str">
        <f>IF(INDEX('Afvalgegevens LMA'!$A$1:$BK$1003,RelGegevens!$A737+'Data LMA'!$A$2,RelGegevens!L$2)="","",INDEX('Afvalgegevens LMA'!$A$1:$BK$1003,RelGegevens!$A737+'Data LMA'!$A$2,RelGegevens!L$2))</f>
        <v/>
      </c>
      <c r="M737" s="5" t="str">
        <f>IF(INDEX('Afvalgegevens LMA'!$A$1:$BK$1003,RelGegevens!$A737+'Data LMA'!$A$2,RelGegevens!M$2)="","",INDEX('Afvalgegevens LMA'!$A$1:$BK$1003,RelGegevens!$A737+'Data LMA'!$A$2,RelGegevens!M$2))</f>
        <v/>
      </c>
    </row>
    <row r="738" spans="1:13" x14ac:dyDescent="0.25">
      <c r="A738" s="8">
        <f t="shared" si="72"/>
        <v>736</v>
      </c>
      <c r="B738" s="8" t="str">
        <f t="shared" si="73"/>
        <v/>
      </c>
      <c r="C738" s="8" t="str">
        <f t="shared" si="74"/>
        <v/>
      </c>
      <c r="D738" s="5">
        <f t="shared" si="75"/>
        <v>-1</v>
      </c>
      <c r="E738" s="5">
        <f t="shared" si="76"/>
        <v>-1</v>
      </c>
      <c r="F738" s="5" t="str">
        <f t="shared" si="77"/>
        <v/>
      </c>
      <c r="G738" s="5" t="str">
        <f>IF(INDEX('Afvalgegevens LMA'!$A$1:$BK$1003,RelGegevens!$A738+'Data LMA'!$A$2,RelGegevens!G$2)="","",INDEX('Afvalgegevens LMA'!$A$1:$BK$1003,RelGegevens!$A738+'Data LMA'!$A$2,RelGegevens!G$2))</f>
        <v/>
      </c>
      <c r="H738" s="5" t="str">
        <f>IF(INDEX('Afvalgegevens LMA'!$A$1:$BK$1003,RelGegevens!$A738+'Data LMA'!$A$2,RelGegevens!H$2)="","",INDEX('Afvalgegevens LMA'!$A$1:$BK$1003,RelGegevens!$A738+'Data LMA'!$A$2,RelGegevens!H$2))</f>
        <v/>
      </c>
      <c r="I738" s="5" t="str">
        <f>IF(INDEX('Afvalgegevens LMA'!$A$1:$BK$1003,RelGegevens!$A738+'Data LMA'!$A$2,RelGegevens!I$2)="","",INDEX('Afvalgegevens LMA'!$A$1:$BK$1003,RelGegevens!$A738+'Data LMA'!$A$2,RelGegevens!I$2))</f>
        <v/>
      </c>
      <c r="J738" s="5" t="str">
        <f>IF(INDEX('Afvalgegevens LMA'!$A$1:$BK$1003,RelGegevens!$A738+'Data LMA'!$A$2,RelGegevens!J$2)="","",INDEX('Afvalgegevens LMA'!$A$1:$BK$1003,RelGegevens!$A738+'Data LMA'!$A$2,RelGegevens!J$2))</f>
        <v/>
      </c>
      <c r="K738" s="5" t="str">
        <f>IF(INDEX('Afvalgegevens LMA'!$A$1:$BK$1003,RelGegevens!$A738+'Data LMA'!$A$2,RelGegevens!K$2)="","",INDEX('Afvalgegevens LMA'!$A$1:$BK$1003,RelGegevens!$A738+'Data LMA'!$A$2,RelGegevens!K$2))</f>
        <v/>
      </c>
      <c r="L738" s="5" t="str">
        <f>IF(INDEX('Afvalgegevens LMA'!$A$1:$BK$1003,RelGegevens!$A738+'Data LMA'!$A$2,RelGegevens!L$2)="","",INDEX('Afvalgegevens LMA'!$A$1:$BK$1003,RelGegevens!$A738+'Data LMA'!$A$2,RelGegevens!L$2))</f>
        <v/>
      </c>
      <c r="M738" s="5" t="str">
        <f>IF(INDEX('Afvalgegevens LMA'!$A$1:$BK$1003,RelGegevens!$A738+'Data LMA'!$A$2,RelGegevens!M$2)="","",INDEX('Afvalgegevens LMA'!$A$1:$BK$1003,RelGegevens!$A738+'Data LMA'!$A$2,RelGegevens!M$2))</f>
        <v/>
      </c>
    </row>
    <row r="739" spans="1:13" x14ac:dyDescent="0.25">
      <c r="A739" s="8">
        <f t="shared" si="72"/>
        <v>737</v>
      </c>
      <c r="B739" s="8" t="str">
        <f t="shared" si="73"/>
        <v/>
      </c>
      <c r="C739" s="8" t="str">
        <f t="shared" si="74"/>
        <v/>
      </c>
      <c r="D739" s="5">
        <f t="shared" si="75"/>
        <v>-1</v>
      </c>
      <c r="E739" s="5">
        <f t="shared" si="76"/>
        <v>-1</v>
      </c>
      <c r="F739" s="5" t="str">
        <f t="shared" si="77"/>
        <v/>
      </c>
      <c r="G739" s="5" t="str">
        <f>IF(INDEX('Afvalgegevens LMA'!$A$1:$BK$1003,RelGegevens!$A739+'Data LMA'!$A$2,RelGegevens!G$2)="","",INDEX('Afvalgegevens LMA'!$A$1:$BK$1003,RelGegevens!$A739+'Data LMA'!$A$2,RelGegevens!G$2))</f>
        <v/>
      </c>
      <c r="H739" s="5" t="str">
        <f>IF(INDEX('Afvalgegevens LMA'!$A$1:$BK$1003,RelGegevens!$A739+'Data LMA'!$A$2,RelGegevens!H$2)="","",INDEX('Afvalgegevens LMA'!$A$1:$BK$1003,RelGegevens!$A739+'Data LMA'!$A$2,RelGegevens!H$2))</f>
        <v/>
      </c>
      <c r="I739" s="5" t="str">
        <f>IF(INDEX('Afvalgegevens LMA'!$A$1:$BK$1003,RelGegevens!$A739+'Data LMA'!$A$2,RelGegevens!I$2)="","",INDEX('Afvalgegevens LMA'!$A$1:$BK$1003,RelGegevens!$A739+'Data LMA'!$A$2,RelGegevens!I$2))</f>
        <v/>
      </c>
      <c r="J739" s="5" t="str">
        <f>IF(INDEX('Afvalgegevens LMA'!$A$1:$BK$1003,RelGegevens!$A739+'Data LMA'!$A$2,RelGegevens!J$2)="","",INDEX('Afvalgegevens LMA'!$A$1:$BK$1003,RelGegevens!$A739+'Data LMA'!$A$2,RelGegevens!J$2))</f>
        <v/>
      </c>
      <c r="K739" s="5" t="str">
        <f>IF(INDEX('Afvalgegevens LMA'!$A$1:$BK$1003,RelGegevens!$A739+'Data LMA'!$A$2,RelGegevens!K$2)="","",INDEX('Afvalgegevens LMA'!$A$1:$BK$1003,RelGegevens!$A739+'Data LMA'!$A$2,RelGegevens!K$2))</f>
        <v/>
      </c>
      <c r="L739" s="5" t="str">
        <f>IF(INDEX('Afvalgegevens LMA'!$A$1:$BK$1003,RelGegevens!$A739+'Data LMA'!$A$2,RelGegevens!L$2)="","",INDEX('Afvalgegevens LMA'!$A$1:$BK$1003,RelGegevens!$A739+'Data LMA'!$A$2,RelGegevens!L$2))</f>
        <v/>
      </c>
      <c r="M739" s="5" t="str">
        <f>IF(INDEX('Afvalgegevens LMA'!$A$1:$BK$1003,RelGegevens!$A739+'Data LMA'!$A$2,RelGegevens!M$2)="","",INDEX('Afvalgegevens LMA'!$A$1:$BK$1003,RelGegevens!$A739+'Data LMA'!$A$2,RelGegevens!M$2))</f>
        <v/>
      </c>
    </row>
    <row r="740" spans="1:13" x14ac:dyDescent="0.25">
      <c r="A740" s="8">
        <f t="shared" si="72"/>
        <v>738</v>
      </c>
      <c r="B740" s="8" t="str">
        <f t="shared" si="73"/>
        <v/>
      </c>
      <c r="C740" s="8" t="str">
        <f t="shared" si="74"/>
        <v/>
      </c>
      <c r="D740" s="5">
        <f t="shared" si="75"/>
        <v>-1</v>
      </c>
      <c r="E740" s="5">
        <f t="shared" si="76"/>
        <v>-1</v>
      </c>
      <c r="F740" s="5" t="str">
        <f t="shared" si="77"/>
        <v/>
      </c>
      <c r="G740" s="5" t="str">
        <f>IF(INDEX('Afvalgegevens LMA'!$A$1:$BK$1003,RelGegevens!$A740+'Data LMA'!$A$2,RelGegevens!G$2)="","",INDEX('Afvalgegevens LMA'!$A$1:$BK$1003,RelGegevens!$A740+'Data LMA'!$A$2,RelGegevens!G$2))</f>
        <v/>
      </c>
      <c r="H740" s="5" t="str">
        <f>IF(INDEX('Afvalgegevens LMA'!$A$1:$BK$1003,RelGegevens!$A740+'Data LMA'!$A$2,RelGegevens!H$2)="","",INDEX('Afvalgegevens LMA'!$A$1:$BK$1003,RelGegevens!$A740+'Data LMA'!$A$2,RelGegevens!H$2))</f>
        <v/>
      </c>
      <c r="I740" s="5" t="str">
        <f>IF(INDEX('Afvalgegevens LMA'!$A$1:$BK$1003,RelGegevens!$A740+'Data LMA'!$A$2,RelGegevens!I$2)="","",INDEX('Afvalgegevens LMA'!$A$1:$BK$1003,RelGegevens!$A740+'Data LMA'!$A$2,RelGegevens!I$2))</f>
        <v/>
      </c>
      <c r="J740" s="5" t="str">
        <f>IF(INDEX('Afvalgegevens LMA'!$A$1:$BK$1003,RelGegevens!$A740+'Data LMA'!$A$2,RelGegevens!J$2)="","",INDEX('Afvalgegevens LMA'!$A$1:$BK$1003,RelGegevens!$A740+'Data LMA'!$A$2,RelGegevens!J$2))</f>
        <v/>
      </c>
      <c r="K740" s="5" t="str">
        <f>IF(INDEX('Afvalgegevens LMA'!$A$1:$BK$1003,RelGegevens!$A740+'Data LMA'!$A$2,RelGegevens!K$2)="","",INDEX('Afvalgegevens LMA'!$A$1:$BK$1003,RelGegevens!$A740+'Data LMA'!$A$2,RelGegevens!K$2))</f>
        <v/>
      </c>
      <c r="L740" s="5" t="str">
        <f>IF(INDEX('Afvalgegevens LMA'!$A$1:$BK$1003,RelGegevens!$A740+'Data LMA'!$A$2,RelGegevens!L$2)="","",INDEX('Afvalgegevens LMA'!$A$1:$BK$1003,RelGegevens!$A740+'Data LMA'!$A$2,RelGegevens!L$2))</f>
        <v/>
      </c>
      <c r="M740" s="5" t="str">
        <f>IF(INDEX('Afvalgegevens LMA'!$A$1:$BK$1003,RelGegevens!$A740+'Data LMA'!$A$2,RelGegevens!M$2)="","",INDEX('Afvalgegevens LMA'!$A$1:$BK$1003,RelGegevens!$A740+'Data LMA'!$A$2,RelGegevens!M$2))</f>
        <v/>
      </c>
    </row>
    <row r="741" spans="1:13" x14ac:dyDescent="0.25">
      <c r="A741" s="8">
        <f t="shared" si="72"/>
        <v>739</v>
      </c>
      <c r="B741" s="8" t="str">
        <f t="shared" si="73"/>
        <v/>
      </c>
      <c r="C741" s="8" t="str">
        <f t="shared" si="74"/>
        <v/>
      </c>
      <c r="D741" s="5">
        <f t="shared" si="75"/>
        <v>-1</v>
      </c>
      <c r="E741" s="5">
        <f t="shared" si="76"/>
        <v>-1</v>
      </c>
      <c r="F741" s="5" t="str">
        <f t="shared" si="77"/>
        <v/>
      </c>
      <c r="G741" s="5" t="str">
        <f>IF(INDEX('Afvalgegevens LMA'!$A$1:$BK$1003,RelGegevens!$A741+'Data LMA'!$A$2,RelGegevens!G$2)="","",INDEX('Afvalgegevens LMA'!$A$1:$BK$1003,RelGegevens!$A741+'Data LMA'!$A$2,RelGegevens!G$2))</f>
        <v/>
      </c>
      <c r="H741" s="5" t="str">
        <f>IF(INDEX('Afvalgegevens LMA'!$A$1:$BK$1003,RelGegevens!$A741+'Data LMA'!$A$2,RelGegevens!H$2)="","",INDEX('Afvalgegevens LMA'!$A$1:$BK$1003,RelGegevens!$A741+'Data LMA'!$A$2,RelGegevens!H$2))</f>
        <v/>
      </c>
      <c r="I741" s="5" t="str">
        <f>IF(INDEX('Afvalgegevens LMA'!$A$1:$BK$1003,RelGegevens!$A741+'Data LMA'!$A$2,RelGegevens!I$2)="","",INDEX('Afvalgegevens LMA'!$A$1:$BK$1003,RelGegevens!$A741+'Data LMA'!$A$2,RelGegevens!I$2))</f>
        <v/>
      </c>
      <c r="J741" s="5" t="str">
        <f>IF(INDEX('Afvalgegevens LMA'!$A$1:$BK$1003,RelGegevens!$A741+'Data LMA'!$A$2,RelGegevens!J$2)="","",INDEX('Afvalgegevens LMA'!$A$1:$BK$1003,RelGegevens!$A741+'Data LMA'!$A$2,RelGegevens!J$2))</f>
        <v/>
      </c>
      <c r="K741" s="5" t="str">
        <f>IF(INDEX('Afvalgegevens LMA'!$A$1:$BK$1003,RelGegevens!$A741+'Data LMA'!$A$2,RelGegevens!K$2)="","",INDEX('Afvalgegevens LMA'!$A$1:$BK$1003,RelGegevens!$A741+'Data LMA'!$A$2,RelGegevens!K$2))</f>
        <v/>
      </c>
      <c r="L741" s="5" t="str">
        <f>IF(INDEX('Afvalgegevens LMA'!$A$1:$BK$1003,RelGegevens!$A741+'Data LMA'!$A$2,RelGegevens!L$2)="","",INDEX('Afvalgegevens LMA'!$A$1:$BK$1003,RelGegevens!$A741+'Data LMA'!$A$2,RelGegevens!L$2))</f>
        <v/>
      </c>
      <c r="M741" s="5" t="str">
        <f>IF(INDEX('Afvalgegevens LMA'!$A$1:$BK$1003,RelGegevens!$A741+'Data LMA'!$A$2,RelGegevens!M$2)="","",INDEX('Afvalgegevens LMA'!$A$1:$BK$1003,RelGegevens!$A741+'Data LMA'!$A$2,RelGegevens!M$2))</f>
        <v/>
      </c>
    </row>
    <row r="742" spans="1:13" x14ac:dyDescent="0.25">
      <c r="A742" s="8">
        <f t="shared" si="72"/>
        <v>740</v>
      </c>
      <c r="B742" s="8" t="str">
        <f t="shared" si="73"/>
        <v/>
      </c>
      <c r="C742" s="8" t="str">
        <f t="shared" si="74"/>
        <v/>
      </c>
      <c r="D742" s="5">
        <f t="shared" si="75"/>
        <v>-1</v>
      </c>
      <c r="E742" s="5">
        <f t="shared" si="76"/>
        <v>-1</v>
      </c>
      <c r="F742" s="5" t="str">
        <f t="shared" si="77"/>
        <v/>
      </c>
      <c r="G742" s="5" t="str">
        <f>IF(INDEX('Afvalgegevens LMA'!$A$1:$BK$1003,RelGegevens!$A742+'Data LMA'!$A$2,RelGegevens!G$2)="","",INDEX('Afvalgegevens LMA'!$A$1:$BK$1003,RelGegevens!$A742+'Data LMA'!$A$2,RelGegevens!G$2))</f>
        <v/>
      </c>
      <c r="H742" s="5" t="str">
        <f>IF(INDEX('Afvalgegevens LMA'!$A$1:$BK$1003,RelGegevens!$A742+'Data LMA'!$A$2,RelGegevens!H$2)="","",INDEX('Afvalgegevens LMA'!$A$1:$BK$1003,RelGegevens!$A742+'Data LMA'!$A$2,RelGegevens!H$2))</f>
        <v/>
      </c>
      <c r="I742" s="5" t="str">
        <f>IF(INDEX('Afvalgegevens LMA'!$A$1:$BK$1003,RelGegevens!$A742+'Data LMA'!$A$2,RelGegevens!I$2)="","",INDEX('Afvalgegevens LMA'!$A$1:$BK$1003,RelGegevens!$A742+'Data LMA'!$A$2,RelGegevens!I$2))</f>
        <v/>
      </c>
      <c r="J742" s="5" t="str">
        <f>IF(INDEX('Afvalgegevens LMA'!$A$1:$BK$1003,RelGegevens!$A742+'Data LMA'!$A$2,RelGegevens!J$2)="","",INDEX('Afvalgegevens LMA'!$A$1:$BK$1003,RelGegevens!$A742+'Data LMA'!$A$2,RelGegevens!J$2))</f>
        <v/>
      </c>
      <c r="K742" s="5" t="str">
        <f>IF(INDEX('Afvalgegevens LMA'!$A$1:$BK$1003,RelGegevens!$A742+'Data LMA'!$A$2,RelGegevens!K$2)="","",INDEX('Afvalgegevens LMA'!$A$1:$BK$1003,RelGegevens!$A742+'Data LMA'!$A$2,RelGegevens!K$2))</f>
        <v/>
      </c>
      <c r="L742" s="5" t="str">
        <f>IF(INDEX('Afvalgegevens LMA'!$A$1:$BK$1003,RelGegevens!$A742+'Data LMA'!$A$2,RelGegevens!L$2)="","",INDEX('Afvalgegevens LMA'!$A$1:$BK$1003,RelGegevens!$A742+'Data LMA'!$A$2,RelGegevens!L$2))</f>
        <v/>
      </c>
      <c r="M742" s="5" t="str">
        <f>IF(INDEX('Afvalgegevens LMA'!$A$1:$BK$1003,RelGegevens!$A742+'Data LMA'!$A$2,RelGegevens!M$2)="","",INDEX('Afvalgegevens LMA'!$A$1:$BK$1003,RelGegevens!$A742+'Data LMA'!$A$2,RelGegevens!M$2))</f>
        <v/>
      </c>
    </row>
    <row r="743" spans="1:13" x14ac:dyDescent="0.25">
      <c r="A743" s="8">
        <f t="shared" si="72"/>
        <v>741</v>
      </c>
      <c r="B743" s="8" t="str">
        <f t="shared" si="73"/>
        <v/>
      </c>
      <c r="C743" s="8" t="str">
        <f t="shared" si="74"/>
        <v/>
      </c>
      <c r="D743" s="5">
        <f t="shared" si="75"/>
        <v>-1</v>
      </c>
      <c r="E743" s="5">
        <f t="shared" si="76"/>
        <v>-1</v>
      </c>
      <c r="F743" s="5" t="str">
        <f t="shared" si="77"/>
        <v/>
      </c>
      <c r="G743" s="5" t="str">
        <f>IF(INDEX('Afvalgegevens LMA'!$A$1:$BK$1003,RelGegevens!$A743+'Data LMA'!$A$2,RelGegevens!G$2)="","",INDEX('Afvalgegevens LMA'!$A$1:$BK$1003,RelGegevens!$A743+'Data LMA'!$A$2,RelGegevens!G$2))</f>
        <v/>
      </c>
      <c r="H743" s="5" t="str">
        <f>IF(INDEX('Afvalgegevens LMA'!$A$1:$BK$1003,RelGegevens!$A743+'Data LMA'!$A$2,RelGegevens!H$2)="","",INDEX('Afvalgegevens LMA'!$A$1:$BK$1003,RelGegevens!$A743+'Data LMA'!$A$2,RelGegevens!H$2))</f>
        <v/>
      </c>
      <c r="I743" s="5" t="str">
        <f>IF(INDEX('Afvalgegevens LMA'!$A$1:$BK$1003,RelGegevens!$A743+'Data LMA'!$A$2,RelGegevens!I$2)="","",INDEX('Afvalgegevens LMA'!$A$1:$BK$1003,RelGegevens!$A743+'Data LMA'!$A$2,RelGegevens!I$2))</f>
        <v/>
      </c>
      <c r="J743" s="5" t="str">
        <f>IF(INDEX('Afvalgegevens LMA'!$A$1:$BK$1003,RelGegevens!$A743+'Data LMA'!$A$2,RelGegevens!J$2)="","",INDEX('Afvalgegevens LMA'!$A$1:$BK$1003,RelGegevens!$A743+'Data LMA'!$A$2,RelGegevens!J$2))</f>
        <v/>
      </c>
      <c r="K743" s="5" t="str">
        <f>IF(INDEX('Afvalgegevens LMA'!$A$1:$BK$1003,RelGegevens!$A743+'Data LMA'!$A$2,RelGegevens!K$2)="","",INDEX('Afvalgegevens LMA'!$A$1:$BK$1003,RelGegevens!$A743+'Data LMA'!$A$2,RelGegevens!K$2))</f>
        <v/>
      </c>
      <c r="L743" s="5" t="str">
        <f>IF(INDEX('Afvalgegevens LMA'!$A$1:$BK$1003,RelGegevens!$A743+'Data LMA'!$A$2,RelGegevens!L$2)="","",INDEX('Afvalgegevens LMA'!$A$1:$BK$1003,RelGegevens!$A743+'Data LMA'!$A$2,RelGegevens!L$2))</f>
        <v/>
      </c>
      <c r="M743" s="5" t="str">
        <f>IF(INDEX('Afvalgegevens LMA'!$A$1:$BK$1003,RelGegevens!$A743+'Data LMA'!$A$2,RelGegevens!M$2)="","",INDEX('Afvalgegevens LMA'!$A$1:$BK$1003,RelGegevens!$A743+'Data LMA'!$A$2,RelGegevens!M$2))</f>
        <v/>
      </c>
    </row>
    <row r="744" spans="1:13" x14ac:dyDescent="0.25">
      <c r="A744" s="8">
        <f t="shared" si="72"/>
        <v>742</v>
      </c>
      <c r="B744" s="8" t="str">
        <f t="shared" si="73"/>
        <v/>
      </c>
      <c r="C744" s="8" t="str">
        <f t="shared" si="74"/>
        <v/>
      </c>
      <c r="D744" s="5">
        <f t="shared" si="75"/>
        <v>-1</v>
      </c>
      <c r="E744" s="5">
        <f t="shared" si="76"/>
        <v>-1</v>
      </c>
      <c r="F744" s="5" t="str">
        <f t="shared" si="77"/>
        <v/>
      </c>
      <c r="G744" s="5" t="str">
        <f>IF(INDEX('Afvalgegevens LMA'!$A$1:$BK$1003,RelGegevens!$A744+'Data LMA'!$A$2,RelGegevens!G$2)="","",INDEX('Afvalgegevens LMA'!$A$1:$BK$1003,RelGegevens!$A744+'Data LMA'!$A$2,RelGegevens!G$2))</f>
        <v/>
      </c>
      <c r="H744" s="5" t="str">
        <f>IF(INDEX('Afvalgegevens LMA'!$A$1:$BK$1003,RelGegevens!$A744+'Data LMA'!$A$2,RelGegevens!H$2)="","",INDEX('Afvalgegevens LMA'!$A$1:$BK$1003,RelGegevens!$A744+'Data LMA'!$A$2,RelGegevens!H$2))</f>
        <v/>
      </c>
      <c r="I744" s="5" t="str">
        <f>IF(INDEX('Afvalgegevens LMA'!$A$1:$BK$1003,RelGegevens!$A744+'Data LMA'!$A$2,RelGegevens!I$2)="","",INDEX('Afvalgegevens LMA'!$A$1:$BK$1003,RelGegevens!$A744+'Data LMA'!$A$2,RelGegevens!I$2))</f>
        <v/>
      </c>
      <c r="J744" s="5" t="str">
        <f>IF(INDEX('Afvalgegevens LMA'!$A$1:$BK$1003,RelGegevens!$A744+'Data LMA'!$A$2,RelGegevens!J$2)="","",INDEX('Afvalgegevens LMA'!$A$1:$BK$1003,RelGegevens!$A744+'Data LMA'!$A$2,RelGegevens!J$2))</f>
        <v/>
      </c>
      <c r="K744" s="5" t="str">
        <f>IF(INDEX('Afvalgegevens LMA'!$A$1:$BK$1003,RelGegevens!$A744+'Data LMA'!$A$2,RelGegevens!K$2)="","",INDEX('Afvalgegevens LMA'!$A$1:$BK$1003,RelGegevens!$A744+'Data LMA'!$A$2,RelGegevens!K$2))</f>
        <v/>
      </c>
      <c r="L744" s="5" t="str">
        <f>IF(INDEX('Afvalgegevens LMA'!$A$1:$BK$1003,RelGegevens!$A744+'Data LMA'!$A$2,RelGegevens!L$2)="","",INDEX('Afvalgegevens LMA'!$A$1:$BK$1003,RelGegevens!$A744+'Data LMA'!$A$2,RelGegevens!L$2))</f>
        <v/>
      </c>
      <c r="M744" s="5" t="str">
        <f>IF(INDEX('Afvalgegevens LMA'!$A$1:$BK$1003,RelGegevens!$A744+'Data LMA'!$A$2,RelGegevens!M$2)="","",INDEX('Afvalgegevens LMA'!$A$1:$BK$1003,RelGegevens!$A744+'Data LMA'!$A$2,RelGegevens!M$2))</f>
        <v/>
      </c>
    </row>
    <row r="745" spans="1:13" x14ac:dyDescent="0.25">
      <c r="A745" s="8">
        <f t="shared" si="72"/>
        <v>743</v>
      </c>
      <c r="B745" s="8" t="str">
        <f t="shared" si="73"/>
        <v/>
      </c>
      <c r="C745" s="8" t="str">
        <f t="shared" si="74"/>
        <v/>
      </c>
      <c r="D745" s="5">
        <f t="shared" si="75"/>
        <v>-1</v>
      </c>
      <c r="E745" s="5">
        <f t="shared" si="76"/>
        <v>-1</v>
      </c>
      <c r="F745" s="5" t="str">
        <f t="shared" si="77"/>
        <v/>
      </c>
      <c r="G745" s="5" t="str">
        <f>IF(INDEX('Afvalgegevens LMA'!$A$1:$BK$1003,RelGegevens!$A745+'Data LMA'!$A$2,RelGegevens!G$2)="","",INDEX('Afvalgegevens LMA'!$A$1:$BK$1003,RelGegevens!$A745+'Data LMA'!$A$2,RelGegevens!G$2))</f>
        <v/>
      </c>
      <c r="H745" s="5" t="str">
        <f>IF(INDEX('Afvalgegevens LMA'!$A$1:$BK$1003,RelGegevens!$A745+'Data LMA'!$A$2,RelGegevens!H$2)="","",INDEX('Afvalgegevens LMA'!$A$1:$BK$1003,RelGegevens!$A745+'Data LMA'!$A$2,RelGegevens!H$2))</f>
        <v/>
      </c>
      <c r="I745" s="5" t="str">
        <f>IF(INDEX('Afvalgegevens LMA'!$A$1:$BK$1003,RelGegevens!$A745+'Data LMA'!$A$2,RelGegevens!I$2)="","",INDEX('Afvalgegevens LMA'!$A$1:$BK$1003,RelGegevens!$A745+'Data LMA'!$A$2,RelGegevens!I$2))</f>
        <v/>
      </c>
      <c r="J745" s="5" t="str">
        <f>IF(INDEX('Afvalgegevens LMA'!$A$1:$BK$1003,RelGegevens!$A745+'Data LMA'!$A$2,RelGegevens!J$2)="","",INDEX('Afvalgegevens LMA'!$A$1:$BK$1003,RelGegevens!$A745+'Data LMA'!$A$2,RelGegevens!J$2))</f>
        <v/>
      </c>
      <c r="K745" s="5" t="str">
        <f>IF(INDEX('Afvalgegevens LMA'!$A$1:$BK$1003,RelGegevens!$A745+'Data LMA'!$A$2,RelGegevens!K$2)="","",INDEX('Afvalgegevens LMA'!$A$1:$BK$1003,RelGegevens!$A745+'Data LMA'!$A$2,RelGegevens!K$2))</f>
        <v/>
      </c>
      <c r="L745" s="5" t="str">
        <f>IF(INDEX('Afvalgegevens LMA'!$A$1:$BK$1003,RelGegevens!$A745+'Data LMA'!$A$2,RelGegevens!L$2)="","",INDEX('Afvalgegevens LMA'!$A$1:$BK$1003,RelGegevens!$A745+'Data LMA'!$A$2,RelGegevens!L$2))</f>
        <v/>
      </c>
      <c r="M745" s="5" t="str">
        <f>IF(INDEX('Afvalgegevens LMA'!$A$1:$BK$1003,RelGegevens!$A745+'Data LMA'!$A$2,RelGegevens!M$2)="","",INDEX('Afvalgegevens LMA'!$A$1:$BK$1003,RelGegevens!$A745+'Data LMA'!$A$2,RelGegevens!M$2))</f>
        <v/>
      </c>
    </row>
    <row r="746" spans="1:13" x14ac:dyDescent="0.25">
      <c r="A746" s="8">
        <f t="shared" si="72"/>
        <v>744</v>
      </c>
      <c r="B746" s="8" t="str">
        <f t="shared" si="73"/>
        <v/>
      </c>
      <c r="C746" s="8" t="str">
        <f t="shared" si="74"/>
        <v/>
      </c>
      <c r="D746" s="5">
        <f t="shared" si="75"/>
        <v>-1</v>
      </c>
      <c r="E746" s="5">
        <f t="shared" si="76"/>
        <v>-1</v>
      </c>
      <c r="F746" s="5" t="str">
        <f t="shared" si="77"/>
        <v/>
      </c>
      <c r="G746" s="5" t="str">
        <f>IF(INDEX('Afvalgegevens LMA'!$A$1:$BK$1003,RelGegevens!$A746+'Data LMA'!$A$2,RelGegevens!G$2)="","",INDEX('Afvalgegevens LMA'!$A$1:$BK$1003,RelGegevens!$A746+'Data LMA'!$A$2,RelGegevens!G$2))</f>
        <v/>
      </c>
      <c r="H746" s="5" t="str">
        <f>IF(INDEX('Afvalgegevens LMA'!$A$1:$BK$1003,RelGegevens!$A746+'Data LMA'!$A$2,RelGegevens!H$2)="","",INDEX('Afvalgegevens LMA'!$A$1:$BK$1003,RelGegevens!$A746+'Data LMA'!$A$2,RelGegevens!H$2))</f>
        <v/>
      </c>
      <c r="I746" s="5" t="str">
        <f>IF(INDEX('Afvalgegevens LMA'!$A$1:$BK$1003,RelGegevens!$A746+'Data LMA'!$A$2,RelGegevens!I$2)="","",INDEX('Afvalgegevens LMA'!$A$1:$BK$1003,RelGegevens!$A746+'Data LMA'!$A$2,RelGegevens!I$2))</f>
        <v/>
      </c>
      <c r="J746" s="5" t="str">
        <f>IF(INDEX('Afvalgegevens LMA'!$A$1:$BK$1003,RelGegevens!$A746+'Data LMA'!$A$2,RelGegevens!J$2)="","",INDEX('Afvalgegevens LMA'!$A$1:$BK$1003,RelGegevens!$A746+'Data LMA'!$A$2,RelGegevens!J$2))</f>
        <v/>
      </c>
      <c r="K746" s="5" t="str">
        <f>IF(INDEX('Afvalgegevens LMA'!$A$1:$BK$1003,RelGegevens!$A746+'Data LMA'!$A$2,RelGegevens!K$2)="","",INDEX('Afvalgegevens LMA'!$A$1:$BK$1003,RelGegevens!$A746+'Data LMA'!$A$2,RelGegevens!K$2))</f>
        <v/>
      </c>
      <c r="L746" s="5" t="str">
        <f>IF(INDEX('Afvalgegevens LMA'!$A$1:$BK$1003,RelGegevens!$A746+'Data LMA'!$A$2,RelGegevens!L$2)="","",INDEX('Afvalgegevens LMA'!$A$1:$BK$1003,RelGegevens!$A746+'Data LMA'!$A$2,RelGegevens!L$2))</f>
        <v/>
      </c>
      <c r="M746" s="5" t="str">
        <f>IF(INDEX('Afvalgegevens LMA'!$A$1:$BK$1003,RelGegevens!$A746+'Data LMA'!$A$2,RelGegevens!M$2)="","",INDEX('Afvalgegevens LMA'!$A$1:$BK$1003,RelGegevens!$A746+'Data LMA'!$A$2,RelGegevens!M$2))</f>
        <v/>
      </c>
    </row>
    <row r="747" spans="1:13" x14ac:dyDescent="0.25">
      <c r="A747" s="8">
        <f t="shared" si="72"/>
        <v>745</v>
      </c>
      <c r="B747" s="8" t="str">
        <f t="shared" si="73"/>
        <v/>
      </c>
      <c r="C747" s="8" t="str">
        <f t="shared" si="74"/>
        <v/>
      </c>
      <c r="D747" s="5">
        <f t="shared" si="75"/>
        <v>-1</v>
      </c>
      <c r="E747" s="5">
        <f t="shared" si="76"/>
        <v>-1</v>
      </c>
      <c r="F747" s="5" t="str">
        <f t="shared" si="77"/>
        <v/>
      </c>
      <c r="G747" s="5" t="str">
        <f>IF(INDEX('Afvalgegevens LMA'!$A$1:$BK$1003,RelGegevens!$A747+'Data LMA'!$A$2,RelGegevens!G$2)="","",INDEX('Afvalgegevens LMA'!$A$1:$BK$1003,RelGegevens!$A747+'Data LMA'!$A$2,RelGegevens!G$2))</f>
        <v/>
      </c>
      <c r="H747" s="5" t="str">
        <f>IF(INDEX('Afvalgegevens LMA'!$A$1:$BK$1003,RelGegevens!$A747+'Data LMA'!$A$2,RelGegevens!H$2)="","",INDEX('Afvalgegevens LMA'!$A$1:$BK$1003,RelGegevens!$A747+'Data LMA'!$A$2,RelGegevens!H$2))</f>
        <v/>
      </c>
      <c r="I747" s="5" t="str">
        <f>IF(INDEX('Afvalgegevens LMA'!$A$1:$BK$1003,RelGegevens!$A747+'Data LMA'!$A$2,RelGegevens!I$2)="","",INDEX('Afvalgegevens LMA'!$A$1:$BK$1003,RelGegevens!$A747+'Data LMA'!$A$2,RelGegevens!I$2))</f>
        <v/>
      </c>
      <c r="J747" s="5" t="str">
        <f>IF(INDEX('Afvalgegevens LMA'!$A$1:$BK$1003,RelGegevens!$A747+'Data LMA'!$A$2,RelGegevens!J$2)="","",INDEX('Afvalgegevens LMA'!$A$1:$BK$1003,RelGegevens!$A747+'Data LMA'!$A$2,RelGegevens!J$2))</f>
        <v/>
      </c>
      <c r="K747" s="5" t="str">
        <f>IF(INDEX('Afvalgegevens LMA'!$A$1:$BK$1003,RelGegevens!$A747+'Data LMA'!$A$2,RelGegevens!K$2)="","",INDEX('Afvalgegevens LMA'!$A$1:$BK$1003,RelGegevens!$A747+'Data LMA'!$A$2,RelGegevens!K$2))</f>
        <v/>
      </c>
      <c r="L747" s="5" t="str">
        <f>IF(INDEX('Afvalgegevens LMA'!$A$1:$BK$1003,RelGegevens!$A747+'Data LMA'!$A$2,RelGegevens!L$2)="","",INDEX('Afvalgegevens LMA'!$A$1:$BK$1003,RelGegevens!$A747+'Data LMA'!$A$2,RelGegevens!L$2))</f>
        <v/>
      </c>
      <c r="M747" s="5" t="str">
        <f>IF(INDEX('Afvalgegevens LMA'!$A$1:$BK$1003,RelGegevens!$A747+'Data LMA'!$A$2,RelGegevens!M$2)="","",INDEX('Afvalgegevens LMA'!$A$1:$BK$1003,RelGegevens!$A747+'Data LMA'!$A$2,RelGegevens!M$2))</f>
        <v/>
      </c>
    </row>
    <row r="748" spans="1:13" x14ac:dyDescent="0.25">
      <c r="A748" s="8">
        <f t="shared" si="72"/>
        <v>746</v>
      </c>
      <c r="B748" s="8" t="str">
        <f t="shared" si="73"/>
        <v/>
      </c>
      <c r="C748" s="8" t="str">
        <f t="shared" si="74"/>
        <v/>
      </c>
      <c r="D748" s="5">
        <f t="shared" si="75"/>
        <v>-1</v>
      </c>
      <c r="E748" s="5">
        <f t="shared" si="76"/>
        <v>-1</v>
      </c>
      <c r="F748" s="5" t="str">
        <f t="shared" si="77"/>
        <v/>
      </c>
      <c r="G748" s="5" t="str">
        <f>IF(INDEX('Afvalgegevens LMA'!$A$1:$BK$1003,RelGegevens!$A748+'Data LMA'!$A$2,RelGegevens!G$2)="","",INDEX('Afvalgegevens LMA'!$A$1:$BK$1003,RelGegevens!$A748+'Data LMA'!$A$2,RelGegevens!G$2))</f>
        <v/>
      </c>
      <c r="H748" s="5" t="str">
        <f>IF(INDEX('Afvalgegevens LMA'!$A$1:$BK$1003,RelGegevens!$A748+'Data LMA'!$A$2,RelGegevens!H$2)="","",INDEX('Afvalgegevens LMA'!$A$1:$BK$1003,RelGegevens!$A748+'Data LMA'!$A$2,RelGegevens!H$2))</f>
        <v/>
      </c>
      <c r="I748" s="5" t="str">
        <f>IF(INDEX('Afvalgegevens LMA'!$A$1:$BK$1003,RelGegevens!$A748+'Data LMA'!$A$2,RelGegevens!I$2)="","",INDEX('Afvalgegevens LMA'!$A$1:$BK$1003,RelGegevens!$A748+'Data LMA'!$A$2,RelGegevens!I$2))</f>
        <v/>
      </c>
      <c r="J748" s="5" t="str">
        <f>IF(INDEX('Afvalgegevens LMA'!$A$1:$BK$1003,RelGegevens!$A748+'Data LMA'!$A$2,RelGegevens!J$2)="","",INDEX('Afvalgegevens LMA'!$A$1:$BK$1003,RelGegevens!$A748+'Data LMA'!$A$2,RelGegevens!J$2))</f>
        <v/>
      </c>
      <c r="K748" s="5" t="str">
        <f>IF(INDEX('Afvalgegevens LMA'!$A$1:$BK$1003,RelGegevens!$A748+'Data LMA'!$A$2,RelGegevens!K$2)="","",INDEX('Afvalgegevens LMA'!$A$1:$BK$1003,RelGegevens!$A748+'Data LMA'!$A$2,RelGegevens!K$2))</f>
        <v/>
      </c>
      <c r="L748" s="5" t="str">
        <f>IF(INDEX('Afvalgegevens LMA'!$A$1:$BK$1003,RelGegevens!$A748+'Data LMA'!$A$2,RelGegevens!L$2)="","",INDEX('Afvalgegevens LMA'!$A$1:$BK$1003,RelGegevens!$A748+'Data LMA'!$A$2,RelGegevens!L$2))</f>
        <v/>
      </c>
      <c r="M748" s="5" t="str">
        <f>IF(INDEX('Afvalgegevens LMA'!$A$1:$BK$1003,RelGegevens!$A748+'Data LMA'!$A$2,RelGegevens!M$2)="","",INDEX('Afvalgegevens LMA'!$A$1:$BK$1003,RelGegevens!$A748+'Data LMA'!$A$2,RelGegevens!M$2))</f>
        <v/>
      </c>
    </row>
    <row r="749" spans="1:13" x14ac:dyDescent="0.25">
      <c r="A749" s="8">
        <f t="shared" si="72"/>
        <v>747</v>
      </c>
      <c r="B749" s="8" t="str">
        <f t="shared" si="73"/>
        <v/>
      </c>
      <c r="C749" s="8" t="str">
        <f t="shared" si="74"/>
        <v/>
      </c>
      <c r="D749" s="5">
        <f t="shared" si="75"/>
        <v>-1</v>
      </c>
      <c r="E749" s="5">
        <f t="shared" si="76"/>
        <v>-1</v>
      </c>
      <c r="F749" s="5" t="str">
        <f t="shared" si="77"/>
        <v/>
      </c>
      <c r="G749" s="5" t="str">
        <f>IF(INDEX('Afvalgegevens LMA'!$A$1:$BK$1003,RelGegevens!$A749+'Data LMA'!$A$2,RelGegevens!G$2)="","",INDEX('Afvalgegevens LMA'!$A$1:$BK$1003,RelGegevens!$A749+'Data LMA'!$A$2,RelGegevens!G$2))</f>
        <v/>
      </c>
      <c r="H749" s="5" t="str">
        <f>IF(INDEX('Afvalgegevens LMA'!$A$1:$BK$1003,RelGegevens!$A749+'Data LMA'!$A$2,RelGegevens!H$2)="","",INDEX('Afvalgegevens LMA'!$A$1:$BK$1003,RelGegevens!$A749+'Data LMA'!$A$2,RelGegevens!H$2))</f>
        <v/>
      </c>
      <c r="I749" s="5" t="str">
        <f>IF(INDEX('Afvalgegevens LMA'!$A$1:$BK$1003,RelGegevens!$A749+'Data LMA'!$A$2,RelGegevens!I$2)="","",INDEX('Afvalgegevens LMA'!$A$1:$BK$1003,RelGegevens!$A749+'Data LMA'!$A$2,RelGegevens!I$2))</f>
        <v/>
      </c>
      <c r="J749" s="5" t="str">
        <f>IF(INDEX('Afvalgegevens LMA'!$A$1:$BK$1003,RelGegevens!$A749+'Data LMA'!$A$2,RelGegevens!J$2)="","",INDEX('Afvalgegevens LMA'!$A$1:$BK$1003,RelGegevens!$A749+'Data LMA'!$A$2,RelGegevens!J$2))</f>
        <v/>
      </c>
      <c r="K749" s="5" t="str">
        <f>IF(INDEX('Afvalgegevens LMA'!$A$1:$BK$1003,RelGegevens!$A749+'Data LMA'!$A$2,RelGegevens!K$2)="","",INDEX('Afvalgegevens LMA'!$A$1:$BK$1003,RelGegevens!$A749+'Data LMA'!$A$2,RelGegevens!K$2))</f>
        <v/>
      </c>
      <c r="L749" s="5" t="str">
        <f>IF(INDEX('Afvalgegevens LMA'!$A$1:$BK$1003,RelGegevens!$A749+'Data LMA'!$A$2,RelGegevens!L$2)="","",INDEX('Afvalgegevens LMA'!$A$1:$BK$1003,RelGegevens!$A749+'Data LMA'!$A$2,RelGegevens!L$2))</f>
        <v/>
      </c>
      <c r="M749" s="5" t="str">
        <f>IF(INDEX('Afvalgegevens LMA'!$A$1:$BK$1003,RelGegevens!$A749+'Data LMA'!$A$2,RelGegevens!M$2)="","",INDEX('Afvalgegevens LMA'!$A$1:$BK$1003,RelGegevens!$A749+'Data LMA'!$A$2,RelGegevens!M$2))</f>
        <v/>
      </c>
    </row>
    <row r="750" spans="1:13" x14ac:dyDescent="0.25">
      <c r="A750" s="8">
        <f t="shared" si="72"/>
        <v>748</v>
      </c>
      <c r="B750" s="8" t="str">
        <f t="shared" si="73"/>
        <v/>
      </c>
      <c r="C750" s="8" t="str">
        <f t="shared" si="74"/>
        <v/>
      </c>
      <c r="D750" s="5">
        <f t="shared" si="75"/>
        <v>-1</v>
      </c>
      <c r="E750" s="5">
        <f t="shared" si="76"/>
        <v>-1</v>
      </c>
      <c r="F750" s="5" t="str">
        <f t="shared" si="77"/>
        <v/>
      </c>
      <c r="G750" s="5" t="str">
        <f>IF(INDEX('Afvalgegevens LMA'!$A$1:$BK$1003,RelGegevens!$A750+'Data LMA'!$A$2,RelGegevens!G$2)="","",INDEX('Afvalgegevens LMA'!$A$1:$BK$1003,RelGegevens!$A750+'Data LMA'!$A$2,RelGegevens!G$2))</f>
        <v/>
      </c>
      <c r="H750" s="5" t="str">
        <f>IF(INDEX('Afvalgegevens LMA'!$A$1:$BK$1003,RelGegevens!$A750+'Data LMA'!$A$2,RelGegevens!H$2)="","",INDEX('Afvalgegevens LMA'!$A$1:$BK$1003,RelGegevens!$A750+'Data LMA'!$A$2,RelGegevens!H$2))</f>
        <v/>
      </c>
      <c r="I750" s="5" t="str">
        <f>IF(INDEX('Afvalgegevens LMA'!$A$1:$BK$1003,RelGegevens!$A750+'Data LMA'!$A$2,RelGegevens!I$2)="","",INDEX('Afvalgegevens LMA'!$A$1:$BK$1003,RelGegevens!$A750+'Data LMA'!$A$2,RelGegevens!I$2))</f>
        <v/>
      </c>
      <c r="J750" s="5" t="str">
        <f>IF(INDEX('Afvalgegevens LMA'!$A$1:$BK$1003,RelGegevens!$A750+'Data LMA'!$A$2,RelGegevens!J$2)="","",INDEX('Afvalgegevens LMA'!$A$1:$BK$1003,RelGegevens!$A750+'Data LMA'!$A$2,RelGegevens!J$2))</f>
        <v/>
      </c>
      <c r="K750" s="5" t="str">
        <f>IF(INDEX('Afvalgegevens LMA'!$A$1:$BK$1003,RelGegevens!$A750+'Data LMA'!$A$2,RelGegevens!K$2)="","",INDEX('Afvalgegevens LMA'!$A$1:$BK$1003,RelGegevens!$A750+'Data LMA'!$A$2,RelGegevens!K$2))</f>
        <v/>
      </c>
      <c r="L750" s="5" t="str">
        <f>IF(INDEX('Afvalgegevens LMA'!$A$1:$BK$1003,RelGegevens!$A750+'Data LMA'!$A$2,RelGegevens!L$2)="","",INDEX('Afvalgegevens LMA'!$A$1:$BK$1003,RelGegevens!$A750+'Data LMA'!$A$2,RelGegevens!L$2))</f>
        <v/>
      </c>
      <c r="M750" s="5" t="str">
        <f>IF(INDEX('Afvalgegevens LMA'!$A$1:$BK$1003,RelGegevens!$A750+'Data LMA'!$A$2,RelGegevens!M$2)="","",INDEX('Afvalgegevens LMA'!$A$1:$BK$1003,RelGegevens!$A750+'Data LMA'!$A$2,RelGegevens!M$2))</f>
        <v/>
      </c>
    </row>
    <row r="751" spans="1:13" x14ac:dyDescent="0.25">
      <c r="A751" s="8">
        <f t="shared" si="72"/>
        <v>749</v>
      </c>
      <c r="B751" s="8" t="str">
        <f t="shared" si="73"/>
        <v/>
      </c>
      <c r="C751" s="8" t="str">
        <f t="shared" si="74"/>
        <v/>
      </c>
      <c r="D751" s="5">
        <f t="shared" si="75"/>
        <v>-1</v>
      </c>
      <c r="E751" s="5">
        <f t="shared" si="76"/>
        <v>-1</v>
      </c>
      <c r="F751" s="5" t="str">
        <f t="shared" si="77"/>
        <v/>
      </c>
      <c r="G751" s="5" t="str">
        <f>IF(INDEX('Afvalgegevens LMA'!$A$1:$BK$1003,RelGegevens!$A751+'Data LMA'!$A$2,RelGegevens!G$2)="","",INDEX('Afvalgegevens LMA'!$A$1:$BK$1003,RelGegevens!$A751+'Data LMA'!$A$2,RelGegevens!G$2))</f>
        <v/>
      </c>
      <c r="H751" s="5" t="str">
        <f>IF(INDEX('Afvalgegevens LMA'!$A$1:$BK$1003,RelGegevens!$A751+'Data LMA'!$A$2,RelGegevens!H$2)="","",INDEX('Afvalgegevens LMA'!$A$1:$BK$1003,RelGegevens!$A751+'Data LMA'!$A$2,RelGegevens!H$2))</f>
        <v/>
      </c>
      <c r="I751" s="5" t="str">
        <f>IF(INDEX('Afvalgegevens LMA'!$A$1:$BK$1003,RelGegevens!$A751+'Data LMA'!$A$2,RelGegevens!I$2)="","",INDEX('Afvalgegevens LMA'!$A$1:$BK$1003,RelGegevens!$A751+'Data LMA'!$A$2,RelGegevens!I$2))</f>
        <v/>
      </c>
      <c r="J751" s="5" t="str">
        <f>IF(INDEX('Afvalgegevens LMA'!$A$1:$BK$1003,RelGegevens!$A751+'Data LMA'!$A$2,RelGegevens!J$2)="","",INDEX('Afvalgegevens LMA'!$A$1:$BK$1003,RelGegevens!$A751+'Data LMA'!$A$2,RelGegevens!J$2))</f>
        <v/>
      </c>
      <c r="K751" s="5" t="str">
        <f>IF(INDEX('Afvalgegevens LMA'!$A$1:$BK$1003,RelGegevens!$A751+'Data LMA'!$A$2,RelGegevens!K$2)="","",INDEX('Afvalgegevens LMA'!$A$1:$BK$1003,RelGegevens!$A751+'Data LMA'!$A$2,RelGegevens!K$2))</f>
        <v/>
      </c>
      <c r="L751" s="5" t="str">
        <f>IF(INDEX('Afvalgegevens LMA'!$A$1:$BK$1003,RelGegevens!$A751+'Data LMA'!$A$2,RelGegevens!L$2)="","",INDEX('Afvalgegevens LMA'!$A$1:$BK$1003,RelGegevens!$A751+'Data LMA'!$A$2,RelGegevens!L$2))</f>
        <v/>
      </c>
      <c r="M751" s="5" t="str">
        <f>IF(INDEX('Afvalgegevens LMA'!$A$1:$BK$1003,RelGegevens!$A751+'Data LMA'!$A$2,RelGegevens!M$2)="","",INDEX('Afvalgegevens LMA'!$A$1:$BK$1003,RelGegevens!$A751+'Data LMA'!$A$2,RelGegevens!M$2))</f>
        <v/>
      </c>
    </row>
    <row r="752" spans="1:13" x14ac:dyDescent="0.25">
      <c r="A752" s="8">
        <f t="shared" si="72"/>
        <v>750</v>
      </c>
      <c r="B752" s="8" t="str">
        <f t="shared" si="73"/>
        <v/>
      </c>
      <c r="C752" s="8" t="str">
        <f t="shared" si="74"/>
        <v/>
      </c>
      <c r="D752" s="5">
        <f t="shared" si="75"/>
        <v>-1</v>
      </c>
      <c r="E752" s="5">
        <f t="shared" si="76"/>
        <v>-1</v>
      </c>
      <c r="F752" s="5" t="str">
        <f t="shared" si="77"/>
        <v/>
      </c>
      <c r="G752" s="5" t="str">
        <f>IF(INDEX('Afvalgegevens LMA'!$A$1:$BK$1003,RelGegevens!$A752+'Data LMA'!$A$2,RelGegevens!G$2)="","",INDEX('Afvalgegevens LMA'!$A$1:$BK$1003,RelGegevens!$A752+'Data LMA'!$A$2,RelGegevens!G$2))</f>
        <v/>
      </c>
      <c r="H752" s="5" t="str">
        <f>IF(INDEX('Afvalgegevens LMA'!$A$1:$BK$1003,RelGegevens!$A752+'Data LMA'!$A$2,RelGegevens!H$2)="","",INDEX('Afvalgegevens LMA'!$A$1:$BK$1003,RelGegevens!$A752+'Data LMA'!$A$2,RelGegevens!H$2))</f>
        <v/>
      </c>
      <c r="I752" s="5" t="str">
        <f>IF(INDEX('Afvalgegevens LMA'!$A$1:$BK$1003,RelGegevens!$A752+'Data LMA'!$A$2,RelGegevens!I$2)="","",INDEX('Afvalgegevens LMA'!$A$1:$BK$1003,RelGegevens!$A752+'Data LMA'!$A$2,RelGegevens!I$2))</f>
        <v/>
      </c>
      <c r="J752" s="5" t="str">
        <f>IF(INDEX('Afvalgegevens LMA'!$A$1:$BK$1003,RelGegevens!$A752+'Data LMA'!$A$2,RelGegevens!J$2)="","",INDEX('Afvalgegevens LMA'!$A$1:$BK$1003,RelGegevens!$A752+'Data LMA'!$A$2,RelGegevens!J$2))</f>
        <v/>
      </c>
      <c r="K752" s="5" t="str">
        <f>IF(INDEX('Afvalgegevens LMA'!$A$1:$BK$1003,RelGegevens!$A752+'Data LMA'!$A$2,RelGegevens!K$2)="","",INDEX('Afvalgegevens LMA'!$A$1:$BK$1003,RelGegevens!$A752+'Data LMA'!$A$2,RelGegevens!K$2))</f>
        <v/>
      </c>
      <c r="L752" s="5" t="str">
        <f>IF(INDEX('Afvalgegevens LMA'!$A$1:$BK$1003,RelGegevens!$A752+'Data LMA'!$A$2,RelGegevens!L$2)="","",INDEX('Afvalgegevens LMA'!$A$1:$BK$1003,RelGegevens!$A752+'Data LMA'!$A$2,RelGegevens!L$2))</f>
        <v/>
      </c>
      <c r="M752" s="5" t="str">
        <f>IF(INDEX('Afvalgegevens LMA'!$A$1:$BK$1003,RelGegevens!$A752+'Data LMA'!$A$2,RelGegevens!M$2)="","",INDEX('Afvalgegevens LMA'!$A$1:$BK$1003,RelGegevens!$A752+'Data LMA'!$A$2,RelGegevens!M$2))</f>
        <v/>
      </c>
    </row>
    <row r="753" spans="1:13" x14ac:dyDescent="0.25">
      <c r="A753" s="8">
        <f t="shared" si="72"/>
        <v>751</v>
      </c>
      <c r="B753" s="8" t="str">
        <f t="shared" si="73"/>
        <v/>
      </c>
      <c r="C753" s="8" t="str">
        <f t="shared" si="74"/>
        <v/>
      </c>
      <c r="D753" s="5">
        <f t="shared" si="75"/>
        <v>-1</v>
      </c>
      <c r="E753" s="5">
        <f t="shared" si="76"/>
        <v>-1</v>
      </c>
      <c r="F753" s="5" t="str">
        <f t="shared" si="77"/>
        <v/>
      </c>
      <c r="G753" s="5" t="str">
        <f>IF(INDEX('Afvalgegevens LMA'!$A$1:$BK$1003,RelGegevens!$A753+'Data LMA'!$A$2,RelGegevens!G$2)="","",INDEX('Afvalgegevens LMA'!$A$1:$BK$1003,RelGegevens!$A753+'Data LMA'!$A$2,RelGegevens!G$2))</f>
        <v/>
      </c>
      <c r="H753" s="5" t="str">
        <f>IF(INDEX('Afvalgegevens LMA'!$A$1:$BK$1003,RelGegevens!$A753+'Data LMA'!$A$2,RelGegevens!H$2)="","",INDEX('Afvalgegevens LMA'!$A$1:$BK$1003,RelGegevens!$A753+'Data LMA'!$A$2,RelGegevens!H$2))</f>
        <v/>
      </c>
      <c r="I753" s="5" t="str">
        <f>IF(INDEX('Afvalgegevens LMA'!$A$1:$BK$1003,RelGegevens!$A753+'Data LMA'!$A$2,RelGegevens!I$2)="","",INDEX('Afvalgegevens LMA'!$A$1:$BK$1003,RelGegevens!$A753+'Data LMA'!$A$2,RelGegevens!I$2))</f>
        <v/>
      </c>
      <c r="J753" s="5" t="str">
        <f>IF(INDEX('Afvalgegevens LMA'!$A$1:$BK$1003,RelGegevens!$A753+'Data LMA'!$A$2,RelGegevens!J$2)="","",INDEX('Afvalgegevens LMA'!$A$1:$BK$1003,RelGegevens!$A753+'Data LMA'!$A$2,RelGegevens!J$2))</f>
        <v/>
      </c>
      <c r="K753" s="5" t="str">
        <f>IF(INDEX('Afvalgegevens LMA'!$A$1:$BK$1003,RelGegevens!$A753+'Data LMA'!$A$2,RelGegevens!K$2)="","",INDEX('Afvalgegevens LMA'!$A$1:$BK$1003,RelGegevens!$A753+'Data LMA'!$A$2,RelGegevens!K$2))</f>
        <v/>
      </c>
      <c r="L753" s="5" t="str">
        <f>IF(INDEX('Afvalgegevens LMA'!$A$1:$BK$1003,RelGegevens!$A753+'Data LMA'!$A$2,RelGegevens!L$2)="","",INDEX('Afvalgegevens LMA'!$A$1:$BK$1003,RelGegevens!$A753+'Data LMA'!$A$2,RelGegevens!L$2))</f>
        <v/>
      </c>
      <c r="M753" s="5" t="str">
        <f>IF(INDEX('Afvalgegevens LMA'!$A$1:$BK$1003,RelGegevens!$A753+'Data LMA'!$A$2,RelGegevens!M$2)="","",INDEX('Afvalgegevens LMA'!$A$1:$BK$1003,RelGegevens!$A753+'Data LMA'!$A$2,RelGegevens!M$2))</f>
        <v/>
      </c>
    </row>
    <row r="754" spans="1:13" x14ac:dyDescent="0.25">
      <c r="A754" s="8">
        <f t="shared" si="72"/>
        <v>752</v>
      </c>
      <c r="B754" s="8" t="str">
        <f t="shared" si="73"/>
        <v/>
      </c>
      <c r="C754" s="8" t="str">
        <f t="shared" si="74"/>
        <v/>
      </c>
      <c r="D754" s="5">
        <f t="shared" si="75"/>
        <v>-1</v>
      </c>
      <c r="E754" s="5">
        <f t="shared" si="76"/>
        <v>-1</v>
      </c>
      <c r="F754" s="5" t="str">
        <f t="shared" si="77"/>
        <v/>
      </c>
      <c r="G754" s="5" t="str">
        <f>IF(INDEX('Afvalgegevens LMA'!$A$1:$BK$1003,RelGegevens!$A754+'Data LMA'!$A$2,RelGegevens!G$2)="","",INDEX('Afvalgegevens LMA'!$A$1:$BK$1003,RelGegevens!$A754+'Data LMA'!$A$2,RelGegevens!G$2))</f>
        <v/>
      </c>
      <c r="H754" s="5" t="str">
        <f>IF(INDEX('Afvalgegevens LMA'!$A$1:$BK$1003,RelGegevens!$A754+'Data LMA'!$A$2,RelGegevens!H$2)="","",INDEX('Afvalgegevens LMA'!$A$1:$BK$1003,RelGegevens!$A754+'Data LMA'!$A$2,RelGegevens!H$2))</f>
        <v/>
      </c>
      <c r="I754" s="5" t="str">
        <f>IF(INDEX('Afvalgegevens LMA'!$A$1:$BK$1003,RelGegevens!$A754+'Data LMA'!$A$2,RelGegevens!I$2)="","",INDEX('Afvalgegevens LMA'!$A$1:$BK$1003,RelGegevens!$A754+'Data LMA'!$A$2,RelGegevens!I$2))</f>
        <v/>
      </c>
      <c r="J754" s="5" t="str">
        <f>IF(INDEX('Afvalgegevens LMA'!$A$1:$BK$1003,RelGegevens!$A754+'Data LMA'!$A$2,RelGegevens!J$2)="","",INDEX('Afvalgegevens LMA'!$A$1:$BK$1003,RelGegevens!$A754+'Data LMA'!$A$2,RelGegevens!J$2))</f>
        <v/>
      </c>
      <c r="K754" s="5" t="str">
        <f>IF(INDEX('Afvalgegevens LMA'!$A$1:$BK$1003,RelGegevens!$A754+'Data LMA'!$A$2,RelGegevens!K$2)="","",INDEX('Afvalgegevens LMA'!$A$1:$BK$1003,RelGegevens!$A754+'Data LMA'!$A$2,RelGegevens!K$2))</f>
        <v/>
      </c>
      <c r="L754" s="5" t="str">
        <f>IF(INDEX('Afvalgegevens LMA'!$A$1:$BK$1003,RelGegevens!$A754+'Data LMA'!$A$2,RelGegevens!L$2)="","",INDEX('Afvalgegevens LMA'!$A$1:$BK$1003,RelGegevens!$A754+'Data LMA'!$A$2,RelGegevens!L$2))</f>
        <v/>
      </c>
      <c r="M754" s="5" t="str">
        <f>IF(INDEX('Afvalgegevens LMA'!$A$1:$BK$1003,RelGegevens!$A754+'Data LMA'!$A$2,RelGegevens!M$2)="","",INDEX('Afvalgegevens LMA'!$A$1:$BK$1003,RelGegevens!$A754+'Data LMA'!$A$2,RelGegevens!M$2))</f>
        <v/>
      </c>
    </row>
    <row r="755" spans="1:13" x14ac:dyDescent="0.25">
      <c r="A755" s="8">
        <f t="shared" si="72"/>
        <v>753</v>
      </c>
      <c r="B755" s="8" t="str">
        <f t="shared" si="73"/>
        <v/>
      </c>
      <c r="C755" s="8" t="str">
        <f t="shared" si="74"/>
        <v/>
      </c>
      <c r="D755" s="5">
        <f t="shared" si="75"/>
        <v>-1</v>
      </c>
      <c r="E755" s="5">
        <f t="shared" si="76"/>
        <v>-1</v>
      </c>
      <c r="F755" s="5" t="str">
        <f t="shared" si="77"/>
        <v/>
      </c>
      <c r="G755" s="5" t="str">
        <f>IF(INDEX('Afvalgegevens LMA'!$A$1:$BK$1003,RelGegevens!$A755+'Data LMA'!$A$2,RelGegevens!G$2)="","",INDEX('Afvalgegevens LMA'!$A$1:$BK$1003,RelGegevens!$A755+'Data LMA'!$A$2,RelGegevens!G$2))</f>
        <v/>
      </c>
      <c r="H755" s="5" t="str">
        <f>IF(INDEX('Afvalgegevens LMA'!$A$1:$BK$1003,RelGegevens!$A755+'Data LMA'!$A$2,RelGegevens!H$2)="","",INDEX('Afvalgegevens LMA'!$A$1:$BK$1003,RelGegevens!$A755+'Data LMA'!$A$2,RelGegevens!H$2))</f>
        <v/>
      </c>
      <c r="I755" s="5" t="str">
        <f>IF(INDEX('Afvalgegevens LMA'!$A$1:$BK$1003,RelGegevens!$A755+'Data LMA'!$A$2,RelGegevens!I$2)="","",INDEX('Afvalgegevens LMA'!$A$1:$BK$1003,RelGegevens!$A755+'Data LMA'!$A$2,RelGegevens!I$2))</f>
        <v/>
      </c>
      <c r="J755" s="5" t="str">
        <f>IF(INDEX('Afvalgegevens LMA'!$A$1:$BK$1003,RelGegevens!$A755+'Data LMA'!$A$2,RelGegevens!J$2)="","",INDEX('Afvalgegevens LMA'!$A$1:$BK$1003,RelGegevens!$A755+'Data LMA'!$A$2,RelGegevens!J$2))</f>
        <v/>
      </c>
      <c r="K755" s="5" t="str">
        <f>IF(INDEX('Afvalgegevens LMA'!$A$1:$BK$1003,RelGegevens!$A755+'Data LMA'!$A$2,RelGegevens!K$2)="","",INDEX('Afvalgegevens LMA'!$A$1:$BK$1003,RelGegevens!$A755+'Data LMA'!$A$2,RelGegevens!K$2))</f>
        <v/>
      </c>
      <c r="L755" s="5" t="str">
        <f>IF(INDEX('Afvalgegevens LMA'!$A$1:$BK$1003,RelGegevens!$A755+'Data LMA'!$A$2,RelGegevens!L$2)="","",INDEX('Afvalgegevens LMA'!$A$1:$BK$1003,RelGegevens!$A755+'Data LMA'!$A$2,RelGegevens!L$2))</f>
        <v/>
      </c>
      <c r="M755" s="5" t="str">
        <f>IF(INDEX('Afvalgegevens LMA'!$A$1:$BK$1003,RelGegevens!$A755+'Data LMA'!$A$2,RelGegevens!M$2)="","",INDEX('Afvalgegevens LMA'!$A$1:$BK$1003,RelGegevens!$A755+'Data LMA'!$A$2,RelGegevens!M$2))</f>
        <v/>
      </c>
    </row>
    <row r="756" spans="1:13" x14ac:dyDescent="0.25">
      <c r="A756" s="8">
        <f t="shared" si="72"/>
        <v>754</v>
      </c>
      <c r="B756" s="8" t="str">
        <f t="shared" si="73"/>
        <v/>
      </c>
      <c r="C756" s="8" t="str">
        <f t="shared" si="74"/>
        <v/>
      </c>
      <c r="D756" s="5">
        <f t="shared" si="75"/>
        <v>-1</v>
      </c>
      <c r="E756" s="5">
        <f t="shared" si="76"/>
        <v>-1</v>
      </c>
      <c r="F756" s="5" t="str">
        <f t="shared" si="77"/>
        <v/>
      </c>
      <c r="G756" s="5" t="str">
        <f>IF(INDEX('Afvalgegevens LMA'!$A$1:$BK$1003,RelGegevens!$A756+'Data LMA'!$A$2,RelGegevens!G$2)="","",INDEX('Afvalgegevens LMA'!$A$1:$BK$1003,RelGegevens!$A756+'Data LMA'!$A$2,RelGegevens!G$2))</f>
        <v/>
      </c>
      <c r="H756" s="5" t="str">
        <f>IF(INDEX('Afvalgegevens LMA'!$A$1:$BK$1003,RelGegevens!$A756+'Data LMA'!$A$2,RelGegevens!H$2)="","",INDEX('Afvalgegevens LMA'!$A$1:$BK$1003,RelGegevens!$A756+'Data LMA'!$A$2,RelGegevens!H$2))</f>
        <v/>
      </c>
      <c r="I756" s="5" t="str">
        <f>IF(INDEX('Afvalgegevens LMA'!$A$1:$BK$1003,RelGegevens!$A756+'Data LMA'!$A$2,RelGegevens!I$2)="","",INDEX('Afvalgegevens LMA'!$A$1:$BK$1003,RelGegevens!$A756+'Data LMA'!$A$2,RelGegevens!I$2))</f>
        <v/>
      </c>
      <c r="J756" s="5" t="str">
        <f>IF(INDEX('Afvalgegevens LMA'!$A$1:$BK$1003,RelGegevens!$A756+'Data LMA'!$A$2,RelGegevens!J$2)="","",INDEX('Afvalgegevens LMA'!$A$1:$BK$1003,RelGegevens!$A756+'Data LMA'!$A$2,RelGegevens!J$2))</f>
        <v/>
      </c>
      <c r="K756" s="5" t="str">
        <f>IF(INDEX('Afvalgegevens LMA'!$A$1:$BK$1003,RelGegevens!$A756+'Data LMA'!$A$2,RelGegevens!K$2)="","",INDEX('Afvalgegevens LMA'!$A$1:$BK$1003,RelGegevens!$A756+'Data LMA'!$A$2,RelGegevens!K$2))</f>
        <v/>
      </c>
      <c r="L756" s="5" t="str">
        <f>IF(INDEX('Afvalgegevens LMA'!$A$1:$BK$1003,RelGegevens!$A756+'Data LMA'!$A$2,RelGegevens!L$2)="","",INDEX('Afvalgegevens LMA'!$A$1:$BK$1003,RelGegevens!$A756+'Data LMA'!$A$2,RelGegevens!L$2))</f>
        <v/>
      </c>
      <c r="M756" s="5" t="str">
        <f>IF(INDEX('Afvalgegevens LMA'!$A$1:$BK$1003,RelGegevens!$A756+'Data LMA'!$A$2,RelGegevens!M$2)="","",INDEX('Afvalgegevens LMA'!$A$1:$BK$1003,RelGegevens!$A756+'Data LMA'!$A$2,RelGegevens!M$2))</f>
        <v/>
      </c>
    </row>
    <row r="757" spans="1:13" x14ac:dyDescent="0.25">
      <c r="A757" s="8">
        <f t="shared" si="72"/>
        <v>755</v>
      </c>
      <c r="B757" s="8" t="str">
        <f t="shared" si="73"/>
        <v/>
      </c>
      <c r="C757" s="8" t="str">
        <f t="shared" si="74"/>
        <v/>
      </c>
      <c r="D757" s="5">
        <f t="shared" si="75"/>
        <v>-1</v>
      </c>
      <c r="E757" s="5">
        <f t="shared" si="76"/>
        <v>-1</v>
      </c>
      <c r="F757" s="5" t="str">
        <f t="shared" si="77"/>
        <v/>
      </c>
      <c r="G757" s="5" t="str">
        <f>IF(INDEX('Afvalgegevens LMA'!$A$1:$BK$1003,RelGegevens!$A757+'Data LMA'!$A$2,RelGegevens!G$2)="","",INDEX('Afvalgegevens LMA'!$A$1:$BK$1003,RelGegevens!$A757+'Data LMA'!$A$2,RelGegevens!G$2))</f>
        <v/>
      </c>
      <c r="H757" s="5" t="str">
        <f>IF(INDEX('Afvalgegevens LMA'!$A$1:$BK$1003,RelGegevens!$A757+'Data LMA'!$A$2,RelGegevens!H$2)="","",INDEX('Afvalgegevens LMA'!$A$1:$BK$1003,RelGegevens!$A757+'Data LMA'!$A$2,RelGegevens!H$2))</f>
        <v/>
      </c>
      <c r="I757" s="5" t="str">
        <f>IF(INDEX('Afvalgegevens LMA'!$A$1:$BK$1003,RelGegevens!$A757+'Data LMA'!$A$2,RelGegevens!I$2)="","",INDEX('Afvalgegevens LMA'!$A$1:$BK$1003,RelGegevens!$A757+'Data LMA'!$A$2,RelGegevens!I$2))</f>
        <v/>
      </c>
      <c r="J757" s="5" t="str">
        <f>IF(INDEX('Afvalgegevens LMA'!$A$1:$BK$1003,RelGegevens!$A757+'Data LMA'!$A$2,RelGegevens!J$2)="","",INDEX('Afvalgegevens LMA'!$A$1:$BK$1003,RelGegevens!$A757+'Data LMA'!$A$2,RelGegevens!J$2))</f>
        <v/>
      </c>
      <c r="K757" s="5" t="str">
        <f>IF(INDEX('Afvalgegevens LMA'!$A$1:$BK$1003,RelGegevens!$A757+'Data LMA'!$A$2,RelGegevens!K$2)="","",INDEX('Afvalgegevens LMA'!$A$1:$BK$1003,RelGegevens!$A757+'Data LMA'!$A$2,RelGegevens!K$2))</f>
        <v/>
      </c>
      <c r="L757" s="5" t="str">
        <f>IF(INDEX('Afvalgegevens LMA'!$A$1:$BK$1003,RelGegevens!$A757+'Data LMA'!$A$2,RelGegevens!L$2)="","",INDEX('Afvalgegevens LMA'!$A$1:$BK$1003,RelGegevens!$A757+'Data LMA'!$A$2,RelGegevens!L$2))</f>
        <v/>
      </c>
      <c r="M757" s="5" t="str">
        <f>IF(INDEX('Afvalgegevens LMA'!$A$1:$BK$1003,RelGegevens!$A757+'Data LMA'!$A$2,RelGegevens!M$2)="","",INDEX('Afvalgegevens LMA'!$A$1:$BK$1003,RelGegevens!$A757+'Data LMA'!$A$2,RelGegevens!M$2))</f>
        <v/>
      </c>
    </row>
    <row r="758" spans="1:13" x14ac:dyDescent="0.25">
      <c r="A758" s="8">
        <f t="shared" si="72"/>
        <v>756</v>
      </c>
      <c r="B758" s="8" t="str">
        <f t="shared" si="73"/>
        <v/>
      </c>
      <c r="C758" s="8" t="str">
        <f t="shared" si="74"/>
        <v/>
      </c>
      <c r="D758" s="5">
        <f t="shared" si="75"/>
        <v>-1</v>
      </c>
      <c r="E758" s="5">
        <f t="shared" si="76"/>
        <v>-1</v>
      </c>
      <c r="F758" s="5" t="str">
        <f t="shared" si="77"/>
        <v/>
      </c>
      <c r="G758" s="5" t="str">
        <f>IF(INDEX('Afvalgegevens LMA'!$A$1:$BK$1003,RelGegevens!$A758+'Data LMA'!$A$2,RelGegevens!G$2)="","",INDEX('Afvalgegevens LMA'!$A$1:$BK$1003,RelGegevens!$A758+'Data LMA'!$A$2,RelGegevens!G$2))</f>
        <v/>
      </c>
      <c r="H758" s="5" t="str">
        <f>IF(INDEX('Afvalgegevens LMA'!$A$1:$BK$1003,RelGegevens!$A758+'Data LMA'!$A$2,RelGegevens!H$2)="","",INDEX('Afvalgegevens LMA'!$A$1:$BK$1003,RelGegevens!$A758+'Data LMA'!$A$2,RelGegevens!H$2))</f>
        <v/>
      </c>
      <c r="I758" s="5" t="str">
        <f>IF(INDEX('Afvalgegevens LMA'!$A$1:$BK$1003,RelGegevens!$A758+'Data LMA'!$A$2,RelGegevens!I$2)="","",INDEX('Afvalgegevens LMA'!$A$1:$BK$1003,RelGegevens!$A758+'Data LMA'!$A$2,RelGegevens!I$2))</f>
        <v/>
      </c>
      <c r="J758" s="5" t="str">
        <f>IF(INDEX('Afvalgegevens LMA'!$A$1:$BK$1003,RelGegevens!$A758+'Data LMA'!$A$2,RelGegevens!J$2)="","",INDEX('Afvalgegevens LMA'!$A$1:$BK$1003,RelGegevens!$A758+'Data LMA'!$A$2,RelGegevens!J$2))</f>
        <v/>
      </c>
      <c r="K758" s="5" t="str">
        <f>IF(INDEX('Afvalgegevens LMA'!$A$1:$BK$1003,RelGegevens!$A758+'Data LMA'!$A$2,RelGegevens!K$2)="","",INDEX('Afvalgegevens LMA'!$A$1:$BK$1003,RelGegevens!$A758+'Data LMA'!$A$2,RelGegevens!K$2))</f>
        <v/>
      </c>
      <c r="L758" s="5" t="str">
        <f>IF(INDEX('Afvalgegevens LMA'!$A$1:$BK$1003,RelGegevens!$A758+'Data LMA'!$A$2,RelGegevens!L$2)="","",INDEX('Afvalgegevens LMA'!$A$1:$BK$1003,RelGegevens!$A758+'Data LMA'!$A$2,RelGegevens!L$2))</f>
        <v/>
      </c>
      <c r="M758" s="5" t="str">
        <f>IF(INDEX('Afvalgegevens LMA'!$A$1:$BK$1003,RelGegevens!$A758+'Data LMA'!$A$2,RelGegevens!M$2)="","",INDEX('Afvalgegevens LMA'!$A$1:$BK$1003,RelGegevens!$A758+'Data LMA'!$A$2,RelGegevens!M$2))</f>
        <v/>
      </c>
    </row>
    <row r="759" spans="1:13" x14ac:dyDescent="0.25">
      <c r="A759" s="8">
        <f t="shared" si="72"/>
        <v>757</v>
      </c>
      <c r="B759" s="8" t="str">
        <f t="shared" si="73"/>
        <v/>
      </c>
      <c r="C759" s="8" t="str">
        <f t="shared" si="74"/>
        <v/>
      </c>
      <c r="D759" s="5">
        <f t="shared" si="75"/>
        <v>-1</v>
      </c>
      <c r="E759" s="5">
        <f t="shared" si="76"/>
        <v>-1</v>
      </c>
      <c r="F759" s="5" t="str">
        <f t="shared" si="77"/>
        <v/>
      </c>
      <c r="G759" s="5" t="str">
        <f>IF(INDEX('Afvalgegevens LMA'!$A$1:$BK$1003,RelGegevens!$A759+'Data LMA'!$A$2,RelGegevens!G$2)="","",INDEX('Afvalgegevens LMA'!$A$1:$BK$1003,RelGegevens!$A759+'Data LMA'!$A$2,RelGegevens!G$2))</f>
        <v/>
      </c>
      <c r="H759" s="5" t="str">
        <f>IF(INDEX('Afvalgegevens LMA'!$A$1:$BK$1003,RelGegevens!$A759+'Data LMA'!$A$2,RelGegevens!H$2)="","",INDEX('Afvalgegevens LMA'!$A$1:$BK$1003,RelGegevens!$A759+'Data LMA'!$A$2,RelGegevens!H$2))</f>
        <v/>
      </c>
      <c r="I759" s="5" t="str">
        <f>IF(INDEX('Afvalgegevens LMA'!$A$1:$BK$1003,RelGegevens!$A759+'Data LMA'!$A$2,RelGegevens!I$2)="","",INDEX('Afvalgegevens LMA'!$A$1:$BK$1003,RelGegevens!$A759+'Data LMA'!$A$2,RelGegevens!I$2))</f>
        <v/>
      </c>
      <c r="J759" s="5" t="str">
        <f>IF(INDEX('Afvalgegevens LMA'!$A$1:$BK$1003,RelGegevens!$A759+'Data LMA'!$A$2,RelGegevens!J$2)="","",INDEX('Afvalgegevens LMA'!$A$1:$BK$1003,RelGegevens!$A759+'Data LMA'!$A$2,RelGegevens!J$2))</f>
        <v/>
      </c>
      <c r="K759" s="5" t="str">
        <f>IF(INDEX('Afvalgegevens LMA'!$A$1:$BK$1003,RelGegevens!$A759+'Data LMA'!$A$2,RelGegevens!K$2)="","",INDEX('Afvalgegevens LMA'!$A$1:$BK$1003,RelGegevens!$A759+'Data LMA'!$A$2,RelGegevens!K$2))</f>
        <v/>
      </c>
      <c r="L759" s="5" t="str">
        <f>IF(INDEX('Afvalgegevens LMA'!$A$1:$BK$1003,RelGegevens!$A759+'Data LMA'!$A$2,RelGegevens!L$2)="","",INDEX('Afvalgegevens LMA'!$A$1:$BK$1003,RelGegevens!$A759+'Data LMA'!$A$2,RelGegevens!L$2))</f>
        <v/>
      </c>
      <c r="M759" s="5" t="str">
        <f>IF(INDEX('Afvalgegevens LMA'!$A$1:$BK$1003,RelGegevens!$A759+'Data LMA'!$A$2,RelGegevens!M$2)="","",INDEX('Afvalgegevens LMA'!$A$1:$BK$1003,RelGegevens!$A759+'Data LMA'!$A$2,RelGegevens!M$2))</f>
        <v/>
      </c>
    </row>
    <row r="760" spans="1:13" x14ac:dyDescent="0.25">
      <c r="A760" s="8">
        <f t="shared" si="72"/>
        <v>758</v>
      </c>
      <c r="B760" s="8" t="str">
        <f t="shared" si="73"/>
        <v/>
      </c>
      <c r="C760" s="8" t="str">
        <f t="shared" si="74"/>
        <v/>
      </c>
      <c r="D760" s="5">
        <f t="shared" si="75"/>
        <v>-1</v>
      </c>
      <c r="E760" s="5">
        <f t="shared" si="76"/>
        <v>-1</v>
      </c>
      <c r="F760" s="5" t="str">
        <f t="shared" si="77"/>
        <v/>
      </c>
      <c r="G760" s="5" t="str">
        <f>IF(INDEX('Afvalgegevens LMA'!$A$1:$BK$1003,RelGegevens!$A760+'Data LMA'!$A$2,RelGegevens!G$2)="","",INDEX('Afvalgegevens LMA'!$A$1:$BK$1003,RelGegevens!$A760+'Data LMA'!$A$2,RelGegevens!G$2))</f>
        <v/>
      </c>
      <c r="H760" s="5" t="str">
        <f>IF(INDEX('Afvalgegevens LMA'!$A$1:$BK$1003,RelGegevens!$A760+'Data LMA'!$A$2,RelGegevens!H$2)="","",INDEX('Afvalgegevens LMA'!$A$1:$BK$1003,RelGegevens!$A760+'Data LMA'!$A$2,RelGegevens!H$2))</f>
        <v/>
      </c>
      <c r="I760" s="5" t="str">
        <f>IF(INDEX('Afvalgegevens LMA'!$A$1:$BK$1003,RelGegevens!$A760+'Data LMA'!$A$2,RelGegevens!I$2)="","",INDEX('Afvalgegevens LMA'!$A$1:$BK$1003,RelGegevens!$A760+'Data LMA'!$A$2,RelGegevens!I$2))</f>
        <v/>
      </c>
      <c r="J760" s="5" t="str">
        <f>IF(INDEX('Afvalgegevens LMA'!$A$1:$BK$1003,RelGegevens!$A760+'Data LMA'!$A$2,RelGegevens!J$2)="","",INDEX('Afvalgegevens LMA'!$A$1:$BK$1003,RelGegevens!$A760+'Data LMA'!$A$2,RelGegevens!J$2))</f>
        <v/>
      </c>
      <c r="K760" s="5" t="str">
        <f>IF(INDEX('Afvalgegevens LMA'!$A$1:$BK$1003,RelGegevens!$A760+'Data LMA'!$A$2,RelGegevens!K$2)="","",INDEX('Afvalgegevens LMA'!$A$1:$BK$1003,RelGegevens!$A760+'Data LMA'!$A$2,RelGegevens!K$2))</f>
        <v/>
      </c>
      <c r="L760" s="5" t="str">
        <f>IF(INDEX('Afvalgegevens LMA'!$A$1:$BK$1003,RelGegevens!$A760+'Data LMA'!$A$2,RelGegevens!L$2)="","",INDEX('Afvalgegevens LMA'!$A$1:$BK$1003,RelGegevens!$A760+'Data LMA'!$A$2,RelGegevens!L$2))</f>
        <v/>
      </c>
      <c r="M760" s="5" t="str">
        <f>IF(INDEX('Afvalgegevens LMA'!$A$1:$BK$1003,RelGegevens!$A760+'Data LMA'!$A$2,RelGegevens!M$2)="","",INDEX('Afvalgegevens LMA'!$A$1:$BK$1003,RelGegevens!$A760+'Data LMA'!$A$2,RelGegevens!M$2))</f>
        <v/>
      </c>
    </row>
    <row r="761" spans="1:13" x14ac:dyDescent="0.25">
      <c r="A761" s="8">
        <f t="shared" si="72"/>
        <v>759</v>
      </c>
      <c r="B761" s="8" t="str">
        <f t="shared" si="73"/>
        <v/>
      </c>
      <c r="C761" s="8" t="str">
        <f t="shared" si="74"/>
        <v/>
      </c>
      <c r="D761" s="5">
        <f t="shared" si="75"/>
        <v>-1</v>
      </c>
      <c r="E761" s="5">
        <f t="shared" si="76"/>
        <v>-1</v>
      </c>
      <c r="F761" s="5" t="str">
        <f t="shared" si="77"/>
        <v/>
      </c>
      <c r="G761" s="5" t="str">
        <f>IF(INDEX('Afvalgegevens LMA'!$A$1:$BK$1003,RelGegevens!$A761+'Data LMA'!$A$2,RelGegevens!G$2)="","",INDEX('Afvalgegevens LMA'!$A$1:$BK$1003,RelGegevens!$A761+'Data LMA'!$A$2,RelGegevens!G$2))</f>
        <v/>
      </c>
      <c r="H761" s="5" t="str">
        <f>IF(INDEX('Afvalgegevens LMA'!$A$1:$BK$1003,RelGegevens!$A761+'Data LMA'!$A$2,RelGegevens!H$2)="","",INDEX('Afvalgegevens LMA'!$A$1:$BK$1003,RelGegevens!$A761+'Data LMA'!$A$2,RelGegevens!H$2))</f>
        <v/>
      </c>
      <c r="I761" s="5" t="str">
        <f>IF(INDEX('Afvalgegevens LMA'!$A$1:$BK$1003,RelGegevens!$A761+'Data LMA'!$A$2,RelGegevens!I$2)="","",INDEX('Afvalgegevens LMA'!$A$1:$BK$1003,RelGegevens!$A761+'Data LMA'!$A$2,RelGegevens!I$2))</f>
        <v/>
      </c>
      <c r="J761" s="5" t="str">
        <f>IF(INDEX('Afvalgegevens LMA'!$A$1:$BK$1003,RelGegevens!$A761+'Data LMA'!$A$2,RelGegevens!J$2)="","",INDEX('Afvalgegevens LMA'!$A$1:$BK$1003,RelGegevens!$A761+'Data LMA'!$A$2,RelGegevens!J$2))</f>
        <v/>
      </c>
      <c r="K761" s="5" t="str">
        <f>IF(INDEX('Afvalgegevens LMA'!$A$1:$BK$1003,RelGegevens!$A761+'Data LMA'!$A$2,RelGegevens!K$2)="","",INDEX('Afvalgegevens LMA'!$A$1:$BK$1003,RelGegevens!$A761+'Data LMA'!$A$2,RelGegevens!K$2))</f>
        <v/>
      </c>
      <c r="L761" s="5" t="str">
        <f>IF(INDEX('Afvalgegevens LMA'!$A$1:$BK$1003,RelGegevens!$A761+'Data LMA'!$A$2,RelGegevens!L$2)="","",INDEX('Afvalgegevens LMA'!$A$1:$BK$1003,RelGegevens!$A761+'Data LMA'!$A$2,RelGegevens!L$2))</f>
        <v/>
      </c>
      <c r="M761" s="5" t="str">
        <f>IF(INDEX('Afvalgegevens LMA'!$A$1:$BK$1003,RelGegevens!$A761+'Data LMA'!$A$2,RelGegevens!M$2)="","",INDEX('Afvalgegevens LMA'!$A$1:$BK$1003,RelGegevens!$A761+'Data LMA'!$A$2,RelGegevens!M$2))</f>
        <v/>
      </c>
    </row>
    <row r="762" spans="1:13" x14ac:dyDescent="0.25">
      <c r="A762" s="8">
        <f t="shared" si="72"/>
        <v>760</v>
      </c>
      <c r="B762" s="8" t="str">
        <f t="shared" si="73"/>
        <v/>
      </c>
      <c r="C762" s="8" t="str">
        <f t="shared" si="74"/>
        <v/>
      </c>
      <c r="D762" s="5">
        <f t="shared" si="75"/>
        <v>-1</v>
      </c>
      <c r="E762" s="5">
        <f t="shared" si="76"/>
        <v>-1</v>
      </c>
      <c r="F762" s="5" t="str">
        <f t="shared" si="77"/>
        <v/>
      </c>
      <c r="G762" s="5" t="str">
        <f>IF(INDEX('Afvalgegevens LMA'!$A$1:$BK$1003,RelGegevens!$A762+'Data LMA'!$A$2,RelGegevens!G$2)="","",INDEX('Afvalgegevens LMA'!$A$1:$BK$1003,RelGegevens!$A762+'Data LMA'!$A$2,RelGegevens!G$2))</f>
        <v/>
      </c>
      <c r="H762" s="5" t="str">
        <f>IF(INDEX('Afvalgegevens LMA'!$A$1:$BK$1003,RelGegevens!$A762+'Data LMA'!$A$2,RelGegevens!H$2)="","",INDEX('Afvalgegevens LMA'!$A$1:$BK$1003,RelGegevens!$A762+'Data LMA'!$A$2,RelGegevens!H$2))</f>
        <v/>
      </c>
      <c r="I762" s="5" t="str">
        <f>IF(INDEX('Afvalgegevens LMA'!$A$1:$BK$1003,RelGegevens!$A762+'Data LMA'!$A$2,RelGegevens!I$2)="","",INDEX('Afvalgegevens LMA'!$A$1:$BK$1003,RelGegevens!$A762+'Data LMA'!$A$2,RelGegevens!I$2))</f>
        <v/>
      </c>
      <c r="J762" s="5" t="str">
        <f>IF(INDEX('Afvalgegevens LMA'!$A$1:$BK$1003,RelGegevens!$A762+'Data LMA'!$A$2,RelGegevens!J$2)="","",INDEX('Afvalgegevens LMA'!$A$1:$BK$1003,RelGegevens!$A762+'Data LMA'!$A$2,RelGegevens!J$2))</f>
        <v/>
      </c>
      <c r="K762" s="5" t="str">
        <f>IF(INDEX('Afvalgegevens LMA'!$A$1:$BK$1003,RelGegevens!$A762+'Data LMA'!$A$2,RelGegevens!K$2)="","",INDEX('Afvalgegevens LMA'!$A$1:$BK$1003,RelGegevens!$A762+'Data LMA'!$A$2,RelGegevens!K$2))</f>
        <v/>
      </c>
      <c r="L762" s="5" t="str">
        <f>IF(INDEX('Afvalgegevens LMA'!$A$1:$BK$1003,RelGegevens!$A762+'Data LMA'!$A$2,RelGegevens!L$2)="","",INDEX('Afvalgegevens LMA'!$A$1:$BK$1003,RelGegevens!$A762+'Data LMA'!$A$2,RelGegevens!L$2))</f>
        <v/>
      </c>
      <c r="M762" s="5" t="str">
        <f>IF(INDEX('Afvalgegevens LMA'!$A$1:$BK$1003,RelGegevens!$A762+'Data LMA'!$A$2,RelGegevens!M$2)="","",INDEX('Afvalgegevens LMA'!$A$1:$BK$1003,RelGegevens!$A762+'Data LMA'!$A$2,RelGegevens!M$2))</f>
        <v/>
      </c>
    </row>
    <row r="763" spans="1:13" x14ac:dyDescent="0.25">
      <c r="A763" s="8">
        <f t="shared" si="72"/>
        <v>761</v>
      </c>
      <c r="B763" s="8" t="str">
        <f t="shared" si="73"/>
        <v/>
      </c>
      <c r="C763" s="8" t="str">
        <f t="shared" si="74"/>
        <v/>
      </c>
      <c r="D763" s="5">
        <f t="shared" si="75"/>
        <v>-1</v>
      </c>
      <c r="E763" s="5">
        <f t="shared" si="76"/>
        <v>-1</v>
      </c>
      <c r="F763" s="5" t="str">
        <f t="shared" si="77"/>
        <v/>
      </c>
      <c r="G763" s="5" t="str">
        <f>IF(INDEX('Afvalgegevens LMA'!$A$1:$BK$1003,RelGegevens!$A763+'Data LMA'!$A$2,RelGegevens!G$2)="","",INDEX('Afvalgegevens LMA'!$A$1:$BK$1003,RelGegevens!$A763+'Data LMA'!$A$2,RelGegevens!G$2))</f>
        <v/>
      </c>
      <c r="H763" s="5" t="str">
        <f>IF(INDEX('Afvalgegevens LMA'!$A$1:$BK$1003,RelGegevens!$A763+'Data LMA'!$A$2,RelGegevens!H$2)="","",INDEX('Afvalgegevens LMA'!$A$1:$BK$1003,RelGegevens!$A763+'Data LMA'!$A$2,RelGegevens!H$2))</f>
        <v/>
      </c>
      <c r="I763" s="5" t="str">
        <f>IF(INDEX('Afvalgegevens LMA'!$A$1:$BK$1003,RelGegevens!$A763+'Data LMA'!$A$2,RelGegevens!I$2)="","",INDEX('Afvalgegevens LMA'!$A$1:$BK$1003,RelGegevens!$A763+'Data LMA'!$A$2,RelGegevens!I$2))</f>
        <v/>
      </c>
      <c r="J763" s="5" t="str">
        <f>IF(INDEX('Afvalgegevens LMA'!$A$1:$BK$1003,RelGegevens!$A763+'Data LMA'!$A$2,RelGegevens!J$2)="","",INDEX('Afvalgegevens LMA'!$A$1:$BK$1003,RelGegevens!$A763+'Data LMA'!$A$2,RelGegevens!J$2))</f>
        <v/>
      </c>
      <c r="K763" s="5" t="str">
        <f>IF(INDEX('Afvalgegevens LMA'!$A$1:$BK$1003,RelGegevens!$A763+'Data LMA'!$A$2,RelGegevens!K$2)="","",INDEX('Afvalgegevens LMA'!$A$1:$BK$1003,RelGegevens!$A763+'Data LMA'!$A$2,RelGegevens!K$2))</f>
        <v/>
      </c>
      <c r="L763" s="5" t="str">
        <f>IF(INDEX('Afvalgegevens LMA'!$A$1:$BK$1003,RelGegevens!$A763+'Data LMA'!$A$2,RelGegevens!L$2)="","",INDEX('Afvalgegevens LMA'!$A$1:$BK$1003,RelGegevens!$A763+'Data LMA'!$A$2,RelGegevens!L$2))</f>
        <v/>
      </c>
      <c r="M763" s="5" t="str">
        <f>IF(INDEX('Afvalgegevens LMA'!$A$1:$BK$1003,RelGegevens!$A763+'Data LMA'!$A$2,RelGegevens!M$2)="","",INDEX('Afvalgegevens LMA'!$A$1:$BK$1003,RelGegevens!$A763+'Data LMA'!$A$2,RelGegevens!M$2))</f>
        <v/>
      </c>
    </row>
    <row r="764" spans="1:13" x14ac:dyDescent="0.25">
      <c r="A764" s="8">
        <f t="shared" si="72"/>
        <v>762</v>
      </c>
      <c r="B764" s="8" t="str">
        <f t="shared" si="73"/>
        <v/>
      </c>
      <c r="C764" s="8" t="str">
        <f t="shared" si="74"/>
        <v/>
      </c>
      <c r="D764" s="5">
        <f t="shared" si="75"/>
        <v>-1</v>
      </c>
      <c r="E764" s="5">
        <f t="shared" si="76"/>
        <v>-1</v>
      </c>
      <c r="F764" s="5" t="str">
        <f t="shared" si="77"/>
        <v/>
      </c>
      <c r="G764" s="5" t="str">
        <f>IF(INDEX('Afvalgegevens LMA'!$A$1:$BK$1003,RelGegevens!$A764+'Data LMA'!$A$2,RelGegevens!G$2)="","",INDEX('Afvalgegevens LMA'!$A$1:$BK$1003,RelGegevens!$A764+'Data LMA'!$A$2,RelGegevens!G$2))</f>
        <v/>
      </c>
      <c r="H764" s="5" t="str">
        <f>IF(INDEX('Afvalgegevens LMA'!$A$1:$BK$1003,RelGegevens!$A764+'Data LMA'!$A$2,RelGegevens!H$2)="","",INDEX('Afvalgegevens LMA'!$A$1:$BK$1003,RelGegevens!$A764+'Data LMA'!$A$2,RelGegevens!H$2))</f>
        <v/>
      </c>
      <c r="I764" s="5" t="str">
        <f>IF(INDEX('Afvalgegevens LMA'!$A$1:$BK$1003,RelGegevens!$A764+'Data LMA'!$A$2,RelGegevens!I$2)="","",INDEX('Afvalgegevens LMA'!$A$1:$BK$1003,RelGegevens!$A764+'Data LMA'!$A$2,RelGegevens!I$2))</f>
        <v/>
      </c>
      <c r="J764" s="5" t="str">
        <f>IF(INDEX('Afvalgegevens LMA'!$A$1:$BK$1003,RelGegevens!$A764+'Data LMA'!$A$2,RelGegevens!J$2)="","",INDEX('Afvalgegevens LMA'!$A$1:$BK$1003,RelGegevens!$A764+'Data LMA'!$A$2,RelGegevens!J$2))</f>
        <v/>
      </c>
      <c r="K764" s="5" t="str">
        <f>IF(INDEX('Afvalgegevens LMA'!$A$1:$BK$1003,RelGegevens!$A764+'Data LMA'!$A$2,RelGegevens!K$2)="","",INDEX('Afvalgegevens LMA'!$A$1:$BK$1003,RelGegevens!$A764+'Data LMA'!$A$2,RelGegevens!K$2))</f>
        <v/>
      </c>
      <c r="L764" s="5" t="str">
        <f>IF(INDEX('Afvalgegevens LMA'!$A$1:$BK$1003,RelGegevens!$A764+'Data LMA'!$A$2,RelGegevens!L$2)="","",INDEX('Afvalgegevens LMA'!$A$1:$BK$1003,RelGegevens!$A764+'Data LMA'!$A$2,RelGegevens!L$2))</f>
        <v/>
      </c>
      <c r="M764" s="5" t="str">
        <f>IF(INDEX('Afvalgegevens LMA'!$A$1:$BK$1003,RelGegevens!$A764+'Data LMA'!$A$2,RelGegevens!M$2)="","",INDEX('Afvalgegevens LMA'!$A$1:$BK$1003,RelGegevens!$A764+'Data LMA'!$A$2,RelGegevens!M$2))</f>
        <v/>
      </c>
    </row>
    <row r="765" spans="1:13" x14ac:dyDescent="0.25">
      <c r="A765" s="8">
        <f t="shared" si="72"/>
        <v>763</v>
      </c>
      <c r="B765" s="8" t="str">
        <f t="shared" si="73"/>
        <v/>
      </c>
      <c r="C765" s="8" t="str">
        <f t="shared" si="74"/>
        <v/>
      </c>
      <c r="D765" s="5">
        <f t="shared" si="75"/>
        <v>-1</v>
      </c>
      <c r="E765" s="5">
        <f t="shared" si="76"/>
        <v>-1</v>
      </c>
      <c r="F765" s="5" t="str">
        <f t="shared" si="77"/>
        <v/>
      </c>
      <c r="G765" s="5" t="str">
        <f>IF(INDEX('Afvalgegevens LMA'!$A$1:$BK$1003,RelGegevens!$A765+'Data LMA'!$A$2,RelGegevens!G$2)="","",INDEX('Afvalgegevens LMA'!$A$1:$BK$1003,RelGegevens!$A765+'Data LMA'!$A$2,RelGegevens!G$2))</f>
        <v/>
      </c>
      <c r="H765" s="5" t="str">
        <f>IF(INDEX('Afvalgegevens LMA'!$A$1:$BK$1003,RelGegevens!$A765+'Data LMA'!$A$2,RelGegevens!H$2)="","",INDEX('Afvalgegevens LMA'!$A$1:$BK$1003,RelGegevens!$A765+'Data LMA'!$A$2,RelGegevens!H$2))</f>
        <v/>
      </c>
      <c r="I765" s="5" t="str">
        <f>IF(INDEX('Afvalgegevens LMA'!$A$1:$BK$1003,RelGegevens!$A765+'Data LMA'!$A$2,RelGegevens!I$2)="","",INDEX('Afvalgegevens LMA'!$A$1:$BK$1003,RelGegevens!$A765+'Data LMA'!$A$2,RelGegevens!I$2))</f>
        <v/>
      </c>
      <c r="J765" s="5" t="str">
        <f>IF(INDEX('Afvalgegevens LMA'!$A$1:$BK$1003,RelGegevens!$A765+'Data LMA'!$A$2,RelGegevens!J$2)="","",INDEX('Afvalgegevens LMA'!$A$1:$BK$1003,RelGegevens!$A765+'Data LMA'!$A$2,RelGegevens!J$2))</f>
        <v/>
      </c>
      <c r="K765" s="5" t="str">
        <f>IF(INDEX('Afvalgegevens LMA'!$A$1:$BK$1003,RelGegevens!$A765+'Data LMA'!$A$2,RelGegevens!K$2)="","",INDEX('Afvalgegevens LMA'!$A$1:$BK$1003,RelGegevens!$A765+'Data LMA'!$A$2,RelGegevens!K$2))</f>
        <v/>
      </c>
      <c r="L765" s="5" t="str">
        <f>IF(INDEX('Afvalgegevens LMA'!$A$1:$BK$1003,RelGegevens!$A765+'Data LMA'!$A$2,RelGegevens!L$2)="","",INDEX('Afvalgegevens LMA'!$A$1:$BK$1003,RelGegevens!$A765+'Data LMA'!$A$2,RelGegevens!L$2))</f>
        <v/>
      </c>
      <c r="M765" s="5" t="str">
        <f>IF(INDEX('Afvalgegevens LMA'!$A$1:$BK$1003,RelGegevens!$A765+'Data LMA'!$A$2,RelGegevens!M$2)="","",INDEX('Afvalgegevens LMA'!$A$1:$BK$1003,RelGegevens!$A765+'Data LMA'!$A$2,RelGegevens!M$2))</f>
        <v/>
      </c>
    </row>
    <row r="766" spans="1:13" x14ac:dyDescent="0.25">
      <c r="A766" s="8">
        <f t="shared" si="72"/>
        <v>764</v>
      </c>
      <c r="B766" s="8" t="str">
        <f t="shared" si="73"/>
        <v/>
      </c>
      <c r="C766" s="8" t="str">
        <f t="shared" si="74"/>
        <v/>
      </c>
      <c r="D766" s="5">
        <f t="shared" si="75"/>
        <v>-1</v>
      </c>
      <c r="E766" s="5">
        <f t="shared" si="76"/>
        <v>-1</v>
      </c>
      <c r="F766" s="5" t="str">
        <f t="shared" si="77"/>
        <v/>
      </c>
      <c r="G766" s="5" t="str">
        <f>IF(INDEX('Afvalgegevens LMA'!$A$1:$BK$1003,RelGegevens!$A766+'Data LMA'!$A$2,RelGegevens!G$2)="","",INDEX('Afvalgegevens LMA'!$A$1:$BK$1003,RelGegevens!$A766+'Data LMA'!$A$2,RelGegevens!G$2))</f>
        <v/>
      </c>
      <c r="H766" s="5" t="str">
        <f>IF(INDEX('Afvalgegevens LMA'!$A$1:$BK$1003,RelGegevens!$A766+'Data LMA'!$A$2,RelGegevens!H$2)="","",INDEX('Afvalgegevens LMA'!$A$1:$BK$1003,RelGegevens!$A766+'Data LMA'!$A$2,RelGegevens!H$2))</f>
        <v/>
      </c>
      <c r="I766" s="5" t="str">
        <f>IF(INDEX('Afvalgegevens LMA'!$A$1:$BK$1003,RelGegevens!$A766+'Data LMA'!$A$2,RelGegevens!I$2)="","",INDEX('Afvalgegevens LMA'!$A$1:$BK$1003,RelGegevens!$A766+'Data LMA'!$A$2,RelGegevens!I$2))</f>
        <v/>
      </c>
      <c r="J766" s="5" t="str">
        <f>IF(INDEX('Afvalgegevens LMA'!$A$1:$BK$1003,RelGegevens!$A766+'Data LMA'!$A$2,RelGegevens!J$2)="","",INDEX('Afvalgegevens LMA'!$A$1:$BK$1003,RelGegevens!$A766+'Data LMA'!$A$2,RelGegevens!J$2))</f>
        <v/>
      </c>
      <c r="K766" s="5" t="str">
        <f>IF(INDEX('Afvalgegevens LMA'!$A$1:$BK$1003,RelGegevens!$A766+'Data LMA'!$A$2,RelGegevens!K$2)="","",INDEX('Afvalgegevens LMA'!$A$1:$BK$1003,RelGegevens!$A766+'Data LMA'!$A$2,RelGegevens!K$2))</f>
        <v/>
      </c>
      <c r="L766" s="5" t="str">
        <f>IF(INDEX('Afvalgegevens LMA'!$A$1:$BK$1003,RelGegevens!$A766+'Data LMA'!$A$2,RelGegevens!L$2)="","",INDEX('Afvalgegevens LMA'!$A$1:$BK$1003,RelGegevens!$A766+'Data LMA'!$A$2,RelGegevens!L$2))</f>
        <v/>
      </c>
      <c r="M766" s="5" t="str">
        <f>IF(INDEX('Afvalgegevens LMA'!$A$1:$BK$1003,RelGegevens!$A766+'Data LMA'!$A$2,RelGegevens!M$2)="","",INDEX('Afvalgegevens LMA'!$A$1:$BK$1003,RelGegevens!$A766+'Data LMA'!$A$2,RelGegevens!M$2))</f>
        <v/>
      </c>
    </row>
    <row r="767" spans="1:13" x14ac:dyDescent="0.25">
      <c r="A767" s="8">
        <f t="shared" si="72"/>
        <v>765</v>
      </c>
      <c r="B767" s="8" t="str">
        <f t="shared" si="73"/>
        <v/>
      </c>
      <c r="C767" s="8" t="str">
        <f t="shared" si="74"/>
        <v/>
      </c>
      <c r="D767" s="5">
        <f t="shared" si="75"/>
        <v>-1</v>
      </c>
      <c r="E767" s="5">
        <f t="shared" si="76"/>
        <v>-1</v>
      </c>
      <c r="F767" s="5" t="str">
        <f t="shared" si="77"/>
        <v/>
      </c>
      <c r="G767" s="5" t="str">
        <f>IF(INDEX('Afvalgegevens LMA'!$A$1:$BK$1003,RelGegevens!$A767+'Data LMA'!$A$2,RelGegevens!G$2)="","",INDEX('Afvalgegevens LMA'!$A$1:$BK$1003,RelGegevens!$A767+'Data LMA'!$A$2,RelGegevens!G$2))</f>
        <v/>
      </c>
      <c r="H767" s="5" t="str">
        <f>IF(INDEX('Afvalgegevens LMA'!$A$1:$BK$1003,RelGegevens!$A767+'Data LMA'!$A$2,RelGegevens!H$2)="","",INDEX('Afvalgegevens LMA'!$A$1:$BK$1003,RelGegevens!$A767+'Data LMA'!$A$2,RelGegevens!H$2))</f>
        <v/>
      </c>
      <c r="I767" s="5" t="str">
        <f>IF(INDEX('Afvalgegevens LMA'!$A$1:$BK$1003,RelGegevens!$A767+'Data LMA'!$A$2,RelGegevens!I$2)="","",INDEX('Afvalgegevens LMA'!$A$1:$BK$1003,RelGegevens!$A767+'Data LMA'!$A$2,RelGegevens!I$2))</f>
        <v/>
      </c>
      <c r="J767" s="5" t="str">
        <f>IF(INDEX('Afvalgegevens LMA'!$A$1:$BK$1003,RelGegevens!$A767+'Data LMA'!$A$2,RelGegevens!J$2)="","",INDEX('Afvalgegevens LMA'!$A$1:$BK$1003,RelGegevens!$A767+'Data LMA'!$A$2,RelGegevens!J$2))</f>
        <v/>
      </c>
      <c r="K767" s="5" t="str">
        <f>IF(INDEX('Afvalgegevens LMA'!$A$1:$BK$1003,RelGegevens!$A767+'Data LMA'!$A$2,RelGegevens!K$2)="","",INDEX('Afvalgegevens LMA'!$A$1:$BK$1003,RelGegevens!$A767+'Data LMA'!$A$2,RelGegevens!K$2))</f>
        <v/>
      </c>
      <c r="L767" s="5" t="str">
        <f>IF(INDEX('Afvalgegevens LMA'!$A$1:$BK$1003,RelGegevens!$A767+'Data LMA'!$A$2,RelGegevens!L$2)="","",INDEX('Afvalgegevens LMA'!$A$1:$BK$1003,RelGegevens!$A767+'Data LMA'!$A$2,RelGegevens!L$2))</f>
        <v/>
      </c>
      <c r="M767" s="5" t="str">
        <f>IF(INDEX('Afvalgegevens LMA'!$A$1:$BK$1003,RelGegevens!$A767+'Data LMA'!$A$2,RelGegevens!M$2)="","",INDEX('Afvalgegevens LMA'!$A$1:$BK$1003,RelGegevens!$A767+'Data LMA'!$A$2,RelGegevens!M$2))</f>
        <v/>
      </c>
    </row>
    <row r="768" spans="1:13" x14ac:dyDescent="0.25">
      <c r="A768" s="8">
        <f t="shared" si="72"/>
        <v>766</v>
      </c>
      <c r="B768" s="8" t="str">
        <f t="shared" si="73"/>
        <v/>
      </c>
      <c r="C768" s="8" t="str">
        <f t="shared" si="74"/>
        <v/>
      </c>
      <c r="D768" s="5">
        <f t="shared" si="75"/>
        <v>-1</v>
      </c>
      <c r="E768" s="5">
        <f t="shared" si="76"/>
        <v>-1</v>
      </c>
      <c r="F768" s="5" t="str">
        <f t="shared" si="77"/>
        <v/>
      </c>
      <c r="G768" s="5" t="str">
        <f>IF(INDEX('Afvalgegevens LMA'!$A$1:$BK$1003,RelGegevens!$A768+'Data LMA'!$A$2,RelGegevens!G$2)="","",INDEX('Afvalgegevens LMA'!$A$1:$BK$1003,RelGegevens!$A768+'Data LMA'!$A$2,RelGegevens!G$2))</f>
        <v/>
      </c>
      <c r="H768" s="5" t="str">
        <f>IF(INDEX('Afvalgegevens LMA'!$A$1:$BK$1003,RelGegevens!$A768+'Data LMA'!$A$2,RelGegevens!H$2)="","",INDEX('Afvalgegevens LMA'!$A$1:$BK$1003,RelGegevens!$A768+'Data LMA'!$A$2,RelGegevens!H$2))</f>
        <v/>
      </c>
      <c r="I768" s="5" t="str">
        <f>IF(INDEX('Afvalgegevens LMA'!$A$1:$BK$1003,RelGegevens!$A768+'Data LMA'!$A$2,RelGegevens!I$2)="","",INDEX('Afvalgegevens LMA'!$A$1:$BK$1003,RelGegevens!$A768+'Data LMA'!$A$2,RelGegevens!I$2))</f>
        <v/>
      </c>
      <c r="J768" s="5" t="str">
        <f>IF(INDEX('Afvalgegevens LMA'!$A$1:$BK$1003,RelGegevens!$A768+'Data LMA'!$A$2,RelGegevens!J$2)="","",INDEX('Afvalgegevens LMA'!$A$1:$BK$1003,RelGegevens!$A768+'Data LMA'!$A$2,RelGegevens!J$2))</f>
        <v/>
      </c>
      <c r="K768" s="5" t="str">
        <f>IF(INDEX('Afvalgegevens LMA'!$A$1:$BK$1003,RelGegevens!$A768+'Data LMA'!$A$2,RelGegevens!K$2)="","",INDEX('Afvalgegevens LMA'!$A$1:$BK$1003,RelGegevens!$A768+'Data LMA'!$A$2,RelGegevens!K$2))</f>
        <v/>
      </c>
      <c r="L768" s="5" t="str">
        <f>IF(INDEX('Afvalgegevens LMA'!$A$1:$BK$1003,RelGegevens!$A768+'Data LMA'!$A$2,RelGegevens!L$2)="","",INDEX('Afvalgegevens LMA'!$A$1:$BK$1003,RelGegevens!$A768+'Data LMA'!$A$2,RelGegevens!L$2))</f>
        <v/>
      </c>
      <c r="M768" s="5" t="str">
        <f>IF(INDEX('Afvalgegevens LMA'!$A$1:$BK$1003,RelGegevens!$A768+'Data LMA'!$A$2,RelGegevens!M$2)="","",INDEX('Afvalgegevens LMA'!$A$1:$BK$1003,RelGegevens!$A768+'Data LMA'!$A$2,RelGegevens!M$2))</f>
        <v/>
      </c>
    </row>
    <row r="769" spans="1:13" x14ac:dyDescent="0.25">
      <c r="A769" s="8">
        <f t="shared" si="72"/>
        <v>767</v>
      </c>
      <c r="B769" s="8" t="str">
        <f t="shared" si="73"/>
        <v/>
      </c>
      <c r="C769" s="8" t="str">
        <f t="shared" si="74"/>
        <v/>
      </c>
      <c r="D769" s="5">
        <f t="shared" si="75"/>
        <v>-1</v>
      </c>
      <c r="E769" s="5">
        <f t="shared" si="76"/>
        <v>-1</v>
      </c>
      <c r="F769" s="5" t="str">
        <f t="shared" si="77"/>
        <v/>
      </c>
      <c r="G769" s="5" t="str">
        <f>IF(INDEX('Afvalgegevens LMA'!$A$1:$BK$1003,RelGegevens!$A769+'Data LMA'!$A$2,RelGegevens!G$2)="","",INDEX('Afvalgegevens LMA'!$A$1:$BK$1003,RelGegevens!$A769+'Data LMA'!$A$2,RelGegevens!G$2))</f>
        <v/>
      </c>
      <c r="H769" s="5" t="str">
        <f>IF(INDEX('Afvalgegevens LMA'!$A$1:$BK$1003,RelGegevens!$A769+'Data LMA'!$A$2,RelGegevens!H$2)="","",INDEX('Afvalgegevens LMA'!$A$1:$BK$1003,RelGegevens!$A769+'Data LMA'!$A$2,RelGegevens!H$2))</f>
        <v/>
      </c>
      <c r="I769" s="5" t="str">
        <f>IF(INDEX('Afvalgegevens LMA'!$A$1:$BK$1003,RelGegevens!$A769+'Data LMA'!$A$2,RelGegevens!I$2)="","",INDEX('Afvalgegevens LMA'!$A$1:$BK$1003,RelGegevens!$A769+'Data LMA'!$A$2,RelGegevens!I$2))</f>
        <v/>
      </c>
      <c r="J769" s="5" t="str">
        <f>IF(INDEX('Afvalgegevens LMA'!$A$1:$BK$1003,RelGegevens!$A769+'Data LMA'!$A$2,RelGegevens!J$2)="","",INDEX('Afvalgegevens LMA'!$A$1:$BK$1003,RelGegevens!$A769+'Data LMA'!$A$2,RelGegevens!J$2))</f>
        <v/>
      </c>
      <c r="K769" s="5" t="str">
        <f>IF(INDEX('Afvalgegevens LMA'!$A$1:$BK$1003,RelGegevens!$A769+'Data LMA'!$A$2,RelGegevens!K$2)="","",INDEX('Afvalgegevens LMA'!$A$1:$BK$1003,RelGegevens!$A769+'Data LMA'!$A$2,RelGegevens!K$2))</f>
        <v/>
      </c>
      <c r="L769" s="5" t="str">
        <f>IF(INDEX('Afvalgegevens LMA'!$A$1:$BK$1003,RelGegevens!$A769+'Data LMA'!$A$2,RelGegevens!L$2)="","",INDEX('Afvalgegevens LMA'!$A$1:$BK$1003,RelGegevens!$A769+'Data LMA'!$A$2,RelGegevens!L$2))</f>
        <v/>
      </c>
      <c r="M769" s="5" t="str">
        <f>IF(INDEX('Afvalgegevens LMA'!$A$1:$BK$1003,RelGegevens!$A769+'Data LMA'!$A$2,RelGegevens!M$2)="","",INDEX('Afvalgegevens LMA'!$A$1:$BK$1003,RelGegevens!$A769+'Data LMA'!$A$2,RelGegevens!M$2))</f>
        <v/>
      </c>
    </row>
    <row r="770" spans="1:13" x14ac:dyDescent="0.25">
      <c r="A770" s="8">
        <f t="shared" si="72"/>
        <v>768</v>
      </c>
      <c r="B770" s="8" t="str">
        <f t="shared" si="73"/>
        <v/>
      </c>
      <c r="C770" s="8" t="str">
        <f t="shared" si="74"/>
        <v/>
      </c>
      <c r="D770" s="5">
        <f t="shared" si="75"/>
        <v>-1</v>
      </c>
      <c r="E770" s="5">
        <f t="shared" si="76"/>
        <v>-1</v>
      </c>
      <c r="F770" s="5" t="str">
        <f t="shared" si="77"/>
        <v/>
      </c>
      <c r="G770" s="5" t="str">
        <f>IF(INDEX('Afvalgegevens LMA'!$A$1:$BK$1003,RelGegevens!$A770+'Data LMA'!$A$2,RelGegevens!G$2)="","",INDEX('Afvalgegevens LMA'!$A$1:$BK$1003,RelGegevens!$A770+'Data LMA'!$A$2,RelGegevens!G$2))</f>
        <v/>
      </c>
      <c r="H770" s="5" t="str">
        <f>IF(INDEX('Afvalgegevens LMA'!$A$1:$BK$1003,RelGegevens!$A770+'Data LMA'!$A$2,RelGegevens!H$2)="","",INDEX('Afvalgegevens LMA'!$A$1:$BK$1003,RelGegevens!$A770+'Data LMA'!$A$2,RelGegevens!H$2))</f>
        <v/>
      </c>
      <c r="I770" s="5" t="str">
        <f>IF(INDEX('Afvalgegevens LMA'!$A$1:$BK$1003,RelGegevens!$A770+'Data LMA'!$A$2,RelGegevens!I$2)="","",INDEX('Afvalgegevens LMA'!$A$1:$BK$1003,RelGegevens!$A770+'Data LMA'!$A$2,RelGegevens!I$2))</f>
        <v/>
      </c>
      <c r="J770" s="5" t="str">
        <f>IF(INDEX('Afvalgegevens LMA'!$A$1:$BK$1003,RelGegevens!$A770+'Data LMA'!$A$2,RelGegevens!J$2)="","",INDEX('Afvalgegevens LMA'!$A$1:$BK$1003,RelGegevens!$A770+'Data LMA'!$A$2,RelGegevens!J$2))</f>
        <v/>
      </c>
      <c r="K770" s="5" t="str">
        <f>IF(INDEX('Afvalgegevens LMA'!$A$1:$BK$1003,RelGegevens!$A770+'Data LMA'!$A$2,RelGegevens!K$2)="","",INDEX('Afvalgegevens LMA'!$A$1:$BK$1003,RelGegevens!$A770+'Data LMA'!$A$2,RelGegevens!K$2))</f>
        <v/>
      </c>
      <c r="L770" s="5" t="str">
        <f>IF(INDEX('Afvalgegevens LMA'!$A$1:$BK$1003,RelGegevens!$A770+'Data LMA'!$A$2,RelGegevens!L$2)="","",INDEX('Afvalgegevens LMA'!$A$1:$BK$1003,RelGegevens!$A770+'Data LMA'!$A$2,RelGegevens!L$2))</f>
        <v/>
      </c>
      <c r="M770" s="5" t="str">
        <f>IF(INDEX('Afvalgegevens LMA'!$A$1:$BK$1003,RelGegevens!$A770+'Data LMA'!$A$2,RelGegevens!M$2)="","",INDEX('Afvalgegevens LMA'!$A$1:$BK$1003,RelGegevens!$A770+'Data LMA'!$A$2,RelGegevens!M$2))</f>
        <v/>
      </c>
    </row>
    <row r="771" spans="1:13" x14ac:dyDescent="0.25">
      <c r="A771" s="8">
        <f t="shared" si="72"/>
        <v>769</v>
      </c>
      <c r="B771" s="8" t="str">
        <f t="shared" si="73"/>
        <v/>
      </c>
      <c r="C771" s="8" t="str">
        <f t="shared" si="74"/>
        <v/>
      </c>
      <c r="D771" s="5">
        <f t="shared" si="75"/>
        <v>-1</v>
      </c>
      <c r="E771" s="5">
        <f t="shared" si="76"/>
        <v>-1</v>
      </c>
      <c r="F771" s="5" t="str">
        <f t="shared" si="77"/>
        <v/>
      </c>
      <c r="G771" s="5" t="str">
        <f>IF(INDEX('Afvalgegevens LMA'!$A$1:$BK$1003,RelGegevens!$A771+'Data LMA'!$A$2,RelGegevens!G$2)="","",INDEX('Afvalgegevens LMA'!$A$1:$BK$1003,RelGegevens!$A771+'Data LMA'!$A$2,RelGegevens!G$2))</f>
        <v/>
      </c>
      <c r="H771" s="5" t="str">
        <f>IF(INDEX('Afvalgegevens LMA'!$A$1:$BK$1003,RelGegevens!$A771+'Data LMA'!$A$2,RelGegevens!H$2)="","",INDEX('Afvalgegevens LMA'!$A$1:$BK$1003,RelGegevens!$A771+'Data LMA'!$A$2,RelGegevens!H$2))</f>
        <v/>
      </c>
      <c r="I771" s="5" t="str">
        <f>IF(INDEX('Afvalgegevens LMA'!$A$1:$BK$1003,RelGegevens!$A771+'Data LMA'!$A$2,RelGegevens!I$2)="","",INDEX('Afvalgegevens LMA'!$A$1:$BK$1003,RelGegevens!$A771+'Data LMA'!$A$2,RelGegevens!I$2))</f>
        <v/>
      </c>
      <c r="J771" s="5" t="str">
        <f>IF(INDEX('Afvalgegevens LMA'!$A$1:$BK$1003,RelGegevens!$A771+'Data LMA'!$A$2,RelGegevens!J$2)="","",INDEX('Afvalgegevens LMA'!$A$1:$BK$1003,RelGegevens!$A771+'Data LMA'!$A$2,RelGegevens!J$2))</f>
        <v/>
      </c>
      <c r="K771" s="5" t="str">
        <f>IF(INDEX('Afvalgegevens LMA'!$A$1:$BK$1003,RelGegevens!$A771+'Data LMA'!$A$2,RelGegevens!K$2)="","",INDEX('Afvalgegevens LMA'!$A$1:$BK$1003,RelGegevens!$A771+'Data LMA'!$A$2,RelGegevens!K$2))</f>
        <v/>
      </c>
      <c r="L771" s="5" t="str">
        <f>IF(INDEX('Afvalgegevens LMA'!$A$1:$BK$1003,RelGegevens!$A771+'Data LMA'!$A$2,RelGegevens!L$2)="","",INDEX('Afvalgegevens LMA'!$A$1:$BK$1003,RelGegevens!$A771+'Data LMA'!$A$2,RelGegevens!L$2))</f>
        <v/>
      </c>
      <c r="M771" s="5" t="str">
        <f>IF(INDEX('Afvalgegevens LMA'!$A$1:$BK$1003,RelGegevens!$A771+'Data LMA'!$A$2,RelGegevens!M$2)="","",INDEX('Afvalgegevens LMA'!$A$1:$BK$1003,RelGegevens!$A771+'Data LMA'!$A$2,RelGegevens!M$2))</f>
        <v/>
      </c>
    </row>
    <row r="772" spans="1:13" x14ac:dyDescent="0.25">
      <c r="A772" s="8">
        <f t="shared" si="72"/>
        <v>770</v>
      </c>
      <c r="B772" s="8" t="str">
        <f t="shared" si="73"/>
        <v/>
      </c>
      <c r="C772" s="8" t="str">
        <f t="shared" si="74"/>
        <v/>
      </c>
      <c r="D772" s="5">
        <f t="shared" si="75"/>
        <v>-1</v>
      </c>
      <c r="E772" s="5">
        <f t="shared" si="76"/>
        <v>-1</v>
      </c>
      <c r="F772" s="5" t="str">
        <f t="shared" si="77"/>
        <v/>
      </c>
      <c r="G772" s="5" t="str">
        <f>IF(INDEX('Afvalgegevens LMA'!$A$1:$BK$1003,RelGegevens!$A772+'Data LMA'!$A$2,RelGegevens!G$2)="","",INDEX('Afvalgegevens LMA'!$A$1:$BK$1003,RelGegevens!$A772+'Data LMA'!$A$2,RelGegevens!G$2))</f>
        <v/>
      </c>
      <c r="H772" s="5" t="str">
        <f>IF(INDEX('Afvalgegevens LMA'!$A$1:$BK$1003,RelGegevens!$A772+'Data LMA'!$A$2,RelGegevens!H$2)="","",INDEX('Afvalgegevens LMA'!$A$1:$BK$1003,RelGegevens!$A772+'Data LMA'!$A$2,RelGegevens!H$2))</f>
        <v/>
      </c>
      <c r="I772" s="5" t="str">
        <f>IF(INDEX('Afvalgegevens LMA'!$A$1:$BK$1003,RelGegevens!$A772+'Data LMA'!$A$2,RelGegevens!I$2)="","",INDEX('Afvalgegevens LMA'!$A$1:$BK$1003,RelGegevens!$A772+'Data LMA'!$A$2,RelGegevens!I$2))</f>
        <v/>
      </c>
      <c r="J772" s="5" t="str">
        <f>IF(INDEX('Afvalgegevens LMA'!$A$1:$BK$1003,RelGegevens!$A772+'Data LMA'!$A$2,RelGegevens!J$2)="","",INDEX('Afvalgegevens LMA'!$A$1:$BK$1003,RelGegevens!$A772+'Data LMA'!$A$2,RelGegevens!J$2))</f>
        <v/>
      </c>
      <c r="K772" s="5" t="str">
        <f>IF(INDEX('Afvalgegevens LMA'!$A$1:$BK$1003,RelGegevens!$A772+'Data LMA'!$A$2,RelGegevens!K$2)="","",INDEX('Afvalgegevens LMA'!$A$1:$BK$1003,RelGegevens!$A772+'Data LMA'!$A$2,RelGegevens!K$2))</f>
        <v/>
      </c>
      <c r="L772" s="5" t="str">
        <f>IF(INDEX('Afvalgegevens LMA'!$A$1:$BK$1003,RelGegevens!$A772+'Data LMA'!$A$2,RelGegevens!L$2)="","",INDEX('Afvalgegevens LMA'!$A$1:$BK$1003,RelGegevens!$A772+'Data LMA'!$A$2,RelGegevens!L$2))</f>
        <v/>
      </c>
      <c r="M772" s="5" t="str">
        <f>IF(INDEX('Afvalgegevens LMA'!$A$1:$BK$1003,RelGegevens!$A772+'Data LMA'!$A$2,RelGegevens!M$2)="","",INDEX('Afvalgegevens LMA'!$A$1:$BK$1003,RelGegevens!$A772+'Data LMA'!$A$2,RelGegevens!M$2))</f>
        <v/>
      </c>
    </row>
    <row r="773" spans="1:13" x14ac:dyDescent="0.25">
      <c r="A773" s="8">
        <f t="shared" si="72"/>
        <v>771</v>
      </c>
      <c r="B773" s="8" t="str">
        <f t="shared" si="73"/>
        <v/>
      </c>
      <c r="C773" s="8" t="str">
        <f t="shared" si="74"/>
        <v/>
      </c>
      <c r="D773" s="5">
        <f t="shared" si="75"/>
        <v>-1</v>
      </c>
      <c r="E773" s="5">
        <f t="shared" si="76"/>
        <v>-1</v>
      </c>
      <c r="F773" s="5" t="str">
        <f t="shared" si="77"/>
        <v/>
      </c>
      <c r="G773" s="5" t="str">
        <f>IF(INDEX('Afvalgegevens LMA'!$A$1:$BK$1003,RelGegevens!$A773+'Data LMA'!$A$2,RelGegevens!G$2)="","",INDEX('Afvalgegevens LMA'!$A$1:$BK$1003,RelGegevens!$A773+'Data LMA'!$A$2,RelGegevens!G$2))</f>
        <v/>
      </c>
      <c r="H773" s="5" t="str">
        <f>IF(INDEX('Afvalgegevens LMA'!$A$1:$BK$1003,RelGegevens!$A773+'Data LMA'!$A$2,RelGegevens!H$2)="","",INDEX('Afvalgegevens LMA'!$A$1:$BK$1003,RelGegevens!$A773+'Data LMA'!$A$2,RelGegevens!H$2))</f>
        <v/>
      </c>
      <c r="I773" s="5" t="str">
        <f>IF(INDEX('Afvalgegevens LMA'!$A$1:$BK$1003,RelGegevens!$A773+'Data LMA'!$A$2,RelGegevens!I$2)="","",INDEX('Afvalgegevens LMA'!$A$1:$BK$1003,RelGegevens!$A773+'Data LMA'!$A$2,RelGegevens!I$2))</f>
        <v/>
      </c>
      <c r="J773" s="5" t="str">
        <f>IF(INDEX('Afvalgegevens LMA'!$A$1:$BK$1003,RelGegevens!$A773+'Data LMA'!$A$2,RelGegevens!J$2)="","",INDEX('Afvalgegevens LMA'!$A$1:$BK$1003,RelGegevens!$A773+'Data LMA'!$A$2,RelGegevens!J$2))</f>
        <v/>
      </c>
      <c r="K773" s="5" t="str">
        <f>IF(INDEX('Afvalgegevens LMA'!$A$1:$BK$1003,RelGegevens!$A773+'Data LMA'!$A$2,RelGegevens!K$2)="","",INDEX('Afvalgegevens LMA'!$A$1:$BK$1003,RelGegevens!$A773+'Data LMA'!$A$2,RelGegevens!K$2))</f>
        <v/>
      </c>
      <c r="L773" s="5" t="str">
        <f>IF(INDEX('Afvalgegevens LMA'!$A$1:$BK$1003,RelGegevens!$A773+'Data LMA'!$A$2,RelGegevens!L$2)="","",INDEX('Afvalgegevens LMA'!$A$1:$BK$1003,RelGegevens!$A773+'Data LMA'!$A$2,RelGegevens!L$2))</f>
        <v/>
      </c>
      <c r="M773" s="5" t="str">
        <f>IF(INDEX('Afvalgegevens LMA'!$A$1:$BK$1003,RelGegevens!$A773+'Data LMA'!$A$2,RelGegevens!M$2)="","",INDEX('Afvalgegevens LMA'!$A$1:$BK$1003,RelGegevens!$A773+'Data LMA'!$A$2,RelGegevens!M$2))</f>
        <v/>
      </c>
    </row>
    <row r="774" spans="1:13" x14ac:dyDescent="0.25">
      <c r="A774" s="8">
        <f t="shared" si="72"/>
        <v>772</v>
      </c>
      <c r="B774" s="8" t="str">
        <f t="shared" si="73"/>
        <v/>
      </c>
      <c r="C774" s="8" t="str">
        <f t="shared" si="74"/>
        <v/>
      </c>
      <c r="D774" s="5">
        <f t="shared" si="75"/>
        <v>-1</v>
      </c>
      <c r="E774" s="5">
        <f t="shared" si="76"/>
        <v>-1</v>
      </c>
      <c r="F774" s="5" t="str">
        <f t="shared" si="77"/>
        <v/>
      </c>
      <c r="G774" s="5" t="str">
        <f>IF(INDEX('Afvalgegevens LMA'!$A$1:$BK$1003,RelGegevens!$A774+'Data LMA'!$A$2,RelGegevens!G$2)="","",INDEX('Afvalgegevens LMA'!$A$1:$BK$1003,RelGegevens!$A774+'Data LMA'!$A$2,RelGegevens!G$2))</f>
        <v/>
      </c>
      <c r="H774" s="5" t="str">
        <f>IF(INDEX('Afvalgegevens LMA'!$A$1:$BK$1003,RelGegevens!$A774+'Data LMA'!$A$2,RelGegevens!H$2)="","",INDEX('Afvalgegevens LMA'!$A$1:$BK$1003,RelGegevens!$A774+'Data LMA'!$A$2,RelGegevens!H$2))</f>
        <v/>
      </c>
      <c r="I774" s="5" t="str">
        <f>IF(INDEX('Afvalgegevens LMA'!$A$1:$BK$1003,RelGegevens!$A774+'Data LMA'!$A$2,RelGegevens!I$2)="","",INDEX('Afvalgegevens LMA'!$A$1:$BK$1003,RelGegevens!$A774+'Data LMA'!$A$2,RelGegevens!I$2))</f>
        <v/>
      </c>
      <c r="J774" s="5" t="str">
        <f>IF(INDEX('Afvalgegevens LMA'!$A$1:$BK$1003,RelGegevens!$A774+'Data LMA'!$A$2,RelGegevens!J$2)="","",INDEX('Afvalgegevens LMA'!$A$1:$BK$1003,RelGegevens!$A774+'Data LMA'!$A$2,RelGegevens!J$2))</f>
        <v/>
      </c>
      <c r="K774" s="5" t="str">
        <f>IF(INDEX('Afvalgegevens LMA'!$A$1:$BK$1003,RelGegevens!$A774+'Data LMA'!$A$2,RelGegevens!K$2)="","",INDEX('Afvalgegevens LMA'!$A$1:$BK$1003,RelGegevens!$A774+'Data LMA'!$A$2,RelGegevens!K$2))</f>
        <v/>
      </c>
      <c r="L774" s="5" t="str">
        <f>IF(INDEX('Afvalgegevens LMA'!$A$1:$BK$1003,RelGegevens!$A774+'Data LMA'!$A$2,RelGegevens!L$2)="","",INDEX('Afvalgegevens LMA'!$A$1:$BK$1003,RelGegevens!$A774+'Data LMA'!$A$2,RelGegevens!L$2))</f>
        <v/>
      </c>
      <c r="M774" s="5" t="str">
        <f>IF(INDEX('Afvalgegevens LMA'!$A$1:$BK$1003,RelGegevens!$A774+'Data LMA'!$A$2,RelGegevens!M$2)="","",INDEX('Afvalgegevens LMA'!$A$1:$BK$1003,RelGegevens!$A774+'Data LMA'!$A$2,RelGegevens!M$2))</f>
        <v/>
      </c>
    </row>
    <row r="775" spans="1:13" x14ac:dyDescent="0.25">
      <c r="A775" s="8">
        <f t="shared" si="72"/>
        <v>773</v>
      </c>
      <c r="B775" s="8" t="str">
        <f t="shared" si="73"/>
        <v/>
      </c>
      <c r="C775" s="8" t="str">
        <f t="shared" si="74"/>
        <v/>
      </c>
      <c r="D775" s="5">
        <f t="shared" si="75"/>
        <v>-1</v>
      </c>
      <c r="E775" s="5">
        <f t="shared" si="76"/>
        <v>-1</v>
      </c>
      <c r="F775" s="5" t="str">
        <f t="shared" si="77"/>
        <v/>
      </c>
      <c r="G775" s="5" t="str">
        <f>IF(INDEX('Afvalgegevens LMA'!$A$1:$BK$1003,RelGegevens!$A775+'Data LMA'!$A$2,RelGegevens!G$2)="","",INDEX('Afvalgegevens LMA'!$A$1:$BK$1003,RelGegevens!$A775+'Data LMA'!$A$2,RelGegevens!G$2))</f>
        <v/>
      </c>
      <c r="H775" s="5" t="str">
        <f>IF(INDEX('Afvalgegevens LMA'!$A$1:$BK$1003,RelGegevens!$A775+'Data LMA'!$A$2,RelGegevens!H$2)="","",INDEX('Afvalgegevens LMA'!$A$1:$BK$1003,RelGegevens!$A775+'Data LMA'!$A$2,RelGegevens!H$2))</f>
        <v/>
      </c>
      <c r="I775" s="5" t="str">
        <f>IF(INDEX('Afvalgegevens LMA'!$A$1:$BK$1003,RelGegevens!$A775+'Data LMA'!$A$2,RelGegevens!I$2)="","",INDEX('Afvalgegevens LMA'!$A$1:$BK$1003,RelGegevens!$A775+'Data LMA'!$A$2,RelGegevens!I$2))</f>
        <v/>
      </c>
      <c r="J775" s="5" t="str">
        <f>IF(INDEX('Afvalgegevens LMA'!$A$1:$BK$1003,RelGegevens!$A775+'Data LMA'!$A$2,RelGegevens!J$2)="","",INDEX('Afvalgegevens LMA'!$A$1:$BK$1003,RelGegevens!$A775+'Data LMA'!$A$2,RelGegevens!J$2))</f>
        <v/>
      </c>
      <c r="K775" s="5" t="str">
        <f>IF(INDEX('Afvalgegevens LMA'!$A$1:$BK$1003,RelGegevens!$A775+'Data LMA'!$A$2,RelGegevens!K$2)="","",INDEX('Afvalgegevens LMA'!$A$1:$BK$1003,RelGegevens!$A775+'Data LMA'!$A$2,RelGegevens!K$2))</f>
        <v/>
      </c>
      <c r="L775" s="5" t="str">
        <f>IF(INDEX('Afvalgegevens LMA'!$A$1:$BK$1003,RelGegevens!$A775+'Data LMA'!$A$2,RelGegevens!L$2)="","",INDEX('Afvalgegevens LMA'!$A$1:$BK$1003,RelGegevens!$A775+'Data LMA'!$A$2,RelGegevens!L$2))</f>
        <v/>
      </c>
      <c r="M775" s="5" t="str">
        <f>IF(INDEX('Afvalgegevens LMA'!$A$1:$BK$1003,RelGegevens!$A775+'Data LMA'!$A$2,RelGegevens!M$2)="","",INDEX('Afvalgegevens LMA'!$A$1:$BK$1003,RelGegevens!$A775+'Data LMA'!$A$2,RelGegevens!M$2))</f>
        <v/>
      </c>
    </row>
    <row r="776" spans="1:13" x14ac:dyDescent="0.25">
      <c r="A776" s="8">
        <f t="shared" si="72"/>
        <v>774</v>
      </c>
      <c r="B776" s="8" t="str">
        <f t="shared" si="73"/>
        <v/>
      </c>
      <c r="C776" s="8" t="str">
        <f t="shared" si="74"/>
        <v/>
      </c>
      <c r="D776" s="5">
        <f t="shared" si="75"/>
        <v>-1</v>
      </c>
      <c r="E776" s="5">
        <f t="shared" si="76"/>
        <v>-1</v>
      </c>
      <c r="F776" s="5" t="str">
        <f t="shared" si="77"/>
        <v/>
      </c>
      <c r="G776" s="5" t="str">
        <f>IF(INDEX('Afvalgegevens LMA'!$A$1:$BK$1003,RelGegevens!$A776+'Data LMA'!$A$2,RelGegevens!G$2)="","",INDEX('Afvalgegevens LMA'!$A$1:$BK$1003,RelGegevens!$A776+'Data LMA'!$A$2,RelGegevens!G$2))</f>
        <v/>
      </c>
      <c r="H776" s="5" t="str">
        <f>IF(INDEX('Afvalgegevens LMA'!$A$1:$BK$1003,RelGegevens!$A776+'Data LMA'!$A$2,RelGegevens!H$2)="","",INDEX('Afvalgegevens LMA'!$A$1:$BK$1003,RelGegevens!$A776+'Data LMA'!$A$2,RelGegevens!H$2))</f>
        <v/>
      </c>
      <c r="I776" s="5" t="str">
        <f>IF(INDEX('Afvalgegevens LMA'!$A$1:$BK$1003,RelGegevens!$A776+'Data LMA'!$A$2,RelGegevens!I$2)="","",INDEX('Afvalgegevens LMA'!$A$1:$BK$1003,RelGegevens!$A776+'Data LMA'!$A$2,RelGegevens!I$2))</f>
        <v/>
      </c>
      <c r="J776" s="5" t="str">
        <f>IF(INDEX('Afvalgegevens LMA'!$A$1:$BK$1003,RelGegevens!$A776+'Data LMA'!$A$2,RelGegevens!J$2)="","",INDEX('Afvalgegevens LMA'!$A$1:$BK$1003,RelGegevens!$A776+'Data LMA'!$A$2,RelGegevens!J$2))</f>
        <v/>
      </c>
      <c r="K776" s="5" t="str">
        <f>IF(INDEX('Afvalgegevens LMA'!$A$1:$BK$1003,RelGegevens!$A776+'Data LMA'!$A$2,RelGegevens!K$2)="","",INDEX('Afvalgegevens LMA'!$A$1:$BK$1003,RelGegevens!$A776+'Data LMA'!$A$2,RelGegevens!K$2))</f>
        <v/>
      </c>
      <c r="L776" s="5" t="str">
        <f>IF(INDEX('Afvalgegevens LMA'!$A$1:$BK$1003,RelGegevens!$A776+'Data LMA'!$A$2,RelGegevens!L$2)="","",INDEX('Afvalgegevens LMA'!$A$1:$BK$1003,RelGegevens!$A776+'Data LMA'!$A$2,RelGegevens!L$2))</f>
        <v/>
      </c>
      <c r="M776" s="5" t="str">
        <f>IF(INDEX('Afvalgegevens LMA'!$A$1:$BK$1003,RelGegevens!$A776+'Data LMA'!$A$2,RelGegevens!M$2)="","",INDEX('Afvalgegevens LMA'!$A$1:$BK$1003,RelGegevens!$A776+'Data LMA'!$A$2,RelGegevens!M$2))</f>
        <v/>
      </c>
    </row>
    <row r="777" spans="1:13" x14ac:dyDescent="0.25">
      <c r="A777" s="8">
        <f t="shared" si="72"/>
        <v>775</v>
      </c>
      <c r="B777" s="8" t="str">
        <f t="shared" si="73"/>
        <v/>
      </c>
      <c r="C777" s="8" t="str">
        <f t="shared" si="74"/>
        <v/>
      </c>
      <c r="D777" s="5">
        <f t="shared" si="75"/>
        <v>-1</v>
      </c>
      <c r="E777" s="5">
        <f t="shared" si="76"/>
        <v>-1</v>
      </c>
      <c r="F777" s="5" t="str">
        <f t="shared" si="77"/>
        <v/>
      </c>
      <c r="G777" s="5" t="str">
        <f>IF(INDEX('Afvalgegevens LMA'!$A$1:$BK$1003,RelGegevens!$A777+'Data LMA'!$A$2,RelGegevens!G$2)="","",INDEX('Afvalgegevens LMA'!$A$1:$BK$1003,RelGegevens!$A777+'Data LMA'!$A$2,RelGegevens!G$2))</f>
        <v/>
      </c>
      <c r="H777" s="5" t="str">
        <f>IF(INDEX('Afvalgegevens LMA'!$A$1:$BK$1003,RelGegevens!$A777+'Data LMA'!$A$2,RelGegevens!H$2)="","",INDEX('Afvalgegevens LMA'!$A$1:$BK$1003,RelGegevens!$A777+'Data LMA'!$A$2,RelGegevens!H$2))</f>
        <v/>
      </c>
      <c r="I777" s="5" t="str">
        <f>IF(INDEX('Afvalgegevens LMA'!$A$1:$BK$1003,RelGegevens!$A777+'Data LMA'!$A$2,RelGegevens!I$2)="","",INDEX('Afvalgegevens LMA'!$A$1:$BK$1003,RelGegevens!$A777+'Data LMA'!$A$2,RelGegevens!I$2))</f>
        <v/>
      </c>
      <c r="J777" s="5" t="str">
        <f>IF(INDEX('Afvalgegevens LMA'!$A$1:$BK$1003,RelGegevens!$A777+'Data LMA'!$A$2,RelGegevens!J$2)="","",INDEX('Afvalgegevens LMA'!$A$1:$BK$1003,RelGegevens!$A777+'Data LMA'!$A$2,RelGegevens!J$2))</f>
        <v/>
      </c>
      <c r="K777" s="5" t="str">
        <f>IF(INDEX('Afvalgegevens LMA'!$A$1:$BK$1003,RelGegevens!$A777+'Data LMA'!$A$2,RelGegevens!K$2)="","",INDEX('Afvalgegevens LMA'!$A$1:$BK$1003,RelGegevens!$A777+'Data LMA'!$A$2,RelGegevens!K$2))</f>
        <v/>
      </c>
      <c r="L777" s="5" t="str">
        <f>IF(INDEX('Afvalgegevens LMA'!$A$1:$BK$1003,RelGegevens!$A777+'Data LMA'!$A$2,RelGegevens!L$2)="","",INDEX('Afvalgegevens LMA'!$A$1:$BK$1003,RelGegevens!$A777+'Data LMA'!$A$2,RelGegevens!L$2))</f>
        <v/>
      </c>
      <c r="M777" s="5" t="str">
        <f>IF(INDEX('Afvalgegevens LMA'!$A$1:$BK$1003,RelGegevens!$A777+'Data LMA'!$A$2,RelGegevens!M$2)="","",INDEX('Afvalgegevens LMA'!$A$1:$BK$1003,RelGegevens!$A777+'Data LMA'!$A$2,RelGegevens!M$2))</f>
        <v/>
      </c>
    </row>
    <row r="778" spans="1:13" x14ac:dyDescent="0.25">
      <c r="A778" s="8">
        <f t="shared" si="72"/>
        <v>776</v>
      </c>
      <c r="B778" s="8" t="str">
        <f t="shared" si="73"/>
        <v/>
      </c>
      <c r="C778" s="8" t="str">
        <f t="shared" si="74"/>
        <v/>
      </c>
      <c r="D778" s="5">
        <f t="shared" si="75"/>
        <v>-1</v>
      </c>
      <c r="E778" s="5">
        <f t="shared" si="76"/>
        <v>-1</v>
      </c>
      <c r="F778" s="5" t="str">
        <f t="shared" si="77"/>
        <v/>
      </c>
      <c r="G778" s="5" t="str">
        <f>IF(INDEX('Afvalgegevens LMA'!$A$1:$BK$1003,RelGegevens!$A778+'Data LMA'!$A$2,RelGegevens!G$2)="","",INDEX('Afvalgegevens LMA'!$A$1:$BK$1003,RelGegevens!$A778+'Data LMA'!$A$2,RelGegevens!G$2))</f>
        <v/>
      </c>
      <c r="H778" s="5" t="str">
        <f>IF(INDEX('Afvalgegevens LMA'!$A$1:$BK$1003,RelGegevens!$A778+'Data LMA'!$A$2,RelGegevens!H$2)="","",INDEX('Afvalgegevens LMA'!$A$1:$BK$1003,RelGegevens!$A778+'Data LMA'!$A$2,RelGegevens!H$2))</f>
        <v/>
      </c>
      <c r="I778" s="5" t="str">
        <f>IF(INDEX('Afvalgegevens LMA'!$A$1:$BK$1003,RelGegevens!$A778+'Data LMA'!$A$2,RelGegevens!I$2)="","",INDEX('Afvalgegevens LMA'!$A$1:$BK$1003,RelGegevens!$A778+'Data LMA'!$A$2,RelGegevens!I$2))</f>
        <v/>
      </c>
      <c r="J778" s="5" t="str">
        <f>IF(INDEX('Afvalgegevens LMA'!$A$1:$BK$1003,RelGegevens!$A778+'Data LMA'!$A$2,RelGegevens!J$2)="","",INDEX('Afvalgegevens LMA'!$A$1:$BK$1003,RelGegevens!$A778+'Data LMA'!$A$2,RelGegevens!J$2))</f>
        <v/>
      </c>
      <c r="K778" s="5" t="str">
        <f>IF(INDEX('Afvalgegevens LMA'!$A$1:$BK$1003,RelGegevens!$A778+'Data LMA'!$A$2,RelGegevens!K$2)="","",INDEX('Afvalgegevens LMA'!$A$1:$BK$1003,RelGegevens!$A778+'Data LMA'!$A$2,RelGegevens!K$2))</f>
        <v/>
      </c>
      <c r="L778" s="5" t="str">
        <f>IF(INDEX('Afvalgegevens LMA'!$A$1:$BK$1003,RelGegevens!$A778+'Data LMA'!$A$2,RelGegevens!L$2)="","",INDEX('Afvalgegevens LMA'!$A$1:$BK$1003,RelGegevens!$A778+'Data LMA'!$A$2,RelGegevens!L$2))</f>
        <v/>
      </c>
      <c r="M778" s="5" t="str">
        <f>IF(INDEX('Afvalgegevens LMA'!$A$1:$BK$1003,RelGegevens!$A778+'Data LMA'!$A$2,RelGegevens!M$2)="","",INDEX('Afvalgegevens LMA'!$A$1:$BK$1003,RelGegevens!$A778+'Data LMA'!$A$2,RelGegevens!M$2))</f>
        <v/>
      </c>
    </row>
    <row r="779" spans="1:13" x14ac:dyDescent="0.25">
      <c r="A779" s="8">
        <f t="shared" si="72"/>
        <v>777</v>
      </c>
      <c r="B779" s="8" t="str">
        <f t="shared" si="73"/>
        <v/>
      </c>
      <c r="C779" s="8" t="str">
        <f t="shared" si="74"/>
        <v/>
      </c>
      <c r="D779" s="5">
        <f t="shared" si="75"/>
        <v>-1</v>
      </c>
      <c r="E779" s="5">
        <f t="shared" si="76"/>
        <v>-1</v>
      </c>
      <c r="F779" s="5" t="str">
        <f t="shared" si="77"/>
        <v/>
      </c>
      <c r="G779" s="5" t="str">
        <f>IF(INDEX('Afvalgegevens LMA'!$A$1:$BK$1003,RelGegevens!$A779+'Data LMA'!$A$2,RelGegevens!G$2)="","",INDEX('Afvalgegevens LMA'!$A$1:$BK$1003,RelGegevens!$A779+'Data LMA'!$A$2,RelGegevens!G$2))</f>
        <v/>
      </c>
      <c r="H779" s="5" t="str">
        <f>IF(INDEX('Afvalgegevens LMA'!$A$1:$BK$1003,RelGegevens!$A779+'Data LMA'!$A$2,RelGegevens!H$2)="","",INDEX('Afvalgegevens LMA'!$A$1:$BK$1003,RelGegevens!$A779+'Data LMA'!$A$2,RelGegevens!H$2))</f>
        <v/>
      </c>
      <c r="I779" s="5" t="str">
        <f>IF(INDEX('Afvalgegevens LMA'!$A$1:$BK$1003,RelGegevens!$A779+'Data LMA'!$A$2,RelGegevens!I$2)="","",INDEX('Afvalgegevens LMA'!$A$1:$BK$1003,RelGegevens!$A779+'Data LMA'!$A$2,RelGegevens!I$2))</f>
        <v/>
      </c>
      <c r="J779" s="5" t="str">
        <f>IF(INDEX('Afvalgegevens LMA'!$A$1:$BK$1003,RelGegevens!$A779+'Data LMA'!$A$2,RelGegevens!J$2)="","",INDEX('Afvalgegevens LMA'!$A$1:$BK$1003,RelGegevens!$A779+'Data LMA'!$A$2,RelGegevens!J$2))</f>
        <v/>
      </c>
      <c r="K779" s="5" t="str">
        <f>IF(INDEX('Afvalgegevens LMA'!$A$1:$BK$1003,RelGegevens!$A779+'Data LMA'!$A$2,RelGegevens!K$2)="","",INDEX('Afvalgegevens LMA'!$A$1:$BK$1003,RelGegevens!$A779+'Data LMA'!$A$2,RelGegevens!K$2))</f>
        <v/>
      </c>
      <c r="L779" s="5" t="str">
        <f>IF(INDEX('Afvalgegevens LMA'!$A$1:$BK$1003,RelGegevens!$A779+'Data LMA'!$A$2,RelGegevens!L$2)="","",INDEX('Afvalgegevens LMA'!$A$1:$BK$1003,RelGegevens!$A779+'Data LMA'!$A$2,RelGegevens!L$2))</f>
        <v/>
      </c>
      <c r="M779" s="5" t="str">
        <f>IF(INDEX('Afvalgegevens LMA'!$A$1:$BK$1003,RelGegevens!$A779+'Data LMA'!$A$2,RelGegevens!M$2)="","",INDEX('Afvalgegevens LMA'!$A$1:$BK$1003,RelGegevens!$A779+'Data LMA'!$A$2,RelGegevens!M$2))</f>
        <v/>
      </c>
    </row>
    <row r="780" spans="1:13" x14ac:dyDescent="0.25">
      <c r="A780" s="8">
        <f t="shared" si="72"/>
        <v>778</v>
      </c>
      <c r="B780" s="8" t="str">
        <f t="shared" si="73"/>
        <v/>
      </c>
      <c r="C780" s="8" t="str">
        <f t="shared" si="74"/>
        <v/>
      </c>
      <c r="D780" s="5">
        <f t="shared" si="75"/>
        <v>-1</v>
      </c>
      <c r="E780" s="5">
        <f t="shared" si="76"/>
        <v>-1</v>
      </c>
      <c r="F780" s="5" t="str">
        <f t="shared" si="77"/>
        <v/>
      </c>
      <c r="G780" s="5" t="str">
        <f>IF(INDEX('Afvalgegevens LMA'!$A$1:$BK$1003,RelGegevens!$A780+'Data LMA'!$A$2,RelGegevens!G$2)="","",INDEX('Afvalgegevens LMA'!$A$1:$BK$1003,RelGegevens!$A780+'Data LMA'!$A$2,RelGegevens!G$2))</f>
        <v/>
      </c>
      <c r="H780" s="5" t="str">
        <f>IF(INDEX('Afvalgegevens LMA'!$A$1:$BK$1003,RelGegevens!$A780+'Data LMA'!$A$2,RelGegevens!H$2)="","",INDEX('Afvalgegevens LMA'!$A$1:$BK$1003,RelGegevens!$A780+'Data LMA'!$A$2,RelGegevens!H$2))</f>
        <v/>
      </c>
      <c r="I780" s="5" t="str">
        <f>IF(INDEX('Afvalgegevens LMA'!$A$1:$BK$1003,RelGegevens!$A780+'Data LMA'!$A$2,RelGegevens!I$2)="","",INDEX('Afvalgegevens LMA'!$A$1:$BK$1003,RelGegevens!$A780+'Data LMA'!$A$2,RelGegevens!I$2))</f>
        <v/>
      </c>
      <c r="J780" s="5" t="str">
        <f>IF(INDEX('Afvalgegevens LMA'!$A$1:$BK$1003,RelGegevens!$A780+'Data LMA'!$A$2,RelGegevens!J$2)="","",INDEX('Afvalgegevens LMA'!$A$1:$BK$1003,RelGegevens!$A780+'Data LMA'!$A$2,RelGegevens!J$2))</f>
        <v/>
      </c>
      <c r="K780" s="5" t="str">
        <f>IF(INDEX('Afvalgegevens LMA'!$A$1:$BK$1003,RelGegevens!$A780+'Data LMA'!$A$2,RelGegevens!K$2)="","",INDEX('Afvalgegevens LMA'!$A$1:$BK$1003,RelGegevens!$A780+'Data LMA'!$A$2,RelGegevens!K$2))</f>
        <v/>
      </c>
      <c r="L780" s="5" t="str">
        <f>IF(INDEX('Afvalgegevens LMA'!$A$1:$BK$1003,RelGegevens!$A780+'Data LMA'!$A$2,RelGegevens!L$2)="","",INDEX('Afvalgegevens LMA'!$A$1:$BK$1003,RelGegevens!$A780+'Data LMA'!$A$2,RelGegevens!L$2))</f>
        <v/>
      </c>
      <c r="M780" s="5" t="str">
        <f>IF(INDEX('Afvalgegevens LMA'!$A$1:$BK$1003,RelGegevens!$A780+'Data LMA'!$A$2,RelGegevens!M$2)="","",INDEX('Afvalgegevens LMA'!$A$1:$BK$1003,RelGegevens!$A780+'Data LMA'!$A$2,RelGegevens!M$2))</f>
        <v/>
      </c>
    </row>
    <row r="781" spans="1:13" x14ac:dyDescent="0.25">
      <c r="A781" s="8">
        <f t="shared" si="72"/>
        <v>779</v>
      </c>
      <c r="B781" s="8" t="str">
        <f t="shared" si="73"/>
        <v/>
      </c>
      <c r="C781" s="8" t="str">
        <f t="shared" si="74"/>
        <v/>
      </c>
      <c r="D781" s="5">
        <f t="shared" si="75"/>
        <v>-1</v>
      </c>
      <c r="E781" s="5">
        <f t="shared" si="76"/>
        <v>-1</v>
      </c>
      <c r="F781" s="5" t="str">
        <f t="shared" si="77"/>
        <v/>
      </c>
      <c r="G781" s="5" t="str">
        <f>IF(INDEX('Afvalgegevens LMA'!$A$1:$BK$1003,RelGegevens!$A781+'Data LMA'!$A$2,RelGegevens!G$2)="","",INDEX('Afvalgegevens LMA'!$A$1:$BK$1003,RelGegevens!$A781+'Data LMA'!$A$2,RelGegevens!G$2))</f>
        <v/>
      </c>
      <c r="H781" s="5" t="str">
        <f>IF(INDEX('Afvalgegevens LMA'!$A$1:$BK$1003,RelGegevens!$A781+'Data LMA'!$A$2,RelGegevens!H$2)="","",INDEX('Afvalgegevens LMA'!$A$1:$BK$1003,RelGegevens!$A781+'Data LMA'!$A$2,RelGegevens!H$2))</f>
        <v/>
      </c>
      <c r="I781" s="5" t="str">
        <f>IF(INDEX('Afvalgegevens LMA'!$A$1:$BK$1003,RelGegevens!$A781+'Data LMA'!$A$2,RelGegevens!I$2)="","",INDEX('Afvalgegevens LMA'!$A$1:$BK$1003,RelGegevens!$A781+'Data LMA'!$A$2,RelGegevens!I$2))</f>
        <v/>
      </c>
      <c r="J781" s="5" t="str">
        <f>IF(INDEX('Afvalgegevens LMA'!$A$1:$BK$1003,RelGegevens!$A781+'Data LMA'!$A$2,RelGegevens!J$2)="","",INDEX('Afvalgegevens LMA'!$A$1:$BK$1003,RelGegevens!$A781+'Data LMA'!$A$2,RelGegevens!J$2))</f>
        <v/>
      </c>
      <c r="K781" s="5" t="str">
        <f>IF(INDEX('Afvalgegevens LMA'!$A$1:$BK$1003,RelGegevens!$A781+'Data LMA'!$A$2,RelGegevens!K$2)="","",INDEX('Afvalgegevens LMA'!$A$1:$BK$1003,RelGegevens!$A781+'Data LMA'!$A$2,RelGegevens!K$2))</f>
        <v/>
      </c>
      <c r="L781" s="5" t="str">
        <f>IF(INDEX('Afvalgegevens LMA'!$A$1:$BK$1003,RelGegevens!$A781+'Data LMA'!$A$2,RelGegevens!L$2)="","",INDEX('Afvalgegevens LMA'!$A$1:$BK$1003,RelGegevens!$A781+'Data LMA'!$A$2,RelGegevens!L$2))</f>
        <v/>
      </c>
      <c r="M781" s="5" t="str">
        <f>IF(INDEX('Afvalgegevens LMA'!$A$1:$BK$1003,RelGegevens!$A781+'Data LMA'!$A$2,RelGegevens!M$2)="","",INDEX('Afvalgegevens LMA'!$A$1:$BK$1003,RelGegevens!$A781+'Data LMA'!$A$2,RelGegevens!M$2))</f>
        <v/>
      </c>
    </row>
    <row r="782" spans="1:13" x14ac:dyDescent="0.25">
      <c r="A782" s="8">
        <f t="shared" ref="A782:A845" si="78">A781+1</f>
        <v>780</v>
      </c>
      <c r="B782" s="8" t="str">
        <f t="shared" ref="B782:B845" si="79">IF(ISNUMBER(FIND(G782,B781)),B781,CONCATENATE(B781,"/",G782))</f>
        <v/>
      </c>
      <c r="C782" s="8" t="str">
        <f t="shared" ref="C782:C845" si="80">IF(ISNUMBER(FIND(I782,C781)),C781,CONCATENATE(C781,"/",I782))</f>
        <v/>
      </c>
      <c r="D782" s="5">
        <f t="shared" ref="D782:D845" si="81">IF(ISNUMBER(FIND(G782,B781)),-ABS(D781),ABS(D781)+1)</f>
        <v>-1</v>
      </c>
      <c r="E782" s="5">
        <f t="shared" ref="E782:E845" si="82">IF(ISNUMBER(FIND(I782,C781)),-ABS(E781),ABS(E781)+1)</f>
        <v>-1</v>
      </c>
      <c r="F782" s="5" t="str">
        <f t="shared" ref="F782:F845" si="83">IF(AND(G782&lt;&gt;"",I782&lt;&gt;""),CONCATENATE(G782,"-",I782),"")</f>
        <v/>
      </c>
      <c r="G782" s="5" t="str">
        <f>IF(INDEX('Afvalgegevens LMA'!$A$1:$BK$1003,RelGegevens!$A782+'Data LMA'!$A$2,RelGegevens!G$2)="","",INDEX('Afvalgegevens LMA'!$A$1:$BK$1003,RelGegevens!$A782+'Data LMA'!$A$2,RelGegevens!G$2))</f>
        <v/>
      </c>
      <c r="H782" s="5" t="str">
        <f>IF(INDEX('Afvalgegevens LMA'!$A$1:$BK$1003,RelGegevens!$A782+'Data LMA'!$A$2,RelGegevens!H$2)="","",INDEX('Afvalgegevens LMA'!$A$1:$BK$1003,RelGegevens!$A782+'Data LMA'!$A$2,RelGegevens!H$2))</f>
        <v/>
      </c>
      <c r="I782" s="5" t="str">
        <f>IF(INDEX('Afvalgegevens LMA'!$A$1:$BK$1003,RelGegevens!$A782+'Data LMA'!$A$2,RelGegevens!I$2)="","",INDEX('Afvalgegevens LMA'!$A$1:$BK$1003,RelGegevens!$A782+'Data LMA'!$A$2,RelGegevens!I$2))</f>
        <v/>
      </c>
      <c r="J782" s="5" t="str">
        <f>IF(INDEX('Afvalgegevens LMA'!$A$1:$BK$1003,RelGegevens!$A782+'Data LMA'!$A$2,RelGegevens!J$2)="","",INDEX('Afvalgegevens LMA'!$A$1:$BK$1003,RelGegevens!$A782+'Data LMA'!$A$2,RelGegevens!J$2))</f>
        <v/>
      </c>
      <c r="K782" s="5" t="str">
        <f>IF(INDEX('Afvalgegevens LMA'!$A$1:$BK$1003,RelGegevens!$A782+'Data LMA'!$A$2,RelGegevens!K$2)="","",INDEX('Afvalgegevens LMA'!$A$1:$BK$1003,RelGegevens!$A782+'Data LMA'!$A$2,RelGegevens!K$2))</f>
        <v/>
      </c>
      <c r="L782" s="5" t="str">
        <f>IF(INDEX('Afvalgegevens LMA'!$A$1:$BK$1003,RelGegevens!$A782+'Data LMA'!$A$2,RelGegevens!L$2)="","",INDEX('Afvalgegevens LMA'!$A$1:$BK$1003,RelGegevens!$A782+'Data LMA'!$A$2,RelGegevens!L$2))</f>
        <v/>
      </c>
      <c r="M782" s="5" t="str">
        <f>IF(INDEX('Afvalgegevens LMA'!$A$1:$BK$1003,RelGegevens!$A782+'Data LMA'!$A$2,RelGegevens!M$2)="","",INDEX('Afvalgegevens LMA'!$A$1:$BK$1003,RelGegevens!$A782+'Data LMA'!$A$2,RelGegevens!M$2))</f>
        <v/>
      </c>
    </row>
    <row r="783" spans="1:13" x14ac:dyDescent="0.25">
      <c r="A783" s="8">
        <f t="shared" si="78"/>
        <v>781</v>
      </c>
      <c r="B783" s="8" t="str">
        <f t="shared" si="79"/>
        <v/>
      </c>
      <c r="C783" s="8" t="str">
        <f t="shared" si="80"/>
        <v/>
      </c>
      <c r="D783" s="5">
        <f t="shared" si="81"/>
        <v>-1</v>
      </c>
      <c r="E783" s="5">
        <f t="shared" si="82"/>
        <v>-1</v>
      </c>
      <c r="F783" s="5" t="str">
        <f t="shared" si="83"/>
        <v/>
      </c>
      <c r="G783" s="5" t="str">
        <f>IF(INDEX('Afvalgegevens LMA'!$A$1:$BK$1003,RelGegevens!$A783+'Data LMA'!$A$2,RelGegevens!G$2)="","",INDEX('Afvalgegevens LMA'!$A$1:$BK$1003,RelGegevens!$A783+'Data LMA'!$A$2,RelGegevens!G$2))</f>
        <v/>
      </c>
      <c r="H783" s="5" t="str">
        <f>IF(INDEX('Afvalgegevens LMA'!$A$1:$BK$1003,RelGegevens!$A783+'Data LMA'!$A$2,RelGegevens!H$2)="","",INDEX('Afvalgegevens LMA'!$A$1:$BK$1003,RelGegevens!$A783+'Data LMA'!$A$2,RelGegevens!H$2))</f>
        <v/>
      </c>
      <c r="I783" s="5" t="str">
        <f>IF(INDEX('Afvalgegevens LMA'!$A$1:$BK$1003,RelGegevens!$A783+'Data LMA'!$A$2,RelGegevens!I$2)="","",INDEX('Afvalgegevens LMA'!$A$1:$BK$1003,RelGegevens!$A783+'Data LMA'!$A$2,RelGegevens!I$2))</f>
        <v/>
      </c>
      <c r="J783" s="5" t="str">
        <f>IF(INDEX('Afvalgegevens LMA'!$A$1:$BK$1003,RelGegevens!$A783+'Data LMA'!$A$2,RelGegevens!J$2)="","",INDEX('Afvalgegevens LMA'!$A$1:$BK$1003,RelGegevens!$A783+'Data LMA'!$A$2,RelGegevens!J$2))</f>
        <v/>
      </c>
      <c r="K783" s="5" t="str">
        <f>IF(INDEX('Afvalgegevens LMA'!$A$1:$BK$1003,RelGegevens!$A783+'Data LMA'!$A$2,RelGegevens!K$2)="","",INDEX('Afvalgegevens LMA'!$A$1:$BK$1003,RelGegevens!$A783+'Data LMA'!$A$2,RelGegevens!K$2))</f>
        <v/>
      </c>
      <c r="L783" s="5" t="str">
        <f>IF(INDEX('Afvalgegevens LMA'!$A$1:$BK$1003,RelGegevens!$A783+'Data LMA'!$A$2,RelGegevens!L$2)="","",INDEX('Afvalgegevens LMA'!$A$1:$BK$1003,RelGegevens!$A783+'Data LMA'!$A$2,RelGegevens!L$2))</f>
        <v/>
      </c>
      <c r="M783" s="5" t="str">
        <f>IF(INDEX('Afvalgegevens LMA'!$A$1:$BK$1003,RelGegevens!$A783+'Data LMA'!$A$2,RelGegevens!M$2)="","",INDEX('Afvalgegevens LMA'!$A$1:$BK$1003,RelGegevens!$A783+'Data LMA'!$A$2,RelGegevens!M$2))</f>
        <v/>
      </c>
    </row>
    <row r="784" spans="1:13" x14ac:dyDescent="0.25">
      <c r="A784" s="8">
        <f t="shared" si="78"/>
        <v>782</v>
      </c>
      <c r="B784" s="8" t="str">
        <f t="shared" si="79"/>
        <v/>
      </c>
      <c r="C784" s="8" t="str">
        <f t="shared" si="80"/>
        <v/>
      </c>
      <c r="D784" s="5">
        <f t="shared" si="81"/>
        <v>-1</v>
      </c>
      <c r="E784" s="5">
        <f t="shared" si="82"/>
        <v>-1</v>
      </c>
      <c r="F784" s="5" t="str">
        <f t="shared" si="83"/>
        <v/>
      </c>
      <c r="G784" s="5" t="str">
        <f>IF(INDEX('Afvalgegevens LMA'!$A$1:$BK$1003,RelGegevens!$A784+'Data LMA'!$A$2,RelGegevens!G$2)="","",INDEX('Afvalgegevens LMA'!$A$1:$BK$1003,RelGegevens!$A784+'Data LMA'!$A$2,RelGegevens!G$2))</f>
        <v/>
      </c>
      <c r="H784" s="5" t="str">
        <f>IF(INDEX('Afvalgegevens LMA'!$A$1:$BK$1003,RelGegevens!$A784+'Data LMA'!$A$2,RelGegevens!H$2)="","",INDEX('Afvalgegevens LMA'!$A$1:$BK$1003,RelGegevens!$A784+'Data LMA'!$A$2,RelGegevens!H$2))</f>
        <v/>
      </c>
      <c r="I784" s="5" t="str">
        <f>IF(INDEX('Afvalgegevens LMA'!$A$1:$BK$1003,RelGegevens!$A784+'Data LMA'!$A$2,RelGegevens!I$2)="","",INDEX('Afvalgegevens LMA'!$A$1:$BK$1003,RelGegevens!$A784+'Data LMA'!$A$2,RelGegevens!I$2))</f>
        <v/>
      </c>
      <c r="J784" s="5" t="str">
        <f>IF(INDEX('Afvalgegevens LMA'!$A$1:$BK$1003,RelGegevens!$A784+'Data LMA'!$A$2,RelGegevens!J$2)="","",INDEX('Afvalgegevens LMA'!$A$1:$BK$1003,RelGegevens!$A784+'Data LMA'!$A$2,RelGegevens!J$2))</f>
        <v/>
      </c>
      <c r="K784" s="5" t="str">
        <f>IF(INDEX('Afvalgegevens LMA'!$A$1:$BK$1003,RelGegevens!$A784+'Data LMA'!$A$2,RelGegevens!K$2)="","",INDEX('Afvalgegevens LMA'!$A$1:$BK$1003,RelGegevens!$A784+'Data LMA'!$A$2,RelGegevens!K$2))</f>
        <v/>
      </c>
      <c r="L784" s="5" t="str">
        <f>IF(INDEX('Afvalgegevens LMA'!$A$1:$BK$1003,RelGegevens!$A784+'Data LMA'!$A$2,RelGegevens!L$2)="","",INDEX('Afvalgegevens LMA'!$A$1:$BK$1003,RelGegevens!$A784+'Data LMA'!$A$2,RelGegevens!L$2))</f>
        <v/>
      </c>
      <c r="M784" s="5" t="str">
        <f>IF(INDEX('Afvalgegevens LMA'!$A$1:$BK$1003,RelGegevens!$A784+'Data LMA'!$A$2,RelGegevens!M$2)="","",INDEX('Afvalgegevens LMA'!$A$1:$BK$1003,RelGegevens!$A784+'Data LMA'!$A$2,RelGegevens!M$2))</f>
        <v/>
      </c>
    </row>
    <row r="785" spans="1:13" x14ac:dyDescent="0.25">
      <c r="A785" s="8">
        <f t="shared" si="78"/>
        <v>783</v>
      </c>
      <c r="B785" s="8" t="str">
        <f t="shared" si="79"/>
        <v/>
      </c>
      <c r="C785" s="8" t="str">
        <f t="shared" si="80"/>
        <v/>
      </c>
      <c r="D785" s="5">
        <f t="shared" si="81"/>
        <v>-1</v>
      </c>
      <c r="E785" s="5">
        <f t="shared" si="82"/>
        <v>-1</v>
      </c>
      <c r="F785" s="5" t="str">
        <f t="shared" si="83"/>
        <v/>
      </c>
      <c r="G785" s="5" t="str">
        <f>IF(INDEX('Afvalgegevens LMA'!$A$1:$BK$1003,RelGegevens!$A785+'Data LMA'!$A$2,RelGegevens!G$2)="","",INDEX('Afvalgegevens LMA'!$A$1:$BK$1003,RelGegevens!$A785+'Data LMA'!$A$2,RelGegevens!G$2))</f>
        <v/>
      </c>
      <c r="H785" s="5" t="str">
        <f>IF(INDEX('Afvalgegevens LMA'!$A$1:$BK$1003,RelGegevens!$A785+'Data LMA'!$A$2,RelGegevens!H$2)="","",INDEX('Afvalgegevens LMA'!$A$1:$BK$1003,RelGegevens!$A785+'Data LMA'!$A$2,RelGegevens!H$2))</f>
        <v/>
      </c>
      <c r="I785" s="5" t="str">
        <f>IF(INDEX('Afvalgegevens LMA'!$A$1:$BK$1003,RelGegevens!$A785+'Data LMA'!$A$2,RelGegevens!I$2)="","",INDEX('Afvalgegevens LMA'!$A$1:$BK$1003,RelGegevens!$A785+'Data LMA'!$A$2,RelGegevens!I$2))</f>
        <v/>
      </c>
      <c r="J785" s="5" t="str">
        <f>IF(INDEX('Afvalgegevens LMA'!$A$1:$BK$1003,RelGegevens!$A785+'Data LMA'!$A$2,RelGegevens!J$2)="","",INDEX('Afvalgegevens LMA'!$A$1:$BK$1003,RelGegevens!$A785+'Data LMA'!$A$2,RelGegevens!J$2))</f>
        <v/>
      </c>
      <c r="K785" s="5" t="str">
        <f>IF(INDEX('Afvalgegevens LMA'!$A$1:$BK$1003,RelGegevens!$A785+'Data LMA'!$A$2,RelGegevens!K$2)="","",INDEX('Afvalgegevens LMA'!$A$1:$BK$1003,RelGegevens!$A785+'Data LMA'!$A$2,RelGegevens!K$2))</f>
        <v/>
      </c>
      <c r="L785" s="5" t="str">
        <f>IF(INDEX('Afvalgegevens LMA'!$A$1:$BK$1003,RelGegevens!$A785+'Data LMA'!$A$2,RelGegevens!L$2)="","",INDEX('Afvalgegevens LMA'!$A$1:$BK$1003,RelGegevens!$A785+'Data LMA'!$A$2,RelGegevens!L$2))</f>
        <v/>
      </c>
      <c r="M785" s="5" t="str">
        <f>IF(INDEX('Afvalgegevens LMA'!$A$1:$BK$1003,RelGegevens!$A785+'Data LMA'!$A$2,RelGegevens!M$2)="","",INDEX('Afvalgegevens LMA'!$A$1:$BK$1003,RelGegevens!$A785+'Data LMA'!$A$2,RelGegevens!M$2))</f>
        <v/>
      </c>
    </row>
    <row r="786" spans="1:13" x14ac:dyDescent="0.25">
      <c r="A786" s="8">
        <f t="shared" si="78"/>
        <v>784</v>
      </c>
      <c r="B786" s="8" t="str">
        <f t="shared" si="79"/>
        <v/>
      </c>
      <c r="C786" s="8" t="str">
        <f t="shared" si="80"/>
        <v/>
      </c>
      <c r="D786" s="5">
        <f t="shared" si="81"/>
        <v>-1</v>
      </c>
      <c r="E786" s="5">
        <f t="shared" si="82"/>
        <v>-1</v>
      </c>
      <c r="F786" s="5" t="str">
        <f t="shared" si="83"/>
        <v/>
      </c>
      <c r="G786" s="5" t="str">
        <f>IF(INDEX('Afvalgegevens LMA'!$A$1:$BK$1003,RelGegevens!$A786+'Data LMA'!$A$2,RelGegevens!G$2)="","",INDEX('Afvalgegevens LMA'!$A$1:$BK$1003,RelGegevens!$A786+'Data LMA'!$A$2,RelGegevens!G$2))</f>
        <v/>
      </c>
      <c r="H786" s="5" t="str">
        <f>IF(INDEX('Afvalgegevens LMA'!$A$1:$BK$1003,RelGegevens!$A786+'Data LMA'!$A$2,RelGegevens!H$2)="","",INDEX('Afvalgegevens LMA'!$A$1:$BK$1003,RelGegevens!$A786+'Data LMA'!$A$2,RelGegevens!H$2))</f>
        <v/>
      </c>
      <c r="I786" s="5" t="str">
        <f>IF(INDEX('Afvalgegevens LMA'!$A$1:$BK$1003,RelGegevens!$A786+'Data LMA'!$A$2,RelGegevens!I$2)="","",INDEX('Afvalgegevens LMA'!$A$1:$BK$1003,RelGegevens!$A786+'Data LMA'!$A$2,RelGegevens!I$2))</f>
        <v/>
      </c>
      <c r="J786" s="5" t="str">
        <f>IF(INDEX('Afvalgegevens LMA'!$A$1:$BK$1003,RelGegevens!$A786+'Data LMA'!$A$2,RelGegevens!J$2)="","",INDEX('Afvalgegevens LMA'!$A$1:$BK$1003,RelGegevens!$A786+'Data LMA'!$A$2,RelGegevens!J$2))</f>
        <v/>
      </c>
      <c r="K786" s="5" t="str">
        <f>IF(INDEX('Afvalgegevens LMA'!$A$1:$BK$1003,RelGegevens!$A786+'Data LMA'!$A$2,RelGegevens!K$2)="","",INDEX('Afvalgegevens LMA'!$A$1:$BK$1003,RelGegevens!$A786+'Data LMA'!$A$2,RelGegevens!K$2))</f>
        <v/>
      </c>
      <c r="L786" s="5" t="str">
        <f>IF(INDEX('Afvalgegevens LMA'!$A$1:$BK$1003,RelGegevens!$A786+'Data LMA'!$A$2,RelGegevens!L$2)="","",INDEX('Afvalgegevens LMA'!$A$1:$BK$1003,RelGegevens!$A786+'Data LMA'!$A$2,RelGegevens!L$2))</f>
        <v/>
      </c>
      <c r="M786" s="5" t="str">
        <f>IF(INDEX('Afvalgegevens LMA'!$A$1:$BK$1003,RelGegevens!$A786+'Data LMA'!$A$2,RelGegevens!M$2)="","",INDEX('Afvalgegevens LMA'!$A$1:$BK$1003,RelGegevens!$A786+'Data LMA'!$A$2,RelGegevens!M$2))</f>
        <v/>
      </c>
    </row>
    <row r="787" spans="1:13" x14ac:dyDescent="0.25">
      <c r="A787" s="8">
        <f t="shared" si="78"/>
        <v>785</v>
      </c>
      <c r="B787" s="8" t="str">
        <f t="shared" si="79"/>
        <v/>
      </c>
      <c r="C787" s="8" t="str">
        <f t="shared" si="80"/>
        <v/>
      </c>
      <c r="D787" s="5">
        <f t="shared" si="81"/>
        <v>-1</v>
      </c>
      <c r="E787" s="5">
        <f t="shared" si="82"/>
        <v>-1</v>
      </c>
      <c r="F787" s="5" t="str">
        <f t="shared" si="83"/>
        <v/>
      </c>
      <c r="G787" s="5" t="str">
        <f>IF(INDEX('Afvalgegevens LMA'!$A$1:$BK$1003,RelGegevens!$A787+'Data LMA'!$A$2,RelGegevens!G$2)="","",INDEX('Afvalgegevens LMA'!$A$1:$BK$1003,RelGegevens!$A787+'Data LMA'!$A$2,RelGegevens!G$2))</f>
        <v/>
      </c>
      <c r="H787" s="5" t="str">
        <f>IF(INDEX('Afvalgegevens LMA'!$A$1:$BK$1003,RelGegevens!$A787+'Data LMA'!$A$2,RelGegevens!H$2)="","",INDEX('Afvalgegevens LMA'!$A$1:$BK$1003,RelGegevens!$A787+'Data LMA'!$A$2,RelGegevens!H$2))</f>
        <v/>
      </c>
      <c r="I787" s="5" t="str">
        <f>IF(INDEX('Afvalgegevens LMA'!$A$1:$BK$1003,RelGegevens!$A787+'Data LMA'!$A$2,RelGegevens!I$2)="","",INDEX('Afvalgegevens LMA'!$A$1:$BK$1003,RelGegevens!$A787+'Data LMA'!$A$2,RelGegevens!I$2))</f>
        <v/>
      </c>
      <c r="J787" s="5" t="str">
        <f>IF(INDEX('Afvalgegevens LMA'!$A$1:$BK$1003,RelGegevens!$A787+'Data LMA'!$A$2,RelGegevens!J$2)="","",INDEX('Afvalgegevens LMA'!$A$1:$BK$1003,RelGegevens!$A787+'Data LMA'!$A$2,RelGegevens!J$2))</f>
        <v/>
      </c>
      <c r="K787" s="5" t="str">
        <f>IF(INDEX('Afvalgegevens LMA'!$A$1:$BK$1003,RelGegevens!$A787+'Data LMA'!$A$2,RelGegevens!K$2)="","",INDEX('Afvalgegevens LMA'!$A$1:$BK$1003,RelGegevens!$A787+'Data LMA'!$A$2,RelGegevens!K$2))</f>
        <v/>
      </c>
      <c r="L787" s="5" t="str">
        <f>IF(INDEX('Afvalgegevens LMA'!$A$1:$BK$1003,RelGegevens!$A787+'Data LMA'!$A$2,RelGegevens!L$2)="","",INDEX('Afvalgegevens LMA'!$A$1:$BK$1003,RelGegevens!$A787+'Data LMA'!$A$2,RelGegevens!L$2))</f>
        <v/>
      </c>
      <c r="M787" s="5" t="str">
        <f>IF(INDEX('Afvalgegevens LMA'!$A$1:$BK$1003,RelGegevens!$A787+'Data LMA'!$A$2,RelGegevens!M$2)="","",INDEX('Afvalgegevens LMA'!$A$1:$BK$1003,RelGegevens!$A787+'Data LMA'!$A$2,RelGegevens!M$2))</f>
        <v/>
      </c>
    </row>
    <row r="788" spans="1:13" x14ac:dyDescent="0.25">
      <c r="A788" s="8">
        <f t="shared" si="78"/>
        <v>786</v>
      </c>
      <c r="B788" s="8" t="str">
        <f t="shared" si="79"/>
        <v/>
      </c>
      <c r="C788" s="8" t="str">
        <f t="shared" si="80"/>
        <v/>
      </c>
      <c r="D788" s="5">
        <f t="shared" si="81"/>
        <v>-1</v>
      </c>
      <c r="E788" s="5">
        <f t="shared" si="82"/>
        <v>-1</v>
      </c>
      <c r="F788" s="5" t="str">
        <f t="shared" si="83"/>
        <v/>
      </c>
      <c r="G788" s="5" t="str">
        <f>IF(INDEX('Afvalgegevens LMA'!$A$1:$BK$1003,RelGegevens!$A788+'Data LMA'!$A$2,RelGegevens!G$2)="","",INDEX('Afvalgegevens LMA'!$A$1:$BK$1003,RelGegevens!$A788+'Data LMA'!$A$2,RelGegevens!G$2))</f>
        <v/>
      </c>
      <c r="H788" s="5" t="str">
        <f>IF(INDEX('Afvalgegevens LMA'!$A$1:$BK$1003,RelGegevens!$A788+'Data LMA'!$A$2,RelGegevens!H$2)="","",INDEX('Afvalgegevens LMA'!$A$1:$BK$1003,RelGegevens!$A788+'Data LMA'!$A$2,RelGegevens!H$2))</f>
        <v/>
      </c>
      <c r="I788" s="5" t="str">
        <f>IF(INDEX('Afvalgegevens LMA'!$A$1:$BK$1003,RelGegevens!$A788+'Data LMA'!$A$2,RelGegevens!I$2)="","",INDEX('Afvalgegevens LMA'!$A$1:$BK$1003,RelGegevens!$A788+'Data LMA'!$A$2,RelGegevens!I$2))</f>
        <v/>
      </c>
      <c r="J788" s="5" t="str">
        <f>IF(INDEX('Afvalgegevens LMA'!$A$1:$BK$1003,RelGegevens!$A788+'Data LMA'!$A$2,RelGegevens!J$2)="","",INDEX('Afvalgegevens LMA'!$A$1:$BK$1003,RelGegevens!$A788+'Data LMA'!$A$2,RelGegevens!J$2))</f>
        <v/>
      </c>
      <c r="K788" s="5" t="str">
        <f>IF(INDEX('Afvalgegevens LMA'!$A$1:$BK$1003,RelGegevens!$A788+'Data LMA'!$A$2,RelGegevens!K$2)="","",INDEX('Afvalgegevens LMA'!$A$1:$BK$1003,RelGegevens!$A788+'Data LMA'!$A$2,RelGegevens!K$2))</f>
        <v/>
      </c>
      <c r="L788" s="5" t="str">
        <f>IF(INDEX('Afvalgegevens LMA'!$A$1:$BK$1003,RelGegevens!$A788+'Data LMA'!$A$2,RelGegevens!L$2)="","",INDEX('Afvalgegevens LMA'!$A$1:$BK$1003,RelGegevens!$A788+'Data LMA'!$A$2,RelGegevens!L$2))</f>
        <v/>
      </c>
      <c r="M788" s="5" t="str">
        <f>IF(INDEX('Afvalgegevens LMA'!$A$1:$BK$1003,RelGegevens!$A788+'Data LMA'!$A$2,RelGegevens!M$2)="","",INDEX('Afvalgegevens LMA'!$A$1:$BK$1003,RelGegevens!$A788+'Data LMA'!$A$2,RelGegevens!M$2))</f>
        <v/>
      </c>
    </row>
    <row r="789" spans="1:13" x14ac:dyDescent="0.25">
      <c r="A789" s="8">
        <f t="shared" si="78"/>
        <v>787</v>
      </c>
      <c r="B789" s="8" t="str">
        <f t="shared" si="79"/>
        <v/>
      </c>
      <c r="C789" s="8" t="str">
        <f t="shared" si="80"/>
        <v/>
      </c>
      <c r="D789" s="5">
        <f t="shared" si="81"/>
        <v>-1</v>
      </c>
      <c r="E789" s="5">
        <f t="shared" si="82"/>
        <v>-1</v>
      </c>
      <c r="F789" s="5" t="str">
        <f t="shared" si="83"/>
        <v/>
      </c>
      <c r="G789" s="5" t="str">
        <f>IF(INDEX('Afvalgegevens LMA'!$A$1:$BK$1003,RelGegevens!$A789+'Data LMA'!$A$2,RelGegevens!G$2)="","",INDEX('Afvalgegevens LMA'!$A$1:$BK$1003,RelGegevens!$A789+'Data LMA'!$A$2,RelGegevens!G$2))</f>
        <v/>
      </c>
      <c r="H789" s="5" t="str">
        <f>IF(INDEX('Afvalgegevens LMA'!$A$1:$BK$1003,RelGegevens!$A789+'Data LMA'!$A$2,RelGegevens!H$2)="","",INDEX('Afvalgegevens LMA'!$A$1:$BK$1003,RelGegevens!$A789+'Data LMA'!$A$2,RelGegevens!H$2))</f>
        <v/>
      </c>
      <c r="I789" s="5" t="str">
        <f>IF(INDEX('Afvalgegevens LMA'!$A$1:$BK$1003,RelGegevens!$A789+'Data LMA'!$A$2,RelGegevens!I$2)="","",INDEX('Afvalgegevens LMA'!$A$1:$BK$1003,RelGegevens!$A789+'Data LMA'!$A$2,RelGegevens!I$2))</f>
        <v/>
      </c>
      <c r="J789" s="5" t="str">
        <f>IF(INDEX('Afvalgegevens LMA'!$A$1:$BK$1003,RelGegevens!$A789+'Data LMA'!$A$2,RelGegevens!J$2)="","",INDEX('Afvalgegevens LMA'!$A$1:$BK$1003,RelGegevens!$A789+'Data LMA'!$A$2,RelGegevens!J$2))</f>
        <v/>
      </c>
      <c r="K789" s="5" t="str">
        <f>IF(INDEX('Afvalgegevens LMA'!$A$1:$BK$1003,RelGegevens!$A789+'Data LMA'!$A$2,RelGegevens!K$2)="","",INDEX('Afvalgegevens LMA'!$A$1:$BK$1003,RelGegevens!$A789+'Data LMA'!$A$2,RelGegevens!K$2))</f>
        <v/>
      </c>
      <c r="L789" s="5" t="str">
        <f>IF(INDEX('Afvalgegevens LMA'!$A$1:$BK$1003,RelGegevens!$A789+'Data LMA'!$A$2,RelGegevens!L$2)="","",INDEX('Afvalgegevens LMA'!$A$1:$BK$1003,RelGegevens!$A789+'Data LMA'!$A$2,RelGegevens!L$2))</f>
        <v/>
      </c>
      <c r="M789" s="5" t="str">
        <f>IF(INDEX('Afvalgegevens LMA'!$A$1:$BK$1003,RelGegevens!$A789+'Data LMA'!$A$2,RelGegevens!M$2)="","",INDEX('Afvalgegevens LMA'!$A$1:$BK$1003,RelGegevens!$A789+'Data LMA'!$A$2,RelGegevens!M$2))</f>
        <v/>
      </c>
    </row>
    <row r="790" spans="1:13" x14ac:dyDescent="0.25">
      <c r="A790" s="8">
        <f t="shared" si="78"/>
        <v>788</v>
      </c>
      <c r="B790" s="8" t="str">
        <f t="shared" si="79"/>
        <v/>
      </c>
      <c r="C790" s="8" t="str">
        <f t="shared" si="80"/>
        <v/>
      </c>
      <c r="D790" s="5">
        <f t="shared" si="81"/>
        <v>-1</v>
      </c>
      <c r="E790" s="5">
        <f t="shared" si="82"/>
        <v>-1</v>
      </c>
      <c r="F790" s="5" t="str">
        <f t="shared" si="83"/>
        <v/>
      </c>
      <c r="G790" s="5" t="str">
        <f>IF(INDEX('Afvalgegevens LMA'!$A$1:$BK$1003,RelGegevens!$A790+'Data LMA'!$A$2,RelGegevens!G$2)="","",INDEX('Afvalgegevens LMA'!$A$1:$BK$1003,RelGegevens!$A790+'Data LMA'!$A$2,RelGegevens!G$2))</f>
        <v/>
      </c>
      <c r="H790" s="5" t="str">
        <f>IF(INDEX('Afvalgegevens LMA'!$A$1:$BK$1003,RelGegevens!$A790+'Data LMA'!$A$2,RelGegevens!H$2)="","",INDEX('Afvalgegevens LMA'!$A$1:$BK$1003,RelGegevens!$A790+'Data LMA'!$A$2,RelGegevens!H$2))</f>
        <v/>
      </c>
      <c r="I790" s="5" t="str">
        <f>IF(INDEX('Afvalgegevens LMA'!$A$1:$BK$1003,RelGegevens!$A790+'Data LMA'!$A$2,RelGegevens!I$2)="","",INDEX('Afvalgegevens LMA'!$A$1:$BK$1003,RelGegevens!$A790+'Data LMA'!$A$2,RelGegevens!I$2))</f>
        <v/>
      </c>
      <c r="J790" s="5" t="str">
        <f>IF(INDEX('Afvalgegevens LMA'!$A$1:$BK$1003,RelGegevens!$A790+'Data LMA'!$A$2,RelGegevens!J$2)="","",INDEX('Afvalgegevens LMA'!$A$1:$BK$1003,RelGegevens!$A790+'Data LMA'!$A$2,RelGegevens!J$2))</f>
        <v/>
      </c>
      <c r="K790" s="5" t="str">
        <f>IF(INDEX('Afvalgegevens LMA'!$A$1:$BK$1003,RelGegevens!$A790+'Data LMA'!$A$2,RelGegevens!K$2)="","",INDEX('Afvalgegevens LMA'!$A$1:$BK$1003,RelGegevens!$A790+'Data LMA'!$A$2,RelGegevens!K$2))</f>
        <v/>
      </c>
      <c r="L790" s="5" t="str">
        <f>IF(INDEX('Afvalgegevens LMA'!$A$1:$BK$1003,RelGegevens!$A790+'Data LMA'!$A$2,RelGegevens!L$2)="","",INDEX('Afvalgegevens LMA'!$A$1:$BK$1003,RelGegevens!$A790+'Data LMA'!$A$2,RelGegevens!L$2))</f>
        <v/>
      </c>
      <c r="M790" s="5" t="str">
        <f>IF(INDEX('Afvalgegevens LMA'!$A$1:$BK$1003,RelGegevens!$A790+'Data LMA'!$A$2,RelGegevens!M$2)="","",INDEX('Afvalgegevens LMA'!$A$1:$BK$1003,RelGegevens!$A790+'Data LMA'!$A$2,RelGegevens!M$2))</f>
        <v/>
      </c>
    </row>
    <row r="791" spans="1:13" x14ac:dyDescent="0.25">
      <c r="A791" s="8">
        <f t="shared" si="78"/>
        <v>789</v>
      </c>
      <c r="B791" s="8" t="str">
        <f t="shared" si="79"/>
        <v/>
      </c>
      <c r="C791" s="8" t="str">
        <f t="shared" si="80"/>
        <v/>
      </c>
      <c r="D791" s="5">
        <f t="shared" si="81"/>
        <v>-1</v>
      </c>
      <c r="E791" s="5">
        <f t="shared" si="82"/>
        <v>-1</v>
      </c>
      <c r="F791" s="5" t="str">
        <f t="shared" si="83"/>
        <v/>
      </c>
      <c r="G791" s="5" t="str">
        <f>IF(INDEX('Afvalgegevens LMA'!$A$1:$BK$1003,RelGegevens!$A791+'Data LMA'!$A$2,RelGegevens!G$2)="","",INDEX('Afvalgegevens LMA'!$A$1:$BK$1003,RelGegevens!$A791+'Data LMA'!$A$2,RelGegevens!G$2))</f>
        <v/>
      </c>
      <c r="H791" s="5" t="str">
        <f>IF(INDEX('Afvalgegevens LMA'!$A$1:$BK$1003,RelGegevens!$A791+'Data LMA'!$A$2,RelGegevens!H$2)="","",INDEX('Afvalgegevens LMA'!$A$1:$BK$1003,RelGegevens!$A791+'Data LMA'!$A$2,RelGegevens!H$2))</f>
        <v/>
      </c>
      <c r="I791" s="5" t="str">
        <f>IF(INDEX('Afvalgegevens LMA'!$A$1:$BK$1003,RelGegevens!$A791+'Data LMA'!$A$2,RelGegevens!I$2)="","",INDEX('Afvalgegevens LMA'!$A$1:$BK$1003,RelGegevens!$A791+'Data LMA'!$A$2,RelGegevens!I$2))</f>
        <v/>
      </c>
      <c r="J791" s="5" t="str">
        <f>IF(INDEX('Afvalgegevens LMA'!$A$1:$BK$1003,RelGegevens!$A791+'Data LMA'!$A$2,RelGegevens!J$2)="","",INDEX('Afvalgegevens LMA'!$A$1:$BK$1003,RelGegevens!$A791+'Data LMA'!$A$2,RelGegevens!J$2))</f>
        <v/>
      </c>
      <c r="K791" s="5" t="str">
        <f>IF(INDEX('Afvalgegevens LMA'!$A$1:$BK$1003,RelGegevens!$A791+'Data LMA'!$A$2,RelGegevens!K$2)="","",INDEX('Afvalgegevens LMA'!$A$1:$BK$1003,RelGegevens!$A791+'Data LMA'!$A$2,RelGegevens!K$2))</f>
        <v/>
      </c>
      <c r="L791" s="5" t="str">
        <f>IF(INDEX('Afvalgegevens LMA'!$A$1:$BK$1003,RelGegevens!$A791+'Data LMA'!$A$2,RelGegevens!L$2)="","",INDEX('Afvalgegevens LMA'!$A$1:$BK$1003,RelGegevens!$A791+'Data LMA'!$A$2,RelGegevens!L$2))</f>
        <v/>
      </c>
      <c r="M791" s="5" t="str">
        <f>IF(INDEX('Afvalgegevens LMA'!$A$1:$BK$1003,RelGegevens!$A791+'Data LMA'!$A$2,RelGegevens!M$2)="","",INDEX('Afvalgegevens LMA'!$A$1:$BK$1003,RelGegevens!$A791+'Data LMA'!$A$2,RelGegevens!M$2))</f>
        <v/>
      </c>
    </row>
    <row r="792" spans="1:13" x14ac:dyDescent="0.25">
      <c r="A792" s="8">
        <f t="shared" si="78"/>
        <v>790</v>
      </c>
      <c r="B792" s="8" t="str">
        <f t="shared" si="79"/>
        <v/>
      </c>
      <c r="C792" s="8" t="str">
        <f t="shared" si="80"/>
        <v/>
      </c>
      <c r="D792" s="5">
        <f t="shared" si="81"/>
        <v>-1</v>
      </c>
      <c r="E792" s="5">
        <f t="shared" si="82"/>
        <v>-1</v>
      </c>
      <c r="F792" s="5" t="str">
        <f t="shared" si="83"/>
        <v/>
      </c>
      <c r="G792" s="5" t="str">
        <f>IF(INDEX('Afvalgegevens LMA'!$A$1:$BK$1003,RelGegevens!$A792+'Data LMA'!$A$2,RelGegevens!G$2)="","",INDEX('Afvalgegevens LMA'!$A$1:$BK$1003,RelGegevens!$A792+'Data LMA'!$A$2,RelGegevens!G$2))</f>
        <v/>
      </c>
      <c r="H792" s="5" t="str">
        <f>IF(INDEX('Afvalgegevens LMA'!$A$1:$BK$1003,RelGegevens!$A792+'Data LMA'!$A$2,RelGegevens!H$2)="","",INDEX('Afvalgegevens LMA'!$A$1:$BK$1003,RelGegevens!$A792+'Data LMA'!$A$2,RelGegevens!H$2))</f>
        <v/>
      </c>
      <c r="I792" s="5" t="str">
        <f>IF(INDEX('Afvalgegevens LMA'!$A$1:$BK$1003,RelGegevens!$A792+'Data LMA'!$A$2,RelGegevens!I$2)="","",INDEX('Afvalgegevens LMA'!$A$1:$BK$1003,RelGegevens!$A792+'Data LMA'!$A$2,RelGegevens!I$2))</f>
        <v/>
      </c>
      <c r="J792" s="5" t="str">
        <f>IF(INDEX('Afvalgegevens LMA'!$A$1:$BK$1003,RelGegevens!$A792+'Data LMA'!$A$2,RelGegevens!J$2)="","",INDEX('Afvalgegevens LMA'!$A$1:$BK$1003,RelGegevens!$A792+'Data LMA'!$A$2,RelGegevens!J$2))</f>
        <v/>
      </c>
      <c r="K792" s="5" t="str">
        <f>IF(INDEX('Afvalgegevens LMA'!$A$1:$BK$1003,RelGegevens!$A792+'Data LMA'!$A$2,RelGegevens!K$2)="","",INDEX('Afvalgegevens LMA'!$A$1:$BK$1003,RelGegevens!$A792+'Data LMA'!$A$2,RelGegevens!K$2))</f>
        <v/>
      </c>
      <c r="L792" s="5" t="str">
        <f>IF(INDEX('Afvalgegevens LMA'!$A$1:$BK$1003,RelGegevens!$A792+'Data LMA'!$A$2,RelGegevens!L$2)="","",INDEX('Afvalgegevens LMA'!$A$1:$BK$1003,RelGegevens!$A792+'Data LMA'!$A$2,RelGegevens!L$2))</f>
        <v/>
      </c>
      <c r="M792" s="5" t="str">
        <f>IF(INDEX('Afvalgegevens LMA'!$A$1:$BK$1003,RelGegevens!$A792+'Data LMA'!$A$2,RelGegevens!M$2)="","",INDEX('Afvalgegevens LMA'!$A$1:$BK$1003,RelGegevens!$A792+'Data LMA'!$A$2,RelGegevens!M$2))</f>
        <v/>
      </c>
    </row>
    <row r="793" spans="1:13" x14ac:dyDescent="0.25">
      <c r="A793" s="8">
        <f t="shared" si="78"/>
        <v>791</v>
      </c>
      <c r="B793" s="8" t="str">
        <f t="shared" si="79"/>
        <v/>
      </c>
      <c r="C793" s="8" t="str">
        <f t="shared" si="80"/>
        <v/>
      </c>
      <c r="D793" s="5">
        <f t="shared" si="81"/>
        <v>-1</v>
      </c>
      <c r="E793" s="5">
        <f t="shared" si="82"/>
        <v>-1</v>
      </c>
      <c r="F793" s="5" t="str">
        <f t="shared" si="83"/>
        <v/>
      </c>
      <c r="G793" s="5" t="str">
        <f>IF(INDEX('Afvalgegevens LMA'!$A$1:$BK$1003,RelGegevens!$A793+'Data LMA'!$A$2,RelGegevens!G$2)="","",INDEX('Afvalgegevens LMA'!$A$1:$BK$1003,RelGegevens!$A793+'Data LMA'!$A$2,RelGegevens!G$2))</f>
        <v/>
      </c>
      <c r="H793" s="5" t="str">
        <f>IF(INDEX('Afvalgegevens LMA'!$A$1:$BK$1003,RelGegevens!$A793+'Data LMA'!$A$2,RelGegevens!H$2)="","",INDEX('Afvalgegevens LMA'!$A$1:$BK$1003,RelGegevens!$A793+'Data LMA'!$A$2,RelGegevens!H$2))</f>
        <v/>
      </c>
      <c r="I793" s="5" t="str">
        <f>IF(INDEX('Afvalgegevens LMA'!$A$1:$BK$1003,RelGegevens!$A793+'Data LMA'!$A$2,RelGegevens!I$2)="","",INDEX('Afvalgegevens LMA'!$A$1:$BK$1003,RelGegevens!$A793+'Data LMA'!$A$2,RelGegevens!I$2))</f>
        <v/>
      </c>
      <c r="J793" s="5" t="str">
        <f>IF(INDEX('Afvalgegevens LMA'!$A$1:$BK$1003,RelGegevens!$A793+'Data LMA'!$A$2,RelGegevens!J$2)="","",INDEX('Afvalgegevens LMA'!$A$1:$BK$1003,RelGegevens!$A793+'Data LMA'!$A$2,RelGegevens!J$2))</f>
        <v/>
      </c>
      <c r="K793" s="5" t="str">
        <f>IF(INDEX('Afvalgegevens LMA'!$A$1:$BK$1003,RelGegevens!$A793+'Data LMA'!$A$2,RelGegevens!K$2)="","",INDEX('Afvalgegevens LMA'!$A$1:$BK$1003,RelGegevens!$A793+'Data LMA'!$A$2,RelGegevens!K$2))</f>
        <v/>
      </c>
      <c r="L793" s="5" t="str">
        <f>IF(INDEX('Afvalgegevens LMA'!$A$1:$BK$1003,RelGegevens!$A793+'Data LMA'!$A$2,RelGegevens!L$2)="","",INDEX('Afvalgegevens LMA'!$A$1:$BK$1003,RelGegevens!$A793+'Data LMA'!$A$2,RelGegevens!L$2))</f>
        <v/>
      </c>
      <c r="M793" s="5" t="str">
        <f>IF(INDEX('Afvalgegevens LMA'!$A$1:$BK$1003,RelGegevens!$A793+'Data LMA'!$A$2,RelGegevens!M$2)="","",INDEX('Afvalgegevens LMA'!$A$1:$BK$1003,RelGegevens!$A793+'Data LMA'!$A$2,RelGegevens!M$2))</f>
        <v/>
      </c>
    </row>
    <row r="794" spans="1:13" x14ac:dyDescent="0.25">
      <c r="A794" s="8">
        <f t="shared" si="78"/>
        <v>792</v>
      </c>
      <c r="B794" s="8" t="str">
        <f t="shared" si="79"/>
        <v/>
      </c>
      <c r="C794" s="8" t="str">
        <f t="shared" si="80"/>
        <v/>
      </c>
      <c r="D794" s="5">
        <f t="shared" si="81"/>
        <v>-1</v>
      </c>
      <c r="E794" s="5">
        <f t="shared" si="82"/>
        <v>-1</v>
      </c>
      <c r="F794" s="5" t="str">
        <f t="shared" si="83"/>
        <v/>
      </c>
      <c r="G794" s="5" t="str">
        <f>IF(INDEX('Afvalgegevens LMA'!$A$1:$BK$1003,RelGegevens!$A794+'Data LMA'!$A$2,RelGegevens!G$2)="","",INDEX('Afvalgegevens LMA'!$A$1:$BK$1003,RelGegevens!$A794+'Data LMA'!$A$2,RelGegevens!G$2))</f>
        <v/>
      </c>
      <c r="H794" s="5" t="str">
        <f>IF(INDEX('Afvalgegevens LMA'!$A$1:$BK$1003,RelGegevens!$A794+'Data LMA'!$A$2,RelGegevens!H$2)="","",INDEX('Afvalgegevens LMA'!$A$1:$BK$1003,RelGegevens!$A794+'Data LMA'!$A$2,RelGegevens!H$2))</f>
        <v/>
      </c>
      <c r="I794" s="5" t="str">
        <f>IF(INDEX('Afvalgegevens LMA'!$A$1:$BK$1003,RelGegevens!$A794+'Data LMA'!$A$2,RelGegevens!I$2)="","",INDEX('Afvalgegevens LMA'!$A$1:$BK$1003,RelGegevens!$A794+'Data LMA'!$A$2,RelGegevens!I$2))</f>
        <v/>
      </c>
      <c r="J794" s="5" t="str">
        <f>IF(INDEX('Afvalgegevens LMA'!$A$1:$BK$1003,RelGegevens!$A794+'Data LMA'!$A$2,RelGegevens!J$2)="","",INDEX('Afvalgegevens LMA'!$A$1:$BK$1003,RelGegevens!$A794+'Data LMA'!$A$2,RelGegevens!J$2))</f>
        <v/>
      </c>
      <c r="K794" s="5" t="str">
        <f>IF(INDEX('Afvalgegevens LMA'!$A$1:$BK$1003,RelGegevens!$A794+'Data LMA'!$A$2,RelGegevens!K$2)="","",INDEX('Afvalgegevens LMA'!$A$1:$BK$1003,RelGegevens!$A794+'Data LMA'!$A$2,RelGegevens!K$2))</f>
        <v/>
      </c>
      <c r="L794" s="5" t="str">
        <f>IF(INDEX('Afvalgegevens LMA'!$A$1:$BK$1003,RelGegevens!$A794+'Data LMA'!$A$2,RelGegevens!L$2)="","",INDEX('Afvalgegevens LMA'!$A$1:$BK$1003,RelGegevens!$A794+'Data LMA'!$A$2,RelGegevens!L$2))</f>
        <v/>
      </c>
      <c r="M794" s="5" t="str">
        <f>IF(INDEX('Afvalgegevens LMA'!$A$1:$BK$1003,RelGegevens!$A794+'Data LMA'!$A$2,RelGegevens!M$2)="","",INDEX('Afvalgegevens LMA'!$A$1:$BK$1003,RelGegevens!$A794+'Data LMA'!$A$2,RelGegevens!M$2))</f>
        <v/>
      </c>
    </row>
    <row r="795" spans="1:13" x14ac:dyDescent="0.25">
      <c r="A795" s="8">
        <f t="shared" si="78"/>
        <v>793</v>
      </c>
      <c r="B795" s="8" t="str">
        <f t="shared" si="79"/>
        <v/>
      </c>
      <c r="C795" s="8" t="str">
        <f t="shared" si="80"/>
        <v/>
      </c>
      <c r="D795" s="5">
        <f t="shared" si="81"/>
        <v>-1</v>
      </c>
      <c r="E795" s="5">
        <f t="shared" si="82"/>
        <v>-1</v>
      </c>
      <c r="F795" s="5" t="str">
        <f t="shared" si="83"/>
        <v/>
      </c>
      <c r="G795" s="5" t="str">
        <f>IF(INDEX('Afvalgegevens LMA'!$A$1:$BK$1003,RelGegevens!$A795+'Data LMA'!$A$2,RelGegevens!G$2)="","",INDEX('Afvalgegevens LMA'!$A$1:$BK$1003,RelGegevens!$A795+'Data LMA'!$A$2,RelGegevens!G$2))</f>
        <v/>
      </c>
      <c r="H795" s="5" t="str">
        <f>IF(INDEX('Afvalgegevens LMA'!$A$1:$BK$1003,RelGegevens!$A795+'Data LMA'!$A$2,RelGegevens!H$2)="","",INDEX('Afvalgegevens LMA'!$A$1:$BK$1003,RelGegevens!$A795+'Data LMA'!$A$2,RelGegevens!H$2))</f>
        <v/>
      </c>
      <c r="I795" s="5" t="str">
        <f>IF(INDEX('Afvalgegevens LMA'!$A$1:$BK$1003,RelGegevens!$A795+'Data LMA'!$A$2,RelGegevens!I$2)="","",INDEX('Afvalgegevens LMA'!$A$1:$BK$1003,RelGegevens!$A795+'Data LMA'!$A$2,RelGegevens!I$2))</f>
        <v/>
      </c>
      <c r="J795" s="5" t="str">
        <f>IF(INDEX('Afvalgegevens LMA'!$A$1:$BK$1003,RelGegevens!$A795+'Data LMA'!$A$2,RelGegevens!J$2)="","",INDEX('Afvalgegevens LMA'!$A$1:$BK$1003,RelGegevens!$A795+'Data LMA'!$A$2,RelGegevens!J$2))</f>
        <v/>
      </c>
      <c r="K795" s="5" t="str">
        <f>IF(INDEX('Afvalgegevens LMA'!$A$1:$BK$1003,RelGegevens!$A795+'Data LMA'!$A$2,RelGegevens!K$2)="","",INDEX('Afvalgegevens LMA'!$A$1:$BK$1003,RelGegevens!$A795+'Data LMA'!$A$2,RelGegevens!K$2))</f>
        <v/>
      </c>
      <c r="L795" s="5" t="str">
        <f>IF(INDEX('Afvalgegevens LMA'!$A$1:$BK$1003,RelGegevens!$A795+'Data LMA'!$A$2,RelGegevens!L$2)="","",INDEX('Afvalgegevens LMA'!$A$1:$BK$1003,RelGegevens!$A795+'Data LMA'!$A$2,RelGegevens!L$2))</f>
        <v/>
      </c>
      <c r="M795" s="5" t="str">
        <f>IF(INDEX('Afvalgegevens LMA'!$A$1:$BK$1003,RelGegevens!$A795+'Data LMA'!$A$2,RelGegevens!M$2)="","",INDEX('Afvalgegevens LMA'!$A$1:$BK$1003,RelGegevens!$A795+'Data LMA'!$A$2,RelGegevens!M$2))</f>
        <v/>
      </c>
    </row>
    <row r="796" spans="1:13" x14ac:dyDescent="0.25">
      <c r="A796" s="8">
        <f t="shared" si="78"/>
        <v>794</v>
      </c>
      <c r="B796" s="8" t="str">
        <f t="shared" si="79"/>
        <v/>
      </c>
      <c r="C796" s="8" t="str">
        <f t="shared" si="80"/>
        <v/>
      </c>
      <c r="D796" s="5">
        <f t="shared" si="81"/>
        <v>-1</v>
      </c>
      <c r="E796" s="5">
        <f t="shared" si="82"/>
        <v>-1</v>
      </c>
      <c r="F796" s="5" t="str">
        <f t="shared" si="83"/>
        <v/>
      </c>
      <c r="G796" s="5" t="str">
        <f>IF(INDEX('Afvalgegevens LMA'!$A$1:$BK$1003,RelGegevens!$A796+'Data LMA'!$A$2,RelGegevens!G$2)="","",INDEX('Afvalgegevens LMA'!$A$1:$BK$1003,RelGegevens!$A796+'Data LMA'!$A$2,RelGegevens!G$2))</f>
        <v/>
      </c>
      <c r="H796" s="5" t="str">
        <f>IF(INDEX('Afvalgegevens LMA'!$A$1:$BK$1003,RelGegevens!$A796+'Data LMA'!$A$2,RelGegevens!H$2)="","",INDEX('Afvalgegevens LMA'!$A$1:$BK$1003,RelGegevens!$A796+'Data LMA'!$A$2,RelGegevens!H$2))</f>
        <v/>
      </c>
      <c r="I796" s="5" t="str">
        <f>IF(INDEX('Afvalgegevens LMA'!$A$1:$BK$1003,RelGegevens!$A796+'Data LMA'!$A$2,RelGegevens!I$2)="","",INDEX('Afvalgegevens LMA'!$A$1:$BK$1003,RelGegevens!$A796+'Data LMA'!$A$2,RelGegevens!I$2))</f>
        <v/>
      </c>
      <c r="J796" s="5" t="str">
        <f>IF(INDEX('Afvalgegevens LMA'!$A$1:$BK$1003,RelGegevens!$A796+'Data LMA'!$A$2,RelGegevens!J$2)="","",INDEX('Afvalgegevens LMA'!$A$1:$BK$1003,RelGegevens!$A796+'Data LMA'!$A$2,RelGegevens!J$2))</f>
        <v/>
      </c>
      <c r="K796" s="5" t="str">
        <f>IF(INDEX('Afvalgegevens LMA'!$A$1:$BK$1003,RelGegevens!$A796+'Data LMA'!$A$2,RelGegevens!K$2)="","",INDEX('Afvalgegevens LMA'!$A$1:$BK$1003,RelGegevens!$A796+'Data LMA'!$A$2,RelGegevens!K$2))</f>
        <v/>
      </c>
      <c r="L796" s="5" t="str">
        <f>IF(INDEX('Afvalgegevens LMA'!$A$1:$BK$1003,RelGegevens!$A796+'Data LMA'!$A$2,RelGegevens!L$2)="","",INDEX('Afvalgegevens LMA'!$A$1:$BK$1003,RelGegevens!$A796+'Data LMA'!$A$2,RelGegevens!L$2))</f>
        <v/>
      </c>
      <c r="M796" s="5" t="str">
        <f>IF(INDEX('Afvalgegevens LMA'!$A$1:$BK$1003,RelGegevens!$A796+'Data LMA'!$A$2,RelGegevens!M$2)="","",INDEX('Afvalgegevens LMA'!$A$1:$BK$1003,RelGegevens!$A796+'Data LMA'!$A$2,RelGegevens!M$2))</f>
        <v/>
      </c>
    </row>
    <row r="797" spans="1:13" x14ac:dyDescent="0.25">
      <c r="A797" s="8">
        <f t="shared" si="78"/>
        <v>795</v>
      </c>
      <c r="B797" s="8" t="str">
        <f t="shared" si="79"/>
        <v/>
      </c>
      <c r="C797" s="8" t="str">
        <f t="shared" si="80"/>
        <v/>
      </c>
      <c r="D797" s="5">
        <f t="shared" si="81"/>
        <v>-1</v>
      </c>
      <c r="E797" s="5">
        <f t="shared" si="82"/>
        <v>-1</v>
      </c>
      <c r="F797" s="5" t="str">
        <f t="shared" si="83"/>
        <v/>
      </c>
      <c r="G797" s="5" t="str">
        <f>IF(INDEX('Afvalgegevens LMA'!$A$1:$BK$1003,RelGegevens!$A797+'Data LMA'!$A$2,RelGegevens!G$2)="","",INDEX('Afvalgegevens LMA'!$A$1:$BK$1003,RelGegevens!$A797+'Data LMA'!$A$2,RelGegevens!G$2))</f>
        <v/>
      </c>
      <c r="H797" s="5" t="str">
        <f>IF(INDEX('Afvalgegevens LMA'!$A$1:$BK$1003,RelGegevens!$A797+'Data LMA'!$A$2,RelGegevens!H$2)="","",INDEX('Afvalgegevens LMA'!$A$1:$BK$1003,RelGegevens!$A797+'Data LMA'!$A$2,RelGegevens!H$2))</f>
        <v/>
      </c>
      <c r="I797" s="5" t="str">
        <f>IF(INDEX('Afvalgegevens LMA'!$A$1:$BK$1003,RelGegevens!$A797+'Data LMA'!$A$2,RelGegevens!I$2)="","",INDEX('Afvalgegevens LMA'!$A$1:$BK$1003,RelGegevens!$A797+'Data LMA'!$A$2,RelGegevens!I$2))</f>
        <v/>
      </c>
      <c r="J797" s="5" t="str">
        <f>IF(INDEX('Afvalgegevens LMA'!$A$1:$BK$1003,RelGegevens!$A797+'Data LMA'!$A$2,RelGegevens!J$2)="","",INDEX('Afvalgegevens LMA'!$A$1:$BK$1003,RelGegevens!$A797+'Data LMA'!$A$2,RelGegevens!J$2))</f>
        <v/>
      </c>
      <c r="K797" s="5" t="str">
        <f>IF(INDEX('Afvalgegevens LMA'!$A$1:$BK$1003,RelGegevens!$A797+'Data LMA'!$A$2,RelGegevens!K$2)="","",INDEX('Afvalgegevens LMA'!$A$1:$BK$1003,RelGegevens!$A797+'Data LMA'!$A$2,RelGegevens!K$2))</f>
        <v/>
      </c>
      <c r="L797" s="5" t="str">
        <f>IF(INDEX('Afvalgegevens LMA'!$A$1:$BK$1003,RelGegevens!$A797+'Data LMA'!$A$2,RelGegevens!L$2)="","",INDEX('Afvalgegevens LMA'!$A$1:$BK$1003,RelGegevens!$A797+'Data LMA'!$A$2,RelGegevens!L$2))</f>
        <v/>
      </c>
      <c r="M797" s="5" t="str">
        <f>IF(INDEX('Afvalgegevens LMA'!$A$1:$BK$1003,RelGegevens!$A797+'Data LMA'!$A$2,RelGegevens!M$2)="","",INDEX('Afvalgegevens LMA'!$A$1:$BK$1003,RelGegevens!$A797+'Data LMA'!$A$2,RelGegevens!M$2))</f>
        <v/>
      </c>
    </row>
    <row r="798" spans="1:13" x14ac:dyDescent="0.25">
      <c r="A798" s="8">
        <f t="shared" si="78"/>
        <v>796</v>
      </c>
      <c r="B798" s="8" t="str">
        <f t="shared" si="79"/>
        <v/>
      </c>
      <c r="C798" s="8" t="str">
        <f t="shared" si="80"/>
        <v/>
      </c>
      <c r="D798" s="5">
        <f t="shared" si="81"/>
        <v>-1</v>
      </c>
      <c r="E798" s="5">
        <f t="shared" si="82"/>
        <v>-1</v>
      </c>
      <c r="F798" s="5" t="str">
        <f t="shared" si="83"/>
        <v/>
      </c>
      <c r="G798" s="5" t="str">
        <f>IF(INDEX('Afvalgegevens LMA'!$A$1:$BK$1003,RelGegevens!$A798+'Data LMA'!$A$2,RelGegevens!G$2)="","",INDEX('Afvalgegevens LMA'!$A$1:$BK$1003,RelGegevens!$A798+'Data LMA'!$A$2,RelGegevens!G$2))</f>
        <v/>
      </c>
      <c r="H798" s="5" t="str">
        <f>IF(INDEX('Afvalgegevens LMA'!$A$1:$BK$1003,RelGegevens!$A798+'Data LMA'!$A$2,RelGegevens!H$2)="","",INDEX('Afvalgegevens LMA'!$A$1:$BK$1003,RelGegevens!$A798+'Data LMA'!$A$2,RelGegevens!H$2))</f>
        <v/>
      </c>
      <c r="I798" s="5" t="str">
        <f>IF(INDEX('Afvalgegevens LMA'!$A$1:$BK$1003,RelGegevens!$A798+'Data LMA'!$A$2,RelGegevens!I$2)="","",INDEX('Afvalgegevens LMA'!$A$1:$BK$1003,RelGegevens!$A798+'Data LMA'!$A$2,RelGegevens!I$2))</f>
        <v/>
      </c>
      <c r="J798" s="5" t="str">
        <f>IF(INDEX('Afvalgegevens LMA'!$A$1:$BK$1003,RelGegevens!$A798+'Data LMA'!$A$2,RelGegevens!J$2)="","",INDEX('Afvalgegevens LMA'!$A$1:$BK$1003,RelGegevens!$A798+'Data LMA'!$A$2,RelGegevens!J$2))</f>
        <v/>
      </c>
      <c r="K798" s="5" t="str">
        <f>IF(INDEX('Afvalgegevens LMA'!$A$1:$BK$1003,RelGegevens!$A798+'Data LMA'!$A$2,RelGegevens!K$2)="","",INDEX('Afvalgegevens LMA'!$A$1:$BK$1003,RelGegevens!$A798+'Data LMA'!$A$2,RelGegevens!K$2))</f>
        <v/>
      </c>
      <c r="L798" s="5" t="str">
        <f>IF(INDEX('Afvalgegevens LMA'!$A$1:$BK$1003,RelGegevens!$A798+'Data LMA'!$A$2,RelGegevens!L$2)="","",INDEX('Afvalgegevens LMA'!$A$1:$BK$1003,RelGegevens!$A798+'Data LMA'!$A$2,RelGegevens!L$2))</f>
        <v/>
      </c>
      <c r="M798" s="5" t="str">
        <f>IF(INDEX('Afvalgegevens LMA'!$A$1:$BK$1003,RelGegevens!$A798+'Data LMA'!$A$2,RelGegevens!M$2)="","",INDEX('Afvalgegevens LMA'!$A$1:$BK$1003,RelGegevens!$A798+'Data LMA'!$A$2,RelGegevens!M$2))</f>
        <v/>
      </c>
    </row>
    <row r="799" spans="1:13" x14ac:dyDescent="0.25">
      <c r="A799" s="8">
        <f t="shared" si="78"/>
        <v>797</v>
      </c>
      <c r="B799" s="8" t="str">
        <f t="shared" si="79"/>
        <v/>
      </c>
      <c r="C799" s="8" t="str">
        <f t="shared" si="80"/>
        <v/>
      </c>
      <c r="D799" s="5">
        <f t="shared" si="81"/>
        <v>-1</v>
      </c>
      <c r="E799" s="5">
        <f t="shared" si="82"/>
        <v>-1</v>
      </c>
      <c r="F799" s="5" t="str">
        <f t="shared" si="83"/>
        <v/>
      </c>
      <c r="G799" s="5" t="str">
        <f>IF(INDEX('Afvalgegevens LMA'!$A$1:$BK$1003,RelGegevens!$A799+'Data LMA'!$A$2,RelGegevens!G$2)="","",INDEX('Afvalgegevens LMA'!$A$1:$BK$1003,RelGegevens!$A799+'Data LMA'!$A$2,RelGegevens!G$2))</f>
        <v/>
      </c>
      <c r="H799" s="5" t="str">
        <f>IF(INDEX('Afvalgegevens LMA'!$A$1:$BK$1003,RelGegevens!$A799+'Data LMA'!$A$2,RelGegevens!H$2)="","",INDEX('Afvalgegevens LMA'!$A$1:$BK$1003,RelGegevens!$A799+'Data LMA'!$A$2,RelGegevens!H$2))</f>
        <v/>
      </c>
      <c r="I799" s="5" t="str">
        <f>IF(INDEX('Afvalgegevens LMA'!$A$1:$BK$1003,RelGegevens!$A799+'Data LMA'!$A$2,RelGegevens!I$2)="","",INDEX('Afvalgegevens LMA'!$A$1:$BK$1003,RelGegevens!$A799+'Data LMA'!$A$2,RelGegevens!I$2))</f>
        <v/>
      </c>
      <c r="J799" s="5" t="str">
        <f>IF(INDEX('Afvalgegevens LMA'!$A$1:$BK$1003,RelGegevens!$A799+'Data LMA'!$A$2,RelGegevens!J$2)="","",INDEX('Afvalgegevens LMA'!$A$1:$BK$1003,RelGegevens!$A799+'Data LMA'!$A$2,RelGegevens!J$2))</f>
        <v/>
      </c>
      <c r="K799" s="5" t="str">
        <f>IF(INDEX('Afvalgegevens LMA'!$A$1:$BK$1003,RelGegevens!$A799+'Data LMA'!$A$2,RelGegevens!K$2)="","",INDEX('Afvalgegevens LMA'!$A$1:$BK$1003,RelGegevens!$A799+'Data LMA'!$A$2,RelGegevens!K$2))</f>
        <v/>
      </c>
      <c r="L799" s="5" t="str">
        <f>IF(INDEX('Afvalgegevens LMA'!$A$1:$BK$1003,RelGegevens!$A799+'Data LMA'!$A$2,RelGegevens!L$2)="","",INDEX('Afvalgegevens LMA'!$A$1:$BK$1003,RelGegevens!$A799+'Data LMA'!$A$2,RelGegevens!L$2))</f>
        <v/>
      </c>
      <c r="M799" s="5" t="str">
        <f>IF(INDEX('Afvalgegevens LMA'!$A$1:$BK$1003,RelGegevens!$A799+'Data LMA'!$A$2,RelGegevens!M$2)="","",INDEX('Afvalgegevens LMA'!$A$1:$BK$1003,RelGegevens!$A799+'Data LMA'!$A$2,RelGegevens!M$2))</f>
        <v/>
      </c>
    </row>
    <row r="800" spans="1:13" x14ac:dyDescent="0.25">
      <c r="A800" s="8">
        <f t="shared" si="78"/>
        <v>798</v>
      </c>
      <c r="B800" s="8" t="str">
        <f t="shared" si="79"/>
        <v/>
      </c>
      <c r="C800" s="8" t="str">
        <f t="shared" si="80"/>
        <v/>
      </c>
      <c r="D800" s="5">
        <f t="shared" si="81"/>
        <v>-1</v>
      </c>
      <c r="E800" s="5">
        <f t="shared" si="82"/>
        <v>-1</v>
      </c>
      <c r="F800" s="5" t="str">
        <f t="shared" si="83"/>
        <v/>
      </c>
      <c r="G800" s="5" t="str">
        <f>IF(INDEX('Afvalgegevens LMA'!$A$1:$BK$1003,RelGegevens!$A800+'Data LMA'!$A$2,RelGegevens!G$2)="","",INDEX('Afvalgegevens LMA'!$A$1:$BK$1003,RelGegevens!$A800+'Data LMA'!$A$2,RelGegevens!G$2))</f>
        <v/>
      </c>
      <c r="H800" s="5" t="str">
        <f>IF(INDEX('Afvalgegevens LMA'!$A$1:$BK$1003,RelGegevens!$A800+'Data LMA'!$A$2,RelGegevens!H$2)="","",INDEX('Afvalgegevens LMA'!$A$1:$BK$1003,RelGegevens!$A800+'Data LMA'!$A$2,RelGegevens!H$2))</f>
        <v/>
      </c>
      <c r="I800" s="5" t="str">
        <f>IF(INDEX('Afvalgegevens LMA'!$A$1:$BK$1003,RelGegevens!$A800+'Data LMA'!$A$2,RelGegevens!I$2)="","",INDEX('Afvalgegevens LMA'!$A$1:$BK$1003,RelGegevens!$A800+'Data LMA'!$A$2,RelGegevens!I$2))</f>
        <v/>
      </c>
      <c r="J800" s="5" t="str">
        <f>IF(INDEX('Afvalgegevens LMA'!$A$1:$BK$1003,RelGegevens!$A800+'Data LMA'!$A$2,RelGegevens!J$2)="","",INDEX('Afvalgegevens LMA'!$A$1:$BK$1003,RelGegevens!$A800+'Data LMA'!$A$2,RelGegevens!J$2))</f>
        <v/>
      </c>
      <c r="K800" s="5" t="str">
        <f>IF(INDEX('Afvalgegevens LMA'!$A$1:$BK$1003,RelGegevens!$A800+'Data LMA'!$A$2,RelGegevens!K$2)="","",INDEX('Afvalgegevens LMA'!$A$1:$BK$1003,RelGegevens!$A800+'Data LMA'!$A$2,RelGegevens!K$2))</f>
        <v/>
      </c>
      <c r="L800" s="5" t="str">
        <f>IF(INDEX('Afvalgegevens LMA'!$A$1:$BK$1003,RelGegevens!$A800+'Data LMA'!$A$2,RelGegevens!L$2)="","",INDEX('Afvalgegevens LMA'!$A$1:$BK$1003,RelGegevens!$A800+'Data LMA'!$A$2,RelGegevens!L$2))</f>
        <v/>
      </c>
      <c r="M800" s="5" t="str">
        <f>IF(INDEX('Afvalgegevens LMA'!$A$1:$BK$1003,RelGegevens!$A800+'Data LMA'!$A$2,RelGegevens!M$2)="","",INDEX('Afvalgegevens LMA'!$A$1:$BK$1003,RelGegevens!$A800+'Data LMA'!$A$2,RelGegevens!M$2))</f>
        <v/>
      </c>
    </row>
    <row r="801" spans="1:13" x14ac:dyDescent="0.25">
      <c r="A801" s="8">
        <f t="shared" si="78"/>
        <v>799</v>
      </c>
      <c r="B801" s="8" t="str">
        <f t="shared" si="79"/>
        <v/>
      </c>
      <c r="C801" s="8" t="str">
        <f t="shared" si="80"/>
        <v/>
      </c>
      <c r="D801" s="5">
        <f t="shared" si="81"/>
        <v>-1</v>
      </c>
      <c r="E801" s="5">
        <f t="shared" si="82"/>
        <v>-1</v>
      </c>
      <c r="F801" s="5" t="str">
        <f t="shared" si="83"/>
        <v/>
      </c>
      <c r="G801" s="5" t="str">
        <f>IF(INDEX('Afvalgegevens LMA'!$A$1:$BK$1003,RelGegevens!$A801+'Data LMA'!$A$2,RelGegevens!G$2)="","",INDEX('Afvalgegevens LMA'!$A$1:$BK$1003,RelGegevens!$A801+'Data LMA'!$A$2,RelGegevens!G$2))</f>
        <v/>
      </c>
      <c r="H801" s="5" t="str">
        <f>IF(INDEX('Afvalgegevens LMA'!$A$1:$BK$1003,RelGegevens!$A801+'Data LMA'!$A$2,RelGegevens!H$2)="","",INDEX('Afvalgegevens LMA'!$A$1:$BK$1003,RelGegevens!$A801+'Data LMA'!$A$2,RelGegevens!H$2))</f>
        <v/>
      </c>
      <c r="I801" s="5" t="str">
        <f>IF(INDEX('Afvalgegevens LMA'!$A$1:$BK$1003,RelGegevens!$A801+'Data LMA'!$A$2,RelGegevens!I$2)="","",INDEX('Afvalgegevens LMA'!$A$1:$BK$1003,RelGegevens!$A801+'Data LMA'!$A$2,RelGegevens!I$2))</f>
        <v/>
      </c>
      <c r="J801" s="5" t="str">
        <f>IF(INDEX('Afvalgegevens LMA'!$A$1:$BK$1003,RelGegevens!$A801+'Data LMA'!$A$2,RelGegevens!J$2)="","",INDEX('Afvalgegevens LMA'!$A$1:$BK$1003,RelGegevens!$A801+'Data LMA'!$A$2,RelGegevens!J$2))</f>
        <v/>
      </c>
      <c r="K801" s="5" t="str">
        <f>IF(INDEX('Afvalgegevens LMA'!$A$1:$BK$1003,RelGegevens!$A801+'Data LMA'!$A$2,RelGegevens!K$2)="","",INDEX('Afvalgegevens LMA'!$A$1:$BK$1003,RelGegevens!$A801+'Data LMA'!$A$2,RelGegevens!K$2))</f>
        <v/>
      </c>
      <c r="L801" s="5" t="str">
        <f>IF(INDEX('Afvalgegevens LMA'!$A$1:$BK$1003,RelGegevens!$A801+'Data LMA'!$A$2,RelGegevens!L$2)="","",INDEX('Afvalgegevens LMA'!$A$1:$BK$1003,RelGegevens!$A801+'Data LMA'!$A$2,RelGegevens!L$2))</f>
        <v/>
      </c>
      <c r="M801" s="5" t="str">
        <f>IF(INDEX('Afvalgegevens LMA'!$A$1:$BK$1003,RelGegevens!$A801+'Data LMA'!$A$2,RelGegevens!M$2)="","",INDEX('Afvalgegevens LMA'!$A$1:$BK$1003,RelGegevens!$A801+'Data LMA'!$A$2,RelGegevens!M$2))</f>
        <v/>
      </c>
    </row>
    <row r="802" spans="1:13" x14ac:dyDescent="0.25">
      <c r="A802" s="8">
        <f t="shared" si="78"/>
        <v>800</v>
      </c>
      <c r="B802" s="8" t="str">
        <f t="shared" si="79"/>
        <v/>
      </c>
      <c r="C802" s="8" t="str">
        <f t="shared" si="80"/>
        <v/>
      </c>
      <c r="D802" s="5">
        <f t="shared" si="81"/>
        <v>-1</v>
      </c>
      <c r="E802" s="5">
        <f t="shared" si="82"/>
        <v>-1</v>
      </c>
      <c r="F802" s="5" t="str">
        <f t="shared" si="83"/>
        <v/>
      </c>
      <c r="G802" s="5" t="str">
        <f>IF(INDEX('Afvalgegevens LMA'!$A$1:$BK$1003,RelGegevens!$A802+'Data LMA'!$A$2,RelGegevens!G$2)="","",INDEX('Afvalgegevens LMA'!$A$1:$BK$1003,RelGegevens!$A802+'Data LMA'!$A$2,RelGegevens!G$2))</f>
        <v/>
      </c>
      <c r="H802" s="5" t="str">
        <f>IF(INDEX('Afvalgegevens LMA'!$A$1:$BK$1003,RelGegevens!$A802+'Data LMA'!$A$2,RelGegevens!H$2)="","",INDEX('Afvalgegevens LMA'!$A$1:$BK$1003,RelGegevens!$A802+'Data LMA'!$A$2,RelGegevens!H$2))</f>
        <v/>
      </c>
      <c r="I802" s="5" t="str">
        <f>IF(INDEX('Afvalgegevens LMA'!$A$1:$BK$1003,RelGegevens!$A802+'Data LMA'!$A$2,RelGegevens!I$2)="","",INDEX('Afvalgegevens LMA'!$A$1:$BK$1003,RelGegevens!$A802+'Data LMA'!$A$2,RelGegevens!I$2))</f>
        <v/>
      </c>
      <c r="J802" s="5" t="str">
        <f>IF(INDEX('Afvalgegevens LMA'!$A$1:$BK$1003,RelGegevens!$A802+'Data LMA'!$A$2,RelGegevens!J$2)="","",INDEX('Afvalgegevens LMA'!$A$1:$BK$1003,RelGegevens!$A802+'Data LMA'!$A$2,RelGegevens!J$2))</f>
        <v/>
      </c>
      <c r="K802" s="5" t="str">
        <f>IF(INDEX('Afvalgegevens LMA'!$A$1:$BK$1003,RelGegevens!$A802+'Data LMA'!$A$2,RelGegevens!K$2)="","",INDEX('Afvalgegevens LMA'!$A$1:$BK$1003,RelGegevens!$A802+'Data LMA'!$A$2,RelGegevens!K$2))</f>
        <v/>
      </c>
      <c r="L802" s="5" t="str">
        <f>IF(INDEX('Afvalgegevens LMA'!$A$1:$BK$1003,RelGegevens!$A802+'Data LMA'!$A$2,RelGegevens!L$2)="","",INDEX('Afvalgegevens LMA'!$A$1:$BK$1003,RelGegevens!$A802+'Data LMA'!$A$2,RelGegevens!L$2))</f>
        <v/>
      </c>
      <c r="M802" s="5" t="str">
        <f>IF(INDEX('Afvalgegevens LMA'!$A$1:$BK$1003,RelGegevens!$A802+'Data LMA'!$A$2,RelGegevens!M$2)="","",INDEX('Afvalgegevens LMA'!$A$1:$BK$1003,RelGegevens!$A802+'Data LMA'!$A$2,RelGegevens!M$2))</f>
        <v/>
      </c>
    </row>
    <row r="803" spans="1:13" x14ac:dyDescent="0.25">
      <c r="A803" s="8">
        <f t="shared" si="78"/>
        <v>801</v>
      </c>
      <c r="B803" s="8" t="str">
        <f t="shared" si="79"/>
        <v/>
      </c>
      <c r="C803" s="8" t="str">
        <f t="shared" si="80"/>
        <v/>
      </c>
      <c r="D803" s="5">
        <f t="shared" si="81"/>
        <v>-1</v>
      </c>
      <c r="E803" s="5">
        <f t="shared" si="82"/>
        <v>-1</v>
      </c>
      <c r="F803" s="5" t="str">
        <f t="shared" si="83"/>
        <v/>
      </c>
      <c r="G803" s="5" t="str">
        <f>IF(INDEX('Afvalgegevens LMA'!$A$1:$BK$1003,RelGegevens!$A803+'Data LMA'!$A$2,RelGegevens!G$2)="","",INDEX('Afvalgegevens LMA'!$A$1:$BK$1003,RelGegevens!$A803+'Data LMA'!$A$2,RelGegevens!G$2))</f>
        <v/>
      </c>
      <c r="H803" s="5" t="str">
        <f>IF(INDEX('Afvalgegevens LMA'!$A$1:$BK$1003,RelGegevens!$A803+'Data LMA'!$A$2,RelGegevens!H$2)="","",INDEX('Afvalgegevens LMA'!$A$1:$BK$1003,RelGegevens!$A803+'Data LMA'!$A$2,RelGegevens!H$2))</f>
        <v/>
      </c>
      <c r="I803" s="5" t="str">
        <f>IF(INDEX('Afvalgegevens LMA'!$A$1:$BK$1003,RelGegevens!$A803+'Data LMA'!$A$2,RelGegevens!I$2)="","",INDEX('Afvalgegevens LMA'!$A$1:$BK$1003,RelGegevens!$A803+'Data LMA'!$A$2,RelGegevens!I$2))</f>
        <v/>
      </c>
      <c r="J803" s="5" t="str">
        <f>IF(INDEX('Afvalgegevens LMA'!$A$1:$BK$1003,RelGegevens!$A803+'Data LMA'!$A$2,RelGegevens!J$2)="","",INDEX('Afvalgegevens LMA'!$A$1:$BK$1003,RelGegevens!$A803+'Data LMA'!$A$2,RelGegevens!J$2))</f>
        <v/>
      </c>
      <c r="K803" s="5" t="str">
        <f>IF(INDEX('Afvalgegevens LMA'!$A$1:$BK$1003,RelGegevens!$A803+'Data LMA'!$A$2,RelGegevens!K$2)="","",INDEX('Afvalgegevens LMA'!$A$1:$BK$1003,RelGegevens!$A803+'Data LMA'!$A$2,RelGegevens!K$2))</f>
        <v/>
      </c>
      <c r="L803" s="5" t="str">
        <f>IF(INDEX('Afvalgegevens LMA'!$A$1:$BK$1003,RelGegevens!$A803+'Data LMA'!$A$2,RelGegevens!L$2)="","",INDEX('Afvalgegevens LMA'!$A$1:$BK$1003,RelGegevens!$A803+'Data LMA'!$A$2,RelGegevens!L$2))</f>
        <v/>
      </c>
      <c r="M803" s="5" t="str">
        <f>IF(INDEX('Afvalgegevens LMA'!$A$1:$BK$1003,RelGegevens!$A803+'Data LMA'!$A$2,RelGegevens!M$2)="","",INDEX('Afvalgegevens LMA'!$A$1:$BK$1003,RelGegevens!$A803+'Data LMA'!$A$2,RelGegevens!M$2))</f>
        <v/>
      </c>
    </row>
    <row r="804" spans="1:13" x14ac:dyDescent="0.25">
      <c r="A804" s="8">
        <f t="shared" si="78"/>
        <v>802</v>
      </c>
      <c r="B804" s="8" t="str">
        <f t="shared" si="79"/>
        <v/>
      </c>
      <c r="C804" s="8" t="str">
        <f t="shared" si="80"/>
        <v/>
      </c>
      <c r="D804" s="5">
        <f t="shared" si="81"/>
        <v>-1</v>
      </c>
      <c r="E804" s="5">
        <f t="shared" si="82"/>
        <v>-1</v>
      </c>
      <c r="F804" s="5" t="str">
        <f t="shared" si="83"/>
        <v/>
      </c>
      <c r="G804" s="5" t="str">
        <f>IF(INDEX('Afvalgegevens LMA'!$A$1:$BK$1003,RelGegevens!$A804+'Data LMA'!$A$2,RelGegevens!G$2)="","",INDEX('Afvalgegevens LMA'!$A$1:$BK$1003,RelGegevens!$A804+'Data LMA'!$A$2,RelGegevens!G$2))</f>
        <v/>
      </c>
      <c r="H804" s="5" t="str">
        <f>IF(INDEX('Afvalgegevens LMA'!$A$1:$BK$1003,RelGegevens!$A804+'Data LMA'!$A$2,RelGegevens!H$2)="","",INDEX('Afvalgegevens LMA'!$A$1:$BK$1003,RelGegevens!$A804+'Data LMA'!$A$2,RelGegevens!H$2))</f>
        <v/>
      </c>
      <c r="I804" s="5" t="str">
        <f>IF(INDEX('Afvalgegevens LMA'!$A$1:$BK$1003,RelGegevens!$A804+'Data LMA'!$A$2,RelGegevens!I$2)="","",INDEX('Afvalgegevens LMA'!$A$1:$BK$1003,RelGegevens!$A804+'Data LMA'!$A$2,RelGegevens!I$2))</f>
        <v/>
      </c>
      <c r="J804" s="5" t="str">
        <f>IF(INDEX('Afvalgegevens LMA'!$A$1:$BK$1003,RelGegevens!$A804+'Data LMA'!$A$2,RelGegevens!J$2)="","",INDEX('Afvalgegevens LMA'!$A$1:$BK$1003,RelGegevens!$A804+'Data LMA'!$A$2,RelGegevens!J$2))</f>
        <v/>
      </c>
      <c r="K804" s="5" t="str">
        <f>IF(INDEX('Afvalgegevens LMA'!$A$1:$BK$1003,RelGegevens!$A804+'Data LMA'!$A$2,RelGegevens!K$2)="","",INDEX('Afvalgegevens LMA'!$A$1:$BK$1003,RelGegevens!$A804+'Data LMA'!$A$2,RelGegevens!K$2))</f>
        <v/>
      </c>
      <c r="L804" s="5" t="str">
        <f>IF(INDEX('Afvalgegevens LMA'!$A$1:$BK$1003,RelGegevens!$A804+'Data LMA'!$A$2,RelGegevens!L$2)="","",INDEX('Afvalgegevens LMA'!$A$1:$BK$1003,RelGegevens!$A804+'Data LMA'!$A$2,RelGegevens!L$2))</f>
        <v/>
      </c>
      <c r="M804" s="5" t="str">
        <f>IF(INDEX('Afvalgegevens LMA'!$A$1:$BK$1003,RelGegevens!$A804+'Data LMA'!$A$2,RelGegevens!M$2)="","",INDEX('Afvalgegevens LMA'!$A$1:$BK$1003,RelGegevens!$A804+'Data LMA'!$A$2,RelGegevens!M$2))</f>
        <v/>
      </c>
    </row>
    <row r="805" spans="1:13" x14ac:dyDescent="0.25">
      <c r="A805" s="8">
        <f t="shared" si="78"/>
        <v>803</v>
      </c>
      <c r="B805" s="8" t="str">
        <f t="shared" si="79"/>
        <v/>
      </c>
      <c r="C805" s="8" t="str">
        <f t="shared" si="80"/>
        <v/>
      </c>
      <c r="D805" s="5">
        <f t="shared" si="81"/>
        <v>-1</v>
      </c>
      <c r="E805" s="5">
        <f t="shared" si="82"/>
        <v>-1</v>
      </c>
      <c r="F805" s="5" t="str">
        <f t="shared" si="83"/>
        <v/>
      </c>
      <c r="G805" s="5" t="str">
        <f>IF(INDEX('Afvalgegevens LMA'!$A$1:$BK$1003,RelGegevens!$A805+'Data LMA'!$A$2,RelGegevens!G$2)="","",INDEX('Afvalgegevens LMA'!$A$1:$BK$1003,RelGegevens!$A805+'Data LMA'!$A$2,RelGegevens!G$2))</f>
        <v/>
      </c>
      <c r="H805" s="5" t="str">
        <f>IF(INDEX('Afvalgegevens LMA'!$A$1:$BK$1003,RelGegevens!$A805+'Data LMA'!$A$2,RelGegevens!H$2)="","",INDEX('Afvalgegevens LMA'!$A$1:$BK$1003,RelGegevens!$A805+'Data LMA'!$A$2,RelGegevens!H$2))</f>
        <v/>
      </c>
      <c r="I805" s="5" t="str">
        <f>IF(INDEX('Afvalgegevens LMA'!$A$1:$BK$1003,RelGegevens!$A805+'Data LMA'!$A$2,RelGegevens!I$2)="","",INDEX('Afvalgegevens LMA'!$A$1:$BK$1003,RelGegevens!$A805+'Data LMA'!$A$2,RelGegevens!I$2))</f>
        <v/>
      </c>
      <c r="J805" s="5" t="str">
        <f>IF(INDEX('Afvalgegevens LMA'!$A$1:$BK$1003,RelGegevens!$A805+'Data LMA'!$A$2,RelGegevens!J$2)="","",INDEX('Afvalgegevens LMA'!$A$1:$BK$1003,RelGegevens!$A805+'Data LMA'!$A$2,RelGegevens!J$2))</f>
        <v/>
      </c>
      <c r="K805" s="5" t="str">
        <f>IF(INDEX('Afvalgegevens LMA'!$A$1:$BK$1003,RelGegevens!$A805+'Data LMA'!$A$2,RelGegevens!K$2)="","",INDEX('Afvalgegevens LMA'!$A$1:$BK$1003,RelGegevens!$A805+'Data LMA'!$A$2,RelGegevens!K$2))</f>
        <v/>
      </c>
      <c r="L805" s="5" t="str">
        <f>IF(INDEX('Afvalgegevens LMA'!$A$1:$BK$1003,RelGegevens!$A805+'Data LMA'!$A$2,RelGegevens!L$2)="","",INDEX('Afvalgegevens LMA'!$A$1:$BK$1003,RelGegevens!$A805+'Data LMA'!$A$2,RelGegevens!L$2))</f>
        <v/>
      </c>
      <c r="M805" s="5" t="str">
        <f>IF(INDEX('Afvalgegevens LMA'!$A$1:$BK$1003,RelGegevens!$A805+'Data LMA'!$A$2,RelGegevens!M$2)="","",INDEX('Afvalgegevens LMA'!$A$1:$BK$1003,RelGegevens!$A805+'Data LMA'!$A$2,RelGegevens!M$2))</f>
        <v/>
      </c>
    </row>
    <row r="806" spans="1:13" x14ac:dyDescent="0.25">
      <c r="A806" s="8">
        <f t="shared" si="78"/>
        <v>804</v>
      </c>
      <c r="B806" s="8" t="str">
        <f t="shared" si="79"/>
        <v/>
      </c>
      <c r="C806" s="8" t="str">
        <f t="shared" si="80"/>
        <v/>
      </c>
      <c r="D806" s="5">
        <f t="shared" si="81"/>
        <v>-1</v>
      </c>
      <c r="E806" s="5">
        <f t="shared" si="82"/>
        <v>-1</v>
      </c>
      <c r="F806" s="5" t="str">
        <f t="shared" si="83"/>
        <v/>
      </c>
      <c r="G806" s="5" t="str">
        <f>IF(INDEX('Afvalgegevens LMA'!$A$1:$BK$1003,RelGegevens!$A806+'Data LMA'!$A$2,RelGegevens!G$2)="","",INDEX('Afvalgegevens LMA'!$A$1:$BK$1003,RelGegevens!$A806+'Data LMA'!$A$2,RelGegevens!G$2))</f>
        <v/>
      </c>
      <c r="H806" s="5" t="str">
        <f>IF(INDEX('Afvalgegevens LMA'!$A$1:$BK$1003,RelGegevens!$A806+'Data LMA'!$A$2,RelGegevens!H$2)="","",INDEX('Afvalgegevens LMA'!$A$1:$BK$1003,RelGegevens!$A806+'Data LMA'!$A$2,RelGegevens!H$2))</f>
        <v/>
      </c>
      <c r="I806" s="5" t="str">
        <f>IF(INDEX('Afvalgegevens LMA'!$A$1:$BK$1003,RelGegevens!$A806+'Data LMA'!$A$2,RelGegevens!I$2)="","",INDEX('Afvalgegevens LMA'!$A$1:$BK$1003,RelGegevens!$A806+'Data LMA'!$A$2,RelGegevens!I$2))</f>
        <v/>
      </c>
      <c r="J806" s="5" t="str">
        <f>IF(INDEX('Afvalgegevens LMA'!$A$1:$BK$1003,RelGegevens!$A806+'Data LMA'!$A$2,RelGegevens!J$2)="","",INDEX('Afvalgegevens LMA'!$A$1:$BK$1003,RelGegevens!$A806+'Data LMA'!$A$2,RelGegevens!J$2))</f>
        <v/>
      </c>
      <c r="K806" s="5" t="str">
        <f>IF(INDEX('Afvalgegevens LMA'!$A$1:$BK$1003,RelGegevens!$A806+'Data LMA'!$A$2,RelGegevens!K$2)="","",INDEX('Afvalgegevens LMA'!$A$1:$BK$1003,RelGegevens!$A806+'Data LMA'!$A$2,RelGegevens!K$2))</f>
        <v/>
      </c>
      <c r="L806" s="5" t="str">
        <f>IF(INDEX('Afvalgegevens LMA'!$A$1:$BK$1003,RelGegevens!$A806+'Data LMA'!$A$2,RelGegevens!L$2)="","",INDEX('Afvalgegevens LMA'!$A$1:$BK$1003,RelGegevens!$A806+'Data LMA'!$A$2,RelGegevens!L$2))</f>
        <v/>
      </c>
      <c r="M806" s="5" t="str">
        <f>IF(INDEX('Afvalgegevens LMA'!$A$1:$BK$1003,RelGegevens!$A806+'Data LMA'!$A$2,RelGegevens!M$2)="","",INDEX('Afvalgegevens LMA'!$A$1:$BK$1003,RelGegevens!$A806+'Data LMA'!$A$2,RelGegevens!M$2))</f>
        <v/>
      </c>
    </row>
    <row r="807" spans="1:13" x14ac:dyDescent="0.25">
      <c r="A807" s="8">
        <f t="shared" si="78"/>
        <v>805</v>
      </c>
      <c r="B807" s="8" t="str">
        <f t="shared" si="79"/>
        <v/>
      </c>
      <c r="C807" s="8" t="str">
        <f t="shared" si="80"/>
        <v/>
      </c>
      <c r="D807" s="5">
        <f t="shared" si="81"/>
        <v>-1</v>
      </c>
      <c r="E807" s="5">
        <f t="shared" si="82"/>
        <v>-1</v>
      </c>
      <c r="F807" s="5" t="str">
        <f t="shared" si="83"/>
        <v/>
      </c>
      <c r="G807" s="5" t="str">
        <f>IF(INDEX('Afvalgegevens LMA'!$A$1:$BK$1003,RelGegevens!$A807+'Data LMA'!$A$2,RelGegevens!G$2)="","",INDEX('Afvalgegevens LMA'!$A$1:$BK$1003,RelGegevens!$A807+'Data LMA'!$A$2,RelGegevens!G$2))</f>
        <v/>
      </c>
      <c r="H807" s="5" t="str">
        <f>IF(INDEX('Afvalgegevens LMA'!$A$1:$BK$1003,RelGegevens!$A807+'Data LMA'!$A$2,RelGegevens!H$2)="","",INDEX('Afvalgegevens LMA'!$A$1:$BK$1003,RelGegevens!$A807+'Data LMA'!$A$2,RelGegevens!H$2))</f>
        <v/>
      </c>
      <c r="I807" s="5" t="str">
        <f>IF(INDEX('Afvalgegevens LMA'!$A$1:$BK$1003,RelGegevens!$A807+'Data LMA'!$A$2,RelGegevens!I$2)="","",INDEX('Afvalgegevens LMA'!$A$1:$BK$1003,RelGegevens!$A807+'Data LMA'!$A$2,RelGegevens!I$2))</f>
        <v/>
      </c>
      <c r="J807" s="5" t="str">
        <f>IF(INDEX('Afvalgegevens LMA'!$A$1:$BK$1003,RelGegevens!$A807+'Data LMA'!$A$2,RelGegevens!J$2)="","",INDEX('Afvalgegevens LMA'!$A$1:$BK$1003,RelGegevens!$A807+'Data LMA'!$A$2,RelGegevens!J$2))</f>
        <v/>
      </c>
      <c r="K807" s="5" t="str">
        <f>IF(INDEX('Afvalgegevens LMA'!$A$1:$BK$1003,RelGegevens!$A807+'Data LMA'!$A$2,RelGegevens!K$2)="","",INDEX('Afvalgegevens LMA'!$A$1:$BK$1003,RelGegevens!$A807+'Data LMA'!$A$2,RelGegevens!K$2))</f>
        <v/>
      </c>
      <c r="L807" s="5" t="str">
        <f>IF(INDEX('Afvalgegevens LMA'!$A$1:$BK$1003,RelGegevens!$A807+'Data LMA'!$A$2,RelGegevens!L$2)="","",INDEX('Afvalgegevens LMA'!$A$1:$BK$1003,RelGegevens!$A807+'Data LMA'!$A$2,RelGegevens!L$2))</f>
        <v/>
      </c>
      <c r="M807" s="5" t="str">
        <f>IF(INDEX('Afvalgegevens LMA'!$A$1:$BK$1003,RelGegevens!$A807+'Data LMA'!$A$2,RelGegevens!M$2)="","",INDEX('Afvalgegevens LMA'!$A$1:$BK$1003,RelGegevens!$A807+'Data LMA'!$A$2,RelGegevens!M$2))</f>
        <v/>
      </c>
    </row>
    <row r="808" spans="1:13" x14ac:dyDescent="0.25">
      <c r="A808" s="8">
        <f t="shared" si="78"/>
        <v>806</v>
      </c>
      <c r="B808" s="8" t="str">
        <f t="shared" si="79"/>
        <v/>
      </c>
      <c r="C808" s="8" t="str">
        <f t="shared" si="80"/>
        <v/>
      </c>
      <c r="D808" s="5">
        <f t="shared" si="81"/>
        <v>-1</v>
      </c>
      <c r="E808" s="5">
        <f t="shared" si="82"/>
        <v>-1</v>
      </c>
      <c r="F808" s="5" t="str">
        <f t="shared" si="83"/>
        <v/>
      </c>
      <c r="G808" s="5" t="str">
        <f>IF(INDEX('Afvalgegevens LMA'!$A$1:$BK$1003,RelGegevens!$A808+'Data LMA'!$A$2,RelGegevens!G$2)="","",INDEX('Afvalgegevens LMA'!$A$1:$BK$1003,RelGegevens!$A808+'Data LMA'!$A$2,RelGegevens!G$2))</f>
        <v/>
      </c>
      <c r="H808" s="5" t="str">
        <f>IF(INDEX('Afvalgegevens LMA'!$A$1:$BK$1003,RelGegevens!$A808+'Data LMA'!$A$2,RelGegevens!H$2)="","",INDEX('Afvalgegevens LMA'!$A$1:$BK$1003,RelGegevens!$A808+'Data LMA'!$A$2,RelGegevens!H$2))</f>
        <v/>
      </c>
      <c r="I808" s="5" t="str">
        <f>IF(INDEX('Afvalgegevens LMA'!$A$1:$BK$1003,RelGegevens!$A808+'Data LMA'!$A$2,RelGegevens!I$2)="","",INDEX('Afvalgegevens LMA'!$A$1:$BK$1003,RelGegevens!$A808+'Data LMA'!$A$2,RelGegevens!I$2))</f>
        <v/>
      </c>
      <c r="J808" s="5" t="str">
        <f>IF(INDEX('Afvalgegevens LMA'!$A$1:$BK$1003,RelGegevens!$A808+'Data LMA'!$A$2,RelGegevens!J$2)="","",INDEX('Afvalgegevens LMA'!$A$1:$BK$1003,RelGegevens!$A808+'Data LMA'!$A$2,RelGegevens!J$2))</f>
        <v/>
      </c>
      <c r="K808" s="5" t="str">
        <f>IF(INDEX('Afvalgegevens LMA'!$A$1:$BK$1003,RelGegevens!$A808+'Data LMA'!$A$2,RelGegevens!K$2)="","",INDEX('Afvalgegevens LMA'!$A$1:$BK$1003,RelGegevens!$A808+'Data LMA'!$A$2,RelGegevens!K$2))</f>
        <v/>
      </c>
      <c r="L808" s="5" t="str">
        <f>IF(INDEX('Afvalgegevens LMA'!$A$1:$BK$1003,RelGegevens!$A808+'Data LMA'!$A$2,RelGegevens!L$2)="","",INDEX('Afvalgegevens LMA'!$A$1:$BK$1003,RelGegevens!$A808+'Data LMA'!$A$2,RelGegevens!L$2))</f>
        <v/>
      </c>
      <c r="M808" s="5" t="str">
        <f>IF(INDEX('Afvalgegevens LMA'!$A$1:$BK$1003,RelGegevens!$A808+'Data LMA'!$A$2,RelGegevens!M$2)="","",INDEX('Afvalgegevens LMA'!$A$1:$BK$1003,RelGegevens!$A808+'Data LMA'!$A$2,RelGegevens!M$2))</f>
        <v/>
      </c>
    </row>
    <row r="809" spans="1:13" x14ac:dyDescent="0.25">
      <c r="A809" s="8">
        <f t="shared" si="78"/>
        <v>807</v>
      </c>
      <c r="B809" s="8" t="str">
        <f t="shared" si="79"/>
        <v/>
      </c>
      <c r="C809" s="8" t="str">
        <f t="shared" si="80"/>
        <v/>
      </c>
      <c r="D809" s="5">
        <f t="shared" si="81"/>
        <v>-1</v>
      </c>
      <c r="E809" s="5">
        <f t="shared" si="82"/>
        <v>-1</v>
      </c>
      <c r="F809" s="5" t="str">
        <f t="shared" si="83"/>
        <v/>
      </c>
      <c r="G809" s="5" t="str">
        <f>IF(INDEX('Afvalgegevens LMA'!$A$1:$BK$1003,RelGegevens!$A809+'Data LMA'!$A$2,RelGegevens!G$2)="","",INDEX('Afvalgegevens LMA'!$A$1:$BK$1003,RelGegevens!$A809+'Data LMA'!$A$2,RelGegevens!G$2))</f>
        <v/>
      </c>
      <c r="H809" s="5" t="str">
        <f>IF(INDEX('Afvalgegevens LMA'!$A$1:$BK$1003,RelGegevens!$A809+'Data LMA'!$A$2,RelGegevens!H$2)="","",INDEX('Afvalgegevens LMA'!$A$1:$BK$1003,RelGegevens!$A809+'Data LMA'!$A$2,RelGegevens!H$2))</f>
        <v/>
      </c>
      <c r="I809" s="5" t="str">
        <f>IF(INDEX('Afvalgegevens LMA'!$A$1:$BK$1003,RelGegevens!$A809+'Data LMA'!$A$2,RelGegevens!I$2)="","",INDEX('Afvalgegevens LMA'!$A$1:$BK$1003,RelGegevens!$A809+'Data LMA'!$A$2,RelGegevens!I$2))</f>
        <v/>
      </c>
      <c r="J809" s="5" t="str">
        <f>IF(INDEX('Afvalgegevens LMA'!$A$1:$BK$1003,RelGegevens!$A809+'Data LMA'!$A$2,RelGegevens!J$2)="","",INDEX('Afvalgegevens LMA'!$A$1:$BK$1003,RelGegevens!$A809+'Data LMA'!$A$2,RelGegevens!J$2))</f>
        <v/>
      </c>
      <c r="K809" s="5" t="str">
        <f>IF(INDEX('Afvalgegevens LMA'!$A$1:$BK$1003,RelGegevens!$A809+'Data LMA'!$A$2,RelGegevens!K$2)="","",INDEX('Afvalgegevens LMA'!$A$1:$BK$1003,RelGegevens!$A809+'Data LMA'!$A$2,RelGegevens!K$2))</f>
        <v/>
      </c>
      <c r="L809" s="5" t="str">
        <f>IF(INDEX('Afvalgegevens LMA'!$A$1:$BK$1003,RelGegevens!$A809+'Data LMA'!$A$2,RelGegevens!L$2)="","",INDEX('Afvalgegevens LMA'!$A$1:$BK$1003,RelGegevens!$A809+'Data LMA'!$A$2,RelGegevens!L$2))</f>
        <v/>
      </c>
      <c r="M809" s="5" t="str">
        <f>IF(INDEX('Afvalgegevens LMA'!$A$1:$BK$1003,RelGegevens!$A809+'Data LMA'!$A$2,RelGegevens!M$2)="","",INDEX('Afvalgegevens LMA'!$A$1:$BK$1003,RelGegevens!$A809+'Data LMA'!$A$2,RelGegevens!M$2))</f>
        <v/>
      </c>
    </row>
    <row r="810" spans="1:13" x14ac:dyDescent="0.25">
      <c r="A810" s="8">
        <f t="shared" si="78"/>
        <v>808</v>
      </c>
      <c r="B810" s="8" t="str">
        <f t="shared" si="79"/>
        <v/>
      </c>
      <c r="C810" s="8" t="str">
        <f t="shared" si="80"/>
        <v/>
      </c>
      <c r="D810" s="5">
        <f t="shared" si="81"/>
        <v>-1</v>
      </c>
      <c r="E810" s="5">
        <f t="shared" si="82"/>
        <v>-1</v>
      </c>
      <c r="F810" s="5" t="str">
        <f t="shared" si="83"/>
        <v/>
      </c>
      <c r="G810" s="5" t="str">
        <f>IF(INDEX('Afvalgegevens LMA'!$A$1:$BK$1003,RelGegevens!$A810+'Data LMA'!$A$2,RelGegevens!G$2)="","",INDEX('Afvalgegevens LMA'!$A$1:$BK$1003,RelGegevens!$A810+'Data LMA'!$A$2,RelGegevens!G$2))</f>
        <v/>
      </c>
      <c r="H810" s="5" t="str">
        <f>IF(INDEX('Afvalgegevens LMA'!$A$1:$BK$1003,RelGegevens!$A810+'Data LMA'!$A$2,RelGegevens!H$2)="","",INDEX('Afvalgegevens LMA'!$A$1:$BK$1003,RelGegevens!$A810+'Data LMA'!$A$2,RelGegevens!H$2))</f>
        <v/>
      </c>
      <c r="I810" s="5" t="str">
        <f>IF(INDEX('Afvalgegevens LMA'!$A$1:$BK$1003,RelGegevens!$A810+'Data LMA'!$A$2,RelGegevens!I$2)="","",INDEX('Afvalgegevens LMA'!$A$1:$BK$1003,RelGegevens!$A810+'Data LMA'!$A$2,RelGegevens!I$2))</f>
        <v/>
      </c>
      <c r="J810" s="5" t="str">
        <f>IF(INDEX('Afvalgegevens LMA'!$A$1:$BK$1003,RelGegevens!$A810+'Data LMA'!$A$2,RelGegevens!J$2)="","",INDEX('Afvalgegevens LMA'!$A$1:$BK$1003,RelGegevens!$A810+'Data LMA'!$A$2,RelGegevens!J$2))</f>
        <v/>
      </c>
      <c r="K810" s="5" t="str">
        <f>IF(INDEX('Afvalgegevens LMA'!$A$1:$BK$1003,RelGegevens!$A810+'Data LMA'!$A$2,RelGegevens!K$2)="","",INDEX('Afvalgegevens LMA'!$A$1:$BK$1003,RelGegevens!$A810+'Data LMA'!$A$2,RelGegevens!K$2))</f>
        <v/>
      </c>
      <c r="L810" s="5" t="str">
        <f>IF(INDEX('Afvalgegevens LMA'!$A$1:$BK$1003,RelGegevens!$A810+'Data LMA'!$A$2,RelGegevens!L$2)="","",INDEX('Afvalgegevens LMA'!$A$1:$BK$1003,RelGegevens!$A810+'Data LMA'!$A$2,RelGegevens!L$2))</f>
        <v/>
      </c>
      <c r="M810" s="5" t="str">
        <f>IF(INDEX('Afvalgegevens LMA'!$A$1:$BK$1003,RelGegevens!$A810+'Data LMA'!$A$2,RelGegevens!M$2)="","",INDEX('Afvalgegevens LMA'!$A$1:$BK$1003,RelGegevens!$A810+'Data LMA'!$A$2,RelGegevens!M$2))</f>
        <v/>
      </c>
    </row>
    <row r="811" spans="1:13" x14ac:dyDescent="0.25">
      <c r="A811" s="8">
        <f t="shared" si="78"/>
        <v>809</v>
      </c>
      <c r="B811" s="8" t="str">
        <f t="shared" si="79"/>
        <v/>
      </c>
      <c r="C811" s="8" t="str">
        <f t="shared" si="80"/>
        <v/>
      </c>
      <c r="D811" s="5">
        <f t="shared" si="81"/>
        <v>-1</v>
      </c>
      <c r="E811" s="5">
        <f t="shared" si="82"/>
        <v>-1</v>
      </c>
      <c r="F811" s="5" t="str">
        <f t="shared" si="83"/>
        <v/>
      </c>
      <c r="G811" s="5" t="str">
        <f>IF(INDEX('Afvalgegevens LMA'!$A$1:$BK$1003,RelGegevens!$A811+'Data LMA'!$A$2,RelGegevens!G$2)="","",INDEX('Afvalgegevens LMA'!$A$1:$BK$1003,RelGegevens!$A811+'Data LMA'!$A$2,RelGegevens!G$2))</f>
        <v/>
      </c>
      <c r="H811" s="5" t="str">
        <f>IF(INDEX('Afvalgegevens LMA'!$A$1:$BK$1003,RelGegevens!$A811+'Data LMA'!$A$2,RelGegevens!H$2)="","",INDEX('Afvalgegevens LMA'!$A$1:$BK$1003,RelGegevens!$A811+'Data LMA'!$A$2,RelGegevens!H$2))</f>
        <v/>
      </c>
      <c r="I811" s="5" t="str">
        <f>IF(INDEX('Afvalgegevens LMA'!$A$1:$BK$1003,RelGegevens!$A811+'Data LMA'!$A$2,RelGegevens!I$2)="","",INDEX('Afvalgegevens LMA'!$A$1:$BK$1003,RelGegevens!$A811+'Data LMA'!$A$2,RelGegevens!I$2))</f>
        <v/>
      </c>
      <c r="J811" s="5" t="str">
        <f>IF(INDEX('Afvalgegevens LMA'!$A$1:$BK$1003,RelGegevens!$A811+'Data LMA'!$A$2,RelGegevens!J$2)="","",INDEX('Afvalgegevens LMA'!$A$1:$BK$1003,RelGegevens!$A811+'Data LMA'!$A$2,RelGegevens!J$2))</f>
        <v/>
      </c>
      <c r="K811" s="5" t="str">
        <f>IF(INDEX('Afvalgegevens LMA'!$A$1:$BK$1003,RelGegevens!$A811+'Data LMA'!$A$2,RelGegevens!K$2)="","",INDEX('Afvalgegevens LMA'!$A$1:$BK$1003,RelGegevens!$A811+'Data LMA'!$A$2,RelGegevens!K$2))</f>
        <v/>
      </c>
      <c r="L811" s="5" t="str">
        <f>IF(INDEX('Afvalgegevens LMA'!$A$1:$BK$1003,RelGegevens!$A811+'Data LMA'!$A$2,RelGegevens!L$2)="","",INDEX('Afvalgegevens LMA'!$A$1:$BK$1003,RelGegevens!$A811+'Data LMA'!$A$2,RelGegevens!L$2))</f>
        <v/>
      </c>
      <c r="M811" s="5" t="str">
        <f>IF(INDEX('Afvalgegevens LMA'!$A$1:$BK$1003,RelGegevens!$A811+'Data LMA'!$A$2,RelGegevens!M$2)="","",INDEX('Afvalgegevens LMA'!$A$1:$BK$1003,RelGegevens!$A811+'Data LMA'!$A$2,RelGegevens!M$2))</f>
        <v/>
      </c>
    </row>
    <row r="812" spans="1:13" x14ac:dyDescent="0.25">
      <c r="A812" s="8">
        <f t="shared" si="78"/>
        <v>810</v>
      </c>
      <c r="B812" s="8" t="str">
        <f t="shared" si="79"/>
        <v/>
      </c>
      <c r="C812" s="8" t="str">
        <f t="shared" si="80"/>
        <v/>
      </c>
      <c r="D812" s="5">
        <f t="shared" si="81"/>
        <v>-1</v>
      </c>
      <c r="E812" s="5">
        <f t="shared" si="82"/>
        <v>-1</v>
      </c>
      <c r="F812" s="5" t="str">
        <f t="shared" si="83"/>
        <v/>
      </c>
      <c r="G812" s="5" t="str">
        <f>IF(INDEX('Afvalgegevens LMA'!$A$1:$BK$1003,RelGegevens!$A812+'Data LMA'!$A$2,RelGegevens!G$2)="","",INDEX('Afvalgegevens LMA'!$A$1:$BK$1003,RelGegevens!$A812+'Data LMA'!$A$2,RelGegevens!G$2))</f>
        <v/>
      </c>
      <c r="H812" s="5" t="str">
        <f>IF(INDEX('Afvalgegevens LMA'!$A$1:$BK$1003,RelGegevens!$A812+'Data LMA'!$A$2,RelGegevens!H$2)="","",INDEX('Afvalgegevens LMA'!$A$1:$BK$1003,RelGegevens!$A812+'Data LMA'!$A$2,RelGegevens!H$2))</f>
        <v/>
      </c>
      <c r="I812" s="5" t="str">
        <f>IF(INDEX('Afvalgegevens LMA'!$A$1:$BK$1003,RelGegevens!$A812+'Data LMA'!$A$2,RelGegevens!I$2)="","",INDEX('Afvalgegevens LMA'!$A$1:$BK$1003,RelGegevens!$A812+'Data LMA'!$A$2,RelGegevens!I$2))</f>
        <v/>
      </c>
      <c r="J812" s="5" t="str">
        <f>IF(INDEX('Afvalgegevens LMA'!$A$1:$BK$1003,RelGegevens!$A812+'Data LMA'!$A$2,RelGegevens!J$2)="","",INDEX('Afvalgegevens LMA'!$A$1:$BK$1003,RelGegevens!$A812+'Data LMA'!$A$2,RelGegevens!J$2))</f>
        <v/>
      </c>
      <c r="K812" s="5" t="str">
        <f>IF(INDEX('Afvalgegevens LMA'!$A$1:$BK$1003,RelGegevens!$A812+'Data LMA'!$A$2,RelGegevens!K$2)="","",INDEX('Afvalgegevens LMA'!$A$1:$BK$1003,RelGegevens!$A812+'Data LMA'!$A$2,RelGegevens!K$2))</f>
        <v/>
      </c>
      <c r="L812" s="5" t="str">
        <f>IF(INDEX('Afvalgegevens LMA'!$A$1:$BK$1003,RelGegevens!$A812+'Data LMA'!$A$2,RelGegevens!L$2)="","",INDEX('Afvalgegevens LMA'!$A$1:$BK$1003,RelGegevens!$A812+'Data LMA'!$A$2,RelGegevens!L$2))</f>
        <v/>
      </c>
      <c r="M812" s="5" t="str">
        <f>IF(INDEX('Afvalgegevens LMA'!$A$1:$BK$1003,RelGegevens!$A812+'Data LMA'!$A$2,RelGegevens!M$2)="","",INDEX('Afvalgegevens LMA'!$A$1:$BK$1003,RelGegevens!$A812+'Data LMA'!$A$2,RelGegevens!M$2))</f>
        <v/>
      </c>
    </row>
    <row r="813" spans="1:13" x14ac:dyDescent="0.25">
      <c r="A813" s="8">
        <f t="shared" si="78"/>
        <v>811</v>
      </c>
      <c r="B813" s="8" t="str">
        <f t="shared" si="79"/>
        <v/>
      </c>
      <c r="C813" s="8" t="str">
        <f t="shared" si="80"/>
        <v/>
      </c>
      <c r="D813" s="5">
        <f t="shared" si="81"/>
        <v>-1</v>
      </c>
      <c r="E813" s="5">
        <f t="shared" si="82"/>
        <v>-1</v>
      </c>
      <c r="F813" s="5" t="str">
        <f t="shared" si="83"/>
        <v/>
      </c>
      <c r="G813" s="5" t="str">
        <f>IF(INDEX('Afvalgegevens LMA'!$A$1:$BK$1003,RelGegevens!$A813+'Data LMA'!$A$2,RelGegevens!G$2)="","",INDEX('Afvalgegevens LMA'!$A$1:$BK$1003,RelGegevens!$A813+'Data LMA'!$A$2,RelGegevens!G$2))</f>
        <v/>
      </c>
      <c r="H813" s="5" t="str">
        <f>IF(INDEX('Afvalgegevens LMA'!$A$1:$BK$1003,RelGegevens!$A813+'Data LMA'!$A$2,RelGegevens!H$2)="","",INDEX('Afvalgegevens LMA'!$A$1:$BK$1003,RelGegevens!$A813+'Data LMA'!$A$2,RelGegevens!H$2))</f>
        <v/>
      </c>
      <c r="I813" s="5" t="str">
        <f>IF(INDEX('Afvalgegevens LMA'!$A$1:$BK$1003,RelGegevens!$A813+'Data LMA'!$A$2,RelGegevens!I$2)="","",INDEX('Afvalgegevens LMA'!$A$1:$BK$1003,RelGegevens!$A813+'Data LMA'!$A$2,RelGegevens!I$2))</f>
        <v/>
      </c>
      <c r="J813" s="5" t="str">
        <f>IF(INDEX('Afvalgegevens LMA'!$A$1:$BK$1003,RelGegevens!$A813+'Data LMA'!$A$2,RelGegevens!J$2)="","",INDEX('Afvalgegevens LMA'!$A$1:$BK$1003,RelGegevens!$A813+'Data LMA'!$A$2,RelGegevens!J$2))</f>
        <v/>
      </c>
      <c r="K813" s="5" t="str">
        <f>IF(INDEX('Afvalgegevens LMA'!$A$1:$BK$1003,RelGegevens!$A813+'Data LMA'!$A$2,RelGegevens!K$2)="","",INDEX('Afvalgegevens LMA'!$A$1:$BK$1003,RelGegevens!$A813+'Data LMA'!$A$2,RelGegevens!K$2))</f>
        <v/>
      </c>
      <c r="L813" s="5" t="str">
        <f>IF(INDEX('Afvalgegevens LMA'!$A$1:$BK$1003,RelGegevens!$A813+'Data LMA'!$A$2,RelGegevens!L$2)="","",INDEX('Afvalgegevens LMA'!$A$1:$BK$1003,RelGegevens!$A813+'Data LMA'!$A$2,RelGegevens!L$2))</f>
        <v/>
      </c>
      <c r="M813" s="5" t="str">
        <f>IF(INDEX('Afvalgegevens LMA'!$A$1:$BK$1003,RelGegevens!$A813+'Data LMA'!$A$2,RelGegevens!M$2)="","",INDEX('Afvalgegevens LMA'!$A$1:$BK$1003,RelGegevens!$A813+'Data LMA'!$A$2,RelGegevens!M$2))</f>
        <v/>
      </c>
    </row>
    <row r="814" spans="1:13" x14ac:dyDescent="0.25">
      <c r="A814" s="8">
        <f t="shared" si="78"/>
        <v>812</v>
      </c>
      <c r="B814" s="8" t="str">
        <f t="shared" si="79"/>
        <v/>
      </c>
      <c r="C814" s="8" t="str">
        <f t="shared" si="80"/>
        <v/>
      </c>
      <c r="D814" s="5">
        <f t="shared" si="81"/>
        <v>-1</v>
      </c>
      <c r="E814" s="5">
        <f t="shared" si="82"/>
        <v>-1</v>
      </c>
      <c r="F814" s="5" t="str">
        <f t="shared" si="83"/>
        <v/>
      </c>
      <c r="G814" s="5" t="str">
        <f>IF(INDEX('Afvalgegevens LMA'!$A$1:$BK$1003,RelGegevens!$A814+'Data LMA'!$A$2,RelGegevens!G$2)="","",INDEX('Afvalgegevens LMA'!$A$1:$BK$1003,RelGegevens!$A814+'Data LMA'!$A$2,RelGegevens!G$2))</f>
        <v/>
      </c>
      <c r="H814" s="5" t="str">
        <f>IF(INDEX('Afvalgegevens LMA'!$A$1:$BK$1003,RelGegevens!$A814+'Data LMA'!$A$2,RelGegevens!H$2)="","",INDEX('Afvalgegevens LMA'!$A$1:$BK$1003,RelGegevens!$A814+'Data LMA'!$A$2,RelGegevens!H$2))</f>
        <v/>
      </c>
      <c r="I814" s="5" t="str">
        <f>IF(INDEX('Afvalgegevens LMA'!$A$1:$BK$1003,RelGegevens!$A814+'Data LMA'!$A$2,RelGegevens!I$2)="","",INDEX('Afvalgegevens LMA'!$A$1:$BK$1003,RelGegevens!$A814+'Data LMA'!$A$2,RelGegevens!I$2))</f>
        <v/>
      </c>
      <c r="J814" s="5" t="str">
        <f>IF(INDEX('Afvalgegevens LMA'!$A$1:$BK$1003,RelGegevens!$A814+'Data LMA'!$A$2,RelGegevens!J$2)="","",INDEX('Afvalgegevens LMA'!$A$1:$BK$1003,RelGegevens!$A814+'Data LMA'!$A$2,RelGegevens!J$2))</f>
        <v/>
      </c>
      <c r="K814" s="5" t="str">
        <f>IF(INDEX('Afvalgegevens LMA'!$A$1:$BK$1003,RelGegevens!$A814+'Data LMA'!$A$2,RelGegevens!K$2)="","",INDEX('Afvalgegevens LMA'!$A$1:$BK$1003,RelGegevens!$A814+'Data LMA'!$A$2,RelGegevens!K$2))</f>
        <v/>
      </c>
      <c r="L814" s="5" t="str">
        <f>IF(INDEX('Afvalgegevens LMA'!$A$1:$BK$1003,RelGegevens!$A814+'Data LMA'!$A$2,RelGegevens!L$2)="","",INDEX('Afvalgegevens LMA'!$A$1:$BK$1003,RelGegevens!$A814+'Data LMA'!$A$2,RelGegevens!L$2))</f>
        <v/>
      </c>
      <c r="M814" s="5" t="str">
        <f>IF(INDEX('Afvalgegevens LMA'!$A$1:$BK$1003,RelGegevens!$A814+'Data LMA'!$A$2,RelGegevens!M$2)="","",INDEX('Afvalgegevens LMA'!$A$1:$BK$1003,RelGegevens!$A814+'Data LMA'!$A$2,RelGegevens!M$2))</f>
        <v/>
      </c>
    </row>
    <row r="815" spans="1:13" x14ac:dyDescent="0.25">
      <c r="A815" s="8">
        <f t="shared" si="78"/>
        <v>813</v>
      </c>
      <c r="B815" s="8" t="str">
        <f t="shared" si="79"/>
        <v/>
      </c>
      <c r="C815" s="8" t="str">
        <f t="shared" si="80"/>
        <v/>
      </c>
      <c r="D815" s="5">
        <f t="shared" si="81"/>
        <v>-1</v>
      </c>
      <c r="E815" s="5">
        <f t="shared" si="82"/>
        <v>-1</v>
      </c>
      <c r="F815" s="5" t="str">
        <f t="shared" si="83"/>
        <v/>
      </c>
      <c r="G815" s="5" t="str">
        <f>IF(INDEX('Afvalgegevens LMA'!$A$1:$BK$1003,RelGegevens!$A815+'Data LMA'!$A$2,RelGegevens!G$2)="","",INDEX('Afvalgegevens LMA'!$A$1:$BK$1003,RelGegevens!$A815+'Data LMA'!$A$2,RelGegevens!G$2))</f>
        <v/>
      </c>
      <c r="H815" s="5" t="str">
        <f>IF(INDEX('Afvalgegevens LMA'!$A$1:$BK$1003,RelGegevens!$A815+'Data LMA'!$A$2,RelGegevens!H$2)="","",INDEX('Afvalgegevens LMA'!$A$1:$BK$1003,RelGegevens!$A815+'Data LMA'!$A$2,RelGegevens!H$2))</f>
        <v/>
      </c>
      <c r="I815" s="5" t="str">
        <f>IF(INDEX('Afvalgegevens LMA'!$A$1:$BK$1003,RelGegevens!$A815+'Data LMA'!$A$2,RelGegevens!I$2)="","",INDEX('Afvalgegevens LMA'!$A$1:$BK$1003,RelGegevens!$A815+'Data LMA'!$A$2,RelGegevens!I$2))</f>
        <v/>
      </c>
      <c r="J815" s="5" t="str">
        <f>IF(INDEX('Afvalgegevens LMA'!$A$1:$BK$1003,RelGegevens!$A815+'Data LMA'!$A$2,RelGegevens!J$2)="","",INDEX('Afvalgegevens LMA'!$A$1:$BK$1003,RelGegevens!$A815+'Data LMA'!$A$2,RelGegevens!J$2))</f>
        <v/>
      </c>
      <c r="K815" s="5" t="str">
        <f>IF(INDEX('Afvalgegevens LMA'!$A$1:$BK$1003,RelGegevens!$A815+'Data LMA'!$A$2,RelGegevens!K$2)="","",INDEX('Afvalgegevens LMA'!$A$1:$BK$1003,RelGegevens!$A815+'Data LMA'!$A$2,RelGegevens!K$2))</f>
        <v/>
      </c>
      <c r="L815" s="5" t="str">
        <f>IF(INDEX('Afvalgegevens LMA'!$A$1:$BK$1003,RelGegevens!$A815+'Data LMA'!$A$2,RelGegevens!L$2)="","",INDEX('Afvalgegevens LMA'!$A$1:$BK$1003,RelGegevens!$A815+'Data LMA'!$A$2,RelGegevens!L$2))</f>
        <v/>
      </c>
      <c r="M815" s="5" t="str">
        <f>IF(INDEX('Afvalgegevens LMA'!$A$1:$BK$1003,RelGegevens!$A815+'Data LMA'!$A$2,RelGegevens!M$2)="","",INDEX('Afvalgegevens LMA'!$A$1:$BK$1003,RelGegevens!$A815+'Data LMA'!$A$2,RelGegevens!M$2))</f>
        <v/>
      </c>
    </row>
    <row r="816" spans="1:13" x14ac:dyDescent="0.25">
      <c r="A816" s="8">
        <f t="shared" si="78"/>
        <v>814</v>
      </c>
      <c r="B816" s="8" t="str">
        <f t="shared" si="79"/>
        <v/>
      </c>
      <c r="C816" s="8" t="str">
        <f t="shared" si="80"/>
        <v/>
      </c>
      <c r="D816" s="5">
        <f t="shared" si="81"/>
        <v>-1</v>
      </c>
      <c r="E816" s="5">
        <f t="shared" si="82"/>
        <v>-1</v>
      </c>
      <c r="F816" s="5" t="str">
        <f t="shared" si="83"/>
        <v/>
      </c>
      <c r="G816" s="5" t="str">
        <f>IF(INDEX('Afvalgegevens LMA'!$A$1:$BK$1003,RelGegevens!$A816+'Data LMA'!$A$2,RelGegevens!G$2)="","",INDEX('Afvalgegevens LMA'!$A$1:$BK$1003,RelGegevens!$A816+'Data LMA'!$A$2,RelGegevens!G$2))</f>
        <v/>
      </c>
      <c r="H816" s="5" t="str">
        <f>IF(INDEX('Afvalgegevens LMA'!$A$1:$BK$1003,RelGegevens!$A816+'Data LMA'!$A$2,RelGegevens!H$2)="","",INDEX('Afvalgegevens LMA'!$A$1:$BK$1003,RelGegevens!$A816+'Data LMA'!$A$2,RelGegevens!H$2))</f>
        <v/>
      </c>
      <c r="I816" s="5" t="str">
        <f>IF(INDEX('Afvalgegevens LMA'!$A$1:$BK$1003,RelGegevens!$A816+'Data LMA'!$A$2,RelGegevens!I$2)="","",INDEX('Afvalgegevens LMA'!$A$1:$BK$1003,RelGegevens!$A816+'Data LMA'!$A$2,RelGegevens!I$2))</f>
        <v/>
      </c>
      <c r="J816" s="5" t="str">
        <f>IF(INDEX('Afvalgegevens LMA'!$A$1:$BK$1003,RelGegevens!$A816+'Data LMA'!$A$2,RelGegevens!J$2)="","",INDEX('Afvalgegevens LMA'!$A$1:$BK$1003,RelGegevens!$A816+'Data LMA'!$A$2,RelGegevens!J$2))</f>
        <v/>
      </c>
      <c r="K816" s="5" t="str">
        <f>IF(INDEX('Afvalgegevens LMA'!$A$1:$BK$1003,RelGegevens!$A816+'Data LMA'!$A$2,RelGegevens!K$2)="","",INDEX('Afvalgegevens LMA'!$A$1:$BK$1003,RelGegevens!$A816+'Data LMA'!$A$2,RelGegevens!K$2))</f>
        <v/>
      </c>
      <c r="L816" s="5" t="str">
        <f>IF(INDEX('Afvalgegevens LMA'!$A$1:$BK$1003,RelGegevens!$A816+'Data LMA'!$A$2,RelGegevens!L$2)="","",INDEX('Afvalgegevens LMA'!$A$1:$BK$1003,RelGegevens!$A816+'Data LMA'!$A$2,RelGegevens!L$2))</f>
        <v/>
      </c>
      <c r="M816" s="5" t="str">
        <f>IF(INDEX('Afvalgegevens LMA'!$A$1:$BK$1003,RelGegevens!$A816+'Data LMA'!$A$2,RelGegevens!M$2)="","",INDEX('Afvalgegevens LMA'!$A$1:$BK$1003,RelGegevens!$A816+'Data LMA'!$A$2,RelGegevens!M$2))</f>
        <v/>
      </c>
    </row>
    <row r="817" spans="1:13" x14ac:dyDescent="0.25">
      <c r="A817" s="8">
        <f t="shared" si="78"/>
        <v>815</v>
      </c>
      <c r="B817" s="8" t="str">
        <f t="shared" si="79"/>
        <v/>
      </c>
      <c r="C817" s="8" t="str">
        <f t="shared" si="80"/>
        <v/>
      </c>
      <c r="D817" s="5">
        <f t="shared" si="81"/>
        <v>-1</v>
      </c>
      <c r="E817" s="5">
        <f t="shared" si="82"/>
        <v>-1</v>
      </c>
      <c r="F817" s="5" t="str">
        <f t="shared" si="83"/>
        <v/>
      </c>
      <c r="G817" s="5" t="str">
        <f>IF(INDEX('Afvalgegevens LMA'!$A$1:$BK$1003,RelGegevens!$A817+'Data LMA'!$A$2,RelGegevens!G$2)="","",INDEX('Afvalgegevens LMA'!$A$1:$BK$1003,RelGegevens!$A817+'Data LMA'!$A$2,RelGegevens!G$2))</f>
        <v/>
      </c>
      <c r="H817" s="5" t="str">
        <f>IF(INDEX('Afvalgegevens LMA'!$A$1:$BK$1003,RelGegevens!$A817+'Data LMA'!$A$2,RelGegevens!H$2)="","",INDEX('Afvalgegevens LMA'!$A$1:$BK$1003,RelGegevens!$A817+'Data LMA'!$A$2,RelGegevens!H$2))</f>
        <v/>
      </c>
      <c r="I817" s="5" t="str">
        <f>IF(INDEX('Afvalgegevens LMA'!$A$1:$BK$1003,RelGegevens!$A817+'Data LMA'!$A$2,RelGegevens!I$2)="","",INDEX('Afvalgegevens LMA'!$A$1:$BK$1003,RelGegevens!$A817+'Data LMA'!$A$2,RelGegevens!I$2))</f>
        <v/>
      </c>
      <c r="J817" s="5" t="str">
        <f>IF(INDEX('Afvalgegevens LMA'!$A$1:$BK$1003,RelGegevens!$A817+'Data LMA'!$A$2,RelGegevens!J$2)="","",INDEX('Afvalgegevens LMA'!$A$1:$BK$1003,RelGegevens!$A817+'Data LMA'!$A$2,RelGegevens!J$2))</f>
        <v/>
      </c>
      <c r="K817" s="5" t="str">
        <f>IF(INDEX('Afvalgegevens LMA'!$A$1:$BK$1003,RelGegevens!$A817+'Data LMA'!$A$2,RelGegevens!K$2)="","",INDEX('Afvalgegevens LMA'!$A$1:$BK$1003,RelGegevens!$A817+'Data LMA'!$A$2,RelGegevens!K$2))</f>
        <v/>
      </c>
      <c r="L817" s="5" t="str">
        <f>IF(INDEX('Afvalgegevens LMA'!$A$1:$BK$1003,RelGegevens!$A817+'Data LMA'!$A$2,RelGegevens!L$2)="","",INDEX('Afvalgegevens LMA'!$A$1:$BK$1003,RelGegevens!$A817+'Data LMA'!$A$2,RelGegevens!L$2))</f>
        <v/>
      </c>
      <c r="M817" s="5" t="str">
        <f>IF(INDEX('Afvalgegevens LMA'!$A$1:$BK$1003,RelGegevens!$A817+'Data LMA'!$A$2,RelGegevens!M$2)="","",INDEX('Afvalgegevens LMA'!$A$1:$BK$1003,RelGegevens!$A817+'Data LMA'!$A$2,RelGegevens!M$2))</f>
        <v/>
      </c>
    </row>
    <row r="818" spans="1:13" x14ac:dyDescent="0.25">
      <c r="A818" s="8">
        <f t="shared" si="78"/>
        <v>816</v>
      </c>
      <c r="B818" s="8" t="str">
        <f t="shared" si="79"/>
        <v/>
      </c>
      <c r="C818" s="8" t="str">
        <f t="shared" si="80"/>
        <v/>
      </c>
      <c r="D818" s="5">
        <f t="shared" si="81"/>
        <v>-1</v>
      </c>
      <c r="E818" s="5">
        <f t="shared" si="82"/>
        <v>-1</v>
      </c>
      <c r="F818" s="5" t="str">
        <f t="shared" si="83"/>
        <v/>
      </c>
      <c r="G818" s="5" t="str">
        <f>IF(INDEX('Afvalgegevens LMA'!$A$1:$BK$1003,RelGegevens!$A818+'Data LMA'!$A$2,RelGegevens!G$2)="","",INDEX('Afvalgegevens LMA'!$A$1:$BK$1003,RelGegevens!$A818+'Data LMA'!$A$2,RelGegevens!G$2))</f>
        <v/>
      </c>
      <c r="H818" s="5" t="str">
        <f>IF(INDEX('Afvalgegevens LMA'!$A$1:$BK$1003,RelGegevens!$A818+'Data LMA'!$A$2,RelGegevens!H$2)="","",INDEX('Afvalgegevens LMA'!$A$1:$BK$1003,RelGegevens!$A818+'Data LMA'!$A$2,RelGegevens!H$2))</f>
        <v/>
      </c>
      <c r="I818" s="5" t="str">
        <f>IF(INDEX('Afvalgegevens LMA'!$A$1:$BK$1003,RelGegevens!$A818+'Data LMA'!$A$2,RelGegevens!I$2)="","",INDEX('Afvalgegevens LMA'!$A$1:$BK$1003,RelGegevens!$A818+'Data LMA'!$A$2,RelGegevens!I$2))</f>
        <v/>
      </c>
      <c r="J818" s="5" t="str">
        <f>IF(INDEX('Afvalgegevens LMA'!$A$1:$BK$1003,RelGegevens!$A818+'Data LMA'!$A$2,RelGegevens!J$2)="","",INDEX('Afvalgegevens LMA'!$A$1:$BK$1003,RelGegevens!$A818+'Data LMA'!$A$2,RelGegevens!J$2))</f>
        <v/>
      </c>
      <c r="K818" s="5" t="str">
        <f>IF(INDEX('Afvalgegevens LMA'!$A$1:$BK$1003,RelGegevens!$A818+'Data LMA'!$A$2,RelGegevens!K$2)="","",INDEX('Afvalgegevens LMA'!$A$1:$BK$1003,RelGegevens!$A818+'Data LMA'!$A$2,RelGegevens!K$2))</f>
        <v/>
      </c>
      <c r="L818" s="5" t="str">
        <f>IF(INDEX('Afvalgegevens LMA'!$A$1:$BK$1003,RelGegevens!$A818+'Data LMA'!$A$2,RelGegevens!L$2)="","",INDEX('Afvalgegevens LMA'!$A$1:$BK$1003,RelGegevens!$A818+'Data LMA'!$A$2,RelGegevens!L$2))</f>
        <v/>
      </c>
      <c r="M818" s="5" t="str">
        <f>IF(INDEX('Afvalgegevens LMA'!$A$1:$BK$1003,RelGegevens!$A818+'Data LMA'!$A$2,RelGegevens!M$2)="","",INDEX('Afvalgegevens LMA'!$A$1:$BK$1003,RelGegevens!$A818+'Data LMA'!$A$2,RelGegevens!M$2))</f>
        <v/>
      </c>
    </row>
    <row r="819" spans="1:13" x14ac:dyDescent="0.25">
      <c r="A819" s="8">
        <f t="shared" si="78"/>
        <v>817</v>
      </c>
      <c r="B819" s="8" t="str">
        <f t="shared" si="79"/>
        <v/>
      </c>
      <c r="C819" s="8" t="str">
        <f t="shared" si="80"/>
        <v/>
      </c>
      <c r="D819" s="5">
        <f t="shared" si="81"/>
        <v>-1</v>
      </c>
      <c r="E819" s="5">
        <f t="shared" si="82"/>
        <v>-1</v>
      </c>
      <c r="F819" s="5" t="str">
        <f t="shared" si="83"/>
        <v/>
      </c>
      <c r="G819" s="5" t="str">
        <f>IF(INDEX('Afvalgegevens LMA'!$A$1:$BK$1003,RelGegevens!$A819+'Data LMA'!$A$2,RelGegevens!G$2)="","",INDEX('Afvalgegevens LMA'!$A$1:$BK$1003,RelGegevens!$A819+'Data LMA'!$A$2,RelGegevens!G$2))</f>
        <v/>
      </c>
      <c r="H819" s="5" t="str">
        <f>IF(INDEX('Afvalgegevens LMA'!$A$1:$BK$1003,RelGegevens!$A819+'Data LMA'!$A$2,RelGegevens!H$2)="","",INDEX('Afvalgegevens LMA'!$A$1:$BK$1003,RelGegevens!$A819+'Data LMA'!$A$2,RelGegevens!H$2))</f>
        <v/>
      </c>
      <c r="I819" s="5" t="str">
        <f>IF(INDEX('Afvalgegevens LMA'!$A$1:$BK$1003,RelGegevens!$A819+'Data LMA'!$A$2,RelGegevens!I$2)="","",INDEX('Afvalgegevens LMA'!$A$1:$BK$1003,RelGegevens!$A819+'Data LMA'!$A$2,RelGegevens!I$2))</f>
        <v/>
      </c>
      <c r="J819" s="5" t="str">
        <f>IF(INDEX('Afvalgegevens LMA'!$A$1:$BK$1003,RelGegevens!$A819+'Data LMA'!$A$2,RelGegevens!J$2)="","",INDEX('Afvalgegevens LMA'!$A$1:$BK$1003,RelGegevens!$A819+'Data LMA'!$A$2,RelGegevens!J$2))</f>
        <v/>
      </c>
      <c r="K819" s="5" t="str">
        <f>IF(INDEX('Afvalgegevens LMA'!$A$1:$BK$1003,RelGegevens!$A819+'Data LMA'!$A$2,RelGegevens!K$2)="","",INDEX('Afvalgegevens LMA'!$A$1:$BK$1003,RelGegevens!$A819+'Data LMA'!$A$2,RelGegevens!K$2))</f>
        <v/>
      </c>
      <c r="L819" s="5" t="str">
        <f>IF(INDEX('Afvalgegevens LMA'!$A$1:$BK$1003,RelGegevens!$A819+'Data LMA'!$A$2,RelGegevens!L$2)="","",INDEX('Afvalgegevens LMA'!$A$1:$BK$1003,RelGegevens!$A819+'Data LMA'!$A$2,RelGegevens!L$2))</f>
        <v/>
      </c>
      <c r="M819" s="5" t="str">
        <f>IF(INDEX('Afvalgegevens LMA'!$A$1:$BK$1003,RelGegevens!$A819+'Data LMA'!$A$2,RelGegevens!M$2)="","",INDEX('Afvalgegevens LMA'!$A$1:$BK$1003,RelGegevens!$A819+'Data LMA'!$A$2,RelGegevens!M$2))</f>
        <v/>
      </c>
    </row>
    <row r="820" spans="1:13" x14ac:dyDescent="0.25">
      <c r="A820" s="8">
        <f t="shared" si="78"/>
        <v>818</v>
      </c>
      <c r="B820" s="8" t="str">
        <f t="shared" si="79"/>
        <v/>
      </c>
      <c r="C820" s="8" t="str">
        <f t="shared" si="80"/>
        <v/>
      </c>
      <c r="D820" s="5">
        <f t="shared" si="81"/>
        <v>-1</v>
      </c>
      <c r="E820" s="5">
        <f t="shared" si="82"/>
        <v>-1</v>
      </c>
      <c r="F820" s="5" t="str">
        <f t="shared" si="83"/>
        <v/>
      </c>
      <c r="G820" s="5" t="str">
        <f>IF(INDEX('Afvalgegevens LMA'!$A$1:$BK$1003,RelGegevens!$A820+'Data LMA'!$A$2,RelGegevens!G$2)="","",INDEX('Afvalgegevens LMA'!$A$1:$BK$1003,RelGegevens!$A820+'Data LMA'!$A$2,RelGegevens!G$2))</f>
        <v/>
      </c>
      <c r="H820" s="5" t="str">
        <f>IF(INDEX('Afvalgegevens LMA'!$A$1:$BK$1003,RelGegevens!$A820+'Data LMA'!$A$2,RelGegevens!H$2)="","",INDEX('Afvalgegevens LMA'!$A$1:$BK$1003,RelGegevens!$A820+'Data LMA'!$A$2,RelGegevens!H$2))</f>
        <v/>
      </c>
      <c r="I820" s="5" t="str">
        <f>IF(INDEX('Afvalgegevens LMA'!$A$1:$BK$1003,RelGegevens!$A820+'Data LMA'!$A$2,RelGegevens!I$2)="","",INDEX('Afvalgegevens LMA'!$A$1:$BK$1003,RelGegevens!$A820+'Data LMA'!$A$2,RelGegevens!I$2))</f>
        <v/>
      </c>
      <c r="J820" s="5" t="str">
        <f>IF(INDEX('Afvalgegevens LMA'!$A$1:$BK$1003,RelGegevens!$A820+'Data LMA'!$A$2,RelGegevens!J$2)="","",INDEX('Afvalgegevens LMA'!$A$1:$BK$1003,RelGegevens!$A820+'Data LMA'!$A$2,RelGegevens!J$2))</f>
        <v/>
      </c>
      <c r="K820" s="5" t="str">
        <f>IF(INDEX('Afvalgegevens LMA'!$A$1:$BK$1003,RelGegevens!$A820+'Data LMA'!$A$2,RelGegevens!K$2)="","",INDEX('Afvalgegevens LMA'!$A$1:$BK$1003,RelGegevens!$A820+'Data LMA'!$A$2,RelGegevens!K$2))</f>
        <v/>
      </c>
      <c r="L820" s="5" t="str">
        <f>IF(INDEX('Afvalgegevens LMA'!$A$1:$BK$1003,RelGegevens!$A820+'Data LMA'!$A$2,RelGegevens!L$2)="","",INDEX('Afvalgegevens LMA'!$A$1:$BK$1003,RelGegevens!$A820+'Data LMA'!$A$2,RelGegevens!L$2))</f>
        <v/>
      </c>
      <c r="M820" s="5" t="str">
        <f>IF(INDEX('Afvalgegevens LMA'!$A$1:$BK$1003,RelGegevens!$A820+'Data LMA'!$A$2,RelGegevens!M$2)="","",INDEX('Afvalgegevens LMA'!$A$1:$BK$1003,RelGegevens!$A820+'Data LMA'!$A$2,RelGegevens!M$2))</f>
        <v/>
      </c>
    </row>
    <row r="821" spans="1:13" x14ac:dyDescent="0.25">
      <c r="A821" s="8">
        <f t="shared" si="78"/>
        <v>819</v>
      </c>
      <c r="B821" s="8" t="str">
        <f t="shared" si="79"/>
        <v/>
      </c>
      <c r="C821" s="8" t="str">
        <f t="shared" si="80"/>
        <v/>
      </c>
      <c r="D821" s="5">
        <f t="shared" si="81"/>
        <v>-1</v>
      </c>
      <c r="E821" s="5">
        <f t="shared" si="82"/>
        <v>-1</v>
      </c>
      <c r="F821" s="5" t="str">
        <f t="shared" si="83"/>
        <v/>
      </c>
      <c r="G821" s="5" t="str">
        <f>IF(INDEX('Afvalgegevens LMA'!$A$1:$BK$1003,RelGegevens!$A821+'Data LMA'!$A$2,RelGegevens!G$2)="","",INDEX('Afvalgegevens LMA'!$A$1:$BK$1003,RelGegevens!$A821+'Data LMA'!$A$2,RelGegevens!G$2))</f>
        <v/>
      </c>
      <c r="H821" s="5" t="str">
        <f>IF(INDEX('Afvalgegevens LMA'!$A$1:$BK$1003,RelGegevens!$A821+'Data LMA'!$A$2,RelGegevens!H$2)="","",INDEX('Afvalgegevens LMA'!$A$1:$BK$1003,RelGegevens!$A821+'Data LMA'!$A$2,RelGegevens!H$2))</f>
        <v/>
      </c>
      <c r="I821" s="5" t="str">
        <f>IF(INDEX('Afvalgegevens LMA'!$A$1:$BK$1003,RelGegevens!$A821+'Data LMA'!$A$2,RelGegevens!I$2)="","",INDEX('Afvalgegevens LMA'!$A$1:$BK$1003,RelGegevens!$A821+'Data LMA'!$A$2,RelGegevens!I$2))</f>
        <v/>
      </c>
      <c r="J821" s="5" t="str">
        <f>IF(INDEX('Afvalgegevens LMA'!$A$1:$BK$1003,RelGegevens!$A821+'Data LMA'!$A$2,RelGegevens!J$2)="","",INDEX('Afvalgegevens LMA'!$A$1:$BK$1003,RelGegevens!$A821+'Data LMA'!$A$2,RelGegevens!J$2))</f>
        <v/>
      </c>
      <c r="K821" s="5" t="str">
        <f>IF(INDEX('Afvalgegevens LMA'!$A$1:$BK$1003,RelGegevens!$A821+'Data LMA'!$A$2,RelGegevens!K$2)="","",INDEX('Afvalgegevens LMA'!$A$1:$BK$1003,RelGegevens!$A821+'Data LMA'!$A$2,RelGegevens!K$2))</f>
        <v/>
      </c>
      <c r="L821" s="5" t="str">
        <f>IF(INDEX('Afvalgegevens LMA'!$A$1:$BK$1003,RelGegevens!$A821+'Data LMA'!$A$2,RelGegevens!L$2)="","",INDEX('Afvalgegevens LMA'!$A$1:$BK$1003,RelGegevens!$A821+'Data LMA'!$A$2,RelGegevens!L$2))</f>
        <v/>
      </c>
      <c r="M821" s="5" t="str">
        <f>IF(INDEX('Afvalgegevens LMA'!$A$1:$BK$1003,RelGegevens!$A821+'Data LMA'!$A$2,RelGegevens!M$2)="","",INDEX('Afvalgegevens LMA'!$A$1:$BK$1003,RelGegevens!$A821+'Data LMA'!$A$2,RelGegevens!M$2))</f>
        <v/>
      </c>
    </row>
    <row r="822" spans="1:13" x14ac:dyDescent="0.25">
      <c r="A822" s="8">
        <f t="shared" si="78"/>
        <v>820</v>
      </c>
      <c r="B822" s="8" t="str">
        <f t="shared" si="79"/>
        <v/>
      </c>
      <c r="C822" s="8" t="str">
        <f t="shared" si="80"/>
        <v/>
      </c>
      <c r="D822" s="5">
        <f t="shared" si="81"/>
        <v>-1</v>
      </c>
      <c r="E822" s="5">
        <f t="shared" si="82"/>
        <v>-1</v>
      </c>
      <c r="F822" s="5" t="str">
        <f t="shared" si="83"/>
        <v/>
      </c>
      <c r="G822" s="5" t="str">
        <f>IF(INDEX('Afvalgegevens LMA'!$A$1:$BK$1003,RelGegevens!$A822+'Data LMA'!$A$2,RelGegevens!G$2)="","",INDEX('Afvalgegevens LMA'!$A$1:$BK$1003,RelGegevens!$A822+'Data LMA'!$A$2,RelGegevens!G$2))</f>
        <v/>
      </c>
      <c r="H822" s="5" t="str">
        <f>IF(INDEX('Afvalgegevens LMA'!$A$1:$BK$1003,RelGegevens!$A822+'Data LMA'!$A$2,RelGegevens!H$2)="","",INDEX('Afvalgegevens LMA'!$A$1:$BK$1003,RelGegevens!$A822+'Data LMA'!$A$2,RelGegevens!H$2))</f>
        <v/>
      </c>
      <c r="I822" s="5" t="str">
        <f>IF(INDEX('Afvalgegevens LMA'!$A$1:$BK$1003,RelGegevens!$A822+'Data LMA'!$A$2,RelGegevens!I$2)="","",INDEX('Afvalgegevens LMA'!$A$1:$BK$1003,RelGegevens!$A822+'Data LMA'!$A$2,RelGegevens!I$2))</f>
        <v/>
      </c>
      <c r="J822" s="5" t="str">
        <f>IF(INDEX('Afvalgegevens LMA'!$A$1:$BK$1003,RelGegevens!$A822+'Data LMA'!$A$2,RelGegevens!J$2)="","",INDEX('Afvalgegevens LMA'!$A$1:$BK$1003,RelGegevens!$A822+'Data LMA'!$A$2,RelGegevens!J$2))</f>
        <v/>
      </c>
      <c r="K822" s="5" t="str">
        <f>IF(INDEX('Afvalgegevens LMA'!$A$1:$BK$1003,RelGegevens!$A822+'Data LMA'!$A$2,RelGegevens!K$2)="","",INDEX('Afvalgegevens LMA'!$A$1:$BK$1003,RelGegevens!$A822+'Data LMA'!$A$2,RelGegevens!K$2))</f>
        <v/>
      </c>
      <c r="L822" s="5" t="str">
        <f>IF(INDEX('Afvalgegevens LMA'!$A$1:$BK$1003,RelGegevens!$A822+'Data LMA'!$A$2,RelGegevens!L$2)="","",INDEX('Afvalgegevens LMA'!$A$1:$BK$1003,RelGegevens!$A822+'Data LMA'!$A$2,RelGegevens!L$2))</f>
        <v/>
      </c>
      <c r="M822" s="5" t="str">
        <f>IF(INDEX('Afvalgegevens LMA'!$A$1:$BK$1003,RelGegevens!$A822+'Data LMA'!$A$2,RelGegevens!M$2)="","",INDEX('Afvalgegevens LMA'!$A$1:$BK$1003,RelGegevens!$A822+'Data LMA'!$A$2,RelGegevens!M$2))</f>
        <v/>
      </c>
    </row>
    <row r="823" spans="1:13" x14ac:dyDescent="0.25">
      <c r="A823" s="8">
        <f t="shared" si="78"/>
        <v>821</v>
      </c>
      <c r="B823" s="8" t="str">
        <f t="shared" si="79"/>
        <v/>
      </c>
      <c r="C823" s="8" t="str">
        <f t="shared" si="80"/>
        <v/>
      </c>
      <c r="D823" s="5">
        <f t="shared" si="81"/>
        <v>-1</v>
      </c>
      <c r="E823" s="5">
        <f t="shared" si="82"/>
        <v>-1</v>
      </c>
      <c r="F823" s="5" t="str">
        <f t="shared" si="83"/>
        <v/>
      </c>
      <c r="G823" s="5" t="str">
        <f>IF(INDEX('Afvalgegevens LMA'!$A$1:$BK$1003,RelGegevens!$A823+'Data LMA'!$A$2,RelGegevens!G$2)="","",INDEX('Afvalgegevens LMA'!$A$1:$BK$1003,RelGegevens!$A823+'Data LMA'!$A$2,RelGegevens!G$2))</f>
        <v/>
      </c>
      <c r="H823" s="5" t="str">
        <f>IF(INDEX('Afvalgegevens LMA'!$A$1:$BK$1003,RelGegevens!$A823+'Data LMA'!$A$2,RelGegevens!H$2)="","",INDEX('Afvalgegevens LMA'!$A$1:$BK$1003,RelGegevens!$A823+'Data LMA'!$A$2,RelGegevens!H$2))</f>
        <v/>
      </c>
      <c r="I823" s="5" t="str">
        <f>IF(INDEX('Afvalgegevens LMA'!$A$1:$BK$1003,RelGegevens!$A823+'Data LMA'!$A$2,RelGegevens!I$2)="","",INDEX('Afvalgegevens LMA'!$A$1:$BK$1003,RelGegevens!$A823+'Data LMA'!$A$2,RelGegevens!I$2))</f>
        <v/>
      </c>
      <c r="J823" s="5" t="str">
        <f>IF(INDEX('Afvalgegevens LMA'!$A$1:$BK$1003,RelGegevens!$A823+'Data LMA'!$A$2,RelGegevens!J$2)="","",INDEX('Afvalgegevens LMA'!$A$1:$BK$1003,RelGegevens!$A823+'Data LMA'!$A$2,RelGegevens!J$2))</f>
        <v/>
      </c>
      <c r="K823" s="5" t="str">
        <f>IF(INDEX('Afvalgegevens LMA'!$A$1:$BK$1003,RelGegevens!$A823+'Data LMA'!$A$2,RelGegevens!K$2)="","",INDEX('Afvalgegevens LMA'!$A$1:$BK$1003,RelGegevens!$A823+'Data LMA'!$A$2,RelGegevens!K$2))</f>
        <v/>
      </c>
      <c r="L823" s="5" t="str">
        <f>IF(INDEX('Afvalgegevens LMA'!$A$1:$BK$1003,RelGegevens!$A823+'Data LMA'!$A$2,RelGegevens!L$2)="","",INDEX('Afvalgegevens LMA'!$A$1:$BK$1003,RelGegevens!$A823+'Data LMA'!$A$2,RelGegevens!L$2))</f>
        <v/>
      </c>
      <c r="M823" s="5" t="str">
        <f>IF(INDEX('Afvalgegevens LMA'!$A$1:$BK$1003,RelGegevens!$A823+'Data LMA'!$A$2,RelGegevens!M$2)="","",INDEX('Afvalgegevens LMA'!$A$1:$BK$1003,RelGegevens!$A823+'Data LMA'!$A$2,RelGegevens!M$2))</f>
        <v/>
      </c>
    </row>
    <row r="824" spans="1:13" x14ac:dyDescent="0.25">
      <c r="A824" s="8">
        <f t="shared" si="78"/>
        <v>822</v>
      </c>
      <c r="B824" s="8" t="str">
        <f t="shared" si="79"/>
        <v/>
      </c>
      <c r="C824" s="8" t="str">
        <f t="shared" si="80"/>
        <v/>
      </c>
      <c r="D824" s="5">
        <f t="shared" si="81"/>
        <v>-1</v>
      </c>
      <c r="E824" s="5">
        <f t="shared" si="82"/>
        <v>-1</v>
      </c>
      <c r="F824" s="5" t="str">
        <f t="shared" si="83"/>
        <v/>
      </c>
      <c r="G824" s="5" t="str">
        <f>IF(INDEX('Afvalgegevens LMA'!$A$1:$BK$1003,RelGegevens!$A824+'Data LMA'!$A$2,RelGegevens!G$2)="","",INDEX('Afvalgegevens LMA'!$A$1:$BK$1003,RelGegevens!$A824+'Data LMA'!$A$2,RelGegevens!G$2))</f>
        <v/>
      </c>
      <c r="H824" s="5" t="str">
        <f>IF(INDEX('Afvalgegevens LMA'!$A$1:$BK$1003,RelGegevens!$A824+'Data LMA'!$A$2,RelGegevens!H$2)="","",INDEX('Afvalgegevens LMA'!$A$1:$BK$1003,RelGegevens!$A824+'Data LMA'!$A$2,RelGegevens!H$2))</f>
        <v/>
      </c>
      <c r="I824" s="5" t="str">
        <f>IF(INDEX('Afvalgegevens LMA'!$A$1:$BK$1003,RelGegevens!$A824+'Data LMA'!$A$2,RelGegevens!I$2)="","",INDEX('Afvalgegevens LMA'!$A$1:$BK$1003,RelGegevens!$A824+'Data LMA'!$A$2,RelGegevens!I$2))</f>
        <v/>
      </c>
      <c r="J824" s="5" t="str">
        <f>IF(INDEX('Afvalgegevens LMA'!$A$1:$BK$1003,RelGegevens!$A824+'Data LMA'!$A$2,RelGegevens!J$2)="","",INDEX('Afvalgegevens LMA'!$A$1:$BK$1003,RelGegevens!$A824+'Data LMA'!$A$2,RelGegevens!J$2))</f>
        <v/>
      </c>
      <c r="K824" s="5" t="str">
        <f>IF(INDEX('Afvalgegevens LMA'!$A$1:$BK$1003,RelGegevens!$A824+'Data LMA'!$A$2,RelGegevens!K$2)="","",INDEX('Afvalgegevens LMA'!$A$1:$BK$1003,RelGegevens!$A824+'Data LMA'!$A$2,RelGegevens!K$2))</f>
        <v/>
      </c>
      <c r="L824" s="5" t="str">
        <f>IF(INDEX('Afvalgegevens LMA'!$A$1:$BK$1003,RelGegevens!$A824+'Data LMA'!$A$2,RelGegevens!L$2)="","",INDEX('Afvalgegevens LMA'!$A$1:$BK$1003,RelGegevens!$A824+'Data LMA'!$A$2,RelGegevens!L$2))</f>
        <v/>
      </c>
      <c r="M824" s="5" t="str">
        <f>IF(INDEX('Afvalgegevens LMA'!$A$1:$BK$1003,RelGegevens!$A824+'Data LMA'!$A$2,RelGegevens!M$2)="","",INDEX('Afvalgegevens LMA'!$A$1:$BK$1003,RelGegevens!$A824+'Data LMA'!$A$2,RelGegevens!M$2))</f>
        <v/>
      </c>
    </row>
    <row r="825" spans="1:13" x14ac:dyDescent="0.25">
      <c r="A825" s="8">
        <f t="shared" si="78"/>
        <v>823</v>
      </c>
      <c r="B825" s="8" t="str">
        <f t="shared" si="79"/>
        <v/>
      </c>
      <c r="C825" s="8" t="str">
        <f t="shared" si="80"/>
        <v/>
      </c>
      <c r="D825" s="5">
        <f t="shared" si="81"/>
        <v>-1</v>
      </c>
      <c r="E825" s="5">
        <f t="shared" si="82"/>
        <v>-1</v>
      </c>
      <c r="F825" s="5" t="str">
        <f t="shared" si="83"/>
        <v/>
      </c>
      <c r="G825" s="5" t="str">
        <f>IF(INDEX('Afvalgegevens LMA'!$A$1:$BK$1003,RelGegevens!$A825+'Data LMA'!$A$2,RelGegevens!G$2)="","",INDEX('Afvalgegevens LMA'!$A$1:$BK$1003,RelGegevens!$A825+'Data LMA'!$A$2,RelGegevens!G$2))</f>
        <v/>
      </c>
      <c r="H825" s="5" t="str">
        <f>IF(INDEX('Afvalgegevens LMA'!$A$1:$BK$1003,RelGegevens!$A825+'Data LMA'!$A$2,RelGegevens!H$2)="","",INDEX('Afvalgegevens LMA'!$A$1:$BK$1003,RelGegevens!$A825+'Data LMA'!$A$2,RelGegevens!H$2))</f>
        <v/>
      </c>
      <c r="I825" s="5" t="str">
        <f>IF(INDEX('Afvalgegevens LMA'!$A$1:$BK$1003,RelGegevens!$A825+'Data LMA'!$A$2,RelGegevens!I$2)="","",INDEX('Afvalgegevens LMA'!$A$1:$BK$1003,RelGegevens!$A825+'Data LMA'!$A$2,RelGegevens!I$2))</f>
        <v/>
      </c>
      <c r="J825" s="5" t="str">
        <f>IF(INDEX('Afvalgegevens LMA'!$A$1:$BK$1003,RelGegevens!$A825+'Data LMA'!$A$2,RelGegevens!J$2)="","",INDEX('Afvalgegevens LMA'!$A$1:$BK$1003,RelGegevens!$A825+'Data LMA'!$A$2,RelGegevens!J$2))</f>
        <v/>
      </c>
      <c r="K825" s="5" t="str">
        <f>IF(INDEX('Afvalgegevens LMA'!$A$1:$BK$1003,RelGegevens!$A825+'Data LMA'!$A$2,RelGegevens!K$2)="","",INDEX('Afvalgegevens LMA'!$A$1:$BK$1003,RelGegevens!$A825+'Data LMA'!$A$2,RelGegevens!K$2))</f>
        <v/>
      </c>
      <c r="L825" s="5" t="str">
        <f>IF(INDEX('Afvalgegevens LMA'!$A$1:$BK$1003,RelGegevens!$A825+'Data LMA'!$A$2,RelGegevens!L$2)="","",INDEX('Afvalgegevens LMA'!$A$1:$BK$1003,RelGegevens!$A825+'Data LMA'!$A$2,RelGegevens!L$2))</f>
        <v/>
      </c>
      <c r="M825" s="5" t="str">
        <f>IF(INDEX('Afvalgegevens LMA'!$A$1:$BK$1003,RelGegevens!$A825+'Data LMA'!$A$2,RelGegevens!M$2)="","",INDEX('Afvalgegevens LMA'!$A$1:$BK$1003,RelGegevens!$A825+'Data LMA'!$A$2,RelGegevens!M$2))</f>
        <v/>
      </c>
    </row>
    <row r="826" spans="1:13" x14ac:dyDescent="0.25">
      <c r="A826" s="8">
        <f t="shared" si="78"/>
        <v>824</v>
      </c>
      <c r="B826" s="8" t="str">
        <f t="shared" si="79"/>
        <v/>
      </c>
      <c r="C826" s="8" t="str">
        <f t="shared" si="80"/>
        <v/>
      </c>
      <c r="D826" s="5">
        <f t="shared" si="81"/>
        <v>-1</v>
      </c>
      <c r="E826" s="5">
        <f t="shared" si="82"/>
        <v>-1</v>
      </c>
      <c r="F826" s="5" t="str">
        <f t="shared" si="83"/>
        <v/>
      </c>
      <c r="G826" s="5" t="str">
        <f>IF(INDEX('Afvalgegevens LMA'!$A$1:$BK$1003,RelGegevens!$A826+'Data LMA'!$A$2,RelGegevens!G$2)="","",INDEX('Afvalgegevens LMA'!$A$1:$BK$1003,RelGegevens!$A826+'Data LMA'!$A$2,RelGegevens!G$2))</f>
        <v/>
      </c>
      <c r="H826" s="5" t="str">
        <f>IF(INDEX('Afvalgegevens LMA'!$A$1:$BK$1003,RelGegevens!$A826+'Data LMA'!$A$2,RelGegevens!H$2)="","",INDEX('Afvalgegevens LMA'!$A$1:$BK$1003,RelGegevens!$A826+'Data LMA'!$A$2,RelGegevens!H$2))</f>
        <v/>
      </c>
      <c r="I826" s="5" t="str">
        <f>IF(INDEX('Afvalgegevens LMA'!$A$1:$BK$1003,RelGegevens!$A826+'Data LMA'!$A$2,RelGegevens!I$2)="","",INDEX('Afvalgegevens LMA'!$A$1:$BK$1003,RelGegevens!$A826+'Data LMA'!$A$2,RelGegevens!I$2))</f>
        <v/>
      </c>
      <c r="J826" s="5" t="str">
        <f>IF(INDEX('Afvalgegevens LMA'!$A$1:$BK$1003,RelGegevens!$A826+'Data LMA'!$A$2,RelGegevens!J$2)="","",INDEX('Afvalgegevens LMA'!$A$1:$BK$1003,RelGegevens!$A826+'Data LMA'!$A$2,RelGegevens!J$2))</f>
        <v/>
      </c>
      <c r="K826" s="5" t="str">
        <f>IF(INDEX('Afvalgegevens LMA'!$A$1:$BK$1003,RelGegevens!$A826+'Data LMA'!$A$2,RelGegevens!K$2)="","",INDEX('Afvalgegevens LMA'!$A$1:$BK$1003,RelGegevens!$A826+'Data LMA'!$A$2,RelGegevens!K$2))</f>
        <v/>
      </c>
      <c r="L826" s="5" t="str">
        <f>IF(INDEX('Afvalgegevens LMA'!$A$1:$BK$1003,RelGegevens!$A826+'Data LMA'!$A$2,RelGegevens!L$2)="","",INDEX('Afvalgegevens LMA'!$A$1:$BK$1003,RelGegevens!$A826+'Data LMA'!$A$2,RelGegevens!L$2))</f>
        <v/>
      </c>
      <c r="M826" s="5" t="str">
        <f>IF(INDEX('Afvalgegevens LMA'!$A$1:$BK$1003,RelGegevens!$A826+'Data LMA'!$A$2,RelGegevens!M$2)="","",INDEX('Afvalgegevens LMA'!$A$1:$BK$1003,RelGegevens!$A826+'Data LMA'!$A$2,RelGegevens!M$2))</f>
        <v/>
      </c>
    </row>
    <row r="827" spans="1:13" x14ac:dyDescent="0.25">
      <c r="A827" s="8">
        <f t="shared" si="78"/>
        <v>825</v>
      </c>
      <c r="B827" s="8" t="str">
        <f t="shared" si="79"/>
        <v/>
      </c>
      <c r="C827" s="8" t="str">
        <f t="shared" si="80"/>
        <v/>
      </c>
      <c r="D827" s="5">
        <f t="shared" si="81"/>
        <v>-1</v>
      </c>
      <c r="E827" s="5">
        <f t="shared" si="82"/>
        <v>-1</v>
      </c>
      <c r="F827" s="5" t="str">
        <f t="shared" si="83"/>
        <v/>
      </c>
      <c r="G827" s="5" t="str">
        <f>IF(INDEX('Afvalgegevens LMA'!$A$1:$BK$1003,RelGegevens!$A827+'Data LMA'!$A$2,RelGegevens!G$2)="","",INDEX('Afvalgegevens LMA'!$A$1:$BK$1003,RelGegevens!$A827+'Data LMA'!$A$2,RelGegevens!G$2))</f>
        <v/>
      </c>
      <c r="H827" s="5" t="str">
        <f>IF(INDEX('Afvalgegevens LMA'!$A$1:$BK$1003,RelGegevens!$A827+'Data LMA'!$A$2,RelGegevens!H$2)="","",INDEX('Afvalgegevens LMA'!$A$1:$BK$1003,RelGegevens!$A827+'Data LMA'!$A$2,RelGegevens!H$2))</f>
        <v/>
      </c>
      <c r="I827" s="5" t="str">
        <f>IF(INDEX('Afvalgegevens LMA'!$A$1:$BK$1003,RelGegevens!$A827+'Data LMA'!$A$2,RelGegevens!I$2)="","",INDEX('Afvalgegevens LMA'!$A$1:$BK$1003,RelGegevens!$A827+'Data LMA'!$A$2,RelGegevens!I$2))</f>
        <v/>
      </c>
      <c r="J827" s="5" t="str">
        <f>IF(INDEX('Afvalgegevens LMA'!$A$1:$BK$1003,RelGegevens!$A827+'Data LMA'!$A$2,RelGegevens!J$2)="","",INDEX('Afvalgegevens LMA'!$A$1:$BK$1003,RelGegevens!$A827+'Data LMA'!$A$2,RelGegevens!J$2))</f>
        <v/>
      </c>
      <c r="K827" s="5" t="str">
        <f>IF(INDEX('Afvalgegevens LMA'!$A$1:$BK$1003,RelGegevens!$A827+'Data LMA'!$A$2,RelGegevens!K$2)="","",INDEX('Afvalgegevens LMA'!$A$1:$BK$1003,RelGegevens!$A827+'Data LMA'!$A$2,RelGegevens!K$2))</f>
        <v/>
      </c>
      <c r="L827" s="5" t="str">
        <f>IF(INDEX('Afvalgegevens LMA'!$A$1:$BK$1003,RelGegevens!$A827+'Data LMA'!$A$2,RelGegevens!L$2)="","",INDEX('Afvalgegevens LMA'!$A$1:$BK$1003,RelGegevens!$A827+'Data LMA'!$A$2,RelGegevens!L$2))</f>
        <v/>
      </c>
      <c r="M827" s="5" t="str">
        <f>IF(INDEX('Afvalgegevens LMA'!$A$1:$BK$1003,RelGegevens!$A827+'Data LMA'!$A$2,RelGegevens!M$2)="","",INDEX('Afvalgegevens LMA'!$A$1:$BK$1003,RelGegevens!$A827+'Data LMA'!$A$2,RelGegevens!M$2))</f>
        <v/>
      </c>
    </row>
    <row r="828" spans="1:13" x14ac:dyDescent="0.25">
      <c r="A828" s="8">
        <f t="shared" si="78"/>
        <v>826</v>
      </c>
      <c r="B828" s="8" t="str">
        <f t="shared" si="79"/>
        <v/>
      </c>
      <c r="C828" s="8" t="str">
        <f t="shared" si="80"/>
        <v/>
      </c>
      <c r="D828" s="5">
        <f t="shared" si="81"/>
        <v>-1</v>
      </c>
      <c r="E828" s="5">
        <f t="shared" si="82"/>
        <v>-1</v>
      </c>
      <c r="F828" s="5" t="str">
        <f t="shared" si="83"/>
        <v/>
      </c>
      <c r="G828" s="5" t="str">
        <f>IF(INDEX('Afvalgegevens LMA'!$A$1:$BK$1003,RelGegevens!$A828+'Data LMA'!$A$2,RelGegevens!G$2)="","",INDEX('Afvalgegevens LMA'!$A$1:$BK$1003,RelGegevens!$A828+'Data LMA'!$A$2,RelGegevens!G$2))</f>
        <v/>
      </c>
      <c r="H828" s="5" t="str">
        <f>IF(INDEX('Afvalgegevens LMA'!$A$1:$BK$1003,RelGegevens!$A828+'Data LMA'!$A$2,RelGegevens!H$2)="","",INDEX('Afvalgegevens LMA'!$A$1:$BK$1003,RelGegevens!$A828+'Data LMA'!$A$2,RelGegevens!H$2))</f>
        <v/>
      </c>
      <c r="I828" s="5" t="str">
        <f>IF(INDEX('Afvalgegevens LMA'!$A$1:$BK$1003,RelGegevens!$A828+'Data LMA'!$A$2,RelGegevens!I$2)="","",INDEX('Afvalgegevens LMA'!$A$1:$BK$1003,RelGegevens!$A828+'Data LMA'!$A$2,RelGegevens!I$2))</f>
        <v/>
      </c>
      <c r="J828" s="5" t="str">
        <f>IF(INDEX('Afvalgegevens LMA'!$A$1:$BK$1003,RelGegevens!$A828+'Data LMA'!$A$2,RelGegevens!J$2)="","",INDEX('Afvalgegevens LMA'!$A$1:$BK$1003,RelGegevens!$A828+'Data LMA'!$A$2,RelGegevens!J$2))</f>
        <v/>
      </c>
      <c r="K828" s="5" t="str">
        <f>IF(INDEX('Afvalgegevens LMA'!$A$1:$BK$1003,RelGegevens!$A828+'Data LMA'!$A$2,RelGegevens!K$2)="","",INDEX('Afvalgegevens LMA'!$A$1:$BK$1003,RelGegevens!$A828+'Data LMA'!$A$2,RelGegevens!K$2))</f>
        <v/>
      </c>
      <c r="L828" s="5" t="str">
        <f>IF(INDEX('Afvalgegevens LMA'!$A$1:$BK$1003,RelGegevens!$A828+'Data LMA'!$A$2,RelGegevens!L$2)="","",INDEX('Afvalgegevens LMA'!$A$1:$BK$1003,RelGegevens!$A828+'Data LMA'!$A$2,RelGegevens!L$2))</f>
        <v/>
      </c>
      <c r="M828" s="5" t="str">
        <f>IF(INDEX('Afvalgegevens LMA'!$A$1:$BK$1003,RelGegevens!$A828+'Data LMA'!$A$2,RelGegevens!M$2)="","",INDEX('Afvalgegevens LMA'!$A$1:$BK$1003,RelGegevens!$A828+'Data LMA'!$A$2,RelGegevens!M$2))</f>
        <v/>
      </c>
    </row>
    <row r="829" spans="1:13" x14ac:dyDescent="0.25">
      <c r="A829" s="8">
        <f t="shared" si="78"/>
        <v>827</v>
      </c>
      <c r="B829" s="8" t="str">
        <f t="shared" si="79"/>
        <v/>
      </c>
      <c r="C829" s="8" t="str">
        <f t="shared" si="80"/>
        <v/>
      </c>
      <c r="D829" s="5">
        <f t="shared" si="81"/>
        <v>-1</v>
      </c>
      <c r="E829" s="5">
        <f t="shared" si="82"/>
        <v>-1</v>
      </c>
      <c r="F829" s="5" t="str">
        <f t="shared" si="83"/>
        <v/>
      </c>
      <c r="G829" s="5" t="str">
        <f>IF(INDEX('Afvalgegevens LMA'!$A$1:$BK$1003,RelGegevens!$A829+'Data LMA'!$A$2,RelGegevens!G$2)="","",INDEX('Afvalgegevens LMA'!$A$1:$BK$1003,RelGegevens!$A829+'Data LMA'!$A$2,RelGegevens!G$2))</f>
        <v/>
      </c>
      <c r="H829" s="5" t="str">
        <f>IF(INDEX('Afvalgegevens LMA'!$A$1:$BK$1003,RelGegevens!$A829+'Data LMA'!$A$2,RelGegevens!H$2)="","",INDEX('Afvalgegevens LMA'!$A$1:$BK$1003,RelGegevens!$A829+'Data LMA'!$A$2,RelGegevens!H$2))</f>
        <v/>
      </c>
      <c r="I829" s="5" t="str">
        <f>IF(INDEX('Afvalgegevens LMA'!$A$1:$BK$1003,RelGegevens!$A829+'Data LMA'!$A$2,RelGegevens!I$2)="","",INDEX('Afvalgegevens LMA'!$A$1:$BK$1003,RelGegevens!$A829+'Data LMA'!$A$2,RelGegevens!I$2))</f>
        <v/>
      </c>
      <c r="J829" s="5" t="str">
        <f>IF(INDEX('Afvalgegevens LMA'!$A$1:$BK$1003,RelGegevens!$A829+'Data LMA'!$A$2,RelGegevens!J$2)="","",INDEX('Afvalgegevens LMA'!$A$1:$BK$1003,RelGegevens!$A829+'Data LMA'!$A$2,RelGegevens!J$2))</f>
        <v/>
      </c>
      <c r="K829" s="5" t="str">
        <f>IF(INDEX('Afvalgegevens LMA'!$A$1:$BK$1003,RelGegevens!$A829+'Data LMA'!$A$2,RelGegevens!K$2)="","",INDEX('Afvalgegevens LMA'!$A$1:$BK$1003,RelGegevens!$A829+'Data LMA'!$A$2,RelGegevens!K$2))</f>
        <v/>
      </c>
      <c r="L829" s="5" t="str">
        <f>IF(INDEX('Afvalgegevens LMA'!$A$1:$BK$1003,RelGegevens!$A829+'Data LMA'!$A$2,RelGegevens!L$2)="","",INDEX('Afvalgegevens LMA'!$A$1:$BK$1003,RelGegevens!$A829+'Data LMA'!$A$2,RelGegevens!L$2))</f>
        <v/>
      </c>
      <c r="M829" s="5" t="str">
        <f>IF(INDEX('Afvalgegevens LMA'!$A$1:$BK$1003,RelGegevens!$A829+'Data LMA'!$A$2,RelGegevens!M$2)="","",INDEX('Afvalgegevens LMA'!$A$1:$BK$1003,RelGegevens!$A829+'Data LMA'!$A$2,RelGegevens!M$2))</f>
        <v/>
      </c>
    </row>
    <row r="830" spans="1:13" x14ac:dyDescent="0.25">
      <c r="A830" s="8">
        <f t="shared" si="78"/>
        <v>828</v>
      </c>
      <c r="B830" s="8" t="str">
        <f t="shared" si="79"/>
        <v/>
      </c>
      <c r="C830" s="8" t="str">
        <f t="shared" si="80"/>
        <v/>
      </c>
      <c r="D830" s="5">
        <f t="shared" si="81"/>
        <v>-1</v>
      </c>
      <c r="E830" s="5">
        <f t="shared" si="82"/>
        <v>-1</v>
      </c>
      <c r="F830" s="5" t="str">
        <f t="shared" si="83"/>
        <v/>
      </c>
      <c r="G830" s="5" t="str">
        <f>IF(INDEX('Afvalgegevens LMA'!$A$1:$BK$1003,RelGegevens!$A830+'Data LMA'!$A$2,RelGegevens!G$2)="","",INDEX('Afvalgegevens LMA'!$A$1:$BK$1003,RelGegevens!$A830+'Data LMA'!$A$2,RelGegevens!G$2))</f>
        <v/>
      </c>
      <c r="H830" s="5" t="str">
        <f>IF(INDEX('Afvalgegevens LMA'!$A$1:$BK$1003,RelGegevens!$A830+'Data LMA'!$A$2,RelGegevens!H$2)="","",INDEX('Afvalgegevens LMA'!$A$1:$BK$1003,RelGegevens!$A830+'Data LMA'!$A$2,RelGegevens!H$2))</f>
        <v/>
      </c>
      <c r="I830" s="5" t="str">
        <f>IF(INDEX('Afvalgegevens LMA'!$A$1:$BK$1003,RelGegevens!$A830+'Data LMA'!$A$2,RelGegevens!I$2)="","",INDEX('Afvalgegevens LMA'!$A$1:$BK$1003,RelGegevens!$A830+'Data LMA'!$A$2,RelGegevens!I$2))</f>
        <v/>
      </c>
      <c r="J830" s="5" t="str">
        <f>IF(INDEX('Afvalgegevens LMA'!$A$1:$BK$1003,RelGegevens!$A830+'Data LMA'!$A$2,RelGegevens!J$2)="","",INDEX('Afvalgegevens LMA'!$A$1:$BK$1003,RelGegevens!$A830+'Data LMA'!$A$2,RelGegevens!J$2))</f>
        <v/>
      </c>
      <c r="K830" s="5" t="str">
        <f>IF(INDEX('Afvalgegevens LMA'!$A$1:$BK$1003,RelGegevens!$A830+'Data LMA'!$A$2,RelGegevens!K$2)="","",INDEX('Afvalgegevens LMA'!$A$1:$BK$1003,RelGegevens!$A830+'Data LMA'!$A$2,RelGegevens!K$2))</f>
        <v/>
      </c>
      <c r="L830" s="5" t="str">
        <f>IF(INDEX('Afvalgegevens LMA'!$A$1:$BK$1003,RelGegevens!$A830+'Data LMA'!$A$2,RelGegevens!L$2)="","",INDEX('Afvalgegevens LMA'!$A$1:$BK$1003,RelGegevens!$A830+'Data LMA'!$A$2,RelGegevens!L$2))</f>
        <v/>
      </c>
      <c r="M830" s="5" t="str">
        <f>IF(INDEX('Afvalgegevens LMA'!$A$1:$BK$1003,RelGegevens!$A830+'Data LMA'!$A$2,RelGegevens!M$2)="","",INDEX('Afvalgegevens LMA'!$A$1:$BK$1003,RelGegevens!$A830+'Data LMA'!$A$2,RelGegevens!M$2))</f>
        <v/>
      </c>
    </row>
    <row r="831" spans="1:13" x14ac:dyDescent="0.25">
      <c r="A831" s="8">
        <f t="shared" si="78"/>
        <v>829</v>
      </c>
      <c r="B831" s="8" t="str">
        <f t="shared" si="79"/>
        <v/>
      </c>
      <c r="C831" s="8" t="str">
        <f t="shared" si="80"/>
        <v/>
      </c>
      <c r="D831" s="5">
        <f t="shared" si="81"/>
        <v>-1</v>
      </c>
      <c r="E831" s="5">
        <f t="shared" si="82"/>
        <v>-1</v>
      </c>
      <c r="F831" s="5" t="str">
        <f t="shared" si="83"/>
        <v/>
      </c>
      <c r="G831" s="5" t="str">
        <f>IF(INDEX('Afvalgegevens LMA'!$A$1:$BK$1003,RelGegevens!$A831+'Data LMA'!$A$2,RelGegevens!G$2)="","",INDEX('Afvalgegevens LMA'!$A$1:$BK$1003,RelGegevens!$A831+'Data LMA'!$A$2,RelGegevens!G$2))</f>
        <v/>
      </c>
      <c r="H831" s="5" t="str">
        <f>IF(INDEX('Afvalgegevens LMA'!$A$1:$BK$1003,RelGegevens!$A831+'Data LMA'!$A$2,RelGegevens!H$2)="","",INDEX('Afvalgegevens LMA'!$A$1:$BK$1003,RelGegevens!$A831+'Data LMA'!$A$2,RelGegevens!H$2))</f>
        <v/>
      </c>
      <c r="I831" s="5" t="str">
        <f>IF(INDEX('Afvalgegevens LMA'!$A$1:$BK$1003,RelGegevens!$A831+'Data LMA'!$A$2,RelGegevens!I$2)="","",INDEX('Afvalgegevens LMA'!$A$1:$BK$1003,RelGegevens!$A831+'Data LMA'!$A$2,RelGegevens!I$2))</f>
        <v/>
      </c>
      <c r="J831" s="5" t="str">
        <f>IF(INDEX('Afvalgegevens LMA'!$A$1:$BK$1003,RelGegevens!$A831+'Data LMA'!$A$2,RelGegevens!J$2)="","",INDEX('Afvalgegevens LMA'!$A$1:$BK$1003,RelGegevens!$A831+'Data LMA'!$A$2,RelGegevens!J$2))</f>
        <v/>
      </c>
      <c r="K831" s="5" t="str">
        <f>IF(INDEX('Afvalgegevens LMA'!$A$1:$BK$1003,RelGegevens!$A831+'Data LMA'!$A$2,RelGegevens!K$2)="","",INDEX('Afvalgegevens LMA'!$A$1:$BK$1003,RelGegevens!$A831+'Data LMA'!$A$2,RelGegevens!K$2))</f>
        <v/>
      </c>
      <c r="L831" s="5" t="str">
        <f>IF(INDEX('Afvalgegevens LMA'!$A$1:$BK$1003,RelGegevens!$A831+'Data LMA'!$A$2,RelGegevens!L$2)="","",INDEX('Afvalgegevens LMA'!$A$1:$BK$1003,RelGegevens!$A831+'Data LMA'!$A$2,RelGegevens!L$2))</f>
        <v/>
      </c>
      <c r="M831" s="5" t="str">
        <f>IF(INDEX('Afvalgegevens LMA'!$A$1:$BK$1003,RelGegevens!$A831+'Data LMA'!$A$2,RelGegevens!M$2)="","",INDEX('Afvalgegevens LMA'!$A$1:$BK$1003,RelGegevens!$A831+'Data LMA'!$A$2,RelGegevens!M$2))</f>
        <v/>
      </c>
    </row>
    <row r="832" spans="1:13" x14ac:dyDescent="0.25">
      <c r="A832" s="8">
        <f t="shared" si="78"/>
        <v>830</v>
      </c>
      <c r="B832" s="8" t="str">
        <f t="shared" si="79"/>
        <v/>
      </c>
      <c r="C832" s="8" t="str">
        <f t="shared" si="80"/>
        <v/>
      </c>
      <c r="D832" s="5">
        <f t="shared" si="81"/>
        <v>-1</v>
      </c>
      <c r="E832" s="5">
        <f t="shared" si="82"/>
        <v>-1</v>
      </c>
      <c r="F832" s="5" t="str">
        <f t="shared" si="83"/>
        <v/>
      </c>
      <c r="G832" s="5" t="str">
        <f>IF(INDEX('Afvalgegevens LMA'!$A$1:$BK$1003,RelGegevens!$A832+'Data LMA'!$A$2,RelGegevens!G$2)="","",INDEX('Afvalgegevens LMA'!$A$1:$BK$1003,RelGegevens!$A832+'Data LMA'!$A$2,RelGegevens!G$2))</f>
        <v/>
      </c>
      <c r="H832" s="5" t="str">
        <f>IF(INDEX('Afvalgegevens LMA'!$A$1:$BK$1003,RelGegevens!$A832+'Data LMA'!$A$2,RelGegevens!H$2)="","",INDEX('Afvalgegevens LMA'!$A$1:$BK$1003,RelGegevens!$A832+'Data LMA'!$A$2,RelGegevens!H$2))</f>
        <v/>
      </c>
      <c r="I832" s="5" t="str">
        <f>IF(INDEX('Afvalgegevens LMA'!$A$1:$BK$1003,RelGegevens!$A832+'Data LMA'!$A$2,RelGegevens!I$2)="","",INDEX('Afvalgegevens LMA'!$A$1:$BK$1003,RelGegevens!$A832+'Data LMA'!$A$2,RelGegevens!I$2))</f>
        <v/>
      </c>
      <c r="J832" s="5" t="str">
        <f>IF(INDEX('Afvalgegevens LMA'!$A$1:$BK$1003,RelGegevens!$A832+'Data LMA'!$A$2,RelGegevens!J$2)="","",INDEX('Afvalgegevens LMA'!$A$1:$BK$1003,RelGegevens!$A832+'Data LMA'!$A$2,RelGegevens!J$2))</f>
        <v/>
      </c>
      <c r="K832" s="5" t="str">
        <f>IF(INDEX('Afvalgegevens LMA'!$A$1:$BK$1003,RelGegevens!$A832+'Data LMA'!$A$2,RelGegevens!K$2)="","",INDEX('Afvalgegevens LMA'!$A$1:$BK$1003,RelGegevens!$A832+'Data LMA'!$A$2,RelGegevens!K$2))</f>
        <v/>
      </c>
      <c r="L832" s="5" t="str">
        <f>IF(INDEX('Afvalgegevens LMA'!$A$1:$BK$1003,RelGegevens!$A832+'Data LMA'!$A$2,RelGegevens!L$2)="","",INDEX('Afvalgegevens LMA'!$A$1:$BK$1003,RelGegevens!$A832+'Data LMA'!$A$2,RelGegevens!L$2))</f>
        <v/>
      </c>
      <c r="M832" s="5" t="str">
        <f>IF(INDEX('Afvalgegevens LMA'!$A$1:$BK$1003,RelGegevens!$A832+'Data LMA'!$A$2,RelGegevens!M$2)="","",INDEX('Afvalgegevens LMA'!$A$1:$BK$1003,RelGegevens!$A832+'Data LMA'!$A$2,RelGegevens!M$2))</f>
        <v/>
      </c>
    </row>
    <row r="833" spans="1:13" x14ac:dyDescent="0.25">
      <c r="A833" s="8">
        <f t="shared" si="78"/>
        <v>831</v>
      </c>
      <c r="B833" s="8" t="str">
        <f t="shared" si="79"/>
        <v/>
      </c>
      <c r="C833" s="8" t="str">
        <f t="shared" si="80"/>
        <v/>
      </c>
      <c r="D833" s="5">
        <f t="shared" si="81"/>
        <v>-1</v>
      </c>
      <c r="E833" s="5">
        <f t="shared" si="82"/>
        <v>-1</v>
      </c>
      <c r="F833" s="5" t="str">
        <f t="shared" si="83"/>
        <v/>
      </c>
      <c r="G833" s="5" t="str">
        <f>IF(INDEX('Afvalgegevens LMA'!$A$1:$BK$1003,RelGegevens!$A833+'Data LMA'!$A$2,RelGegevens!G$2)="","",INDEX('Afvalgegevens LMA'!$A$1:$BK$1003,RelGegevens!$A833+'Data LMA'!$A$2,RelGegevens!G$2))</f>
        <v/>
      </c>
      <c r="H833" s="5" t="str">
        <f>IF(INDEX('Afvalgegevens LMA'!$A$1:$BK$1003,RelGegevens!$A833+'Data LMA'!$A$2,RelGegevens!H$2)="","",INDEX('Afvalgegevens LMA'!$A$1:$BK$1003,RelGegevens!$A833+'Data LMA'!$A$2,RelGegevens!H$2))</f>
        <v/>
      </c>
      <c r="I833" s="5" t="str">
        <f>IF(INDEX('Afvalgegevens LMA'!$A$1:$BK$1003,RelGegevens!$A833+'Data LMA'!$A$2,RelGegevens!I$2)="","",INDEX('Afvalgegevens LMA'!$A$1:$BK$1003,RelGegevens!$A833+'Data LMA'!$A$2,RelGegevens!I$2))</f>
        <v/>
      </c>
      <c r="J833" s="5" t="str">
        <f>IF(INDEX('Afvalgegevens LMA'!$A$1:$BK$1003,RelGegevens!$A833+'Data LMA'!$A$2,RelGegevens!J$2)="","",INDEX('Afvalgegevens LMA'!$A$1:$BK$1003,RelGegevens!$A833+'Data LMA'!$A$2,RelGegevens!J$2))</f>
        <v/>
      </c>
      <c r="K833" s="5" t="str">
        <f>IF(INDEX('Afvalgegevens LMA'!$A$1:$BK$1003,RelGegevens!$A833+'Data LMA'!$A$2,RelGegevens!K$2)="","",INDEX('Afvalgegevens LMA'!$A$1:$BK$1003,RelGegevens!$A833+'Data LMA'!$A$2,RelGegevens!K$2))</f>
        <v/>
      </c>
      <c r="L833" s="5" t="str">
        <f>IF(INDEX('Afvalgegevens LMA'!$A$1:$BK$1003,RelGegevens!$A833+'Data LMA'!$A$2,RelGegevens!L$2)="","",INDEX('Afvalgegevens LMA'!$A$1:$BK$1003,RelGegevens!$A833+'Data LMA'!$A$2,RelGegevens!L$2))</f>
        <v/>
      </c>
      <c r="M833" s="5" t="str">
        <f>IF(INDEX('Afvalgegevens LMA'!$A$1:$BK$1003,RelGegevens!$A833+'Data LMA'!$A$2,RelGegevens!M$2)="","",INDEX('Afvalgegevens LMA'!$A$1:$BK$1003,RelGegevens!$A833+'Data LMA'!$A$2,RelGegevens!M$2))</f>
        <v/>
      </c>
    </row>
    <row r="834" spans="1:13" x14ac:dyDescent="0.25">
      <c r="A834" s="8">
        <f t="shared" si="78"/>
        <v>832</v>
      </c>
      <c r="B834" s="8" t="str">
        <f t="shared" si="79"/>
        <v/>
      </c>
      <c r="C834" s="8" t="str">
        <f t="shared" si="80"/>
        <v/>
      </c>
      <c r="D834" s="5">
        <f t="shared" si="81"/>
        <v>-1</v>
      </c>
      <c r="E834" s="5">
        <f t="shared" si="82"/>
        <v>-1</v>
      </c>
      <c r="F834" s="5" t="str">
        <f t="shared" si="83"/>
        <v/>
      </c>
      <c r="G834" s="5" t="str">
        <f>IF(INDEX('Afvalgegevens LMA'!$A$1:$BK$1003,RelGegevens!$A834+'Data LMA'!$A$2,RelGegevens!G$2)="","",INDEX('Afvalgegevens LMA'!$A$1:$BK$1003,RelGegevens!$A834+'Data LMA'!$A$2,RelGegevens!G$2))</f>
        <v/>
      </c>
      <c r="H834" s="5" t="str">
        <f>IF(INDEX('Afvalgegevens LMA'!$A$1:$BK$1003,RelGegevens!$A834+'Data LMA'!$A$2,RelGegevens!H$2)="","",INDEX('Afvalgegevens LMA'!$A$1:$BK$1003,RelGegevens!$A834+'Data LMA'!$A$2,RelGegevens!H$2))</f>
        <v/>
      </c>
      <c r="I834" s="5" t="str">
        <f>IF(INDEX('Afvalgegevens LMA'!$A$1:$BK$1003,RelGegevens!$A834+'Data LMA'!$A$2,RelGegevens!I$2)="","",INDEX('Afvalgegevens LMA'!$A$1:$BK$1003,RelGegevens!$A834+'Data LMA'!$A$2,RelGegevens!I$2))</f>
        <v/>
      </c>
      <c r="J834" s="5" t="str">
        <f>IF(INDEX('Afvalgegevens LMA'!$A$1:$BK$1003,RelGegevens!$A834+'Data LMA'!$A$2,RelGegevens!J$2)="","",INDEX('Afvalgegevens LMA'!$A$1:$BK$1003,RelGegevens!$A834+'Data LMA'!$A$2,RelGegevens!J$2))</f>
        <v/>
      </c>
      <c r="K834" s="5" t="str">
        <f>IF(INDEX('Afvalgegevens LMA'!$A$1:$BK$1003,RelGegevens!$A834+'Data LMA'!$A$2,RelGegevens!K$2)="","",INDEX('Afvalgegevens LMA'!$A$1:$BK$1003,RelGegevens!$A834+'Data LMA'!$A$2,RelGegevens!K$2))</f>
        <v/>
      </c>
      <c r="L834" s="5" t="str">
        <f>IF(INDEX('Afvalgegevens LMA'!$A$1:$BK$1003,RelGegevens!$A834+'Data LMA'!$A$2,RelGegevens!L$2)="","",INDEX('Afvalgegevens LMA'!$A$1:$BK$1003,RelGegevens!$A834+'Data LMA'!$A$2,RelGegevens!L$2))</f>
        <v/>
      </c>
      <c r="M834" s="5" t="str">
        <f>IF(INDEX('Afvalgegevens LMA'!$A$1:$BK$1003,RelGegevens!$A834+'Data LMA'!$A$2,RelGegevens!M$2)="","",INDEX('Afvalgegevens LMA'!$A$1:$BK$1003,RelGegevens!$A834+'Data LMA'!$A$2,RelGegevens!M$2))</f>
        <v/>
      </c>
    </row>
    <row r="835" spans="1:13" x14ac:dyDescent="0.25">
      <c r="A835" s="8">
        <f t="shared" si="78"/>
        <v>833</v>
      </c>
      <c r="B835" s="8" t="str">
        <f t="shared" si="79"/>
        <v/>
      </c>
      <c r="C835" s="8" t="str">
        <f t="shared" si="80"/>
        <v/>
      </c>
      <c r="D835" s="5">
        <f t="shared" si="81"/>
        <v>-1</v>
      </c>
      <c r="E835" s="5">
        <f t="shared" si="82"/>
        <v>-1</v>
      </c>
      <c r="F835" s="5" t="str">
        <f t="shared" si="83"/>
        <v/>
      </c>
      <c r="G835" s="5" t="str">
        <f>IF(INDEX('Afvalgegevens LMA'!$A$1:$BK$1003,RelGegevens!$A835+'Data LMA'!$A$2,RelGegevens!G$2)="","",INDEX('Afvalgegevens LMA'!$A$1:$BK$1003,RelGegevens!$A835+'Data LMA'!$A$2,RelGegevens!G$2))</f>
        <v/>
      </c>
      <c r="H835" s="5" t="str">
        <f>IF(INDEX('Afvalgegevens LMA'!$A$1:$BK$1003,RelGegevens!$A835+'Data LMA'!$A$2,RelGegevens!H$2)="","",INDEX('Afvalgegevens LMA'!$A$1:$BK$1003,RelGegevens!$A835+'Data LMA'!$A$2,RelGegevens!H$2))</f>
        <v/>
      </c>
      <c r="I835" s="5" t="str">
        <f>IF(INDEX('Afvalgegevens LMA'!$A$1:$BK$1003,RelGegevens!$A835+'Data LMA'!$A$2,RelGegevens!I$2)="","",INDEX('Afvalgegevens LMA'!$A$1:$BK$1003,RelGegevens!$A835+'Data LMA'!$A$2,RelGegevens!I$2))</f>
        <v/>
      </c>
      <c r="J835" s="5" t="str">
        <f>IF(INDEX('Afvalgegevens LMA'!$A$1:$BK$1003,RelGegevens!$A835+'Data LMA'!$A$2,RelGegevens!J$2)="","",INDEX('Afvalgegevens LMA'!$A$1:$BK$1003,RelGegevens!$A835+'Data LMA'!$A$2,RelGegevens!J$2))</f>
        <v/>
      </c>
      <c r="K835" s="5" t="str">
        <f>IF(INDEX('Afvalgegevens LMA'!$A$1:$BK$1003,RelGegevens!$A835+'Data LMA'!$A$2,RelGegevens!K$2)="","",INDEX('Afvalgegevens LMA'!$A$1:$BK$1003,RelGegevens!$A835+'Data LMA'!$A$2,RelGegevens!K$2))</f>
        <v/>
      </c>
      <c r="L835" s="5" t="str">
        <f>IF(INDEX('Afvalgegevens LMA'!$A$1:$BK$1003,RelGegevens!$A835+'Data LMA'!$A$2,RelGegevens!L$2)="","",INDEX('Afvalgegevens LMA'!$A$1:$BK$1003,RelGegevens!$A835+'Data LMA'!$A$2,RelGegevens!L$2))</f>
        <v/>
      </c>
      <c r="M835" s="5" t="str">
        <f>IF(INDEX('Afvalgegevens LMA'!$A$1:$BK$1003,RelGegevens!$A835+'Data LMA'!$A$2,RelGegevens!M$2)="","",INDEX('Afvalgegevens LMA'!$A$1:$BK$1003,RelGegevens!$A835+'Data LMA'!$A$2,RelGegevens!M$2))</f>
        <v/>
      </c>
    </row>
    <row r="836" spans="1:13" x14ac:dyDescent="0.25">
      <c r="A836" s="8">
        <f t="shared" si="78"/>
        <v>834</v>
      </c>
      <c r="B836" s="8" t="str">
        <f t="shared" si="79"/>
        <v/>
      </c>
      <c r="C836" s="8" t="str">
        <f t="shared" si="80"/>
        <v/>
      </c>
      <c r="D836" s="5">
        <f t="shared" si="81"/>
        <v>-1</v>
      </c>
      <c r="E836" s="5">
        <f t="shared" si="82"/>
        <v>-1</v>
      </c>
      <c r="F836" s="5" t="str">
        <f t="shared" si="83"/>
        <v/>
      </c>
      <c r="G836" s="5" t="str">
        <f>IF(INDEX('Afvalgegevens LMA'!$A$1:$BK$1003,RelGegevens!$A836+'Data LMA'!$A$2,RelGegevens!G$2)="","",INDEX('Afvalgegevens LMA'!$A$1:$BK$1003,RelGegevens!$A836+'Data LMA'!$A$2,RelGegevens!G$2))</f>
        <v/>
      </c>
      <c r="H836" s="5" t="str">
        <f>IF(INDEX('Afvalgegevens LMA'!$A$1:$BK$1003,RelGegevens!$A836+'Data LMA'!$A$2,RelGegevens!H$2)="","",INDEX('Afvalgegevens LMA'!$A$1:$BK$1003,RelGegevens!$A836+'Data LMA'!$A$2,RelGegevens!H$2))</f>
        <v/>
      </c>
      <c r="I836" s="5" t="str">
        <f>IF(INDEX('Afvalgegevens LMA'!$A$1:$BK$1003,RelGegevens!$A836+'Data LMA'!$A$2,RelGegevens!I$2)="","",INDEX('Afvalgegevens LMA'!$A$1:$BK$1003,RelGegevens!$A836+'Data LMA'!$A$2,RelGegevens!I$2))</f>
        <v/>
      </c>
      <c r="J836" s="5" t="str">
        <f>IF(INDEX('Afvalgegevens LMA'!$A$1:$BK$1003,RelGegevens!$A836+'Data LMA'!$A$2,RelGegevens!J$2)="","",INDEX('Afvalgegevens LMA'!$A$1:$BK$1003,RelGegevens!$A836+'Data LMA'!$A$2,RelGegevens!J$2))</f>
        <v/>
      </c>
      <c r="K836" s="5" t="str">
        <f>IF(INDEX('Afvalgegevens LMA'!$A$1:$BK$1003,RelGegevens!$A836+'Data LMA'!$A$2,RelGegevens!K$2)="","",INDEX('Afvalgegevens LMA'!$A$1:$BK$1003,RelGegevens!$A836+'Data LMA'!$A$2,RelGegevens!K$2))</f>
        <v/>
      </c>
      <c r="L836" s="5" t="str">
        <f>IF(INDEX('Afvalgegevens LMA'!$A$1:$BK$1003,RelGegevens!$A836+'Data LMA'!$A$2,RelGegevens!L$2)="","",INDEX('Afvalgegevens LMA'!$A$1:$BK$1003,RelGegevens!$A836+'Data LMA'!$A$2,RelGegevens!L$2))</f>
        <v/>
      </c>
      <c r="M836" s="5" t="str">
        <f>IF(INDEX('Afvalgegevens LMA'!$A$1:$BK$1003,RelGegevens!$A836+'Data LMA'!$A$2,RelGegevens!M$2)="","",INDEX('Afvalgegevens LMA'!$A$1:$BK$1003,RelGegevens!$A836+'Data LMA'!$A$2,RelGegevens!M$2))</f>
        <v/>
      </c>
    </row>
    <row r="837" spans="1:13" x14ac:dyDescent="0.25">
      <c r="A837" s="8">
        <f t="shared" si="78"/>
        <v>835</v>
      </c>
      <c r="B837" s="8" t="str">
        <f t="shared" si="79"/>
        <v/>
      </c>
      <c r="C837" s="8" t="str">
        <f t="shared" si="80"/>
        <v/>
      </c>
      <c r="D837" s="5">
        <f t="shared" si="81"/>
        <v>-1</v>
      </c>
      <c r="E837" s="5">
        <f t="shared" si="82"/>
        <v>-1</v>
      </c>
      <c r="F837" s="5" t="str">
        <f t="shared" si="83"/>
        <v/>
      </c>
      <c r="G837" s="5" t="str">
        <f>IF(INDEX('Afvalgegevens LMA'!$A$1:$BK$1003,RelGegevens!$A837+'Data LMA'!$A$2,RelGegevens!G$2)="","",INDEX('Afvalgegevens LMA'!$A$1:$BK$1003,RelGegevens!$A837+'Data LMA'!$A$2,RelGegevens!G$2))</f>
        <v/>
      </c>
      <c r="H837" s="5" t="str">
        <f>IF(INDEX('Afvalgegevens LMA'!$A$1:$BK$1003,RelGegevens!$A837+'Data LMA'!$A$2,RelGegevens!H$2)="","",INDEX('Afvalgegevens LMA'!$A$1:$BK$1003,RelGegevens!$A837+'Data LMA'!$A$2,RelGegevens!H$2))</f>
        <v/>
      </c>
      <c r="I837" s="5" t="str">
        <f>IF(INDEX('Afvalgegevens LMA'!$A$1:$BK$1003,RelGegevens!$A837+'Data LMA'!$A$2,RelGegevens!I$2)="","",INDEX('Afvalgegevens LMA'!$A$1:$BK$1003,RelGegevens!$A837+'Data LMA'!$A$2,RelGegevens!I$2))</f>
        <v/>
      </c>
      <c r="J837" s="5" t="str">
        <f>IF(INDEX('Afvalgegevens LMA'!$A$1:$BK$1003,RelGegevens!$A837+'Data LMA'!$A$2,RelGegevens!J$2)="","",INDEX('Afvalgegevens LMA'!$A$1:$BK$1003,RelGegevens!$A837+'Data LMA'!$A$2,RelGegevens!J$2))</f>
        <v/>
      </c>
      <c r="K837" s="5" t="str">
        <f>IF(INDEX('Afvalgegevens LMA'!$A$1:$BK$1003,RelGegevens!$A837+'Data LMA'!$A$2,RelGegevens!K$2)="","",INDEX('Afvalgegevens LMA'!$A$1:$BK$1003,RelGegevens!$A837+'Data LMA'!$A$2,RelGegevens!K$2))</f>
        <v/>
      </c>
      <c r="L837" s="5" t="str">
        <f>IF(INDEX('Afvalgegevens LMA'!$A$1:$BK$1003,RelGegevens!$A837+'Data LMA'!$A$2,RelGegevens!L$2)="","",INDEX('Afvalgegevens LMA'!$A$1:$BK$1003,RelGegevens!$A837+'Data LMA'!$A$2,RelGegevens!L$2))</f>
        <v/>
      </c>
      <c r="M837" s="5" t="str">
        <f>IF(INDEX('Afvalgegevens LMA'!$A$1:$BK$1003,RelGegevens!$A837+'Data LMA'!$A$2,RelGegevens!M$2)="","",INDEX('Afvalgegevens LMA'!$A$1:$BK$1003,RelGegevens!$A837+'Data LMA'!$A$2,RelGegevens!M$2))</f>
        <v/>
      </c>
    </row>
    <row r="838" spans="1:13" x14ac:dyDescent="0.25">
      <c r="A838" s="8">
        <f t="shared" si="78"/>
        <v>836</v>
      </c>
      <c r="B838" s="8" t="str">
        <f t="shared" si="79"/>
        <v/>
      </c>
      <c r="C838" s="8" t="str">
        <f t="shared" si="80"/>
        <v/>
      </c>
      <c r="D838" s="5">
        <f t="shared" si="81"/>
        <v>-1</v>
      </c>
      <c r="E838" s="5">
        <f t="shared" si="82"/>
        <v>-1</v>
      </c>
      <c r="F838" s="5" t="str">
        <f t="shared" si="83"/>
        <v/>
      </c>
      <c r="G838" s="5" t="str">
        <f>IF(INDEX('Afvalgegevens LMA'!$A$1:$BK$1003,RelGegevens!$A838+'Data LMA'!$A$2,RelGegevens!G$2)="","",INDEX('Afvalgegevens LMA'!$A$1:$BK$1003,RelGegevens!$A838+'Data LMA'!$A$2,RelGegevens!G$2))</f>
        <v/>
      </c>
      <c r="H838" s="5" t="str">
        <f>IF(INDEX('Afvalgegevens LMA'!$A$1:$BK$1003,RelGegevens!$A838+'Data LMA'!$A$2,RelGegevens!H$2)="","",INDEX('Afvalgegevens LMA'!$A$1:$BK$1003,RelGegevens!$A838+'Data LMA'!$A$2,RelGegevens!H$2))</f>
        <v/>
      </c>
      <c r="I838" s="5" t="str">
        <f>IF(INDEX('Afvalgegevens LMA'!$A$1:$BK$1003,RelGegevens!$A838+'Data LMA'!$A$2,RelGegevens!I$2)="","",INDEX('Afvalgegevens LMA'!$A$1:$BK$1003,RelGegevens!$A838+'Data LMA'!$A$2,RelGegevens!I$2))</f>
        <v/>
      </c>
      <c r="J838" s="5" t="str">
        <f>IF(INDEX('Afvalgegevens LMA'!$A$1:$BK$1003,RelGegevens!$A838+'Data LMA'!$A$2,RelGegevens!J$2)="","",INDEX('Afvalgegevens LMA'!$A$1:$BK$1003,RelGegevens!$A838+'Data LMA'!$A$2,RelGegevens!J$2))</f>
        <v/>
      </c>
      <c r="K838" s="5" t="str">
        <f>IF(INDEX('Afvalgegevens LMA'!$A$1:$BK$1003,RelGegevens!$A838+'Data LMA'!$A$2,RelGegevens!K$2)="","",INDEX('Afvalgegevens LMA'!$A$1:$BK$1003,RelGegevens!$A838+'Data LMA'!$A$2,RelGegevens!K$2))</f>
        <v/>
      </c>
      <c r="L838" s="5" t="str">
        <f>IF(INDEX('Afvalgegevens LMA'!$A$1:$BK$1003,RelGegevens!$A838+'Data LMA'!$A$2,RelGegevens!L$2)="","",INDEX('Afvalgegevens LMA'!$A$1:$BK$1003,RelGegevens!$A838+'Data LMA'!$A$2,RelGegevens!L$2))</f>
        <v/>
      </c>
      <c r="M838" s="5" t="str">
        <f>IF(INDEX('Afvalgegevens LMA'!$A$1:$BK$1003,RelGegevens!$A838+'Data LMA'!$A$2,RelGegevens!M$2)="","",INDEX('Afvalgegevens LMA'!$A$1:$BK$1003,RelGegevens!$A838+'Data LMA'!$A$2,RelGegevens!M$2))</f>
        <v/>
      </c>
    </row>
    <row r="839" spans="1:13" x14ac:dyDescent="0.25">
      <c r="A839" s="8">
        <f t="shared" si="78"/>
        <v>837</v>
      </c>
      <c r="B839" s="8" t="str">
        <f t="shared" si="79"/>
        <v/>
      </c>
      <c r="C839" s="8" t="str">
        <f t="shared" si="80"/>
        <v/>
      </c>
      <c r="D839" s="5">
        <f t="shared" si="81"/>
        <v>-1</v>
      </c>
      <c r="E839" s="5">
        <f t="shared" si="82"/>
        <v>-1</v>
      </c>
      <c r="F839" s="5" t="str">
        <f t="shared" si="83"/>
        <v/>
      </c>
      <c r="G839" s="5" t="str">
        <f>IF(INDEX('Afvalgegevens LMA'!$A$1:$BK$1003,RelGegevens!$A839+'Data LMA'!$A$2,RelGegevens!G$2)="","",INDEX('Afvalgegevens LMA'!$A$1:$BK$1003,RelGegevens!$A839+'Data LMA'!$A$2,RelGegevens!G$2))</f>
        <v/>
      </c>
      <c r="H839" s="5" t="str">
        <f>IF(INDEX('Afvalgegevens LMA'!$A$1:$BK$1003,RelGegevens!$A839+'Data LMA'!$A$2,RelGegevens!H$2)="","",INDEX('Afvalgegevens LMA'!$A$1:$BK$1003,RelGegevens!$A839+'Data LMA'!$A$2,RelGegevens!H$2))</f>
        <v/>
      </c>
      <c r="I839" s="5" t="str">
        <f>IF(INDEX('Afvalgegevens LMA'!$A$1:$BK$1003,RelGegevens!$A839+'Data LMA'!$A$2,RelGegevens!I$2)="","",INDEX('Afvalgegevens LMA'!$A$1:$BK$1003,RelGegevens!$A839+'Data LMA'!$A$2,RelGegevens!I$2))</f>
        <v/>
      </c>
      <c r="J839" s="5" t="str">
        <f>IF(INDEX('Afvalgegevens LMA'!$A$1:$BK$1003,RelGegevens!$A839+'Data LMA'!$A$2,RelGegevens!J$2)="","",INDEX('Afvalgegevens LMA'!$A$1:$BK$1003,RelGegevens!$A839+'Data LMA'!$A$2,RelGegevens!J$2))</f>
        <v/>
      </c>
      <c r="K839" s="5" t="str">
        <f>IF(INDEX('Afvalgegevens LMA'!$A$1:$BK$1003,RelGegevens!$A839+'Data LMA'!$A$2,RelGegevens!K$2)="","",INDEX('Afvalgegevens LMA'!$A$1:$BK$1003,RelGegevens!$A839+'Data LMA'!$A$2,RelGegevens!K$2))</f>
        <v/>
      </c>
      <c r="L839" s="5" t="str">
        <f>IF(INDEX('Afvalgegevens LMA'!$A$1:$BK$1003,RelGegevens!$A839+'Data LMA'!$A$2,RelGegevens!L$2)="","",INDEX('Afvalgegevens LMA'!$A$1:$BK$1003,RelGegevens!$A839+'Data LMA'!$A$2,RelGegevens!L$2))</f>
        <v/>
      </c>
      <c r="M839" s="5" t="str">
        <f>IF(INDEX('Afvalgegevens LMA'!$A$1:$BK$1003,RelGegevens!$A839+'Data LMA'!$A$2,RelGegevens!M$2)="","",INDEX('Afvalgegevens LMA'!$A$1:$BK$1003,RelGegevens!$A839+'Data LMA'!$A$2,RelGegevens!M$2))</f>
        <v/>
      </c>
    </row>
    <row r="840" spans="1:13" x14ac:dyDescent="0.25">
      <c r="A840" s="8">
        <f t="shared" si="78"/>
        <v>838</v>
      </c>
      <c r="B840" s="8" t="str">
        <f t="shared" si="79"/>
        <v/>
      </c>
      <c r="C840" s="8" t="str">
        <f t="shared" si="80"/>
        <v/>
      </c>
      <c r="D840" s="5">
        <f t="shared" si="81"/>
        <v>-1</v>
      </c>
      <c r="E840" s="5">
        <f t="shared" si="82"/>
        <v>-1</v>
      </c>
      <c r="F840" s="5" t="str">
        <f t="shared" si="83"/>
        <v/>
      </c>
      <c r="G840" s="5" t="str">
        <f>IF(INDEX('Afvalgegevens LMA'!$A$1:$BK$1003,RelGegevens!$A840+'Data LMA'!$A$2,RelGegevens!G$2)="","",INDEX('Afvalgegevens LMA'!$A$1:$BK$1003,RelGegevens!$A840+'Data LMA'!$A$2,RelGegevens!G$2))</f>
        <v/>
      </c>
      <c r="H840" s="5" t="str">
        <f>IF(INDEX('Afvalgegevens LMA'!$A$1:$BK$1003,RelGegevens!$A840+'Data LMA'!$A$2,RelGegevens!H$2)="","",INDEX('Afvalgegevens LMA'!$A$1:$BK$1003,RelGegevens!$A840+'Data LMA'!$A$2,RelGegevens!H$2))</f>
        <v/>
      </c>
      <c r="I840" s="5" t="str">
        <f>IF(INDEX('Afvalgegevens LMA'!$A$1:$BK$1003,RelGegevens!$A840+'Data LMA'!$A$2,RelGegevens!I$2)="","",INDEX('Afvalgegevens LMA'!$A$1:$BK$1003,RelGegevens!$A840+'Data LMA'!$A$2,RelGegevens!I$2))</f>
        <v/>
      </c>
      <c r="J840" s="5" t="str">
        <f>IF(INDEX('Afvalgegevens LMA'!$A$1:$BK$1003,RelGegevens!$A840+'Data LMA'!$A$2,RelGegevens!J$2)="","",INDEX('Afvalgegevens LMA'!$A$1:$BK$1003,RelGegevens!$A840+'Data LMA'!$A$2,RelGegevens!J$2))</f>
        <v/>
      </c>
      <c r="K840" s="5" t="str">
        <f>IF(INDEX('Afvalgegevens LMA'!$A$1:$BK$1003,RelGegevens!$A840+'Data LMA'!$A$2,RelGegevens!K$2)="","",INDEX('Afvalgegevens LMA'!$A$1:$BK$1003,RelGegevens!$A840+'Data LMA'!$A$2,RelGegevens!K$2))</f>
        <v/>
      </c>
      <c r="L840" s="5" t="str">
        <f>IF(INDEX('Afvalgegevens LMA'!$A$1:$BK$1003,RelGegevens!$A840+'Data LMA'!$A$2,RelGegevens!L$2)="","",INDEX('Afvalgegevens LMA'!$A$1:$BK$1003,RelGegevens!$A840+'Data LMA'!$A$2,RelGegevens!L$2))</f>
        <v/>
      </c>
      <c r="M840" s="5" t="str">
        <f>IF(INDEX('Afvalgegevens LMA'!$A$1:$BK$1003,RelGegevens!$A840+'Data LMA'!$A$2,RelGegevens!M$2)="","",INDEX('Afvalgegevens LMA'!$A$1:$BK$1003,RelGegevens!$A840+'Data LMA'!$A$2,RelGegevens!M$2))</f>
        <v/>
      </c>
    </row>
    <row r="841" spans="1:13" x14ac:dyDescent="0.25">
      <c r="A841" s="8">
        <f t="shared" si="78"/>
        <v>839</v>
      </c>
      <c r="B841" s="8" t="str">
        <f t="shared" si="79"/>
        <v/>
      </c>
      <c r="C841" s="8" t="str">
        <f t="shared" si="80"/>
        <v/>
      </c>
      <c r="D841" s="5">
        <f t="shared" si="81"/>
        <v>-1</v>
      </c>
      <c r="E841" s="5">
        <f t="shared" si="82"/>
        <v>-1</v>
      </c>
      <c r="F841" s="5" t="str">
        <f t="shared" si="83"/>
        <v/>
      </c>
      <c r="G841" s="5" t="str">
        <f>IF(INDEX('Afvalgegevens LMA'!$A$1:$BK$1003,RelGegevens!$A841+'Data LMA'!$A$2,RelGegevens!G$2)="","",INDEX('Afvalgegevens LMA'!$A$1:$BK$1003,RelGegevens!$A841+'Data LMA'!$A$2,RelGegevens!G$2))</f>
        <v/>
      </c>
      <c r="H841" s="5" t="str">
        <f>IF(INDEX('Afvalgegevens LMA'!$A$1:$BK$1003,RelGegevens!$A841+'Data LMA'!$A$2,RelGegevens!H$2)="","",INDEX('Afvalgegevens LMA'!$A$1:$BK$1003,RelGegevens!$A841+'Data LMA'!$A$2,RelGegevens!H$2))</f>
        <v/>
      </c>
      <c r="I841" s="5" t="str">
        <f>IF(INDEX('Afvalgegevens LMA'!$A$1:$BK$1003,RelGegevens!$A841+'Data LMA'!$A$2,RelGegevens!I$2)="","",INDEX('Afvalgegevens LMA'!$A$1:$BK$1003,RelGegevens!$A841+'Data LMA'!$A$2,RelGegevens!I$2))</f>
        <v/>
      </c>
      <c r="J841" s="5" t="str">
        <f>IF(INDEX('Afvalgegevens LMA'!$A$1:$BK$1003,RelGegevens!$A841+'Data LMA'!$A$2,RelGegevens!J$2)="","",INDEX('Afvalgegevens LMA'!$A$1:$BK$1003,RelGegevens!$A841+'Data LMA'!$A$2,RelGegevens!J$2))</f>
        <v/>
      </c>
      <c r="K841" s="5" t="str">
        <f>IF(INDEX('Afvalgegevens LMA'!$A$1:$BK$1003,RelGegevens!$A841+'Data LMA'!$A$2,RelGegevens!K$2)="","",INDEX('Afvalgegevens LMA'!$A$1:$BK$1003,RelGegevens!$A841+'Data LMA'!$A$2,RelGegevens!K$2))</f>
        <v/>
      </c>
      <c r="L841" s="5" t="str">
        <f>IF(INDEX('Afvalgegevens LMA'!$A$1:$BK$1003,RelGegevens!$A841+'Data LMA'!$A$2,RelGegevens!L$2)="","",INDEX('Afvalgegevens LMA'!$A$1:$BK$1003,RelGegevens!$A841+'Data LMA'!$A$2,RelGegevens!L$2))</f>
        <v/>
      </c>
      <c r="M841" s="5" t="str">
        <f>IF(INDEX('Afvalgegevens LMA'!$A$1:$BK$1003,RelGegevens!$A841+'Data LMA'!$A$2,RelGegevens!M$2)="","",INDEX('Afvalgegevens LMA'!$A$1:$BK$1003,RelGegevens!$A841+'Data LMA'!$A$2,RelGegevens!M$2))</f>
        <v/>
      </c>
    </row>
    <row r="842" spans="1:13" x14ac:dyDescent="0.25">
      <c r="A842" s="8">
        <f t="shared" si="78"/>
        <v>840</v>
      </c>
      <c r="B842" s="8" t="str">
        <f t="shared" si="79"/>
        <v/>
      </c>
      <c r="C842" s="8" t="str">
        <f t="shared" si="80"/>
        <v/>
      </c>
      <c r="D842" s="5">
        <f t="shared" si="81"/>
        <v>-1</v>
      </c>
      <c r="E842" s="5">
        <f t="shared" si="82"/>
        <v>-1</v>
      </c>
      <c r="F842" s="5" t="str">
        <f t="shared" si="83"/>
        <v/>
      </c>
      <c r="G842" s="5" t="str">
        <f>IF(INDEX('Afvalgegevens LMA'!$A$1:$BK$1003,RelGegevens!$A842+'Data LMA'!$A$2,RelGegevens!G$2)="","",INDEX('Afvalgegevens LMA'!$A$1:$BK$1003,RelGegevens!$A842+'Data LMA'!$A$2,RelGegevens!G$2))</f>
        <v/>
      </c>
      <c r="H842" s="5" t="str">
        <f>IF(INDEX('Afvalgegevens LMA'!$A$1:$BK$1003,RelGegevens!$A842+'Data LMA'!$A$2,RelGegevens!H$2)="","",INDEX('Afvalgegevens LMA'!$A$1:$BK$1003,RelGegevens!$A842+'Data LMA'!$A$2,RelGegevens!H$2))</f>
        <v/>
      </c>
      <c r="I842" s="5" t="str">
        <f>IF(INDEX('Afvalgegevens LMA'!$A$1:$BK$1003,RelGegevens!$A842+'Data LMA'!$A$2,RelGegevens!I$2)="","",INDEX('Afvalgegevens LMA'!$A$1:$BK$1003,RelGegevens!$A842+'Data LMA'!$A$2,RelGegevens!I$2))</f>
        <v/>
      </c>
      <c r="J842" s="5" t="str">
        <f>IF(INDEX('Afvalgegevens LMA'!$A$1:$BK$1003,RelGegevens!$A842+'Data LMA'!$A$2,RelGegevens!J$2)="","",INDEX('Afvalgegevens LMA'!$A$1:$BK$1003,RelGegevens!$A842+'Data LMA'!$A$2,RelGegevens!J$2))</f>
        <v/>
      </c>
      <c r="K842" s="5" t="str">
        <f>IF(INDEX('Afvalgegevens LMA'!$A$1:$BK$1003,RelGegevens!$A842+'Data LMA'!$A$2,RelGegevens!K$2)="","",INDEX('Afvalgegevens LMA'!$A$1:$BK$1003,RelGegevens!$A842+'Data LMA'!$A$2,RelGegevens!K$2))</f>
        <v/>
      </c>
      <c r="L842" s="5" t="str">
        <f>IF(INDEX('Afvalgegevens LMA'!$A$1:$BK$1003,RelGegevens!$A842+'Data LMA'!$A$2,RelGegevens!L$2)="","",INDEX('Afvalgegevens LMA'!$A$1:$BK$1003,RelGegevens!$A842+'Data LMA'!$A$2,RelGegevens!L$2))</f>
        <v/>
      </c>
      <c r="M842" s="5" t="str">
        <f>IF(INDEX('Afvalgegevens LMA'!$A$1:$BK$1003,RelGegevens!$A842+'Data LMA'!$A$2,RelGegevens!M$2)="","",INDEX('Afvalgegevens LMA'!$A$1:$BK$1003,RelGegevens!$A842+'Data LMA'!$A$2,RelGegevens!M$2))</f>
        <v/>
      </c>
    </row>
    <row r="843" spans="1:13" x14ac:dyDescent="0.25">
      <c r="A843" s="8">
        <f t="shared" si="78"/>
        <v>841</v>
      </c>
      <c r="B843" s="8" t="str">
        <f t="shared" si="79"/>
        <v/>
      </c>
      <c r="C843" s="8" t="str">
        <f t="shared" si="80"/>
        <v/>
      </c>
      <c r="D843" s="5">
        <f t="shared" si="81"/>
        <v>-1</v>
      </c>
      <c r="E843" s="5">
        <f t="shared" si="82"/>
        <v>-1</v>
      </c>
      <c r="F843" s="5" t="str">
        <f t="shared" si="83"/>
        <v/>
      </c>
      <c r="G843" s="5" t="str">
        <f>IF(INDEX('Afvalgegevens LMA'!$A$1:$BK$1003,RelGegevens!$A843+'Data LMA'!$A$2,RelGegevens!G$2)="","",INDEX('Afvalgegevens LMA'!$A$1:$BK$1003,RelGegevens!$A843+'Data LMA'!$A$2,RelGegevens!G$2))</f>
        <v/>
      </c>
      <c r="H843" s="5" t="str">
        <f>IF(INDEX('Afvalgegevens LMA'!$A$1:$BK$1003,RelGegevens!$A843+'Data LMA'!$A$2,RelGegevens!H$2)="","",INDEX('Afvalgegevens LMA'!$A$1:$BK$1003,RelGegevens!$A843+'Data LMA'!$A$2,RelGegevens!H$2))</f>
        <v/>
      </c>
      <c r="I843" s="5" t="str">
        <f>IF(INDEX('Afvalgegevens LMA'!$A$1:$BK$1003,RelGegevens!$A843+'Data LMA'!$A$2,RelGegevens!I$2)="","",INDEX('Afvalgegevens LMA'!$A$1:$BK$1003,RelGegevens!$A843+'Data LMA'!$A$2,RelGegevens!I$2))</f>
        <v/>
      </c>
      <c r="J843" s="5" t="str">
        <f>IF(INDEX('Afvalgegevens LMA'!$A$1:$BK$1003,RelGegevens!$A843+'Data LMA'!$A$2,RelGegevens!J$2)="","",INDEX('Afvalgegevens LMA'!$A$1:$BK$1003,RelGegevens!$A843+'Data LMA'!$A$2,RelGegevens!J$2))</f>
        <v/>
      </c>
      <c r="K843" s="5" t="str">
        <f>IF(INDEX('Afvalgegevens LMA'!$A$1:$BK$1003,RelGegevens!$A843+'Data LMA'!$A$2,RelGegevens!K$2)="","",INDEX('Afvalgegevens LMA'!$A$1:$BK$1003,RelGegevens!$A843+'Data LMA'!$A$2,RelGegevens!K$2))</f>
        <v/>
      </c>
      <c r="L843" s="5" t="str">
        <f>IF(INDEX('Afvalgegevens LMA'!$A$1:$BK$1003,RelGegevens!$A843+'Data LMA'!$A$2,RelGegevens!L$2)="","",INDEX('Afvalgegevens LMA'!$A$1:$BK$1003,RelGegevens!$A843+'Data LMA'!$A$2,RelGegevens!L$2))</f>
        <v/>
      </c>
      <c r="M843" s="5" t="str">
        <f>IF(INDEX('Afvalgegevens LMA'!$A$1:$BK$1003,RelGegevens!$A843+'Data LMA'!$A$2,RelGegevens!M$2)="","",INDEX('Afvalgegevens LMA'!$A$1:$BK$1003,RelGegevens!$A843+'Data LMA'!$A$2,RelGegevens!M$2))</f>
        <v/>
      </c>
    </row>
    <row r="844" spans="1:13" x14ac:dyDescent="0.25">
      <c r="A844" s="8">
        <f t="shared" si="78"/>
        <v>842</v>
      </c>
      <c r="B844" s="8" t="str">
        <f t="shared" si="79"/>
        <v/>
      </c>
      <c r="C844" s="8" t="str">
        <f t="shared" si="80"/>
        <v/>
      </c>
      <c r="D844" s="5">
        <f t="shared" si="81"/>
        <v>-1</v>
      </c>
      <c r="E844" s="5">
        <f t="shared" si="82"/>
        <v>-1</v>
      </c>
      <c r="F844" s="5" t="str">
        <f t="shared" si="83"/>
        <v/>
      </c>
      <c r="G844" s="5" t="str">
        <f>IF(INDEX('Afvalgegevens LMA'!$A$1:$BK$1003,RelGegevens!$A844+'Data LMA'!$A$2,RelGegevens!G$2)="","",INDEX('Afvalgegevens LMA'!$A$1:$BK$1003,RelGegevens!$A844+'Data LMA'!$A$2,RelGegevens!G$2))</f>
        <v/>
      </c>
      <c r="H844" s="5" t="str">
        <f>IF(INDEX('Afvalgegevens LMA'!$A$1:$BK$1003,RelGegevens!$A844+'Data LMA'!$A$2,RelGegevens!H$2)="","",INDEX('Afvalgegevens LMA'!$A$1:$BK$1003,RelGegevens!$A844+'Data LMA'!$A$2,RelGegevens!H$2))</f>
        <v/>
      </c>
      <c r="I844" s="5" t="str">
        <f>IF(INDEX('Afvalgegevens LMA'!$A$1:$BK$1003,RelGegevens!$A844+'Data LMA'!$A$2,RelGegevens!I$2)="","",INDEX('Afvalgegevens LMA'!$A$1:$BK$1003,RelGegevens!$A844+'Data LMA'!$A$2,RelGegevens!I$2))</f>
        <v/>
      </c>
      <c r="J844" s="5" t="str">
        <f>IF(INDEX('Afvalgegevens LMA'!$A$1:$BK$1003,RelGegevens!$A844+'Data LMA'!$A$2,RelGegevens!J$2)="","",INDEX('Afvalgegevens LMA'!$A$1:$BK$1003,RelGegevens!$A844+'Data LMA'!$A$2,RelGegevens!J$2))</f>
        <v/>
      </c>
      <c r="K844" s="5" t="str">
        <f>IF(INDEX('Afvalgegevens LMA'!$A$1:$BK$1003,RelGegevens!$A844+'Data LMA'!$A$2,RelGegevens!K$2)="","",INDEX('Afvalgegevens LMA'!$A$1:$BK$1003,RelGegevens!$A844+'Data LMA'!$A$2,RelGegevens!K$2))</f>
        <v/>
      </c>
      <c r="L844" s="5" t="str">
        <f>IF(INDEX('Afvalgegevens LMA'!$A$1:$BK$1003,RelGegevens!$A844+'Data LMA'!$A$2,RelGegevens!L$2)="","",INDEX('Afvalgegevens LMA'!$A$1:$BK$1003,RelGegevens!$A844+'Data LMA'!$A$2,RelGegevens!L$2))</f>
        <v/>
      </c>
      <c r="M844" s="5" t="str">
        <f>IF(INDEX('Afvalgegevens LMA'!$A$1:$BK$1003,RelGegevens!$A844+'Data LMA'!$A$2,RelGegevens!M$2)="","",INDEX('Afvalgegevens LMA'!$A$1:$BK$1003,RelGegevens!$A844+'Data LMA'!$A$2,RelGegevens!M$2))</f>
        <v/>
      </c>
    </row>
    <row r="845" spans="1:13" x14ac:dyDescent="0.25">
      <c r="A845" s="8">
        <f t="shared" si="78"/>
        <v>843</v>
      </c>
      <c r="B845" s="8" t="str">
        <f t="shared" si="79"/>
        <v/>
      </c>
      <c r="C845" s="8" t="str">
        <f t="shared" si="80"/>
        <v/>
      </c>
      <c r="D845" s="5">
        <f t="shared" si="81"/>
        <v>-1</v>
      </c>
      <c r="E845" s="5">
        <f t="shared" si="82"/>
        <v>-1</v>
      </c>
      <c r="F845" s="5" t="str">
        <f t="shared" si="83"/>
        <v/>
      </c>
      <c r="G845" s="5" t="str">
        <f>IF(INDEX('Afvalgegevens LMA'!$A$1:$BK$1003,RelGegevens!$A845+'Data LMA'!$A$2,RelGegevens!G$2)="","",INDEX('Afvalgegevens LMA'!$A$1:$BK$1003,RelGegevens!$A845+'Data LMA'!$A$2,RelGegevens!G$2))</f>
        <v/>
      </c>
      <c r="H845" s="5" t="str">
        <f>IF(INDEX('Afvalgegevens LMA'!$A$1:$BK$1003,RelGegevens!$A845+'Data LMA'!$A$2,RelGegevens!H$2)="","",INDEX('Afvalgegevens LMA'!$A$1:$BK$1003,RelGegevens!$A845+'Data LMA'!$A$2,RelGegevens!H$2))</f>
        <v/>
      </c>
      <c r="I845" s="5" t="str">
        <f>IF(INDEX('Afvalgegevens LMA'!$A$1:$BK$1003,RelGegevens!$A845+'Data LMA'!$A$2,RelGegevens!I$2)="","",INDEX('Afvalgegevens LMA'!$A$1:$BK$1003,RelGegevens!$A845+'Data LMA'!$A$2,RelGegevens!I$2))</f>
        <v/>
      </c>
      <c r="J845" s="5" t="str">
        <f>IF(INDEX('Afvalgegevens LMA'!$A$1:$BK$1003,RelGegevens!$A845+'Data LMA'!$A$2,RelGegevens!J$2)="","",INDEX('Afvalgegevens LMA'!$A$1:$BK$1003,RelGegevens!$A845+'Data LMA'!$A$2,RelGegevens!J$2))</f>
        <v/>
      </c>
      <c r="K845" s="5" t="str">
        <f>IF(INDEX('Afvalgegevens LMA'!$A$1:$BK$1003,RelGegevens!$A845+'Data LMA'!$A$2,RelGegevens!K$2)="","",INDEX('Afvalgegevens LMA'!$A$1:$BK$1003,RelGegevens!$A845+'Data LMA'!$A$2,RelGegevens!K$2))</f>
        <v/>
      </c>
      <c r="L845" s="5" t="str">
        <f>IF(INDEX('Afvalgegevens LMA'!$A$1:$BK$1003,RelGegevens!$A845+'Data LMA'!$A$2,RelGegevens!L$2)="","",INDEX('Afvalgegevens LMA'!$A$1:$BK$1003,RelGegevens!$A845+'Data LMA'!$A$2,RelGegevens!L$2))</f>
        <v/>
      </c>
      <c r="M845" s="5" t="str">
        <f>IF(INDEX('Afvalgegevens LMA'!$A$1:$BK$1003,RelGegevens!$A845+'Data LMA'!$A$2,RelGegevens!M$2)="","",INDEX('Afvalgegevens LMA'!$A$1:$BK$1003,RelGegevens!$A845+'Data LMA'!$A$2,RelGegevens!M$2))</f>
        <v/>
      </c>
    </row>
    <row r="846" spans="1:13" x14ac:dyDescent="0.25">
      <c r="A846" s="8">
        <f t="shared" ref="A846:A909" si="84">A845+1</f>
        <v>844</v>
      </c>
      <c r="B846" s="8" t="str">
        <f t="shared" ref="B846:B909" si="85">IF(ISNUMBER(FIND(G846,B845)),B845,CONCATENATE(B845,"/",G846))</f>
        <v/>
      </c>
      <c r="C846" s="8" t="str">
        <f t="shared" ref="C846:C909" si="86">IF(ISNUMBER(FIND(I846,C845)),C845,CONCATENATE(C845,"/",I846))</f>
        <v/>
      </c>
      <c r="D846" s="5">
        <f t="shared" ref="D846:D909" si="87">IF(ISNUMBER(FIND(G846,B845)),-ABS(D845),ABS(D845)+1)</f>
        <v>-1</v>
      </c>
      <c r="E846" s="5">
        <f t="shared" ref="E846:E909" si="88">IF(ISNUMBER(FIND(I846,C845)),-ABS(E845),ABS(E845)+1)</f>
        <v>-1</v>
      </c>
      <c r="F846" s="5" t="str">
        <f t="shared" ref="F846:F909" si="89">IF(AND(G846&lt;&gt;"",I846&lt;&gt;""),CONCATENATE(G846,"-",I846),"")</f>
        <v/>
      </c>
      <c r="G846" s="5" t="str">
        <f>IF(INDEX('Afvalgegevens LMA'!$A$1:$BK$1003,RelGegevens!$A846+'Data LMA'!$A$2,RelGegevens!G$2)="","",INDEX('Afvalgegevens LMA'!$A$1:$BK$1003,RelGegevens!$A846+'Data LMA'!$A$2,RelGegevens!G$2))</f>
        <v/>
      </c>
      <c r="H846" s="5" t="str">
        <f>IF(INDEX('Afvalgegevens LMA'!$A$1:$BK$1003,RelGegevens!$A846+'Data LMA'!$A$2,RelGegevens!H$2)="","",INDEX('Afvalgegevens LMA'!$A$1:$BK$1003,RelGegevens!$A846+'Data LMA'!$A$2,RelGegevens!H$2))</f>
        <v/>
      </c>
      <c r="I846" s="5" t="str">
        <f>IF(INDEX('Afvalgegevens LMA'!$A$1:$BK$1003,RelGegevens!$A846+'Data LMA'!$A$2,RelGegevens!I$2)="","",INDEX('Afvalgegevens LMA'!$A$1:$BK$1003,RelGegevens!$A846+'Data LMA'!$A$2,RelGegevens!I$2))</f>
        <v/>
      </c>
      <c r="J846" s="5" t="str">
        <f>IF(INDEX('Afvalgegevens LMA'!$A$1:$BK$1003,RelGegevens!$A846+'Data LMA'!$A$2,RelGegevens!J$2)="","",INDEX('Afvalgegevens LMA'!$A$1:$BK$1003,RelGegevens!$A846+'Data LMA'!$A$2,RelGegevens!J$2))</f>
        <v/>
      </c>
      <c r="K846" s="5" t="str">
        <f>IF(INDEX('Afvalgegevens LMA'!$A$1:$BK$1003,RelGegevens!$A846+'Data LMA'!$A$2,RelGegevens!K$2)="","",INDEX('Afvalgegevens LMA'!$A$1:$BK$1003,RelGegevens!$A846+'Data LMA'!$A$2,RelGegevens!K$2))</f>
        <v/>
      </c>
      <c r="L846" s="5" t="str">
        <f>IF(INDEX('Afvalgegevens LMA'!$A$1:$BK$1003,RelGegevens!$A846+'Data LMA'!$A$2,RelGegevens!L$2)="","",INDEX('Afvalgegevens LMA'!$A$1:$BK$1003,RelGegevens!$A846+'Data LMA'!$A$2,RelGegevens!L$2))</f>
        <v/>
      </c>
      <c r="M846" s="5" t="str">
        <f>IF(INDEX('Afvalgegevens LMA'!$A$1:$BK$1003,RelGegevens!$A846+'Data LMA'!$A$2,RelGegevens!M$2)="","",INDEX('Afvalgegevens LMA'!$A$1:$BK$1003,RelGegevens!$A846+'Data LMA'!$A$2,RelGegevens!M$2))</f>
        <v/>
      </c>
    </row>
    <row r="847" spans="1:13" x14ac:dyDescent="0.25">
      <c r="A847" s="8">
        <f t="shared" si="84"/>
        <v>845</v>
      </c>
      <c r="B847" s="8" t="str">
        <f t="shared" si="85"/>
        <v/>
      </c>
      <c r="C847" s="8" t="str">
        <f t="shared" si="86"/>
        <v/>
      </c>
      <c r="D847" s="5">
        <f t="shared" si="87"/>
        <v>-1</v>
      </c>
      <c r="E847" s="5">
        <f t="shared" si="88"/>
        <v>-1</v>
      </c>
      <c r="F847" s="5" t="str">
        <f t="shared" si="89"/>
        <v/>
      </c>
      <c r="G847" s="5" t="str">
        <f>IF(INDEX('Afvalgegevens LMA'!$A$1:$BK$1003,RelGegevens!$A847+'Data LMA'!$A$2,RelGegevens!G$2)="","",INDEX('Afvalgegevens LMA'!$A$1:$BK$1003,RelGegevens!$A847+'Data LMA'!$A$2,RelGegevens!G$2))</f>
        <v/>
      </c>
      <c r="H847" s="5" t="str">
        <f>IF(INDEX('Afvalgegevens LMA'!$A$1:$BK$1003,RelGegevens!$A847+'Data LMA'!$A$2,RelGegevens!H$2)="","",INDEX('Afvalgegevens LMA'!$A$1:$BK$1003,RelGegevens!$A847+'Data LMA'!$A$2,RelGegevens!H$2))</f>
        <v/>
      </c>
      <c r="I847" s="5" t="str">
        <f>IF(INDEX('Afvalgegevens LMA'!$A$1:$BK$1003,RelGegevens!$A847+'Data LMA'!$A$2,RelGegevens!I$2)="","",INDEX('Afvalgegevens LMA'!$A$1:$BK$1003,RelGegevens!$A847+'Data LMA'!$A$2,RelGegevens!I$2))</f>
        <v/>
      </c>
      <c r="J847" s="5" t="str">
        <f>IF(INDEX('Afvalgegevens LMA'!$A$1:$BK$1003,RelGegevens!$A847+'Data LMA'!$A$2,RelGegevens!J$2)="","",INDEX('Afvalgegevens LMA'!$A$1:$BK$1003,RelGegevens!$A847+'Data LMA'!$A$2,RelGegevens!J$2))</f>
        <v/>
      </c>
      <c r="K847" s="5" t="str">
        <f>IF(INDEX('Afvalgegevens LMA'!$A$1:$BK$1003,RelGegevens!$A847+'Data LMA'!$A$2,RelGegevens!K$2)="","",INDEX('Afvalgegevens LMA'!$A$1:$BK$1003,RelGegevens!$A847+'Data LMA'!$A$2,RelGegevens!K$2))</f>
        <v/>
      </c>
      <c r="L847" s="5" t="str">
        <f>IF(INDEX('Afvalgegevens LMA'!$A$1:$BK$1003,RelGegevens!$A847+'Data LMA'!$A$2,RelGegevens!L$2)="","",INDEX('Afvalgegevens LMA'!$A$1:$BK$1003,RelGegevens!$A847+'Data LMA'!$A$2,RelGegevens!L$2))</f>
        <v/>
      </c>
      <c r="M847" s="5" t="str">
        <f>IF(INDEX('Afvalgegevens LMA'!$A$1:$BK$1003,RelGegevens!$A847+'Data LMA'!$A$2,RelGegevens!M$2)="","",INDEX('Afvalgegevens LMA'!$A$1:$BK$1003,RelGegevens!$A847+'Data LMA'!$A$2,RelGegevens!M$2))</f>
        <v/>
      </c>
    </row>
    <row r="848" spans="1:13" x14ac:dyDescent="0.25">
      <c r="A848" s="8">
        <f t="shared" si="84"/>
        <v>846</v>
      </c>
      <c r="B848" s="8" t="str">
        <f t="shared" si="85"/>
        <v/>
      </c>
      <c r="C848" s="8" t="str">
        <f t="shared" si="86"/>
        <v/>
      </c>
      <c r="D848" s="5">
        <f t="shared" si="87"/>
        <v>-1</v>
      </c>
      <c r="E848" s="5">
        <f t="shared" si="88"/>
        <v>-1</v>
      </c>
      <c r="F848" s="5" t="str">
        <f t="shared" si="89"/>
        <v/>
      </c>
      <c r="G848" s="5" t="str">
        <f>IF(INDEX('Afvalgegevens LMA'!$A$1:$BK$1003,RelGegevens!$A848+'Data LMA'!$A$2,RelGegevens!G$2)="","",INDEX('Afvalgegevens LMA'!$A$1:$BK$1003,RelGegevens!$A848+'Data LMA'!$A$2,RelGegevens!G$2))</f>
        <v/>
      </c>
      <c r="H848" s="5" t="str">
        <f>IF(INDEX('Afvalgegevens LMA'!$A$1:$BK$1003,RelGegevens!$A848+'Data LMA'!$A$2,RelGegevens!H$2)="","",INDEX('Afvalgegevens LMA'!$A$1:$BK$1003,RelGegevens!$A848+'Data LMA'!$A$2,RelGegevens!H$2))</f>
        <v/>
      </c>
      <c r="I848" s="5" t="str">
        <f>IF(INDEX('Afvalgegevens LMA'!$A$1:$BK$1003,RelGegevens!$A848+'Data LMA'!$A$2,RelGegevens!I$2)="","",INDEX('Afvalgegevens LMA'!$A$1:$BK$1003,RelGegevens!$A848+'Data LMA'!$A$2,RelGegevens!I$2))</f>
        <v/>
      </c>
      <c r="J848" s="5" t="str">
        <f>IF(INDEX('Afvalgegevens LMA'!$A$1:$BK$1003,RelGegevens!$A848+'Data LMA'!$A$2,RelGegevens!J$2)="","",INDEX('Afvalgegevens LMA'!$A$1:$BK$1003,RelGegevens!$A848+'Data LMA'!$A$2,RelGegevens!J$2))</f>
        <v/>
      </c>
      <c r="K848" s="5" t="str">
        <f>IF(INDEX('Afvalgegevens LMA'!$A$1:$BK$1003,RelGegevens!$A848+'Data LMA'!$A$2,RelGegevens!K$2)="","",INDEX('Afvalgegevens LMA'!$A$1:$BK$1003,RelGegevens!$A848+'Data LMA'!$A$2,RelGegevens!K$2))</f>
        <v/>
      </c>
      <c r="L848" s="5" t="str">
        <f>IF(INDEX('Afvalgegevens LMA'!$A$1:$BK$1003,RelGegevens!$A848+'Data LMA'!$A$2,RelGegevens!L$2)="","",INDEX('Afvalgegevens LMA'!$A$1:$BK$1003,RelGegevens!$A848+'Data LMA'!$A$2,RelGegevens!L$2))</f>
        <v/>
      </c>
      <c r="M848" s="5" t="str">
        <f>IF(INDEX('Afvalgegevens LMA'!$A$1:$BK$1003,RelGegevens!$A848+'Data LMA'!$A$2,RelGegevens!M$2)="","",INDEX('Afvalgegevens LMA'!$A$1:$BK$1003,RelGegevens!$A848+'Data LMA'!$A$2,RelGegevens!M$2))</f>
        <v/>
      </c>
    </row>
    <row r="849" spans="1:13" x14ac:dyDescent="0.25">
      <c r="A849" s="8">
        <f t="shared" si="84"/>
        <v>847</v>
      </c>
      <c r="B849" s="8" t="str">
        <f t="shared" si="85"/>
        <v/>
      </c>
      <c r="C849" s="8" t="str">
        <f t="shared" si="86"/>
        <v/>
      </c>
      <c r="D849" s="5">
        <f t="shared" si="87"/>
        <v>-1</v>
      </c>
      <c r="E849" s="5">
        <f t="shared" si="88"/>
        <v>-1</v>
      </c>
      <c r="F849" s="5" t="str">
        <f t="shared" si="89"/>
        <v/>
      </c>
      <c r="G849" s="5" t="str">
        <f>IF(INDEX('Afvalgegevens LMA'!$A$1:$BK$1003,RelGegevens!$A849+'Data LMA'!$A$2,RelGegevens!G$2)="","",INDEX('Afvalgegevens LMA'!$A$1:$BK$1003,RelGegevens!$A849+'Data LMA'!$A$2,RelGegevens!G$2))</f>
        <v/>
      </c>
      <c r="H849" s="5" t="str">
        <f>IF(INDEX('Afvalgegevens LMA'!$A$1:$BK$1003,RelGegevens!$A849+'Data LMA'!$A$2,RelGegevens!H$2)="","",INDEX('Afvalgegevens LMA'!$A$1:$BK$1003,RelGegevens!$A849+'Data LMA'!$A$2,RelGegevens!H$2))</f>
        <v/>
      </c>
      <c r="I849" s="5" t="str">
        <f>IF(INDEX('Afvalgegevens LMA'!$A$1:$BK$1003,RelGegevens!$A849+'Data LMA'!$A$2,RelGegevens!I$2)="","",INDEX('Afvalgegevens LMA'!$A$1:$BK$1003,RelGegevens!$A849+'Data LMA'!$A$2,RelGegevens!I$2))</f>
        <v/>
      </c>
      <c r="J849" s="5" t="str">
        <f>IF(INDEX('Afvalgegevens LMA'!$A$1:$BK$1003,RelGegevens!$A849+'Data LMA'!$A$2,RelGegevens!J$2)="","",INDEX('Afvalgegevens LMA'!$A$1:$BK$1003,RelGegevens!$A849+'Data LMA'!$A$2,RelGegevens!J$2))</f>
        <v/>
      </c>
      <c r="K849" s="5" t="str">
        <f>IF(INDEX('Afvalgegevens LMA'!$A$1:$BK$1003,RelGegevens!$A849+'Data LMA'!$A$2,RelGegevens!K$2)="","",INDEX('Afvalgegevens LMA'!$A$1:$BK$1003,RelGegevens!$A849+'Data LMA'!$A$2,RelGegevens!K$2))</f>
        <v/>
      </c>
      <c r="L849" s="5" t="str">
        <f>IF(INDEX('Afvalgegevens LMA'!$A$1:$BK$1003,RelGegevens!$A849+'Data LMA'!$A$2,RelGegevens!L$2)="","",INDEX('Afvalgegevens LMA'!$A$1:$BK$1003,RelGegevens!$A849+'Data LMA'!$A$2,RelGegevens!L$2))</f>
        <v/>
      </c>
      <c r="M849" s="5" t="str">
        <f>IF(INDEX('Afvalgegevens LMA'!$A$1:$BK$1003,RelGegevens!$A849+'Data LMA'!$A$2,RelGegevens!M$2)="","",INDEX('Afvalgegevens LMA'!$A$1:$BK$1003,RelGegevens!$A849+'Data LMA'!$A$2,RelGegevens!M$2))</f>
        <v/>
      </c>
    </row>
    <row r="850" spans="1:13" x14ac:dyDescent="0.25">
      <c r="A850" s="8">
        <f t="shared" si="84"/>
        <v>848</v>
      </c>
      <c r="B850" s="8" t="str">
        <f t="shared" si="85"/>
        <v/>
      </c>
      <c r="C850" s="8" t="str">
        <f t="shared" si="86"/>
        <v/>
      </c>
      <c r="D850" s="5">
        <f t="shared" si="87"/>
        <v>-1</v>
      </c>
      <c r="E850" s="5">
        <f t="shared" si="88"/>
        <v>-1</v>
      </c>
      <c r="F850" s="5" t="str">
        <f t="shared" si="89"/>
        <v/>
      </c>
      <c r="G850" s="5" t="str">
        <f>IF(INDEX('Afvalgegevens LMA'!$A$1:$BK$1003,RelGegevens!$A850+'Data LMA'!$A$2,RelGegevens!G$2)="","",INDEX('Afvalgegevens LMA'!$A$1:$BK$1003,RelGegevens!$A850+'Data LMA'!$A$2,RelGegevens!G$2))</f>
        <v/>
      </c>
      <c r="H850" s="5" t="str">
        <f>IF(INDEX('Afvalgegevens LMA'!$A$1:$BK$1003,RelGegevens!$A850+'Data LMA'!$A$2,RelGegevens!H$2)="","",INDEX('Afvalgegevens LMA'!$A$1:$BK$1003,RelGegevens!$A850+'Data LMA'!$A$2,RelGegevens!H$2))</f>
        <v/>
      </c>
      <c r="I850" s="5" t="str">
        <f>IF(INDEX('Afvalgegevens LMA'!$A$1:$BK$1003,RelGegevens!$A850+'Data LMA'!$A$2,RelGegevens!I$2)="","",INDEX('Afvalgegevens LMA'!$A$1:$BK$1003,RelGegevens!$A850+'Data LMA'!$A$2,RelGegevens!I$2))</f>
        <v/>
      </c>
      <c r="J850" s="5" t="str">
        <f>IF(INDEX('Afvalgegevens LMA'!$A$1:$BK$1003,RelGegevens!$A850+'Data LMA'!$A$2,RelGegevens!J$2)="","",INDEX('Afvalgegevens LMA'!$A$1:$BK$1003,RelGegevens!$A850+'Data LMA'!$A$2,RelGegevens!J$2))</f>
        <v/>
      </c>
      <c r="K850" s="5" t="str">
        <f>IF(INDEX('Afvalgegevens LMA'!$A$1:$BK$1003,RelGegevens!$A850+'Data LMA'!$A$2,RelGegevens!K$2)="","",INDEX('Afvalgegevens LMA'!$A$1:$BK$1003,RelGegevens!$A850+'Data LMA'!$A$2,RelGegevens!K$2))</f>
        <v/>
      </c>
      <c r="L850" s="5" t="str">
        <f>IF(INDEX('Afvalgegevens LMA'!$A$1:$BK$1003,RelGegevens!$A850+'Data LMA'!$A$2,RelGegevens!L$2)="","",INDEX('Afvalgegevens LMA'!$A$1:$BK$1003,RelGegevens!$A850+'Data LMA'!$A$2,RelGegevens!L$2))</f>
        <v/>
      </c>
      <c r="M850" s="5" t="str">
        <f>IF(INDEX('Afvalgegevens LMA'!$A$1:$BK$1003,RelGegevens!$A850+'Data LMA'!$A$2,RelGegevens!M$2)="","",INDEX('Afvalgegevens LMA'!$A$1:$BK$1003,RelGegevens!$A850+'Data LMA'!$A$2,RelGegevens!M$2))</f>
        <v/>
      </c>
    </row>
    <row r="851" spans="1:13" x14ac:dyDescent="0.25">
      <c r="A851" s="8">
        <f t="shared" si="84"/>
        <v>849</v>
      </c>
      <c r="B851" s="8" t="str">
        <f t="shared" si="85"/>
        <v/>
      </c>
      <c r="C851" s="8" t="str">
        <f t="shared" si="86"/>
        <v/>
      </c>
      <c r="D851" s="5">
        <f t="shared" si="87"/>
        <v>-1</v>
      </c>
      <c r="E851" s="5">
        <f t="shared" si="88"/>
        <v>-1</v>
      </c>
      <c r="F851" s="5" t="str">
        <f t="shared" si="89"/>
        <v/>
      </c>
      <c r="G851" s="5" t="str">
        <f>IF(INDEX('Afvalgegevens LMA'!$A$1:$BK$1003,RelGegevens!$A851+'Data LMA'!$A$2,RelGegevens!G$2)="","",INDEX('Afvalgegevens LMA'!$A$1:$BK$1003,RelGegevens!$A851+'Data LMA'!$A$2,RelGegevens!G$2))</f>
        <v/>
      </c>
      <c r="H851" s="5" t="str">
        <f>IF(INDEX('Afvalgegevens LMA'!$A$1:$BK$1003,RelGegevens!$A851+'Data LMA'!$A$2,RelGegevens!H$2)="","",INDEX('Afvalgegevens LMA'!$A$1:$BK$1003,RelGegevens!$A851+'Data LMA'!$A$2,RelGegevens!H$2))</f>
        <v/>
      </c>
      <c r="I851" s="5" t="str">
        <f>IF(INDEX('Afvalgegevens LMA'!$A$1:$BK$1003,RelGegevens!$A851+'Data LMA'!$A$2,RelGegevens!I$2)="","",INDEX('Afvalgegevens LMA'!$A$1:$BK$1003,RelGegevens!$A851+'Data LMA'!$A$2,RelGegevens!I$2))</f>
        <v/>
      </c>
      <c r="J851" s="5" t="str">
        <f>IF(INDEX('Afvalgegevens LMA'!$A$1:$BK$1003,RelGegevens!$A851+'Data LMA'!$A$2,RelGegevens!J$2)="","",INDEX('Afvalgegevens LMA'!$A$1:$BK$1003,RelGegevens!$A851+'Data LMA'!$A$2,RelGegevens!J$2))</f>
        <v/>
      </c>
      <c r="K851" s="5" t="str">
        <f>IF(INDEX('Afvalgegevens LMA'!$A$1:$BK$1003,RelGegevens!$A851+'Data LMA'!$A$2,RelGegevens!K$2)="","",INDEX('Afvalgegevens LMA'!$A$1:$BK$1003,RelGegevens!$A851+'Data LMA'!$A$2,RelGegevens!K$2))</f>
        <v/>
      </c>
      <c r="L851" s="5" t="str">
        <f>IF(INDEX('Afvalgegevens LMA'!$A$1:$BK$1003,RelGegevens!$A851+'Data LMA'!$A$2,RelGegevens!L$2)="","",INDEX('Afvalgegevens LMA'!$A$1:$BK$1003,RelGegevens!$A851+'Data LMA'!$A$2,RelGegevens!L$2))</f>
        <v/>
      </c>
      <c r="M851" s="5" t="str">
        <f>IF(INDEX('Afvalgegevens LMA'!$A$1:$BK$1003,RelGegevens!$A851+'Data LMA'!$A$2,RelGegevens!M$2)="","",INDEX('Afvalgegevens LMA'!$A$1:$BK$1003,RelGegevens!$A851+'Data LMA'!$A$2,RelGegevens!M$2))</f>
        <v/>
      </c>
    </row>
    <row r="852" spans="1:13" x14ac:dyDescent="0.25">
      <c r="A852" s="8">
        <f t="shared" si="84"/>
        <v>850</v>
      </c>
      <c r="B852" s="8" t="str">
        <f t="shared" si="85"/>
        <v/>
      </c>
      <c r="C852" s="8" t="str">
        <f t="shared" si="86"/>
        <v/>
      </c>
      <c r="D852" s="5">
        <f t="shared" si="87"/>
        <v>-1</v>
      </c>
      <c r="E852" s="5">
        <f t="shared" si="88"/>
        <v>-1</v>
      </c>
      <c r="F852" s="5" t="str">
        <f t="shared" si="89"/>
        <v/>
      </c>
      <c r="G852" s="5" t="str">
        <f>IF(INDEX('Afvalgegevens LMA'!$A$1:$BK$1003,RelGegevens!$A852+'Data LMA'!$A$2,RelGegevens!G$2)="","",INDEX('Afvalgegevens LMA'!$A$1:$BK$1003,RelGegevens!$A852+'Data LMA'!$A$2,RelGegevens!G$2))</f>
        <v/>
      </c>
      <c r="H852" s="5" t="str">
        <f>IF(INDEX('Afvalgegevens LMA'!$A$1:$BK$1003,RelGegevens!$A852+'Data LMA'!$A$2,RelGegevens!H$2)="","",INDEX('Afvalgegevens LMA'!$A$1:$BK$1003,RelGegevens!$A852+'Data LMA'!$A$2,RelGegevens!H$2))</f>
        <v/>
      </c>
      <c r="I852" s="5" t="str">
        <f>IF(INDEX('Afvalgegevens LMA'!$A$1:$BK$1003,RelGegevens!$A852+'Data LMA'!$A$2,RelGegevens!I$2)="","",INDEX('Afvalgegevens LMA'!$A$1:$BK$1003,RelGegevens!$A852+'Data LMA'!$A$2,RelGegevens!I$2))</f>
        <v/>
      </c>
      <c r="J852" s="5" t="str">
        <f>IF(INDEX('Afvalgegevens LMA'!$A$1:$BK$1003,RelGegevens!$A852+'Data LMA'!$A$2,RelGegevens!J$2)="","",INDEX('Afvalgegevens LMA'!$A$1:$BK$1003,RelGegevens!$A852+'Data LMA'!$A$2,RelGegevens!J$2))</f>
        <v/>
      </c>
      <c r="K852" s="5" t="str">
        <f>IF(INDEX('Afvalgegevens LMA'!$A$1:$BK$1003,RelGegevens!$A852+'Data LMA'!$A$2,RelGegevens!K$2)="","",INDEX('Afvalgegevens LMA'!$A$1:$BK$1003,RelGegevens!$A852+'Data LMA'!$A$2,RelGegevens!K$2))</f>
        <v/>
      </c>
      <c r="L852" s="5" t="str">
        <f>IF(INDEX('Afvalgegevens LMA'!$A$1:$BK$1003,RelGegevens!$A852+'Data LMA'!$A$2,RelGegevens!L$2)="","",INDEX('Afvalgegevens LMA'!$A$1:$BK$1003,RelGegevens!$A852+'Data LMA'!$A$2,RelGegevens!L$2))</f>
        <v/>
      </c>
      <c r="M852" s="5" t="str">
        <f>IF(INDEX('Afvalgegevens LMA'!$A$1:$BK$1003,RelGegevens!$A852+'Data LMA'!$A$2,RelGegevens!M$2)="","",INDEX('Afvalgegevens LMA'!$A$1:$BK$1003,RelGegevens!$A852+'Data LMA'!$A$2,RelGegevens!M$2))</f>
        <v/>
      </c>
    </row>
    <row r="853" spans="1:13" x14ac:dyDescent="0.25">
      <c r="A853" s="8">
        <f t="shared" si="84"/>
        <v>851</v>
      </c>
      <c r="B853" s="8" t="str">
        <f t="shared" si="85"/>
        <v/>
      </c>
      <c r="C853" s="8" t="str">
        <f t="shared" si="86"/>
        <v/>
      </c>
      <c r="D853" s="5">
        <f t="shared" si="87"/>
        <v>-1</v>
      </c>
      <c r="E853" s="5">
        <f t="shared" si="88"/>
        <v>-1</v>
      </c>
      <c r="F853" s="5" t="str">
        <f t="shared" si="89"/>
        <v/>
      </c>
      <c r="G853" s="5" t="str">
        <f>IF(INDEX('Afvalgegevens LMA'!$A$1:$BK$1003,RelGegevens!$A853+'Data LMA'!$A$2,RelGegevens!G$2)="","",INDEX('Afvalgegevens LMA'!$A$1:$BK$1003,RelGegevens!$A853+'Data LMA'!$A$2,RelGegevens!G$2))</f>
        <v/>
      </c>
      <c r="H853" s="5" t="str">
        <f>IF(INDEX('Afvalgegevens LMA'!$A$1:$BK$1003,RelGegevens!$A853+'Data LMA'!$A$2,RelGegevens!H$2)="","",INDEX('Afvalgegevens LMA'!$A$1:$BK$1003,RelGegevens!$A853+'Data LMA'!$A$2,RelGegevens!H$2))</f>
        <v/>
      </c>
      <c r="I853" s="5" t="str">
        <f>IF(INDEX('Afvalgegevens LMA'!$A$1:$BK$1003,RelGegevens!$A853+'Data LMA'!$A$2,RelGegevens!I$2)="","",INDEX('Afvalgegevens LMA'!$A$1:$BK$1003,RelGegevens!$A853+'Data LMA'!$A$2,RelGegevens!I$2))</f>
        <v/>
      </c>
      <c r="J853" s="5" t="str">
        <f>IF(INDEX('Afvalgegevens LMA'!$A$1:$BK$1003,RelGegevens!$A853+'Data LMA'!$A$2,RelGegevens!J$2)="","",INDEX('Afvalgegevens LMA'!$A$1:$BK$1003,RelGegevens!$A853+'Data LMA'!$A$2,RelGegevens!J$2))</f>
        <v/>
      </c>
      <c r="K853" s="5" t="str">
        <f>IF(INDEX('Afvalgegevens LMA'!$A$1:$BK$1003,RelGegevens!$A853+'Data LMA'!$A$2,RelGegevens!K$2)="","",INDEX('Afvalgegevens LMA'!$A$1:$BK$1003,RelGegevens!$A853+'Data LMA'!$A$2,RelGegevens!K$2))</f>
        <v/>
      </c>
      <c r="L853" s="5" t="str">
        <f>IF(INDEX('Afvalgegevens LMA'!$A$1:$BK$1003,RelGegevens!$A853+'Data LMA'!$A$2,RelGegevens!L$2)="","",INDEX('Afvalgegevens LMA'!$A$1:$BK$1003,RelGegevens!$A853+'Data LMA'!$A$2,RelGegevens!L$2))</f>
        <v/>
      </c>
      <c r="M853" s="5" t="str">
        <f>IF(INDEX('Afvalgegevens LMA'!$A$1:$BK$1003,RelGegevens!$A853+'Data LMA'!$A$2,RelGegevens!M$2)="","",INDEX('Afvalgegevens LMA'!$A$1:$BK$1003,RelGegevens!$A853+'Data LMA'!$A$2,RelGegevens!M$2))</f>
        <v/>
      </c>
    </row>
    <row r="854" spans="1:13" x14ac:dyDescent="0.25">
      <c r="A854" s="8">
        <f t="shared" si="84"/>
        <v>852</v>
      </c>
      <c r="B854" s="8" t="str">
        <f t="shared" si="85"/>
        <v/>
      </c>
      <c r="C854" s="8" t="str">
        <f t="shared" si="86"/>
        <v/>
      </c>
      <c r="D854" s="5">
        <f t="shared" si="87"/>
        <v>-1</v>
      </c>
      <c r="E854" s="5">
        <f t="shared" si="88"/>
        <v>-1</v>
      </c>
      <c r="F854" s="5" t="str">
        <f t="shared" si="89"/>
        <v/>
      </c>
      <c r="G854" s="5" t="str">
        <f>IF(INDEX('Afvalgegevens LMA'!$A$1:$BK$1003,RelGegevens!$A854+'Data LMA'!$A$2,RelGegevens!G$2)="","",INDEX('Afvalgegevens LMA'!$A$1:$BK$1003,RelGegevens!$A854+'Data LMA'!$A$2,RelGegevens!G$2))</f>
        <v/>
      </c>
      <c r="H854" s="5" t="str">
        <f>IF(INDEX('Afvalgegevens LMA'!$A$1:$BK$1003,RelGegevens!$A854+'Data LMA'!$A$2,RelGegevens!H$2)="","",INDEX('Afvalgegevens LMA'!$A$1:$BK$1003,RelGegevens!$A854+'Data LMA'!$A$2,RelGegevens!H$2))</f>
        <v/>
      </c>
      <c r="I854" s="5" t="str">
        <f>IF(INDEX('Afvalgegevens LMA'!$A$1:$BK$1003,RelGegevens!$A854+'Data LMA'!$A$2,RelGegevens!I$2)="","",INDEX('Afvalgegevens LMA'!$A$1:$BK$1003,RelGegevens!$A854+'Data LMA'!$A$2,RelGegevens!I$2))</f>
        <v/>
      </c>
      <c r="J854" s="5" t="str">
        <f>IF(INDEX('Afvalgegevens LMA'!$A$1:$BK$1003,RelGegevens!$A854+'Data LMA'!$A$2,RelGegevens!J$2)="","",INDEX('Afvalgegevens LMA'!$A$1:$BK$1003,RelGegevens!$A854+'Data LMA'!$A$2,RelGegevens!J$2))</f>
        <v/>
      </c>
      <c r="K854" s="5" t="str">
        <f>IF(INDEX('Afvalgegevens LMA'!$A$1:$BK$1003,RelGegevens!$A854+'Data LMA'!$A$2,RelGegevens!K$2)="","",INDEX('Afvalgegevens LMA'!$A$1:$BK$1003,RelGegevens!$A854+'Data LMA'!$A$2,RelGegevens!K$2))</f>
        <v/>
      </c>
      <c r="L854" s="5" t="str">
        <f>IF(INDEX('Afvalgegevens LMA'!$A$1:$BK$1003,RelGegevens!$A854+'Data LMA'!$A$2,RelGegevens!L$2)="","",INDEX('Afvalgegevens LMA'!$A$1:$BK$1003,RelGegevens!$A854+'Data LMA'!$A$2,RelGegevens!L$2))</f>
        <v/>
      </c>
      <c r="M854" s="5" t="str">
        <f>IF(INDEX('Afvalgegevens LMA'!$A$1:$BK$1003,RelGegevens!$A854+'Data LMA'!$A$2,RelGegevens!M$2)="","",INDEX('Afvalgegevens LMA'!$A$1:$BK$1003,RelGegevens!$A854+'Data LMA'!$A$2,RelGegevens!M$2))</f>
        <v/>
      </c>
    </row>
    <row r="855" spans="1:13" x14ac:dyDescent="0.25">
      <c r="A855" s="8">
        <f t="shared" si="84"/>
        <v>853</v>
      </c>
      <c r="B855" s="8" t="str">
        <f t="shared" si="85"/>
        <v/>
      </c>
      <c r="C855" s="8" t="str">
        <f t="shared" si="86"/>
        <v/>
      </c>
      <c r="D855" s="5">
        <f t="shared" si="87"/>
        <v>-1</v>
      </c>
      <c r="E855" s="5">
        <f t="shared" si="88"/>
        <v>-1</v>
      </c>
      <c r="F855" s="5" t="str">
        <f t="shared" si="89"/>
        <v/>
      </c>
      <c r="G855" s="5" t="str">
        <f>IF(INDEX('Afvalgegevens LMA'!$A$1:$BK$1003,RelGegevens!$A855+'Data LMA'!$A$2,RelGegevens!G$2)="","",INDEX('Afvalgegevens LMA'!$A$1:$BK$1003,RelGegevens!$A855+'Data LMA'!$A$2,RelGegevens!G$2))</f>
        <v/>
      </c>
      <c r="H855" s="5" t="str">
        <f>IF(INDEX('Afvalgegevens LMA'!$A$1:$BK$1003,RelGegevens!$A855+'Data LMA'!$A$2,RelGegevens!H$2)="","",INDEX('Afvalgegevens LMA'!$A$1:$BK$1003,RelGegevens!$A855+'Data LMA'!$A$2,RelGegevens!H$2))</f>
        <v/>
      </c>
      <c r="I855" s="5" t="str">
        <f>IF(INDEX('Afvalgegevens LMA'!$A$1:$BK$1003,RelGegevens!$A855+'Data LMA'!$A$2,RelGegevens!I$2)="","",INDEX('Afvalgegevens LMA'!$A$1:$BK$1003,RelGegevens!$A855+'Data LMA'!$A$2,RelGegevens!I$2))</f>
        <v/>
      </c>
      <c r="J855" s="5" t="str">
        <f>IF(INDEX('Afvalgegevens LMA'!$A$1:$BK$1003,RelGegevens!$A855+'Data LMA'!$A$2,RelGegevens!J$2)="","",INDEX('Afvalgegevens LMA'!$A$1:$BK$1003,RelGegevens!$A855+'Data LMA'!$A$2,RelGegevens!J$2))</f>
        <v/>
      </c>
      <c r="K855" s="5" t="str">
        <f>IF(INDEX('Afvalgegevens LMA'!$A$1:$BK$1003,RelGegevens!$A855+'Data LMA'!$A$2,RelGegevens!K$2)="","",INDEX('Afvalgegevens LMA'!$A$1:$BK$1003,RelGegevens!$A855+'Data LMA'!$A$2,RelGegevens!K$2))</f>
        <v/>
      </c>
      <c r="L855" s="5" t="str">
        <f>IF(INDEX('Afvalgegevens LMA'!$A$1:$BK$1003,RelGegevens!$A855+'Data LMA'!$A$2,RelGegevens!L$2)="","",INDEX('Afvalgegevens LMA'!$A$1:$BK$1003,RelGegevens!$A855+'Data LMA'!$A$2,RelGegevens!L$2))</f>
        <v/>
      </c>
      <c r="M855" s="5" t="str">
        <f>IF(INDEX('Afvalgegevens LMA'!$A$1:$BK$1003,RelGegevens!$A855+'Data LMA'!$A$2,RelGegevens!M$2)="","",INDEX('Afvalgegevens LMA'!$A$1:$BK$1003,RelGegevens!$A855+'Data LMA'!$A$2,RelGegevens!M$2))</f>
        <v/>
      </c>
    </row>
    <row r="856" spans="1:13" x14ac:dyDescent="0.25">
      <c r="A856" s="8">
        <f t="shared" si="84"/>
        <v>854</v>
      </c>
      <c r="B856" s="8" t="str">
        <f t="shared" si="85"/>
        <v/>
      </c>
      <c r="C856" s="8" t="str">
        <f t="shared" si="86"/>
        <v/>
      </c>
      <c r="D856" s="5">
        <f t="shared" si="87"/>
        <v>-1</v>
      </c>
      <c r="E856" s="5">
        <f t="shared" si="88"/>
        <v>-1</v>
      </c>
      <c r="F856" s="5" t="str">
        <f t="shared" si="89"/>
        <v/>
      </c>
      <c r="G856" s="5" t="str">
        <f>IF(INDEX('Afvalgegevens LMA'!$A$1:$BK$1003,RelGegevens!$A856+'Data LMA'!$A$2,RelGegevens!G$2)="","",INDEX('Afvalgegevens LMA'!$A$1:$BK$1003,RelGegevens!$A856+'Data LMA'!$A$2,RelGegevens!G$2))</f>
        <v/>
      </c>
      <c r="H856" s="5" t="str">
        <f>IF(INDEX('Afvalgegevens LMA'!$A$1:$BK$1003,RelGegevens!$A856+'Data LMA'!$A$2,RelGegevens!H$2)="","",INDEX('Afvalgegevens LMA'!$A$1:$BK$1003,RelGegevens!$A856+'Data LMA'!$A$2,RelGegevens!H$2))</f>
        <v/>
      </c>
      <c r="I856" s="5" t="str">
        <f>IF(INDEX('Afvalgegevens LMA'!$A$1:$BK$1003,RelGegevens!$A856+'Data LMA'!$A$2,RelGegevens!I$2)="","",INDEX('Afvalgegevens LMA'!$A$1:$BK$1003,RelGegevens!$A856+'Data LMA'!$A$2,RelGegevens!I$2))</f>
        <v/>
      </c>
      <c r="J856" s="5" t="str">
        <f>IF(INDEX('Afvalgegevens LMA'!$A$1:$BK$1003,RelGegevens!$A856+'Data LMA'!$A$2,RelGegevens!J$2)="","",INDEX('Afvalgegevens LMA'!$A$1:$BK$1003,RelGegevens!$A856+'Data LMA'!$A$2,RelGegevens!J$2))</f>
        <v/>
      </c>
      <c r="K856" s="5" t="str">
        <f>IF(INDEX('Afvalgegevens LMA'!$A$1:$BK$1003,RelGegevens!$A856+'Data LMA'!$A$2,RelGegevens!K$2)="","",INDEX('Afvalgegevens LMA'!$A$1:$BK$1003,RelGegevens!$A856+'Data LMA'!$A$2,RelGegevens!K$2))</f>
        <v/>
      </c>
      <c r="L856" s="5" t="str">
        <f>IF(INDEX('Afvalgegevens LMA'!$A$1:$BK$1003,RelGegevens!$A856+'Data LMA'!$A$2,RelGegevens!L$2)="","",INDEX('Afvalgegevens LMA'!$A$1:$BK$1003,RelGegevens!$A856+'Data LMA'!$A$2,RelGegevens!L$2))</f>
        <v/>
      </c>
      <c r="M856" s="5" t="str">
        <f>IF(INDEX('Afvalgegevens LMA'!$A$1:$BK$1003,RelGegevens!$A856+'Data LMA'!$A$2,RelGegevens!M$2)="","",INDEX('Afvalgegevens LMA'!$A$1:$BK$1003,RelGegevens!$A856+'Data LMA'!$A$2,RelGegevens!M$2))</f>
        <v/>
      </c>
    </row>
    <row r="857" spans="1:13" x14ac:dyDescent="0.25">
      <c r="A857" s="8">
        <f t="shared" si="84"/>
        <v>855</v>
      </c>
      <c r="B857" s="8" t="str">
        <f t="shared" si="85"/>
        <v/>
      </c>
      <c r="C857" s="8" t="str">
        <f t="shared" si="86"/>
        <v/>
      </c>
      <c r="D857" s="5">
        <f t="shared" si="87"/>
        <v>-1</v>
      </c>
      <c r="E857" s="5">
        <f t="shared" si="88"/>
        <v>-1</v>
      </c>
      <c r="F857" s="5" t="str">
        <f t="shared" si="89"/>
        <v/>
      </c>
      <c r="G857" s="5" t="str">
        <f>IF(INDEX('Afvalgegevens LMA'!$A$1:$BK$1003,RelGegevens!$A857+'Data LMA'!$A$2,RelGegevens!G$2)="","",INDEX('Afvalgegevens LMA'!$A$1:$BK$1003,RelGegevens!$A857+'Data LMA'!$A$2,RelGegevens!G$2))</f>
        <v/>
      </c>
      <c r="H857" s="5" t="str">
        <f>IF(INDEX('Afvalgegevens LMA'!$A$1:$BK$1003,RelGegevens!$A857+'Data LMA'!$A$2,RelGegevens!H$2)="","",INDEX('Afvalgegevens LMA'!$A$1:$BK$1003,RelGegevens!$A857+'Data LMA'!$A$2,RelGegevens!H$2))</f>
        <v/>
      </c>
      <c r="I857" s="5" t="str">
        <f>IF(INDEX('Afvalgegevens LMA'!$A$1:$BK$1003,RelGegevens!$A857+'Data LMA'!$A$2,RelGegevens!I$2)="","",INDEX('Afvalgegevens LMA'!$A$1:$BK$1003,RelGegevens!$A857+'Data LMA'!$A$2,RelGegevens!I$2))</f>
        <v/>
      </c>
      <c r="J857" s="5" t="str">
        <f>IF(INDEX('Afvalgegevens LMA'!$A$1:$BK$1003,RelGegevens!$A857+'Data LMA'!$A$2,RelGegevens!J$2)="","",INDEX('Afvalgegevens LMA'!$A$1:$BK$1003,RelGegevens!$A857+'Data LMA'!$A$2,RelGegevens!J$2))</f>
        <v/>
      </c>
      <c r="K857" s="5" t="str">
        <f>IF(INDEX('Afvalgegevens LMA'!$A$1:$BK$1003,RelGegevens!$A857+'Data LMA'!$A$2,RelGegevens!K$2)="","",INDEX('Afvalgegevens LMA'!$A$1:$BK$1003,RelGegevens!$A857+'Data LMA'!$A$2,RelGegevens!K$2))</f>
        <v/>
      </c>
      <c r="L857" s="5" t="str">
        <f>IF(INDEX('Afvalgegevens LMA'!$A$1:$BK$1003,RelGegevens!$A857+'Data LMA'!$A$2,RelGegevens!L$2)="","",INDEX('Afvalgegevens LMA'!$A$1:$BK$1003,RelGegevens!$A857+'Data LMA'!$A$2,RelGegevens!L$2))</f>
        <v/>
      </c>
      <c r="M857" s="5" t="str">
        <f>IF(INDEX('Afvalgegevens LMA'!$A$1:$BK$1003,RelGegevens!$A857+'Data LMA'!$A$2,RelGegevens!M$2)="","",INDEX('Afvalgegevens LMA'!$A$1:$BK$1003,RelGegevens!$A857+'Data LMA'!$A$2,RelGegevens!M$2))</f>
        <v/>
      </c>
    </row>
    <row r="858" spans="1:13" x14ac:dyDescent="0.25">
      <c r="A858" s="8">
        <f t="shared" si="84"/>
        <v>856</v>
      </c>
      <c r="B858" s="8" t="str">
        <f t="shared" si="85"/>
        <v/>
      </c>
      <c r="C858" s="8" t="str">
        <f t="shared" si="86"/>
        <v/>
      </c>
      <c r="D858" s="5">
        <f t="shared" si="87"/>
        <v>-1</v>
      </c>
      <c r="E858" s="5">
        <f t="shared" si="88"/>
        <v>-1</v>
      </c>
      <c r="F858" s="5" t="str">
        <f t="shared" si="89"/>
        <v/>
      </c>
      <c r="G858" s="5" t="str">
        <f>IF(INDEX('Afvalgegevens LMA'!$A$1:$BK$1003,RelGegevens!$A858+'Data LMA'!$A$2,RelGegevens!G$2)="","",INDEX('Afvalgegevens LMA'!$A$1:$BK$1003,RelGegevens!$A858+'Data LMA'!$A$2,RelGegevens!G$2))</f>
        <v/>
      </c>
      <c r="H858" s="5" t="str">
        <f>IF(INDEX('Afvalgegevens LMA'!$A$1:$BK$1003,RelGegevens!$A858+'Data LMA'!$A$2,RelGegevens!H$2)="","",INDEX('Afvalgegevens LMA'!$A$1:$BK$1003,RelGegevens!$A858+'Data LMA'!$A$2,RelGegevens!H$2))</f>
        <v/>
      </c>
      <c r="I858" s="5" t="str">
        <f>IF(INDEX('Afvalgegevens LMA'!$A$1:$BK$1003,RelGegevens!$A858+'Data LMA'!$A$2,RelGegevens!I$2)="","",INDEX('Afvalgegevens LMA'!$A$1:$BK$1003,RelGegevens!$A858+'Data LMA'!$A$2,RelGegevens!I$2))</f>
        <v/>
      </c>
      <c r="J858" s="5" t="str">
        <f>IF(INDEX('Afvalgegevens LMA'!$A$1:$BK$1003,RelGegevens!$A858+'Data LMA'!$A$2,RelGegevens!J$2)="","",INDEX('Afvalgegevens LMA'!$A$1:$BK$1003,RelGegevens!$A858+'Data LMA'!$A$2,RelGegevens!J$2))</f>
        <v/>
      </c>
      <c r="K858" s="5" t="str">
        <f>IF(INDEX('Afvalgegevens LMA'!$A$1:$BK$1003,RelGegevens!$A858+'Data LMA'!$A$2,RelGegevens!K$2)="","",INDEX('Afvalgegevens LMA'!$A$1:$BK$1003,RelGegevens!$A858+'Data LMA'!$A$2,RelGegevens!K$2))</f>
        <v/>
      </c>
      <c r="L858" s="5" t="str">
        <f>IF(INDEX('Afvalgegevens LMA'!$A$1:$BK$1003,RelGegevens!$A858+'Data LMA'!$A$2,RelGegevens!L$2)="","",INDEX('Afvalgegevens LMA'!$A$1:$BK$1003,RelGegevens!$A858+'Data LMA'!$A$2,RelGegevens!L$2))</f>
        <v/>
      </c>
      <c r="M858" s="5" t="str">
        <f>IF(INDEX('Afvalgegevens LMA'!$A$1:$BK$1003,RelGegevens!$A858+'Data LMA'!$A$2,RelGegevens!M$2)="","",INDEX('Afvalgegevens LMA'!$A$1:$BK$1003,RelGegevens!$A858+'Data LMA'!$A$2,RelGegevens!M$2))</f>
        <v/>
      </c>
    </row>
    <row r="859" spans="1:13" x14ac:dyDescent="0.25">
      <c r="A859" s="8">
        <f t="shared" si="84"/>
        <v>857</v>
      </c>
      <c r="B859" s="8" t="str">
        <f t="shared" si="85"/>
        <v/>
      </c>
      <c r="C859" s="8" t="str">
        <f t="shared" si="86"/>
        <v/>
      </c>
      <c r="D859" s="5">
        <f t="shared" si="87"/>
        <v>-1</v>
      </c>
      <c r="E859" s="5">
        <f t="shared" si="88"/>
        <v>-1</v>
      </c>
      <c r="F859" s="5" t="str">
        <f t="shared" si="89"/>
        <v/>
      </c>
      <c r="G859" s="5" t="str">
        <f>IF(INDEX('Afvalgegevens LMA'!$A$1:$BK$1003,RelGegevens!$A859+'Data LMA'!$A$2,RelGegevens!G$2)="","",INDEX('Afvalgegevens LMA'!$A$1:$BK$1003,RelGegevens!$A859+'Data LMA'!$A$2,RelGegevens!G$2))</f>
        <v/>
      </c>
      <c r="H859" s="5" t="str">
        <f>IF(INDEX('Afvalgegevens LMA'!$A$1:$BK$1003,RelGegevens!$A859+'Data LMA'!$A$2,RelGegevens!H$2)="","",INDEX('Afvalgegevens LMA'!$A$1:$BK$1003,RelGegevens!$A859+'Data LMA'!$A$2,RelGegevens!H$2))</f>
        <v/>
      </c>
      <c r="I859" s="5" t="str">
        <f>IF(INDEX('Afvalgegevens LMA'!$A$1:$BK$1003,RelGegevens!$A859+'Data LMA'!$A$2,RelGegevens!I$2)="","",INDEX('Afvalgegevens LMA'!$A$1:$BK$1003,RelGegevens!$A859+'Data LMA'!$A$2,RelGegevens!I$2))</f>
        <v/>
      </c>
      <c r="J859" s="5" t="str">
        <f>IF(INDEX('Afvalgegevens LMA'!$A$1:$BK$1003,RelGegevens!$A859+'Data LMA'!$A$2,RelGegevens!J$2)="","",INDEX('Afvalgegevens LMA'!$A$1:$BK$1003,RelGegevens!$A859+'Data LMA'!$A$2,RelGegevens!J$2))</f>
        <v/>
      </c>
      <c r="K859" s="5" t="str">
        <f>IF(INDEX('Afvalgegevens LMA'!$A$1:$BK$1003,RelGegevens!$A859+'Data LMA'!$A$2,RelGegevens!K$2)="","",INDEX('Afvalgegevens LMA'!$A$1:$BK$1003,RelGegevens!$A859+'Data LMA'!$A$2,RelGegevens!K$2))</f>
        <v/>
      </c>
      <c r="L859" s="5" t="str">
        <f>IF(INDEX('Afvalgegevens LMA'!$A$1:$BK$1003,RelGegevens!$A859+'Data LMA'!$A$2,RelGegevens!L$2)="","",INDEX('Afvalgegevens LMA'!$A$1:$BK$1003,RelGegevens!$A859+'Data LMA'!$A$2,RelGegevens!L$2))</f>
        <v/>
      </c>
      <c r="M859" s="5" t="str">
        <f>IF(INDEX('Afvalgegevens LMA'!$A$1:$BK$1003,RelGegevens!$A859+'Data LMA'!$A$2,RelGegevens!M$2)="","",INDEX('Afvalgegevens LMA'!$A$1:$BK$1003,RelGegevens!$A859+'Data LMA'!$A$2,RelGegevens!M$2))</f>
        <v/>
      </c>
    </row>
    <row r="860" spans="1:13" x14ac:dyDescent="0.25">
      <c r="A860" s="8">
        <f t="shared" si="84"/>
        <v>858</v>
      </c>
      <c r="B860" s="8" t="str">
        <f t="shared" si="85"/>
        <v/>
      </c>
      <c r="C860" s="8" t="str">
        <f t="shared" si="86"/>
        <v/>
      </c>
      <c r="D860" s="5">
        <f t="shared" si="87"/>
        <v>-1</v>
      </c>
      <c r="E860" s="5">
        <f t="shared" si="88"/>
        <v>-1</v>
      </c>
      <c r="F860" s="5" t="str">
        <f t="shared" si="89"/>
        <v/>
      </c>
      <c r="G860" s="5" t="str">
        <f>IF(INDEX('Afvalgegevens LMA'!$A$1:$BK$1003,RelGegevens!$A860+'Data LMA'!$A$2,RelGegevens!G$2)="","",INDEX('Afvalgegevens LMA'!$A$1:$BK$1003,RelGegevens!$A860+'Data LMA'!$A$2,RelGegevens!G$2))</f>
        <v/>
      </c>
      <c r="H860" s="5" t="str">
        <f>IF(INDEX('Afvalgegevens LMA'!$A$1:$BK$1003,RelGegevens!$A860+'Data LMA'!$A$2,RelGegevens!H$2)="","",INDEX('Afvalgegevens LMA'!$A$1:$BK$1003,RelGegevens!$A860+'Data LMA'!$A$2,RelGegevens!H$2))</f>
        <v/>
      </c>
      <c r="I860" s="5" t="str">
        <f>IF(INDEX('Afvalgegevens LMA'!$A$1:$BK$1003,RelGegevens!$A860+'Data LMA'!$A$2,RelGegevens!I$2)="","",INDEX('Afvalgegevens LMA'!$A$1:$BK$1003,RelGegevens!$A860+'Data LMA'!$A$2,RelGegevens!I$2))</f>
        <v/>
      </c>
      <c r="J860" s="5" t="str">
        <f>IF(INDEX('Afvalgegevens LMA'!$A$1:$BK$1003,RelGegevens!$A860+'Data LMA'!$A$2,RelGegevens!J$2)="","",INDEX('Afvalgegevens LMA'!$A$1:$BK$1003,RelGegevens!$A860+'Data LMA'!$A$2,RelGegevens!J$2))</f>
        <v/>
      </c>
      <c r="K860" s="5" t="str">
        <f>IF(INDEX('Afvalgegevens LMA'!$A$1:$BK$1003,RelGegevens!$A860+'Data LMA'!$A$2,RelGegevens!K$2)="","",INDEX('Afvalgegevens LMA'!$A$1:$BK$1003,RelGegevens!$A860+'Data LMA'!$A$2,RelGegevens!K$2))</f>
        <v/>
      </c>
      <c r="L860" s="5" t="str">
        <f>IF(INDEX('Afvalgegevens LMA'!$A$1:$BK$1003,RelGegevens!$A860+'Data LMA'!$A$2,RelGegevens!L$2)="","",INDEX('Afvalgegevens LMA'!$A$1:$BK$1003,RelGegevens!$A860+'Data LMA'!$A$2,RelGegevens!L$2))</f>
        <v/>
      </c>
      <c r="M860" s="5" t="str">
        <f>IF(INDEX('Afvalgegevens LMA'!$A$1:$BK$1003,RelGegevens!$A860+'Data LMA'!$A$2,RelGegevens!M$2)="","",INDEX('Afvalgegevens LMA'!$A$1:$BK$1003,RelGegevens!$A860+'Data LMA'!$A$2,RelGegevens!M$2))</f>
        <v/>
      </c>
    </row>
    <row r="861" spans="1:13" x14ac:dyDescent="0.25">
      <c r="A861" s="8">
        <f t="shared" si="84"/>
        <v>859</v>
      </c>
      <c r="B861" s="8" t="str">
        <f t="shared" si="85"/>
        <v/>
      </c>
      <c r="C861" s="8" t="str">
        <f t="shared" si="86"/>
        <v/>
      </c>
      <c r="D861" s="5">
        <f t="shared" si="87"/>
        <v>-1</v>
      </c>
      <c r="E861" s="5">
        <f t="shared" si="88"/>
        <v>-1</v>
      </c>
      <c r="F861" s="5" t="str">
        <f t="shared" si="89"/>
        <v/>
      </c>
      <c r="G861" s="5" t="str">
        <f>IF(INDEX('Afvalgegevens LMA'!$A$1:$BK$1003,RelGegevens!$A861+'Data LMA'!$A$2,RelGegevens!G$2)="","",INDEX('Afvalgegevens LMA'!$A$1:$BK$1003,RelGegevens!$A861+'Data LMA'!$A$2,RelGegevens!G$2))</f>
        <v/>
      </c>
      <c r="H861" s="5" t="str">
        <f>IF(INDEX('Afvalgegevens LMA'!$A$1:$BK$1003,RelGegevens!$A861+'Data LMA'!$A$2,RelGegevens!H$2)="","",INDEX('Afvalgegevens LMA'!$A$1:$BK$1003,RelGegevens!$A861+'Data LMA'!$A$2,RelGegevens!H$2))</f>
        <v/>
      </c>
      <c r="I861" s="5" t="str">
        <f>IF(INDEX('Afvalgegevens LMA'!$A$1:$BK$1003,RelGegevens!$A861+'Data LMA'!$A$2,RelGegevens!I$2)="","",INDEX('Afvalgegevens LMA'!$A$1:$BK$1003,RelGegevens!$A861+'Data LMA'!$A$2,RelGegevens!I$2))</f>
        <v/>
      </c>
      <c r="J861" s="5" t="str">
        <f>IF(INDEX('Afvalgegevens LMA'!$A$1:$BK$1003,RelGegevens!$A861+'Data LMA'!$A$2,RelGegevens!J$2)="","",INDEX('Afvalgegevens LMA'!$A$1:$BK$1003,RelGegevens!$A861+'Data LMA'!$A$2,RelGegevens!J$2))</f>
        <v/>
      </c>
      <c r="K861" s="5" t="str">
        <f>IF(INDEX('Afvalgegevens LMA'!$A$1:$BK$1003,RelGegevens!$A861+'Data LMA'!$A$2,RelGegevens!K$2)="","",INDEX('Afvalgegevens LMA'!$A$1:$BK$1003,RelGegevens!$A861+'Data LMA'!$A$2,RelGegevens!K$2))</f>
        <v/>
      </c>
      <c r="L861" s="5" t="str">
        <f>IF(INDEX('Afvalgegevens LMA'!$A$1:$BK$1003,RelGegevens!$A861+'Data LMA'!$A$2,RelGegevens!L$2)="","",INDEX('Afvalgegevens LMA'!$A$1:$BK$1003,RelGegevens!$A861+'Data LMA'!$A$2,RelGegevens!L$2))</f>
        <v/>
      </c>
      <c r="M861" s="5" t="str">
        <f>IF(INDEX('Afvalgegevens LMA'!$A$1:$BK$1003,RelGegevens!$A861+'Data LMA'!$A$2,RelGegevens!M$2)="","",INDEX('Afvalgegevens LMA'!$A$1:$BK$1003,RelGegevens!$A861+'Data LMA'!$A$2,RelGegevens!M$2))</f>
        <v/>
      </c>
    </row>
    <row r="862" spans="1:13" x14ac:dyDescent="0.25">
      <c r="A862" s="8">
        <f t="shared" si="84"/>
        <v>860</v>
      </c>
      <c r="B862" s="8" t="str">
        <f t="shared" si="85"/>
        <v/>
      </c>
      <c r="C862" s="8" t="str">
        <f t="shared" si="86"/>
        <v/>
      </c>
      <c r="D862" s="5">
        <f t="shared" si="87"/>
        <v>-1</v>
      </c>
      <c r="E862" s="5">
        <f t="shared" si="88"/>
        <v>-1</v>
      </c>
      <c r="F862" s="5" t="str">
        <f t="shared" si="89"/>
        <v/>
      </c>
      <c r="G862" s="5" t="str">
        <f>IF(INDEX('Afvalgegevens LMA'!$A$1:$BK$1003,RelGegevens!$A862+'Data LMA'!$A$2,RelGegevens!G$2)="","",INDEX('Afvalgegevens LMA'!$A$1:$BK$1003,RelGegevens!$A862+'Data LMA'!$A$2,RelGegevens!G$2))</f>
        <v/>
      </c>
      <c r="H862" s="5" t="str">
        <f>IF(INDEX('Afvalgegevens LMA'!$A$1:$BK$1003,RelGegevens!$A862+'Data LMA'!$A$2,RelGegevens!H$2)="","",INDEX('Afvalgegevens LMA'!$A$1:$BK$1003,RelGegevens!$A862+'Data LMA'!$A$2,RelGegevens!H$2))</f>
        <v/>
      </c>
      <c r="I862" s="5" t="str">
        <f>IF(INDEX('Afvalgegevens LMA'!$A$1:$BK$1003,RelGegevens!$A862+'Data LMA'!$A$2,RelGegevens!I$2)="","",INDEX('Afvalgegevens LMA'!$A$1:$BK$1003,RelGegevens!$A862+'Data LMA'!$A$2,RelGegevens!I$2))</f>
        <v/>
      </c>
      <c r="J862" s="5" t="str">
        <f>IF(INDEX('Afvalgegevens LMA'!$A$1:$BK$1003,RelGegevens!$A862+'Data LMA'!$A$2,RelGegevens!J$2)="","",INDEX('Afvalgegevens LMA'!$A$1:$BK$1003,RelGegevens!$A862+'Data LMA'!$A$2,RelGegevens!J$2))</f>
        <v/>
      </c>
      <c r="K862" s="5" t="str">
        <f>IF(INDEX('Afvalgegevens LMA'!$A$1:$BK$1003,RelGegevens!$A862+'Data LMA'!$A$2,RelGegevens!K$2)="","",INDEX('Afvalgegevens LMA'!$A$1:$BK$1003,RelGegevens!$A862+'Data LMA'!$A$2,RelGegevens!K$2))</f>
        <v/>
      </c>
      <c r="L862" s="5" t="str">
        <f>IF(INDEX('Afvalgegevens LMA'!$A$1:$BK$1003,RelGegevens!$A862+'Data LMA'!$A$2,RelGegevens!L$2)="","",INDEX('Afvalgegevens LMA'!$A$1:$BK$1003,RelGegevens!$A862+'Data LMA'!$A$2,RelGegevens!L$2))</f>
        <v/>
      </c>
      <c r="M862" s="5" t="str">
        <f>IF(INDEX('Afvalgegevens LMA'!$A$1:$BK$1003,RelGegevens!$A862+'Data LMA'!$A$2,RelGegevens!M$2)="","",INDEX('Afvalgegevens LMA'!$A$1:$BK$1003,RelGegevens!$A862+'Data LMA'!$A$2,RelGegevens!M$2))</f>
        <v/>
      </c>
    </row>
    <row r="863" spans="1:13" x14ac:dyDescent="0.25">
      <c r="A863" s="8">
        <f t="shared" si="84"/>
        <v>861</v>
      </c>
      <c r="B863" s="8" t="str">
        <f t="shared" si="85"/>
        <v/>
      </c>
      <c r="C863" s="8" t="str">
        <f t="shared" si="86"/>
        <v/>
      </c>
      <c r="D863" s="5">
        <f t="shared" si="87"/>
        <v>-1</v>
      </c>
      <c r="E863" s="5">
        <f t="shared" si="88"/>
        <v>-1</v>
      </c>
      <c r="F863" s="5" t="str">
        <f t="shared" si="89"/>
        <v/>
      </c>
      <c r="G863" s="5" t="str">
        <f>IF(INDEX('Afvalgegevens LMA'!$A$1:$BK$1003,RelGegevens!$A863+'Data LMA'!$A$2,RelGegevens!G$2)="","",INDEX('Afvalgegevens LMA'!$A$1:$BK$1003,RelGegevens!$A863+'Data LMA'!$A$2,RelGegevens!G$2))</f>
        <v/>
      </c>
      <c r="H863" s="5" t="str">
        <f>IF(INDEX('Afvalgegevens LMA'!$A$1:$BK$1003,RelGegevens!$A863+'Data LMA'!$A$2,RelGegevens!H$2)="","",INDEX('Afvalgegevens LMA'!$A$1:$BK$1003,RelGegevens!$A863+'Data LMA'!$A$2,RelGegevens!H$2))</f>
        <v/>
      </c>
      <c r="I863" s="5" t="str">
        <f>IF(INDEX('Afvalgegevens LMA'!$A$1:$BK$1003,RelGegevens!$A863+'Data LMA'!$A$2,RelGegevens!I$2)="","",INDEX('Afvalgegevens LMA'!$A$1:$BK$1003,RelGegevens!$A863+'Data LMA'!$A$2,RelGegevens!I$2))</f>
        <v/>
      </c>
      <c r="J863" s="5" t="str">
        <f>IF(INDEX('Afvalgegevens LMA'!$A$1:$BK$1003,RelGegevens!$A863+'Data LMA'!$A$2,RelGegevens!J$2)="","",INDEX('Afvalgegevens LMA'!$A$1:$BK$1003,RelGegevens!$A863+'Data LMA'!$A$2,RelGegevens!J$2))</f>
        <v/>
      </c>
      <c r="K863" s="5" t="str">
        <f>IF(INDEX('Afvalgegevens LMA'!$A$1:$BK$1003,RelGegevens!$A863+'Data LMA'!$A$2,RelGegevens!K$2)="","",INDEX('Afvalgegevens LMA'!$A$1:$BK$1003,RelGegevens!$A863+'Data LMA'!$A$2,RelGegevens!K$2))</f>
        <v/>
      </c>
      <c r="L863" s="5" t="str">
        <f>IF(INDEX('Afvalgegevens LMA'!$A$1:$BK$1003,RelGegevens!$A863+'Data LMA'!$A$2,RelGegevens!L$2)="","",INDEX('Afvalgegevens LMA'!$A$1:$BK$1003,RelGegevens!$A863+'Data LMA'!$A$2,RelGegevens!L$2))</f>
        <v/>
      </c>
      <c r="M863" s="5" t="str">
        <f>IF(INDEX('Afvalgegevens LMA'!$A$1:$BK$1003,RelGegevens!$A863+'Data LMA'!$A$2,RelGegevens!M$2)="","",INDEX('Afvalgegevens LMA'!$A$1:$BK$1003,RelGegevens!$A863+'Data LMA'!$A$2,RelGegevens!M$2))</f>
        <v/>
      </c>
    </row>
    <row r="864" spans="1:13" x14ac:dyDescent="0.25">
      <c r="A864" s="8">
        <f t="shared" si="84"/>
        <v>862</v>
      </c>
      <c r="B864" s="8" t="str">
        <f t="shared" si="85"/>
        <v/>
      </c>
      <c r="C864" s="8" t="str">
        <f t="shared" si="86"/>
        <v/>
      </c>
      <c r="D864" s="5">
        <f t="shared" si="87"/>
        <v>-1</v>
      </c>
      <c r="E864" s="5">
        <f t="shared" si="88"/>
        <v>-1</v>
      </c>
      <c r="F864" s="5" t="str">
        <f t="shared" si="89"/>
        <v/>
      </c>
      <c r="G864" s="5" t="str">
        <f>IF(INDEX('Afvalgegevens LMA'!$A$1:$BK$1003,RelGegevens!$A864+'Data LMA'!$A$2,RelGegevens!G$2)="","",INDEX('Afvalgegevens LMA'!$A$1:$BK$1003,RelGegevens!$A864+'Data LMA'!$A$2,RelGegevens!G$2))</f>
        <v/>
      </c>
      <c r="H864" s="5" t="str">
        <f>IF(INDEX('Afvalgegevens LMA'!$A$1:$BK$1003,RelGegevens!$A864+'Data LMA'!$A$2,RelGegevens!H$2)="","",INDEX('Afvalgegevens LMA'!$A$1:$BK$1003,RelGegevens!$A864+'Data LMA'!$A$2,RelGegevens!H$2))</f>
        <v/>
      </c>
      <c r="I864" s="5" t="str">
        <f>IF(INDEX('Afvalgegevens LMA'!$A$1:$BK$1003,RelGegevens!$A864+'Data LMA'!$A$2,RelGegevens!I$2)="","",INDEX('Afvalgegevens LMA'!$A$1:$BK$1003,RelGegevens!$A864+'Data LMA'!$A$2,RelGegevens!I$2))</f>
        <v/>
      </c>
      <c r="J864" s="5" t="str">
        <f>IF(INDEX('Afvalgegevens LMA'!$A$1:$BK$1003,RelGegevens!$A864+'Data LMA'!$A$2,RelGegevens!J$2)="","",INDEX('Afvalgegevens LMA'!$A$1:$BK$1003,RelGegevens!$A864+'Data LMA'!$A$2,RelGegevens!J$2))</f>
        <v/>
      </c>
      <c r="K864" s="5" t="str">
        <f>IF(INDEX('Afvalgegevens LMA'!$A$1:$BK$1003,RelGegevens!$A864+'Data LMA'!$A$2,RelGegevens!K$2)="","",INDEX('Afvalgegevens LMA'!$A$1:$BK$1003,RelGegevens!$A864+'Data LMA'!$A$2,RelGegevens!K$2))</f>
        <v/>
      </c>
      <c r="L864" s="5" t="str">
        <f>IF(INDEX('Afvalgegevens LMA'!$A$1:$BK$1003,RelGegevens!$A864+'Data LMA'!$A$2,RelGegevens!L$2)="","",INDEX('Afvalgegevens LMA'!$A$1:$BK$1003,RelGegevens!$A864+'Data LMA'!$A$2,RelGegevens!L$2))</f>
        <v/>
      </c>
      <c r="M864" s="5" t="str">
        <f>IF(INDEX('Afvalgegevens LMA'!$A$1:$BK$1003,RelGegevens!$A864+'Data LMA'!$A$2,RelGegevens!M$2)="","",INDEX('Afvalgegevens LMA'!$A$1:$BK$1003,RelGegevens!$A864+'Data LMA'!$A$2,RelGegevens!M$2))</f>
        <v/>
      </c>
    </row>
    <row r="865" spans="1:13" x14ac:dyDescent="0.25">
      <c r="A865" s="8">
        <f t="shared" si="84"/>
        <v>863</v>
      </c>
      <c r="B865" s="8" t="str">
        <f t="shared" si="85"/>
        <v/>
      </c>
      <c r="C865" s="8" t="str">
        <f t="shared" si="86"/>
        <v/>
      </c>
      <c r="D865" s="5">
        <f t="shared" si="87"/>
        <v>-1</v>
      </c>
      <c r="E865" s="5">
        <f t="shared" si="88"/>
        <v>-1</v>
      </c>
      <c r="F865" s="5" t="str">
        <f t="shared" si="89"/>
        <v/>
      </c>
      <c r="G865" s="5" t="str">
        <f>IF(INDEX('Afvalgegevens LMA'!$A$1:$BK$1003,RelGegevens!$A865+'Data LMA'!$A$2,RelGegevens!G$2)="","",INDEX('Afvalgegevens LMA'!$A$1:$BK$1003,RelGegevens!$A865+'Data LMA'!$A$2,RelGegevens!G$2))</f>
        <v/>
      </c>
      <c r="H865" s="5" t="str">
        <f>IF(INDEX('Afvalgegevens LMA'!$A$1:$BK$1003,RelGegevens!$A865+'Data LMA'!$A$2,RelGegevens!H$2)="","",INDEX('Afvalgegevens LMA'!$A$1:$BK$1003,RelGegevens!$A865+'Data LMA'!$A$2,RelGegevens!H$2))</f>
        <v/>
      </c>
      <c r="I865" s="5" t="str">
        <f>IF(INDEX('Afvalgegevens LMA'!$A$1:$BK$1003,RelGegevens!$A865+'Data LMA'!$A$2,RelGegevens!I$2)="","",INDEX('Afvalgegevens LMA'!$A$1:$BK$1003,RelGegevens!$A865+'Data LMA'!$A$2,RelGegevens!I$2))</f>
        <v/>
      </c>
      <c r="J865" s="5" t="str">
        <f>IF(INDEX('Afvalgegevens LMA'!$A$1:$BK$1003,RelGegevens!$A865+'Data LMA'!$A$2,RelGegevens!J$2)="","",INDEX('Afvalgegevens LMA'!$A$1:$BK$1003,RelGegevens!$A865+'Data LMA'!$A$2,RelGegevens!J$2))</f>
        <v/>
      </c>
      <c r="K865" s="5" t="str">
        <f>IF(INDEX('Afvalgegevens LMA'!$A$1:$BK$1003,RelGegevens!$A865+'Data LMA'!$A$2,RelGegevens!K$2)="","",INDEX('Afvalgegevens LMA'!$A$1:$BK$1003,RelGegevens!$A865+'Data LMA'!$A$2,RelGegevens!K$2))</f>
        <v/>
      </c>
      <c r="L865" s="5" t="str">
        <f>IF(INDEX('Afvalgegevens LMA'!$A$1:$BK$1003,RelGegevens!$A865+'Data LMA'!$A$2,RelGegevens!L$2)="","",INDEX('Afvalgegevens LMA'!$A$1:$BK$1003,RelGegevens!$A865+'Data LMA'!$A$2,RelGegevens!L$2))</f>
        <v/>
      </c>
      <c r="M865" s="5" t="str">
        <f>IF(INDEX('Afvalgegevens LMA'!$A$1:$BK$1003,RelGegevens!$A865+'Data LMA'!$A$2,RelGegevens!M$2)="","",INDEX('Afvalgegevens LMA'!$A$1:$BK$1003,RelGegevens!$A865+'Data LMA'!$A$2,RelGegevens!M$2))</f>
        <v/>
      </c>
    </row>
    <row r="866" spans="1:13" x14ac:dyDescent="0.25">
      <c r="A866" s="8">
        <f t="shared" si="84"/>
        <v>864</v>
      </c>
      <c r="B866" s="8" t="str">
        <f t="shared" si="85"/>
        <v/>
      </c>
      <c r="C866" s="8" t="str">
        <f t="shared" si="86"/>
        <v/>
      </c>
      <c r="D866" s="5">
        <f t="shared" si="87"/>
        <v>-1</v>
      </c>
      <c r="E866" s="5">
        <f t="shared" si="88"/>
        <v>-1</v>
      </c>
      <c r="F866" s="5" t="str">
        <f t="shared" si="89"/>
        <v/>
      </c>
      <c r="G866" s="5" t="str">
        <f>IF(INDEX('Afvalgegevens LMA'!$A$1:$BK$1003,RelGegevens!$A866+'Data LMA'!$A$2,RelGegevens!G$2)="","",INDEX('Afvalgegevens LMA'!$A$1:$BK$1003,RelGegevens!$A866+'Data LMA'!$A$2,RelGegevens!G$2))</f>
        <v/>
      </c>
      <c r="H866" s="5" t="str">
        <f>IF(INDEX('Afvalgegevens LMA'!$A$1:$BK$1003,RelGegevens!$A866+'Data LMA'!$A$2,RelGegevens!H$2)="","",INDEX('Afvalgegevens LMA'!$A$1:$BK$1003,RelGegevens!$A866+'Data LMA'!$A$2,RelGegevens!H$2))</f>
        <v/>
      </c>
      <c r="I866" s="5" t="str">
        <f>IF(INDEX('Afvalgegevens LMA'!$A$1:$BK$1003,RelGegevens!$A866+'Data LMA'!$A$2,RelGegevens!I$2)="","",INDEX('Afvalgegevens LMA'!$A$1:$BK$1003,RelGegevens!$A866+'Data LMA'!$A$2,RelGegevens!I$2))</f>
        <v/>
      </c>
      <c r="J866" s="5" t="str">
        <f>IF(INDEX('Afvalgegevens LMA'!$A$1:$BK$1003,RelGegevens!$A866+'Data LMA'!$A$2,RelGegevens!J$2)="","",INDEX('Afvalgegevens LMA'!$A$1:$BK$1003,RelGegevens!$A866+'Data LMA'!$A$2,RelGegevens!J$2))</f>
        <v/>
      </c>
      <c r="K866" s="5" t="str">
        <f>IF(INDEX('Afvalgegevens LMA'!$A$1:$BK$1003,RelGegevens!$A866+'Data LMA'!$A$2,RelGegevens!K$2)="","",INDEX('Afvalgegevens LMA'!$A$1:$BK$1003,RelGegevens!$A866+'Data LMA'!$A$2,RelGegevens!K$2))</f>
        <v/>
      </c>
      <c r="L866" s="5" t="str">
        <f>IF(INDEX('Afvalgegevens LMA'!$A$1:$BK$1003,RelGegevens!$A866+'Data LMA'!$A$2,RelGegevens!L$2)="","",INDEX('Afvalgegevens LMA'!$A$1:$BK$1003,RelGegevens!$A866+'Data LMA'!$A$2,RelGegevens!L$2))</f>
        <v/>
      </c>
      <c r="M866" s="5" t="str">
        <f>IF(INDEX('Afvalgegevens LMA'!$A$1:$BK$1003,RelGegevens!$A866+'Data LMA'!$A$2,RelGegevens!M$2)="","",INDEX('Afvalgegevens LMA'!$A$1:$BK$1003,RelGegevens!$A866+'Data LMA'!$A$2,RelGegevens!M$2))</f>
        <v/>
      </c>
    </row>
    <row r="867" spans="1:13" x14ac:dyDescent="0.25">
      <c r="A867" s="8">
        <f t="shared" si="84"/>
        <v>865</v>
      </c>
      <c r="B867" s="8" t="str">
        <f t="shared" si="85"/>
        <v/>
      </c>
      <c r="C867" s="8" t="str">
        <f t="shared" si="86"/>
        <v/>
      </c>
      <c r="D867" s="5">
        <f t="shared" si="87"/>
        <v>-1</v>
      </c>
      <c r="E867" s="5">
        <f t="shared" si="88"/>
        <v>-1</v>
      </c>
      <c r="F867" s="5" t="str">
        <f t="shared" si="89"/>
        <v/>
      </c>
      <c r="G867" s="5" t="str">
        <f>IF(INDEX('Afvalgegevens LMA'!$A$1:$BK$1003,RelGegevens!$A867+'Data LMA'!$A$2,RelGegevens!G$2)="","",INDEX('Afvalgegevens LMA'!$A$1:$BK$1003,RelGegevens!$A867+'Data LMA'!$A$2,RelGegevens!G$2))</f>
        <v/>
      </c>
      <c r="H867" s="5" t="str">
        <f>IF(INDEX('Afvalgegevens LMA'!$A$1:$BK$1003,RelGegevens!$A867+'Data LMA'!$A$2,RelGegevens!H$2)="","",INDEX('Afvalgegevens LMA'!$A$1:$BK$1003,RelGegevens!$A867+'Data LMA'!$A$2,RelGegevens!H$2))</f>
        <v/>
      </c>
      <c r="I867" s="5" t="str">
        <f>IF(INDEX('Afvalgegevens LMA'!$A$1:$BK$1003,RelGegevens!$A867+'Data LMA'!$A$2,RelGegevens!I$2)="","",INDEX('Afvalgegevens LMA'!$A$1:$BK$1003,RelGegevens!$A867+'Data LMA'!$A$2,RelGegevens!I$2))</f>
        <v/>
      </c>
      <c r="J867" s="5" t="str">
        <f>IF(INDEX('Afvalgegevens LMA'!$A$1:$BK$1003,RelGegevens!$A867+'Data LMA'!$A$2,RelGegevens!J$2)="","",INDEX('Afvalgegevens LMA'!$A$1:$BK$1003,RelGegevens!$A867+'Data LMA'!$A$2,RelGegevens!J$2))</f>
        <v/>
      </c>
      <c r="K867" s="5" t="str">
        <f>IF(INDEX('Afvalgegevens LMA'!$A$1:$BK$1003,RelGegevens!$A867+'Data LMA'!$A$2,RelGegevens!K$2)="","",INDEX('Afvalgegevens LMA'!$A$1:$BK$1003,RelGegevens!$A867+'Data LMA'!$A$2,RelGegevens!K$2))</f>
        <v/>
      </c>
      <c r="L867" s="5" t="str">
        <f>IF(INDEX('Afvalgegevens LMA'!$A$1:$BK$1003,RelGegevens!$A867+'Data LMA'!$A$2,RelGegevens!L$2)="","",INDEX('Afvalgegevens LMA'!$A$1:$BK$1003,RelGegevens!$A867+'Data LMA'!$A$2,RelGegevens!L$2))</f>
        <v/>
      </c>
      <c r="M867" s="5" t="str">
        <f>IF(INDEX('Afvalgegevens LMA'!$A$1:$BK$1003,RelGegevens!$A867+'Data LMA'!$A$2,RelGegevens!M$2)="","",INDEX('Afvalgegevens LMA'!$A$1:$BK$1003,RelGegevens!$A867+'Data LMA'!$A$2,RelGegevens!M$2))</f>
        <v/>
      </c>
    </row>
    <row r="868" spans="1:13" x14ac:dyDescent="0.25">
      <c r="A868" s="8">
        <f t="shared" si="84"/>
        <v>866</v>
      </c>
      <c r="B868" s="8" t="str">
        <f t="shared" si="85"/>
        <v/>
      </c>
      <c r="C868" s="8" t="str">
        <f t="shared" si="86"/>
        <v/>
      </c>
      <c r="D868" s="5">
        <f t="shared" si="87"/>
        <v>-1</v>
      </c>
      <c r="E868" s="5">
        <f t="shared" si="88"/>
        <v>-1</v>
      </c>
      <c r="F868" s="5" t="str">
        <f t="shared" si="89"/>
        <v/>
      </c>
      <c r="G868" s="5" t="str">
        <f>IF(INDEX('Afvalgegevens LMA'!$A$1:$BK$1003,RelGegevens!$A868+'Data LMA'!$A$2,RelGegevens!G$2)="","",INDEX('Afvalgegevens LMA'!$A$1:$BK$1003,RelGegevens!$A868+'Data LMA'!$A$2,RelGegevens!G$2))</f>
        <v/>
      </c>
      <c r="H868" s="5" t="str">
        <f>IF(INDEX('Afvalgegevens LMA'!$A$1:$BK$1003,RelGegevens!$A868+'Data LMA'!$A$2,RelGegevens!H$2)="","",INDEX('Afvalgegevens LMA'!$A$1:$BK$1003,RelGegevens!$A868+'Data LMA'!$A$2,RelGegevens!H$2))</f>
        <v/>
      </c>
      <c r="I868" s="5" t="str">
        <f>IF(INDEX('Afvalgegevens LMA'!$A$1:$BK$1003,RelGegevens!$A868+'Data LMA'!$A$2,RelGegevens!I$2)="","",INDEX('Afvalgegevens LMA'!$A$1:$BK$1003,RelGegevens!$A868+'Data LMA'!$A$2,RelGegevens!I$2))</f>
        <v/>
      </c>
      <c r="J868" s="5" t="str">
        <f>IF(INDEX('Afvalgegevens LMA'!$A$1:$BK$1003,RelGegevens!$A868+'Data LMA'!$A$2,RelGegevens!J$2)="","",INDEX('Afvalgegevens LMA'!$A$1:$BK$1003,RelGegevens!$A868+'Data LMA'!$A$2,RelGegevens!J$2))</f>
        <v/>
      </c>
      <c r="K868" s="5" t="str">
        <f>IF(INDEX('Afvalgegevens LMA'!$A$1:$BK$1003,RelGegevens!$A868+'Data LMA'!$A$2,RelGegevens!K$2)="","",INDEX('Afvalgegevens LMA'!$A$1:$BK$1003,RelGegevens!$A868+'Data LMA'!$A$2,RelGegevens!K$2))</f>
        <v/>
      </c>
      <c r="L868" s="5" t="str">
        <f>IF(INDEX('Afvalgegevens LMA'!$A$1:$BK$1003,RelGegevens!$A868+'Data LMA'!$A$2,RelGegevens!L$2)="","",INDEX('Afvalgegevens LMA'!$A$1:$BK$1003,RelGegevens!$A868+'Data LMA'!$A$2,RelGegevens!L$2))</f>
        <v/>
      </c>
      <c r="M868" s="5" t="str">
        <f>IF(INDEX('Afvalgegevens LMA'!$A$1:$BK$1003,RelGegevens!$A868+'Data LMA'!$A$2,RelGegevens!M$2)="","",INDEX('Afvalgegevens LMA'!$A$1:$BK$1003,RelGegevens!$A868+'Data LMA'!$A$2,RelGegevens!M$2))</f>
        <v/>
      </c>
    </row>
    <row r="869" spans="1:13" x14ac:dyDescent="0.25">
      <c r="A869" s="8">
        <f t="shared" si="84"/>
        <v>867</v>
      </c>
      <c r="B869" s="8" t="str">
        <f t="shared" si="85"/>
        <v/>
      </c>
      <c r="C869" s="8" t="str">
        <f t="shared" si="86"/>
        <v/>
      </c>
      <c r="D869" s="5">
        <f t="shared" si="87"/>
        <v>-1</v>
      </c>
      <c r="E869" s="5">
        <f t="shared" si="88"/>
        <v>-1</v>
      </c>
      <c r="F869" s="5" t="str">
        <f t="shared" si="89"/>
        <v/>
      </c>
      <c r="G869" s="5" t="str">
        <f>IF(INDEX('Afvalgegevens LMA'!$A$1:$BK$1003,RelGegevens!$A869+'Data LMA'!$A$2,RelGegevens!G$2)="","",INDEX('Afvalgegevens LMA'!$A$1:$BK$1003,RelGegevens!$A869+'Data LMA'!$A$2,RelGegevens!G$2))</f>
        <v/>
      </c>
      <c r="H869" s="5" t="str">
        <f>IF(INDEX('Afvalgegevens LMA'!$A$1:$BK$1003,RelGegevens!$A869+'Data LMA'!$A$2,RelGegevens!H$2)="","",INDEX('Afvalgegevens LMA'!$A$1:$BK$1003,RelGegevens!$A869+'Data LMA'!$A$2,RelGegevens!H$2))</f>
        <v/>
      </c>
      <c r="I869" s="5" t="str">
        <f>IF(INDEX('Afvalgegevens LMA'!$A$1:$BK$1003,RelGegevens!$A869+'Data LMA'!$A$2,RelGegevens!I$2)="","",INDEX('Afvalgegevens LMA'!$A$1:$BK$1003,RelGegevens!$A869+'Data LMA'!$A$2,RelGegevens!I$2))</f>
        <v/>
      </c>
      <c r="J869" s="5" t="str">
        <f>IF(INDEX('Afvalgegevens LMA'!$A$1:$BK$1003,RelGegevens!$A869+'Data LMA'!$A$2,RelGegevens!J$2)="","",INDEX('Afvalgegevens LMA'!$A$1:$BK$1003,RelGegevens!$A869+'Data LMA'!$A$2,RelGegevens!J$2))</f>
        <v/>
      </c>
      <c r="K869" s="5" t="str">
        <f>IF(INDEX('Afvalgegevens LMA'!$A$1:$BK$1003,RelGegevens!$A869+'Data LMA'!$A$2,RelGegevens!K$2)="","",INDEX('Afvalgegevens LMA'!$A$1:$BK$1003,RelGegevens!$A869+'Data LMA'!$A$2,RelGegevens!K$2))</f>
        <v/>
      </c>
      <c r="L869" s="5" t="str">
        <f>IF(INDEX('Afvalgegevens LMA'!$A$1:$BK$1003,RelGegevens!$A869+'Data LMA'!$A$2,RelGegevens!L$2)="","",INDEX('Afvalgegevens LMA'!$A$1:$BK$1003,RelGegevens!$A869+'Data LMA'!$A$2,RelGegevens!L$2))</f>
        <v/>
      </c>
      <c r="M869" s="5" t="str">
        <f>IF(INDEX('Afvalgegevens LMA'!$A$1:$BK$1003,RelGegevens!$A869+'Data LMA'!$A$2,RelGegevens!M$2)="","",INDEX('Afvalgegevens LMA'!$A$1:$BK$1003,RelGegevens!$A869+'Data LMA'!$A$2,RelGegevens!M$2))</f>
        <v/>
      </c>
    </row>
    <row r="870" spans="1:13" x14ac:dyDescent="0.25">
      <c r="A870" s="8">
        <f t="shared" si="84"/>
        <v>868</v>
      </c>
      <c r="B870" s="8" t="str">
        <f t="shared" si="85"/>
        <v/>
      </c>
      <c r="C870" s="8" t="str">
        <f t="shared" si="86"/>
        <v/>
      </c>
      <c r="D870" s="5">
        <f t="shared" si="87"/>
        <v>-1</v>
      </c>
      <c r="E870" s="5">
        <f t="shared" si="88"/>
        <v>-1</v>
      </c>
      <c r="F870" s="5" t="str">
        <f t="shared" si="89"/>
        <v/>
      </c>
      <c r="G870" s="5" t="str">
        <f>IF(INDEX('Afvalgegevens LMA'!$A$1:$BK$1003,RelGegevens!$A870+'Data LMA'!$A$2,RelGegevens!G$2)="","",INDEX('Afvalgegevens LMA'!$A$1:$BK$1003,RelGegevens!$A870+'Data LMA'!$A$2,RelGegevens!G$2))</f>
        <v/>
      </c>
      <c r="H870" s="5" t="str">
        <f>IF(INDEX('Afvalgegevens LMA'!$A$1:$BK$1003,RelGegevens!$A870+'Data LMA'!$A$2,RelGegevens!H$2)="","",INDEX('Afvalgegevens LMA'!$A$1:$BK$1003,RelGegevens!$A870+'Data LMA'!$A$2,RelGegevens!H$2))</f>
        <v/>
      </c>
      <c r="I870" s="5" t="str">
        <f>IF(INDEX('Afvalgegevens LMA'!$A$1:$BK$1003,RelGegevens!$A870+'Data LMA'!$A$2,RelGegevens!I$2)="","",INDEX('Afvalgegevens LMA'!$A$1:$BK$1003,RelGegevens!$A870+'Data LMA'!$A$2,RelGegevens!I$2))</f>
        <v/>
      </c>
      <c r="J870" s="5" t="str">
        <f>IF(INDEX('Afvalgegevens LMA'!$A$1:$BK$1003,RelGegevens!$A870+'Data LMA'!$A$2,RelGegevens!J$2)="","",INDEX('Afvalgegevens LMA'!$A$1:$BK$1003,RelGegevens!$A870+'Data LMA'!$A$2,RelGegevens!J$2))</f>
        <v/>
      </c>
      <c r="K870" s="5" t="str">
        <f>IF(INDEX('Afvalgegevens LMA'!$A$1:$BK$1003,RelGegevens!$A870+'Data LMA'!$A$2,RelGegevens!K$2)="","",INDEX('Afvalgegevens LMA'!$A$1:$BK$1003,RelGegevens!$A870+'Data LMA'!$A$2,RelGegevens!K$2))</f>
        <v/>
      </c>
      <c r="L870" s="5" t="str">
        <f>IF(INDEX('Afvalgegevens LMA'!$A$1:$BK$1003,RelGegevens!$A870+'Data LMA'!$A$2,RelGegevens!L$2)="","",INDEX('Afvalgegevens LMA'!$A$1:$BK$1003,RelGegevens!$A870+'Data LMA'!$A$2,RelGegevens!L$2))</f>
        <v/>
      </c>
      <c r="M870" s="5" t="str">
        <f>IF(INDEX('Afvalgegevens LMA'!$A$1:$BK$1003,RelGegevens!$A870+'Data LMA'!$A$2,RelGegevens!M$2)="","",INDEX('Afvalgegevens LMA'!$A$1:$BK$1003,RelGegevens!$A870+'Data LMA'!$A$2,RelGegevens!M$2))</f>
        <v/>
      </c>
    </row>
    <row r="871" spans="1:13" x14ac:dyDescent="0.25">
      <c r="A871" s="8">
        <f t="shared" si="84"/>
        <v>869</v>
      </c>
      <c r="B871" s="8" t="str">
        <f t="shared" si="85"/>
        <v/>
      </c>
      <c r="C871" s="8" t="str">
        <f t="shared" si="86"/>
        <v/>
      </c>
      <c r="D871" s="5">
        <f t="shared" si="87"/>
        <v>-1</v>
      </c>
      <c r="E871" s="5">
        <f t="shared" si="88"/>
        <v>-1</v>
      </c>
      <c r="F871" s="5" t="str">
        <f t="shared" si="89"/>
        <v/>
      </c>
      <c r="G871" s="5" t="str">
        <f>IF(INDEX('Afvalgegevens LMA'!$A$1:$BK$1003,RelGegevens!$A871+'Data LMA'!$A$2,RelGegevens!G$2)="","",INDEX('Afvalgegevens LMA'!$A$1:$BK$1003,RelGegevens!$A871+'Data LMA'!$A$2,RelGegevens!G$2))</f>
        <v/>
      </c>
      <c r="H871" s="5" t="str">
        <f>IF(INDEX('Afvalgegevens LMA'!$A$1:$BK$1003,RelGegevens!$A871+'Data LMA'!$A$2,RelGegevens!H$2)="","",INDEX('Afvalgegevens LMA'!$A$1:$BK$1003,RelGegevens!$A871+'Data LMA'!$A$2,RelGegevens!H$2))</f>
        <v/>
      </c>
      <c r="I871" s="5" t="str">
        <f>IF(INDEX('Afvalgegevens LMA'!$A$1:$BK$1003,RelGegevens!$A871+'Data LMA'!$A$2,RelGegevens!I$2)="","",INDEX('Afvalgegevens LMA'!$A$1:$BK$1003,RelGegevens!$A871+'Data LMA'!$A$2,RelGegevens!I$2))</f>
        <v/>
      </c>
      <c r="J871" s="5" t="str">
        <f>IF(INDEX('Afvalgegevens LMA'!$A$1:$BK$1003,RelGegevens!$A871+'Data LMA'!$A$2,RelGegevens!J$2)="","",INDEX('Afvalgegevens LMA'!$A$1:$BK$1003,RelGegevens!$A871+'Data LMA'!$A$2,RelGegevens!J$2))</f>
        <v/>
      </c>
      <c r="K871" s="5" t="str">
        <f>IF(INDEX('Afvalgegevens LMA'!$A$1:$BK$1003,RelGegevens!$A871+'Data LMA'!$A$2,RelGegevens!K$2)="","",INDEX('Afvalgegevens LMA'!$A$1:$BK$1003,RelGegevens!$A871+'Data LMA'!$A$2,RelGegevens!K$2))</f>
        <v/>
      </c>
      <c r="L871" s="5" t="str">
        <f>IF(INDEX('Afvalgegevens LMA'!$A$1:$BK$1003,RelGegevens!$A871+'Data LMA'!$A$2,RelGegevens!L$2)="","",INDEX('Afvalgegevens LMA'!$A$1:$BK$1003,RelGegevens!$A871+'Data LMA'!$A$2,RelGegevens!L$2))</f>
        <v/>
      </c>
      <c r="M871" s="5" t="str">
        <f>IF(INDEX('Afvalgegevens LMA'!$A$1:$BK$1003,RelGegevens!$A871+'Data LMA'!$A$2,RelGegevens!M$2)="","",INDEX('Afvalgegevens LMA'!$A$1:$BK$1003,RelGegevens!$A871+'Data LMA'!$A$2,RelGegevens!M$2))</f>
        <v/>
      </c>
    </row>
    <row r="872" spans="1:13" x14ac:dyDescent="0.25">
      <c r="A872" s="8">
        <f t="shared" si="84"/>
        <v>870</v>
      </c>
      <c r="B872" s="8" t="str">
        <f t="shared" si="85"/>
        <v/>
      </c>
      <c r="C872" s="8" t="str">
        <f t="shared" si="86"/>
        <v/>
      </c>
      <c r="D872" s="5">
        <f t="shared" si="87"/>
        <v>-1</v>
      </c>
      <c r="E872" s="5">
        <f t="shared" si="88"/>
        <v>-1</v>
      </c>
      <c r="F872" s="5" t="str">
        <f t="shared" si="89"/>
        <v/>
      </c>
      <c r="G872" s="5" t="str">
        <f>IF(INDEX('Afvalgegevens LMA'!$A$1:$BK$1003,RelGegevens!$A872+'Data LMA'!$A$2,RelGegevens!G$2)="","",INDEX('Afvalgegevens LMA'!$A$1:$BK$1003,RelGegevens!$A872+'Data LMA'!$A$2,RelGegevens!G$2))</f>
        <v/>
      </c>
      <c r="H872" s="5" t="str">
        <f>IF(INDEX('Afvalgegevens LMA'!$A$1:$BK$1003,RelGegevens!$A872+'Data LMA'!$A$2,RelGegevens!H$2)="","",INDEX('Afvalgegevens LMA'!$A$1:$BK$1003,RelGegevens!$A872+'Data LMA'!$A$2,RelGegevens!H$2))</f>
        <v/>
      </c>
      <c r="I872" s="5" t="str">
        <f>IF(INDEX('Afvalgegevens LMA'!$A$1:$BK$1003,RelGegevens!$A872+'Data LMA'!$A$2,RelGegevens!I$2)="","",INDEX('Afvalgegevens LMA'!$A$1:$BK$1003,RelGegevens!$A872+'Data LMA'!$A$2,RelGegevens!I$2))</f>
        <v/>
      </c>
      <c r="J872" s="5" t="str">
        <f>IF(INDEX('Afvalgegevens LMA'!$A$1:$BK$1003,RelGegevens!$A872+'Data LMA'!$A$2,RelGegevens!J$2)="","",INDEX('Afvalgegevens LMA'!$A$1:$BK$1003,RelGegevens!$A872+'Data LMA'!$A$2,RelGegevens!J$2))</f>
        <v/>
      </c>
      <c r="K872" s="5" t="str">
        <f>IF(INDEX('Afvalgegevens LMA'!$A$1:$BK$1003,RelGegevens!$A872+'Data LMA'!$A$2,RelGegevens!K$2)="","",INDEX('Afvalgegevens LMA'!$A$1:$BK$1003,RelGegevens!$A872+'Data LMA'!$A$2,RelGegevens!K$2))</f>
        <v/>
      </c>
      <c r="L872" s="5" t="str">
        <f>IF(INDEX('Afvalgegevens LMA'!$A$1:$BK$1003,RelGegevens!$A872+'Data LMA'!$A$2,RelGegevens!L$2)="","",INDEX('Afvalgegevens LMA'!$A$1:$BK$1003,RelGegevens!$A872+'Data LMA'!$A$2,RelGegevens!L$2))</f>
        <v/>
      </c>
      <c r="M872" s="5" t="str">
        <f>IF(INDEX('Afvalgegevens LMA'!$A$1:$BK$1003,RelGegevens!$A872+'Data LMA'!$A$2,RelGegevens!M$2)="","",INDEX('Afvalgegevens LMA'!$A$1:$BK$1003,RelGegevens!$A872+'Data LMA'!$A$2,RelGegevens!M$2))</f>
        <v/>
      </c>
    </row>
    <row r="873" spans="1:13" x14ac:dyDescent="0.25">
      <c r="A873" s="8">
        <f t="shared" si="84"/>
        <v>871</v>
      </c>
      <c r="B873" s="8" t="str">
        <f t="shared" si="85"/>
        <v/>
      </c>
      <c r="C873" s="8" t="str">
        <f t="shared" si="86"/>
        <v/>
      </c>
      <c r="D873" s="5">
        <f t="shared" si="87"/>
        <v>-1</v>
      </c>
      <c r="E873" s="5">
        <f t="shared" si="88"/>
        <v>-1</v>
      </c>
      <c r="F873" s="5" t="str">
        <f t="shared" si="89"/>
        <v/>
      </c>
      <c r="G873" s="5" t="str">
        <f>IF(INDEX('Afvalgegevens LMA'!$A$1:$BK$1003,RelGegevens!$A873+'Data LMA'!$A$2,RelGegevens!G$2)="","",INDEX('Afvalgegevens LMA'!$A$1:$BK$1003,RelGegevens!$A873+'Data LMA'!$A$2,RelGegevens!G$2))</f>
        <v/>
      </c>
      <c r="H873" s="5" t="str">
        <f>IF(INDEX('Afvalgegevens LMA'!$A$1:$BK$1003,RelGegevens!$A873+'Data LMA'!$A$2,RelGegevens!H$2)="","",INDEX('Afvalgegevens LMA'!$A$1:$BK$1003,RelGegevens!$A873+'Data LMA'!$A$2,RelGegevens!H$2))</f>
        <v/>
      </c>
      <c r="I873" s="5" t="str">
        <f>IF(INDEX('Afvalgegevens LMA'!$A$1:$BK$1003,RelGegevens!$A873+'Data LMA'!$A$2,RelGegevens!I$2)="","",INDEX('Afvalgegevens LMA'!$A$1:$BK$1003,RelGegevens!$A873+'Data LMA'!$A$2,RelGegevens!I$2))</f>
        <v/>
      </c>
      <c r="J873" s="5" t="str">
        <f>IF(INDEX('Afvalgegevens LMA'!$A$1:$BK$1003,RelGegevens!$A873+'Data LMA'!$A$2,RelGegevens!J$2)="","",INDEX('Afvalgegevens LMA'!$A$1:$BK$1003,RelGegevens!$A873+'Data LMA'!$A$2,RelGegevens!J$2))</f>
        <v/>
      </c>
      <c r="K873" s="5" t="str">
        <f>IF(INDEX('Afvalgegevens LMA'!$A$1:$BK$1003,RelGegevens!$A873+'Data LMA'!$A$2,RelGegevens!K$2)="","",INDEX('Afvalgegevens LMA'!$A$1:$BK$1003,RelGegevens!$A873+'Data LMA'!$A$2,RelGegevens!K$2))</f>
        <v/>
      </c>
      <c r="L873" s="5" t="str">
        <f>IF(INDEX('Afvalgegevens LMA'!$A$1:$BK$1003,RelGegevens!$A873+'Data LMA'!$A$2,RelGegevens!L$2)="","",INDEX('Afvalgegevens LMA'!$A$1:$BK$1003,RelGegevens!$A873+'Data LMA'!$A$2,RelGegevens!L$2))</f>
        <v/>
      </c>
      <c r="M873" s="5" t="str">
        <f>IF(INDEX('Afvalgegevens LMA'!$A$1:$BK$1003,RelGegevens!$A873+'Data LMA'!$A$2,RelGegevens!M$2)="","",INDEX('Afvalgegevens LMA'!$A$1:$BK$1003,RelGegevens!$A873+'Data LMA'!$A$2,RelGegevens!M$2))</f>
        <v/>
      </c>
    </row>
    <row r="874" spans="1:13" x14ac:dyDescent="0.25">
      <c r="A874" s="8">
        <f t="shared" si="84"/>
        <v>872</v>
      </c>
      <c r="B874" s="8" t="str">
        <f t="shared" si="85"/>
        <v/>
      </c>
      <c r="C874" s="8" t="str">
        <f t="shared" si="86"/>
        <v/>
      </c>
      <c r="D874" s="5">
        <f t="shared" si="87"/>
        <v>-1</v>
      </c>
      <c r="E874" s="5">
        <f t="shared" si="88"/>
        <v>-1</v>
      </c>
      <c r="F874" s="5" t="str">
        <f t="shared" si="89"/>
        <v/>
      </c>
      <c r="G874" s="5" t="str">
        <f>IF(INDEX('Afvalgegevens LMA'!$A$1:$BK$1003,RelGegevens!$A874+'Data LMA'!$A$2,RelGegevens!G$2)="","",INDEX('Afvalgegevens LMA'!$A$1:$BK$1003,RelGegevens!$A874+'Data LMA'!$A$2,RelGegevens!G$2))</f>
        <v/>
      </c>
      <c r="H874" s="5" t="str">
        <f>IF(INDEX('Afvalgegevens LMA'!$A$1:$BK$1003,RelGegevens!$A874+'Data LMA'!$A$2,RelGegevens!H$2)="","",INDEX('Afvalgegevens LMA'!$A$1:$BK$1003,RelGegevens!$A874+'Data LMA'!$A$2,RelGegevens!H$2))</f>
        <v/>
      </c>
      <c r="I874" s="5" t="str">
        <f>IF(INDEX('Afvalgegevens LMA'!$A$1:$BK$1003,RelGegevens!$A874+'Data LMA'!$A$2,RelGegevens!I$2)="","",INDEX('Afvalgegevens LMA'!$A$1:$BK$1003,RelGegevens!$A874+'Data LMA'!$A$2,RelGegevens!I$2))</f>
        <v/>
      </c>
      <c r="J874" s="5" t="str">
        <f>IF(INDEX('Afvalgegevens LMA'!$A$1:$BK$1003,RelGegevens!$A874+'Data LMA'!$A$2,RelGegevens!J$2)="","",INDEX('Afvalgegevens LMA'!$A$1:$BK$1003,RelGegevens!$A874+'Data LMA'!$A$2,RelGegevens!J$2))</f>
        <v/>
      </c>
      <c r="K874" s="5" t="str">
        <f>IF(INDEX('Afvalgegevens LMA'!$A$1:$BK$1003,RelGegevens!$A874+'Data LMA'!$A$2,RelGegevens!K$2)="","",INDEX('Afvalgegevens LMA'!$A$1:$BK$1003,RelGegevens!$A874+'Data LMA'!$A$2,RelGegevens!K$2))</f>
        <v/>
      </c>
      <c r="L874" s="5" t="str">
        <f>IF(INDEX('Afvalgegevens LMA'!$A$1:$BK$1003,RelGegevens!$A874+'Data LMA'!$A$2,RelGegevens!L$2)="","",INDEX('Afvalgegevens LMA'!$A$1:$BK$1003,RelGegevens!$A874+'Data LMA'!$A$2,RelGegevens!L$2))</f>
        <v/>
      </c>
      <c r="M874" s="5" t="str">
        <f>IF(INDEX('Afvalgegevens LMA'!$A$1:$BK$1003,RelGegevens!$A874+'Data LMA'!$A$2,RelGegevens!M$2)="","",INDEX('Afvalgegevens LMA'!$A$1:$BK$1003,RelGegevens!$A874+'Data LMA'!$A$2,RelGegevens!M$2))</f>
        <v/>
      </c>
    </row>
    <row r="875" spans="1:13" x14ac:dyDescent="0.25">
      <c r="A875" s="8">
        <f t="shared" si="84"/>
        <v>873</v>
      </c>
      <c r="B875" s="8" t="str">
        <f t="shared" si="85"/>
        <v/>
      </c>
      <c r="C875" s="8" t="str">
        <f t="shared" si="86"/>
        <v/>
      </c>
      <c r="D875" s="5">
        <f t="shared" si="87"/>
        <v>-1</v>
      </c>
      <c r="E875" s="5">
        <f t="shared" si="88"/>
        <v>-1</v>
      </c>
      <c r="F875" s="5" t="str">
        <f t="shared" si="89"/>
        <v/>
      </c>
      <c r="G875" s="5" t="str">
        <f>IF(INDEX('Afvalgegevens LMA'!$A$1:$BK$1003,RelGegevens!$A875+'Data LMA'!$A$2,RelGegevens!G$2)="","",INDEX('Afvalgegevens LMA'!$A$1:$BK$1003,RelGegevens!$A875+'Data LMA'!$A$2,RelGegevens!G$2))</f>
        <v/>
      </c>
      <c r="H875" s="5" t="str">
        <f>IF(INDEX('Afvalgegevens LMA'!$A$1:$BK$1003,RelGegevens!$A875+'Data LMA'!$A$2,RelGegevens!H$2)="","",INDEX('Afvalgegevens LMA'!$A$1:$BK$1003,RelGegevens!$A875+'Data LMA'!$A$2,RelGegevens!H$2))</f>
        <v/>
      </c>
      <c r="I875" s="5" t="str">
        <f>IF(INDEX('Afvalgegevens LMA'!$A$1:$BK$1003,RelGegevens!$A875+'Data LMA'!$A$2,RelGegevens!I$2)="","",INDEX('Afvalgegevens LMA'!$A$1:$BK$1003,RelGegevens!$A875+'Data LMA'!$A$2,RelGegevens!I$2))</f>
        <v/>
      </c>
      <c r="J875" s="5" t="str">
        <f>IF(INDEX('Afvalgegevens LMA'!$A$1:$BK$1003,RelGegevens!$A875+'Data LMA'!$A$2,RelGegevens!J$2)="","",INDEX('Afvalgegevens LMA'!$A$1:$BK$1003,RelGegevens!$A875+'Data LMA'!$A$2,RelGegevens!J$2))</f>
        <v/>
      </c>
      <c r="K875" s="5" t="str">
        <f>IF(INDEX('Afvalgegevens LMA'!$A$1:$BK$1003,RelGegevens!$A875+'Data LMA'!$A$2,RelGegevens!K$2)="","",INDEX('Afvalgegevens LMA'!$A$1:$BK$1003,RelGegevens!$A875+'Data LMA'!$A$2,RelGegevens!K$2))</f>
        <v/>
      </c>
      <c r="L875" s="5" t="str">
        <f>IF(INDEX('Afvalgegevens LMA'!$A$1:$BK$1003,RelGegevens!$A875+'Data LMA'!$A$2,RelGegevens!L$2)="","",INDEX('Afvalgegevens LMA'!$A$1:$BK$1003,RelGegevens!$A875+'Data LMA'!$A$2,RelGegevens!L$2))</f>
        <v/>
      </c>
      <c r="M875" s="5" t="str">
        <f>IF(INDEX('Afvalgegevens LMA'!$A$1:$BK$1003,RelGegevens!$A875+'Data LMA'!$A$2,RelGegevens!M$2)="","",INDEX('Afvalgegevens LMA'!$A$1:$BK$1003,RelGegevens!$A875+'Data LMA'!$A$2,RelGegevens!M$2))</f>
        <v/>
      </c>
    </row>
    <row r="876" spans="1:13" x14ac:dyDescent="0.25">
      <c r="A876" s="8">
        <f t="shared" si="84"/>
        <v>874</v>
      </c>
      <c r="B876" s="8" t="str">
        <f t="shared" si="85"/>
        <v/>
      </c>
      <c r="C876" s="8" t="str">
        <f t="shared" si="86"/>
        <v/>
      </c>
      <c r="D876" s="5">
        <f t="shared" si="87"/>
        <v>-1</v>
      </c>
      <c r="E876" s="5">
        <f t="shared" si="88"/>
        <v>-1</v>
      </c>
      <c r="F876" s="5" t="str">
        <f t="shared" si="89"/>
        <v/>
      </c>
      <c r="G876" s="5" t="str">
        <f>IF(INDEX('Afvalgegevens LMA'!$A$1:$BK$1003,RelGegevens!$A876+'Data LMA'!$A$2,RelGegevens!G$2)="","",INDEX('Afvalgegevens LMA'!$A$1:$BK$1003,RelGegevens!$A876+'Data LMA'!$A$2,RelGegevens!G$2))</f>
        <v/>
      </c>
      <c r="H876" s="5" t="str">
        <f>IF(INDEX('Afvalgegevens LMA'!$A$1:$BK$1003,RelGegevens!$A876+'Data LMA'!$A$2,RelGegevens!H$2)="","",INDEX('Afvalgegevens LMA'!$A$1:$BK$1003,RelGegevens!$A876+'Data LMA'!$A$2,RelGegevens!H$2))</f>
        <v/>
      </c>
      <c r="I876" s="5" t="str">
        <f>IF(INDEX('Afvalgegevens LMA'!$A$1:$BK$1003,RelGegevens!$A876+'Data LMA'!$A$2,RelGegevens!I$2)="","",INDEX('Afvalgegevens LMA'!$A$1:$BK$1003,RelGegevens!$A876+'Data LMA'!$A$2,RelGegevens!I$2))</f>
        <v/>
      </c>
      <c r="J876" s="5" t="str">
        <f>IF(INDEX('Afvalgegevens LMA'!$A$1:$BK$1003,RelGegevens!$A876+'Data LMA'!$A$2,RelGegevens!J$2)="","",INDEX('Afvalgegevens LMA'!$A$1:$BK$1003,RelGegevens!$A876+'Data LMA'!$A$2,RelGegevens!J$2))</f>
        <v/>
      </c>
      <c r="K876" s="5" t="str">
        <f>IF(INDEX('Afvalgegevens LMA'!$A$1:$BK$1003,RelGegevens!$A876+'Data LMA'!$A$2,RelGegevens!K$2)="","",INDEX('Afvalgegevens LMA'!$A$1:$BK$1003,RelGegevens!$A876+'Data LMA'!$A$2,RelGegevens!K$2))</f>
        <v/>
      </c>
      <c r="L876" s="5" t="str">
        <f>IF(INDEX('Afvalgegevens LMA'!$A$1:$BK$1003,RelGegevens!$A876+'Data LMA'!$A$2,RelGegevens!L$2)="","",INDEX('Afvalgegevens LMA'!$A$1:$BK$1003,RelGegevens!$A876+'Data LMA'!$A$2,RelGegevens!L$2))</f>
        <v/>
      </c>
      <c r="M876" s="5" t="str">
        <f>IF(INDEX('Afvalgegevens LMA'!$A$1:$BK$1003,RelGegevens!$A876+'Data LMA'!$A$2,RelGegevens!M$2)="","",INDEX('Afvalgegevens LMA'!$A$1:$BK$1003,RelGegevens!$A876+'Data LMA'!$A$2,RelGegevens!M$2))</f>
        <v/>
      </c>
    </row>
    <row r="877" spans="1:13" x14ac:dyDescent="0.25">
      <c r="A877" s="8">
        <f t="shared" si="84"/>
        <v>875</v>
      </c>
      <c r="B877" s="8" t="str">
        <f t="shared" si="85"/>
        <v/>
      </c>
      <c r="C877" s="8" t="str">
        <f t="shared" si="86"/>
        <v/>
      </c>
      <c r="D877" s="5">
        <f t="shared" si="87"/>
        <v>-1</v>
      </c>
      <c r="E877" s="5">
        <f t="shared" si="88"/>
        <v>-1</v>
      </c>
      <c r="F877" s="5" t="str">
        <f t="shared" si="89"/>
        <v/>
      </c>
      <c r="G877" s="5" t="str">
        <f>IF(INDEX('Afvalgegevens LMA'!$A$1:$BK$1003,RelGegevens!$A877+'Data LMA'!$A$2,RelGegevens!G$2)="","",INDEX('Afvalgegevens LMA'!$A$1:$BK$1003,RelGegevens!$A877+'Data LMA'!$A$2,RelGegevens!G$2))</f>
        <v/>
      </c>
      <c r="H877" s="5" t="str">
        <f>IF(INDEX('Afvalgegevens LMA'!$A$1:$BK$1003,RelGegevens!$A877+'Data LMA'!$A$2,RelGegevens!H$2)="","",INDEX('Afvalgegevens LMA'!$A$1:$BK$1003,RelGegevens!$A877+'Data LMA'!$A$2,RelGegevens!H$2))</f>
        <v/>
      </c>
      <c r="I877" s="5" t="str">
        <f>IF(INDEX('Afvalgegevens LMA'!$A$1:$BK$1003,RelGegevens!$A877+'Data LMA'!$A$2,RelGegevens!I$2)="","",INDEX('Afvalgegevens LMA'!$A$1:$BK$1003,RelGegevens!$A877+'Data LMA'!$A$2,RelGegevens!I$2))</f>
        <v/>
      </c>
      <c r="J877" s="5" t="str">
        <f>IF(INDEX('Afvalgegevens LMA'!$A$1:$BK$1003,RelGegevens!$A877+'Data LMA'!$A$2,RelGegevens!J$2)="","",INDEX('Afvalgegevens LMA'!$A$1:$BK$1003,RelGegevens!$A877+'Data LMA'!$A$2,RelGegevens!J$2))</f>
        <v/>
      </c>
      <c r="K877" s="5" t="str">
        <f>IF(INDEX('Afvalgegevens LMA'!$A$1:$BK$1003,RelGegevens!$A877+'Data LMA'!$A$2,RelGegevens!K$2)="","",INDEX('Afvalgegevens LMA'!$A$1:$BK$1003,RelGegevens!$A877+'Data LMA'!$A$2,RelGegevens!K$2))</f>
        <v/>
      </c>
      <c r="L877" s="5" t="str">
        <f>IF(INDEX('Afvalgegevens LMA'!$A$1:$BK$1003,RelGegevens!$A877+'Data LMA'!$A$2,RelGegevens!L$2)="","",INDEX('Afvalgegevens LMA'!$A$1:$BK$1003,RelGegevens!$A877+'Data LMA'!$A$2,RelGegevens!L$2))</f>
        <v/>
      </c>
      <c r="M877" s="5" t="str">
        <f>IF(INDEX('Afvalgegevens LMA'!$A$1:$BK$1003,RelGegevens!$A877+'Data LMA'!$A$2,RelGegevens!M$2)="","",INDEX('Afvalgegevens LMA'!$A$1:$BK$1003,RelGegevens!$A877+'Data LMA'!$A$2,RelGegevens!M$2))</f>
        <v/>
      </c>
    </row>
    <row r="878" spans="1:13" x14ac:dyDescent="0.25">
      <c r="A878" s="8">
        <f t="shared" si="84"/>
        <v>876</v>
      </c>
      <c r="B878" s="8" t="str">
        <f t="shared" si="85"/>
        <v/>
      </c>
      <c r="C878" s="8" t="str">
        <f t="shared" si="86"/>
        <v/>
      </c>
      <c r="D878" s="5">
        <f t="shared" si="87"/>
        <v>-1</v>
      </c>
      <c r="E878" s="5">
        <f t="shared" si="88"/>
        <v>-1</v>
      </c>
      <c r="F878" s="5" t="str">
        <f t="shared" si="89"/>
        <v/>
      </c>
      <c r="G878" s="5" t="str">
        <f>IF(INDEX('Afvalgegevens LMA'!$A$1:$BK$1003,RelGegevens!$A878+'Data LMA'!$A$2,RelGegevens!G$2)="","",INDEX('Afvalgegevens LMA'!$A$1:$BK$1003,RelGegevens!$A878+'Data LMA'!$A$2,RelGegevens!G$2))</f>
        <v/>
      </c>
      <c r="H878" s="5" t="str">
        <f>IF(INDEX('Afvalgegevens LMA'!$A$1:$BK$1003,RelGegevens!$A878+'Data LMA'!$A$2,RelGegevens!H$2)="","",INDEX('Afvalgegevens LMA'!$A$1:$BK$1003,RelGegevens!$A878+'Data LMA'!$A$2,RelGegevens!H$2))</f>
        <v/>
      </c>
      <c r="I878" s="5" t="str">
        <f>IF(INDEX('Afvalgegevens LMA'!$A$1:$BK$1003,RelGegevens!$A878+'Data LMA'!$A$2,RelGegevens!I$2)="","",INDEX('Afvalgegevens LMA'!$A$1:$BK$1003,RelGegevens!$A878+'Data LMA'!$A$2,RelGegevens!I$2))</f>
        <v/>
      </c>
      <c r="J878" s="5" t="str">
        <f>IF(INDEX('Afvalgegevens LMA'!$A$1:$BK$1003,RelGegevens!$A878+'Data LMA'!$A$2,RelGegevens!J$2)="","",INDEX('Afvalgegevens LMA'!$A$1:$BK$1003,RelGegevens!$A878+'Data LMA'!$A$2,RelGegevens!J$2))</f>
        <v/>
      </c>
      <c r="K878" s="5" t="str">
        <f>IF(INDEX('Afvalgegevens LMA'!$A$1:$BK$1003,RelGegevens!$A878+'Data LMA'!$A$2,RelGegevens!K$2)="","",INDEX('Afvalgegevens LMA'!$A$1:$BK$1003,RelGegevens!$A878+'Data LMA'!$A$2,RelGegevens!K$2))</f>
        <v/>
      </c>
      <c r="L878" s="5" t="str">
        <f>IF(INDEX('Afvalgegevens LMA'!$A$1:$BK$1003,RelGegevens!$A878+'Data LMA'!$A$2,RelGegevens!L$2)="","",INDEX('Afvalgegevens LMA'!$A$1:$BK$1003,RelGegevens!$A878+'Data LMA'!$A$2,RelGegevens!L$2))</f>
        <v/>
      </c>
      <c r="M878" s="5" t="str">
        <f>IF(INDEX('Afvalgegevens LMA'!$A$1:$BK$1003,RelGegevens!$A878+'Data LMA'!$A$2,RelGegevens!M$2)="","",INDEX('Afvalgegevens LMA'!$A$1:$BK$1003,RelGegevens!$A878+'Data LMA'!$A$2,RelGegevens!M$2))</f>
        <v/>
      </c>
    </row>
    <row r="879" spans="1:13" x14ac:dyDescent="0.25">
      <c r="A879" s="8">
        <f t="shared" si="84"/>
        <v>877</v>
      </c>
      <c r="B879" s="8" t="str">
        <f t="shared" si="85"/>
        <v/>
      </c>
      <c r="C879" s="8" t="str">
        <f t="shared" si="86"/>
        <v/>
      </c>
      <c r="D879" s="5">
        <f t="shared" si="87"/>
        <v>-1</v>
      </c>
      <c r="E879" s="5">
        <f t="shared" si="88"/>
        <v>-1</v>
      </c>
      <c r="F879" s="5" t="str">
        <f t="shared" si="89"/>
        <v/>
      </c>
      <c r="G879" s="5" t="str">
        <f>IF(INDEX('Afvalgegevens LMA'!$A$1:$BK$1003,RelGegevens!$A879+'Data LMA'!$A$2,RelGegevens!G$2)="","",INDEX('Afvalgegevens LMA'!$A$1:$BK$1003,RelGegevens!$A879+'Data LMA'!$A$2,RelGegevens!G$2))</f>
        <v/>
      </c>
      <c r="H879" s="5" t="str">
        <f>IF(INDEX('Afvalgegevens LMA'!$A$1:$BK$1003,RelGegevens!$A879+'Data LMA'!$A$2,RelGegevens!H$2)="","",INDEX('Afvalgegevens LMA'!$A$1:$BK$1003,RelGegevens!$A879+'Data LMA'!$A$2,RelGegevens!H$2))</f>
        <v/>
      </c>
      <c r="I879" s="5" t="str">
        <f>IF(INDEX('Afvalgegevens LMA'!$A$1:$BK$1003,RelGegevens!$A879+'Data LMA'!$A$2,RelGegevens!I$2)="","",INDEX('Afvalgegevens LMA'!$A$1:$BK$1003,RelGegevens!$A879+'Data LMA'!$A$2,RelGegevens!I$2))</f>
        <v/>
      </c>
      <c r="J879" s="5" t="str">
        <f>IF(INDEX('Afvalgegevens LMA'!$A$1:$BK$1003,RelGegevens!$A879+'Data LMA'!$A$2,RelGegevens!J$2)="","",INDEX('Afvalgegevens LMA'!$A$1:$BK$1003,RelGegevens!$A879+'Data LMA'!$A$2,RelGegevens!J$2))</f>
        <v/>
      </c>
      <c r="K879" s="5" t="str">
        <f>IF(INDEX('Afvalgegevens LMA'!$A$1:$BK$1003,RelGegevens!$A879+'Data LMA'!$A$2,RelGegevens!K$2)="","",INDEX('Afvalgegevens LMA'!$A$1:$BK$1003,RelGegevens!$A879+'Data LMA'!$A$2,RelGegevens!K$2))</f>
        <v/>
      </c>
      <c r="L879" s="5" t="str">
        <f>IF(INDEX('Afvalgegevens LMA'!$A$1:$BK$1003,RelGegevens!$A879+'Data LMA'!$A$2,RelGegevens!L$2)="","",INDEX('Afvalgegevens LMA'!$A$1:$BK$1003,RelGegevens!$A879+'Data LMA'!$A$2,RelGegevens!L$2))</f>
        <v/>
      </c>
      <c r="M879" s="5" t="str">
        <f>IF(INDEX('Afvalgegevens LMA'!$A$1:$BK$1003,RelGegevens!$A879+'Data LMA'!$A$2,RelGegevens!M$2)="","",INDEX('Afvalgegevens LMA'!$A$1:$BK$1003,RelGegevens!$A879+'Data LMA'!$A$2,RelGegevens!M$2))</f>
        <v/>
      </c>
    </row>
    <row r="880" spans="1:13" x14ac:dyDescent="0.25">
      <c r="A880" s="8">
        <f t="shared" si="84"/>
        <v>878</v>
      </c>
      <c r="B880" s="8" t="str">
        <f t="shared" si="85"/>
        <v/>
      </c>
      <c r="C880" s="8" t="str">
        <f t="shared" si="86"/>
        <v/>
      </c>
      <c r="D880" s="5">
        <f t="shared" si="87"/>
        <v>-1</v>
      </c>
      <c r="E880" s="5">
        <f t="shared" si="88"/>
        <v>-1</v>
      </c>
      <c r="F880" s="5" t="str">
        <f t="shared" si="89"/>
        <v/>
      </c>
      <c r="G880" s="5" t="str">
        <f>IF(INDEX('Afvalgegevens LMA'!$A$1:$BK$1003,RelGegevens!$A880+'Data LMA'!$A$2,RelGegevens!G$2)="","",INDEX('Afvalgegevens LMA'!$A$1:$BK$1003,RelGegevens!$A880+'Data LMA'!$A$2,RelGegevens!G$2))</f>
        <v/>
      </c>
      <c r="H880" s="5" t="str">
        <f>IF(INDEX('Afvalgegevens LMA'!$A$1:$BK$1003,RelGegevens!$A880+'Data LMA'!$A$2,RelGegevens!H$2)="","",INDEX('Afvalgegevens LMA'!$A$1:$BK$1003,RelGegevens!$A880+'Data LMA'!$A$2,RelGegevens!H$2))</f>
        <v/>
      </c>
      <c r="I880" s="5" t="str">
        <f>IF(INDEX('Afvalgegevens LMA'!$A$1:$BK$1003,RelGegevens!$A880+'Data LMA'!$A$2,RelGegevens!I$2)="","",INDEX('Afvalgegevens LMA'!$A$1:$BK$1003,RelGegevens!$A880+'Data LMA'!$A$2,RelGegevens!I$2))</f>
        <v/>
      </c>
      <c r="J880" s="5" t="str">
        <f>IF(INDEX('Afvalgegevens LMA'!$A$1:$BK$1003,RelGegevens!$A880+'Data LMA'!$A$2,RelGegevens!J$2)="","",INDEX('Afvalgegevens LMA'!$A$1:$BK$1003,RelGegevens!$A880+'Data LMA'!$A$2,RelGegevens!J$2))</f>
        <v/>
      </c>
      <c r="K880" s="5" t="str">
        <f>IF(INDEX('Afvalgegevens LMA'!$A$1:$BK$1003,RelGegevens!$A880+'Data LMA'!$A$2,RelGegevens!K$2)="","",INDEX('Afvalgegevens LMA'!$A$1:$BK$1003,RelGegevens!$A880+'Data LMA'!$A$2,RelGegevens!K$2))</f>
        <v/>
      </c>
      <c r="L880" s="5" t="str">
        <f>IF(INDEX('Afvalgegevens LMA'!$A$1:$BK$1003,RelGegevens!$A880+'Data LMA'!$A$2,RelGegevens!L$2)="","",INDEX('Afvalgegevens LMA'!$A$1:$BK$1003,RelGegevens!$A880+'Data LMA'!$A$2,RelGegevens!L$2))</f>
        <v/>
      </c>
      <c r="M880" s="5" t="str">
        <f>IF(INDEX('Afvalgegevens LMA'!$A$1:$BK$1003,RelGegevens!$A880+'Data LMA'!$A$2,RelGegevens!M$2)="","",INDEX('Afvalgegevens LMA'!$A$1:$BK$1003,RelGegevens!$A880+'Data LMA'!$A$2,RelGegevens!M$2))</f>
        <v/>
      </c>
    </row>
    <row r="881" spans="1:13" x14ac:dyDescent="0.25">
      <c r="A881" s="8">
        <f t="shared" si="84"/>
        <v>879</v>
      </c>
      <c r="B881" s="8" t="str">
        <f t="shared" si="85"/>
        <v/>
      </c>
      <c r="C881" s="8" t="str">
        <f t="shared" si="86"/>
        <v/>
      </c>
      <c r="D881" s="5">
        <f t="shared" si="87"/>
        <v>-1</v>
      </c>
      <c r="E881" s="5">
        <f t="shared" si="88"/>
        <v>-1</v>
      </c>
      <c r="F881" s="5" t="str">
        <f t="shared" si="89"/>
        <v/>
      </c>
      <c r="G881" s="5" t="str">
        <f>IF(INDEX('Afvalgegevens LMA'!$A$1:$BK$1003,RelGegevens!$A881+'Data LMA'!$A$2,RelGegevens!G$2)="","",INDEX('Afvalgegevens LMA'!$A$1:$BK$1003,RelGegevens!$A881+'Data LMA'!$A$2,RelGegevens!G$2))</f>
        <v/>
      </c>
      <c r="H881" s="5" t="str">
        <f>IF(INDEX('Afvalgegevens LMA'!$A$1:$BK$1003,RelGegevens!$A881+'Data LMA'!$A$2,RelGegevens!H$2)="","",INDEX('Afvalgegevens LMA'!$A$1:$BK$1003,RelGegevens!$A881+'Data LMA'!$A$2,RelGegevens!H$2))</f>
        <v/>
      </c>
      <c r="I881" s="5" t="str">
        <f>IF(INDEX('Afvalgegevens LMA'!$A$1:$BK$1003,RelGegevens!$A881+'Data LMA'!$A$2,RelGegevens!I$2)="","",INDEX('Afvalgegevens LMA'!$A$1:$BK$1003,RelGegevens!$A881+'Data LMA'!$A$2,RelGegevens!I$2))</f>
        <v/>
      </c>
      <c r="J881" s="5" t="str">
        <f>IF(INDEX('Afvalgegevens LMA'!$A$1:$BK$1003,RelGegevens!$A881+'Data LMA'!$A$2,RelGegevens!J$2)="","",INDEX('Afvalgegevens LMA'!$A$1:$BK$1003,RelGegevens!$A881+'Data LMA'!$A$2,RelGegevens!J$2))</f>
        <v/>
      </c>
      <c r="K881" s="5" t="str">
        <f>IF(INDEX('Afvalgegevens LMA'!$A$1:$BK$1003,RelGegevens!$A881+'Data LMA'!$A$2,RelGegevens!K$2)="","",INDEX('Afvalgegevens LMA'!$A$1:$BK$1003,RelGegevens!$A881+'Data LMA'!$A$2,RelGegevens!K$2))</f>
        <v/>
      </c>
      <c r="L881" s="5" t="str">
        <f>IF(INDEX('Afvalgegevens LMA'!$A$1:$BK$1003,RelGegevens!$A881+'Data LMA'!$A$2,RelGegevens!L$2)="","",INDEX('Afvalgegevens LMA'!$A$1:$BK$1003,RelGegevens!$A881+'Data LMA'!$A$2,RelGegevens!L$2))</f>
        <v/>
      </c>
      <c r="M881" s="5" t="str">
        <f>IF(INDEX('Afvalgegevens LMA'!$A$1:$BK$1003,RelGegevens!$A881+'Data LMA'!$A$2,RelGegevens!M$2)="","",INDEX('Afvalgegevens LMA'!$A$1:$BK$1003,RelGegevens!$A881+'Data LMA'!$A$2,RelGegevens!M$2))</f>
        <v/>
      </c>
    </row>
    <row r="882" spans="1:13" x14ac:dyDescent="0.25">
      <c r="A882" s="8">
        <f t="shared" si="84"/>
        <v>880</v>
      </c>
      <c r="B882" s="8" t="str">
        <f t="shared" si="85"/>
        <v/>
      </c>
      <c r="C882" s="8" t="str">
        <f t="shared" si="86"/>
        <v/>
      </c>
      <c r="D882" s="5">
        <f t="shared" si="87"/>
        <v>-1</v>
      </c>
      <c r="E882" s="5">
        <f t="shared" si="88"/>
        <v>-1</v>
      </c>
      <c r="F882" s="5" t="str">
        <f t="shared" si="89"/>
        <v/>
      </c>
      <c r="G882" s="5" t="str">
        <f>IF(INDEX('Afvalgegevens LMA'!$A$1:$BK$1003,RelGegevens!$A882+'Data LMA'!$A$2,RelGegevens!G$2)="","",INDEX('Afvalgegevens LMA'!$A$1:$BK$1003,RelGegevens!$A882+'Data LMA'!$A$2,RelGegevens!G$2))</f>
        <v/>
      </c>
      <c r="H882" s="5" t="str">
        <f>IF(INDEX('Afvalgegevens LMA'!$A$1:$BK$1003,RelGegevens!$A882+'Data LMA'!$A$2,RelGegevens!H$2)="","",INDEX('Afvalgegevens LMA'!$A$1:$BK$1003,RelGegevens!$A882+'Data LMA'!$A$2,RelGegevens!H$2))</f>
        <v/>
      </c>
      <c r="I882" s="5" t="str">
        <f>IF(INDEX('Afvalgegevens LMA'!$A$1:$BK$1003,RelGegevens!$A882+'Data LMA'!$A$2,RelGegevens!I$2)="","",INDEX('Afvalgegevens LMA'!$A$1:$BK$1003,RelGegevens!$A882+'Data LMA'!$A$2,RelGegevens!I$2))</f>
        <v/>
      </c>
      <c r="J882" s="5" t="str">
        <f>IF(INDEX('Afvalgegevens LMA'!$A$1:$BK$1003,RelGegevens!$A882+'Data LMA'!$A$2,RelGegevens!J$2)="","",INDEX('Afvalgegevens LMA'!$A$1:$BK$1003,RelGegevens!$A882+'Data LMA'!$A$2,RelGegevens!J$2))</f>
        <v/>
      </c>
      <c r="K882" s="5" t="str">
        <f>IF(INDEX('Afvalgegevens LMA'!$A$1:$BK$1003,RelGegevens!$A882+'Data LMA'!$A$2,RelGegevens!K$2)="","",INDEX('Afvalgegevens LMA'!$A$1:$BK$1003,RelGegevens!$A882+'Data LMA'!$A$2,RelGegevens!K$2))</f>
        <v/>
      </c>
      <c r="L882" s="5" t="str">
        <f>IF(INDEX('Afvalgegevens LMA'!$A$1:$BK$1003,RelGegevens!$A882+'Data LMA'!$A$2,RelGegevens!L$2)="","",INDEX('Afvalgegevens LMA'!$A$1:$BK$1003,RelGegevens!$A882+'Data LMA'!$A$2,RelGegevens!L$2))</f>
        <v/>
      </c>
      <c r="M882" s="5" t="str">
        <f>IF(INDEX('Afvalgegevens LMA'!$A$1:$BK$1003,RelGegevens!$A882+'Data LMA'!$A$2,RelGegevens!M$2)="","",INDEX('Afvalgegevens LMA'!$A$1:$BK$1003,RelGegevens!$A882+'Data LMA'!$A$2,RelGegevens!M$2))</f>
        <v/>
      </c>
    </row>
    <row r="883" spans="1:13" x14ac:dyDescent="0.25">
      <c r="A883" s="8">
        <f t="shared" si="84"/>
        <v>881</v>
      </c>
      <c r="B883" s="8" t="str">
        <f t="shared" si="85"/>
        <v/>
      </c>
      <c r="C883" s="8" t="str">
        <f t="shared" si="86"/>
        <v/>
      </c>
      <c r="D883" s="5">
        <f t="shared" si="87"/>
        <v>-1</v>
      </c>
      <c r="E883" s="5">
        <f t="shared" si="88"/>
        <v>-1</v>
      </c>
      <c r="F883" s="5" t="str">
        <f t="shared" si="89"/>
        <v/>
      </c>
      <c r="G883" s="5" t="str">
        <f>IF(INDEX('Afvalgegevens LMA'!$A$1:$BK$1003,RelGegevens!$A883+'Data LMA'!$A$2,RelGegevens!G$2)="","",INDEX('Afvalgegevens LMA'!$A$1:$BK$1003,RelGegevens!$A883+'Data LMA'!$A$2,RelGegevens!G$2))</f>
        <v/>
      </c>
      <c r="H883" s="5" t="str">
        <f>IF(INDEX('Afvalgegevens LMA'!$A$1:$BK$1003,RelGegevens!$A883+'Data LMA'!$A$2,RelGegevens!H$2)="","",INDEX('Afvalgegevens LMA'!$A$1:$BK$1003,RelGegevens!$A883+'Data LMA'!$A$2,RelGegevens!H$2))</f>
        <v/>
      </c>
      <c r="I883" s="5" t="str">
        <f>IF(INDEX('Afvalgegevens LMA'!$A$1:$BK$1003,RelGegevens!$A883+'Data LMA'!$A$2,RelGegevens!I$2)="","",INDEX('Afvalgegevens LMA'!$A$1:$BK$1003,RelGegevens!$A883+'Data LMA'!$A$2,RelGegevens!I$2))</f>
        <v/>
      </c>
      <c r="J883" s="5" t="str">
        <f>IF(INDEX('Afvalgegevens LMA'!$A$1:$BK$1003,RelGegevens!$A883+'Data LMA'!$A$2,RelGegevens!J$2)="","",INDEX('Afvalgegevens LMA'!$A$1:$BK$1003,RelGegevens!$A883+'Data LMA'!$A$2,RelGegevens!J$2))</f>
        <v/>
      </c>
      <c r="K883" s="5" t="str">
        <f>IF(INDEX('Afvalgegevens LMA'!$A$1:$BK$1003,RelGegevens!$A883+'Data LMA'!$A$2,RelGegevens!K$2)="","",INDEX('Afvalgegevens LMA'!$A$1:$BK$1003,RelGegevens!$A883+'Data LMA'!$A$2,RelGegevens!K$2))</f>
        <v/>
      </c>
      <c r="L883" s="5" t="str">
        <f>IF(INDEX('Afvalgegevens LMA'!$A$1:$BK$1003,RelGegevens!$A883+'Data LMA'!$A$2,RelGegevens!L$2)="","",INDEX('Afvalgegevens LMA'!$A$1:$BK$1003,RelGegevens!$A883+'Data LMA'!$A$2,RelGegevens!L$2))</f>
        <v/>
      </c>
      <c r="M883" s="5" t="str">
        <f>IF(INDEX('Afvalgegevens LMA'!$A$1:$BK$1003,RelGegevens!$A883+'Data LMA'!$A$2,RelGegevens!M$2)="","",INDEX('Afvalgegevens LMA'!$A$1:$BK$1003,RelGegevens!$A883+'Data LMA'!$A$2,RelGegevens!M$2))</f>
        <v/>
      </c>
    </row>
    <row r="884" spans="1:13" x14ac:dyDescent="0.25">
      <c r="A884" s="8">
        <f t="shared" si="84"/>
        <v>882</v>
      </c>
      <c r="B884" s="8" t="str">
        <f t="shared" si="85"/>
        <v/>
      </c>
      <c r="C884" s="8" t="str">
        <f t="shared" si="86"/>
        <v/>
      </c>
      <c r="D884" s="5">
        <f t="shared" si="87"/>
        <v>-1</v>
      </c>
      <c r="E884" s="5">
        <f t="shared" si="88"/>
        <v>-1</v>
      </c>
      <c r="F884" s="5" t="str">
        <f t="shared" si="89"/>
        <v/>
      </c>
      <c r="G884" s="5" t="str">
        <f>IF(INDEX('Afvalgegevens LMA'!$A$1:$BK$1003,RelGegevens!$A884+'Data LMA'!$A$2,RelGegevens!G$2)="","",INDEX('Afvalgegevens LMA'!$A$1:$BK$1003,RelGegevens!$A884+'Data LMA'!$A$2,RelGegevens!G$2))</f>
        <v/>
      </c>
      <c r="H884" s="5" t="str">
        <f>IF(INDEX('Afvalgegevens LMA'!$A$1:$BK$1003,RelGegevens!$A884+'Data LMA'!$A$2,RelGegevens!H$2)="","",INDEX('Afvalgegevens LMA'!$A$1:$BK$1003,RelGegevens!$A884+'Data LMA'!$A$2,RelGegevens!H$2))</f>
        <v/>
      </c>
      <c r="I884" s="5" t="str">
        <f>IF(INDEX('Afvalgegevens LMA'!$A$1:$BK$1003,RelGegevens!$A884+'Data LMA'!$A$2,RelGegevens!I$2)="","",INDEX('Afvalgegevens LMA'!$A$1:$BK$1003,RelGegevens!$A884+'Data LMA'!$A$2,RelGegevens!I$2))</f>
        <v/>
      </c>
      <c r="J884" s="5" t="str">
        <f>IF(INDEX('Afvalgegevens LMA'!$A$1:$BK$1003,RelGegevens!$A884+'Data LMA'!$A$2,RelGegevens!J$2)="","",INDEX('Afvalgegevens LMA'!$A$1:$BK$1003,RelGegevens!$A884+'Data LMA'!$A$2,RelGegevens!J$2))</f>
        <v/>
      </c>
      <c r="K884" s="5" t="str">
        <f>IF(INDEX('Afvalgegevens LMA'!$A$1:$BK$1003,RelGegevens!$A884+'Data LMA'!$A$2,RelGegevens!K$2)="","",INDEX('Afvalgegevens LMA'!$A$1:$BK$1003,RelGegevens!$A884+'Data LMA'!$A$2,RelGegevens!K$2))</f>
        <v/>
      </c>
      <c r="L884" s="5" t="str">
        <f>IF(INDEX('Afvalgegevens LMA'!$A$1:$BK$1003,RelGegevens!$A884+'Data LMA'!$A$2,RelGegevens!L$2)="","",INDEX('Afvalgegevens LMA'!$A$1:$BK$1003,RelGegevens!$A884+'Data LMA'!$A$2,RelGegevens!L$2))</f>
        <v/>
      </c>
      <c r="M884" s="5" t="str">
        <f>IF(INDEX('Afvalgegevens LMA'!$A$1:$BK$1003,RelGegevens!$A884+'Data LMA'!$A$2,RelGegevens!M$2)="","",INDEX('Afvalgegevens LMA'!$A$1:$BK$1003,RelGegevens!$A884+'Data LMA'!$A$2,RelGegevens!M$2))</f>
        <v/>
      </c>
    </row>
    <row r="885" spans="1:13" x14ac:dyDescent="0.25">
      <c r="A885" s="8">
        <f t="shared" si="84"/>
        <v>883</v>
      </c>
      <c r="B885" s="8" t="str">
        <f t="shared" si="85"/>
        <v/>
      </c>
      <c r="C885" s="8" t="str">
        <f t="shared" si="86"/>
        <v/>
      </c>
      <c r="D885" s="5">
        <f t="shared" si="87"/>
        <v>-1</v>
      </c>
      <c r="E885" s="5">
        <f t="shared" si="88"/>
        <v>-1</v>
      </c>
      <c r="F885" s="5" t="str">
        <f t="shared" si="89"/>
        <v/>
      </c>
      <c r="G885" s="5" t="str">
        <f>IF(INDEX('Afvalgegevens LMA'!$A$1:$BK$1003,RelGegevens!$A885+'Data LMA'!$A$2,RelGegevens!G$2)="","",INDEX('Afvalgegevens LMA'!$A$1:$BK$1003,RelGegevens!$A885+'Data LMA'!$A$2,RelGegevens!G$2))</f>
        <v/>
      </c>
      <c r="H885" s="5" t="str">
        <f>IF(INDEX('Afvalgegevens LMA'!$A$1:$BK$1003,RelGegevens!$A885+'Data LMA'!$A$2,RelGegevens!H$2)="","",INDEX('Afvalgegevens LMA'!$A$1:$BK$1003,RelGegevens!$A885+'Data LMA'!$A$2,RelGegevens!H$2))</f>
        <v/>
      </c>
      <c r="I885" s="5" t="str">
        <f>IF(INDEX('Afvalgegevens LMA'!$A$1:$BK$1003,RelGegevens!$A885+'Data LMA'!$A$2,RelGegevens!I$2)="","",INDEX('Afvalgegevens LMA'!$A$1:$BK$1003,RelGegevens!$A885+'Data LMA'!$A$2,RelGegevens!I$2))</f>
        <v/>
      </c>
      <c r="J885" s="5" t="str">
        <f>IF(INDEX('Afvalgegevens LMA'!$A$1:$BK$1003,RelGegevens!$A885+'Data LMA'!$A$2,RelGegevens!J$2)="","",INDEX('Afvalgegevens LMA'!$A$1:$BK$1003,RelGegevens!$A885+'Data LMA'!$A$2,RelGegevens!J$2))</f>
        <v/>
      </c>
      <c r="K885" s="5" t="str">
        <f>IF(INDEX('Afvalgegevens LMA'!$A$1:$BK$1003,RelGegevens!$A885+'Data LMA'!$A$2,RelGegevens!K$2)="","",INDEX('Afvalgegevens LMA'!$A$1:$BK$1003,RelGegevens!$A885+'Data LMA'!$A$2,RelGegevens!K$2))</f>
        <v/>
      </c>
      <c r="L885" s="5" t="str">
        <f>IF(INDEX('Afvalgegevens LMA'!$A$1:$BK$1003,RelGegevens!$A885+'Data LMA'!$A$2,RelGegevens!L$2)="","",INDEX('Afvalgegevens LMA'!$A$1:$BK$1003,RelGegevens!$A885+'Data LMA'!$A$2,RelGegevens!L$2))</f>
        <v/>
      </c>
      <c r="M885" s="5" t="str">
        <f>IF(INDEX('Afvalgegevens LMA'!$A$1:$BK$1003,RelGegevens!$A885+'Data LMA'!$A$2,RelGegevens!M$2)="","",INDEX('Afvalgegevens LMA'!$A$1:$BK$1003,RelGegevens!$A885+'Data LMA'!$A$2,RelGegevens!M$2))</f>
        <v/>
      </c>
    </row>
    <row r="886" spans="1:13" x14ac:dyDescent="0.25">
      <c r="A886" s="8">
        <f t="shared" si="84"/>
        <v>884</v>
      </c>
      <c r="B886" s="8" t="str">
        <f t="shared" si="85"/>
        <v/>
      </c>
      <c r="C886" s="8" t="str">
        <f t="shared" si="86"/>
        <v/>
      </c>
      <c r="D886" s="5">
        <f t="shared" si="87"/>
        <v>-1</v>
      </c>
      <c r="E886" s="5">
        <f t="shared" si="88"/>
        <v>-1</v>
      </c>
      <c r="F886" s="5" t="str">
        <f t="shared" si="89"/>
        <v/>
      </c>
      <c r="G886" s="5" t="str">
        <f>IF(INDEX('Afvalgegevens LMA'!$A$1:$BK$1003,RelGegevens!$A886+'Data LMA'!$A$2,RelGegevens!G$2)="","",INDEX('Afvalgegevens LMA'!$A$1:$BK$1003,RelGegevens!$A886+'Data LMA'!$A$2,RelGegevens!G$2))</f>
        <v/>
      </c>
      <c r="H886" s="5" t="str">
        <f>IF(INDEX('Afvalgegevens LMA'!$A$1:$BK$1003,RelGegevens!$A886+'Data LMA'!$A$2,RelGegevens!H$2)="","",INDEX('Afvalgegevens LMA'!$A$1:$BK$1003,RelGegevens!$A886+'Data LMA'!$A$2,RelGegevens!H$2))</f>
        <v/>
      </c>
      <c r="I886" s="5" t="str">
        <f>IF(INDEX('Afvalgegevens LMA'!$A$1:$BK$1003,RelGegevens!$A886+'Data LMA'!$A$2,RelGegevens!I$2)="","",INDEX('Afvalgegevens LMA'!$A$1:$BK$1003,RelGegevens!$A886+'Data LMA'!$A$2,RelGegevens!I$2))</f>
        <v/>
      </c>
      <c r="J886" s="5" t="str">
        <f>IF(INDEX('Afvalgegevens LMA'!$A$1:$BK$1003,RelGegevens!$A886+'Data LMA'!$A$2,RelGegevens!J$2)="","",INDEX('Afvalgegevens LMA'!$A$1:$BK$1003,RelGegevens!$A886+'Data LMA'!$A$2,RelGegevens!J$2))</f>
        <v/>
      </c>
      <c r="K886" s="5" t="str">
        <f>IF(INDEX('Afvalgegevens LMA'!$A$1:$BK$1003,RelGegevens!$A886+'Data LMA'!$A$2,RelGegevens!K$2)="","",INDEX('Afvalgegevens LMA'!$A$1:$BK$1003,RelGegevens!$A886+'Data LMA'!$A$2,RelGegevens!K$2))</f>
        <v/>
      </c>
      <c r="L886" s="5" t="str">
        <f>IF(INDEX('Afvalgegevens LMA'!$A$1:$BK$1003,RelGegevens!$A886+'Data LMA'!$A$2,RelGegevens!L$2)="","",INDEX('Afvalgegevens LMA'!$A$1:$BK$1003,RelGegevens!$A886+'Data LMA'!$A$2,RelGegevens!L$2))</f>
        <v/>
      </c>
      <c r="M886" s="5" t="str">
        <f>IF(INDEX('Afvalgegevens LMA'!$A$1:$BK$1003,RelGegevens!$A886+'Data LMA'!$A$2,RelGegevens!M$2)="","",INDEX('Afvalgegevens LMA'!$A$1:$BK$1003,RelGegevens!$A886+'Data LMA'!$A$2,RelGegevens!M$2))</f>
        <v/>
      </c>
    </row>
    <row r="887" spans="1:13" x14ac:dyDescent="0.25">
      <c r="A887" s="8">
        <f t="shared" si="84"/>
        <v>885</v>
      </c>
      <c r="B887" s="8" t="str">
        <f t="shared" si="85"/>
        <v/>
      </c>
      <c r="C887" s="8" t="str">
        <f t="shared" si="86"/>
        <v/>
      </c>
      <c r="D887" s="5">
        <f t="shared" si="87"/>
        <v>-1</v>
      </c>
      <c r="E887" s="5">
        <f t="shared" si="88"/>
        <v>-1</v>
      </c>
      <c r="F887" s="5" t="str">
        <f t="shared" si="89"/>
        <v/>
      </c>
      <c r="G887" s="5" t="str">
        <f>IF(INDEX('Afvalgegevens LMA'!$A$1:$BK$1003,RelGegevens!$A887+'Data LMA'!$A$2,RelGegevens!G$2)="","",INDEX('Afvalgegevens LMA'!$A$1:$BK$1003,RelGegevens!$A887+'Data LMA'!$A$2,RelGegevens!G$2))</f>
        <v/>
      </c>
      <c r="H887" s="5" t="str">
        <f>IF(INDEX('Afvalgegevens LMA'!$A$1:$BK$1003,RelGegevens!$A887+'Data LMA'!$A$2,RelGegevens!H$2)="","",INDEX('Afvalgegevens LMA'!$A$1:$BK$1003,RelGegevens!$A887+'Data LMA'!$A$2,RelGegevens!H$2))</f>
        <v/>
      </c>
      <c r="I887" s="5" t="str">
        <f>IF(INDEX('Afvalgegevens LMA'!$A$1:$BK$1003,RelGegevens!$A887+'Data LMA'!$A$2,RelGegevens!I$2)="","",INDEX('Afvalgegevens LMA'!$A$1:$BK$1003,RelGegevens!$A887+'Data LMA'!$A$2,RelGegevens!I$2))</f>
        <v/>
      </c>
      <c r="J887" s="5" t="str">
        <f>IF(INDEX('Afvalgegevens LMA'!$A$1:$BK$1003,RelGegevens!$A887+'Data LMA'!$A$2,RelGegevens!J$2)="","",INDEX('Afvalgegevens LMA'!$A$1:$BK$1003,RelGegevens!$A887+'Data LMA'!$A$2,RelGegevens!J$2))</f>
        <v/>
      </c>
      <c r="K887" s="5" t="str">
        <f>IF(INDEX('Afvalgegevens LMA'!$A$1:$BK$1003,RelGegevens!$A887+'Data LMA'!$A$2,RelGegevens!K$2)="","",INDEX('Afvalgegevens LMA'!$A$1:$BK$1003,RelGegevens!$A887+'Data LMA'!$A$2,RelGegevens!K$2))</f>
        <v/>
      </c>
      <c r="L887" s="5" t="str">
        <f>IF(INDEX('Afvalgegevens LMA'!$A$1:$BK$1003,RelGegevens!$A887+'Data LMA'!$A$2,RelGegevens!L$2)="","",INDEX('Afvalgegevens LMA'!$A$1:$BK$1003,RelGegevens!$A887+'Data LMA'!$A$2,RelGegevens!L$2))</f>
        <v/>
      </c>
      <c r="M887" s="5" t="str">
        <f>IF(INDEX('Afvalgegevens LMA'!$A$1:$BK$1003,RelGegevens!$A887+'Data LMA'!$A$2,RelGegevens!M$2)="","",INDEX('Afvalgegevens LMA'!$A$1:$BK$1003,RelGegevens!$A887+'Data LMA'!$A$2,RelGegevens!M$2))</f>
        <v/>
      </c>
    </row>
    <row r="888" spans="1:13" x14ac:dyDescent="0.25">
      <c r="A888" s="8">
        <f t="shared" si="84"/>
        <v>886</v>
      </c>
      <c r="B888" s="8" t="str">
        <f t="shared" si="85"/>
        <v/>
      </c>
      <c r="C888" s="8" t="str">
        <f t="shared" si="86"/>
        <v/>
      </c>
      <c r="D888" s="5">
        <f t="shared" si="87"/>
        <v>-1</v>
      </c>
      <c r="E888" s="5">
        <f t="shared" si="88"/>
        <v>-1</v>
      </c>
      <c r="F888" s="5" t="str">
        <f t="shared" si="89"/>
        <v/>
      </c>
      <c r="G888" s="5" t="str">
        <f>IF(INDEX('Afvalgegevens LMA'!$A$1:$BK$1003,RelGegevens!$A888+'Data LMA'!$A$2,RelGegevens!G$2)="","",INDEX('Afvalgegevens LMA'!$A$1:$BK$1003,RelGegevens!$A888+'Data LMA'!$A$2,RelGegevens!G$2))</f>
        <v/>
      </c>
      <c r="H888" s="5" t="str">
        <f>IF(INDEX('Afvalgegevens LMA'!$A$1:$BK$1003,RelGegevens!$A888+'Data LMA'!$A$2,RelGegevens!H$2)="","",INDEX('Afvalgegevens LMA'!$A$1:$BK$1003,RelGegevens!$A888+'Data LMA'!$A$2,RelGegevens!H$2))</f>
        <v/>
      </c>
      <c r="I888" s="5" t="str">
        <f>IF(INDEX('Afvalgegevens LMA'!$A$1:$BK$1003,RelGegevens!$A888+'Data LMA'!$A$2,RelGegevens!I$2)="","",INDEX('Afvalgegevens LMA'!$A$1:$BK$1003,RelGegevens!$A888+'Data LMA'!$A$2,RelGegevens!I$2))</f>
        <v/>
      </c>
      <c r="J888" s="5" t="str">
        <f>IF(INDEX('Afvalgegevens LMA'!$A$1:$BK$1003,RelGegevens!$A888+'Data LMA'!$A$2,RelGegevens!J$2)="","",INDEX('Afvalgegevens LMA'!$A$1:$BK$1003,RelGegevens!$A888+'Data LMA'!$A$2,RelGegevens!J$2))</f>
        <v/>
      </c>
      <c r="K888" s="5" t="str">
        <f>IF(INDEX('Afvalgegevens LMA'!$A$1:$BK$1003,RelGegevens!$A888+'Data LMA'!$A$2,RelGegevens!K$2)="","",INDEX('Afvalgegevens LMA'!$A$1:$BK$1003,RelGegevens!$A888+'Data LMA'!$A$2,RelGegevens!K$2))</f>
        <v/>
      </c>
      <c r="L888" s="5" t="str">
        <f>IF(INDEX('Afvalgegevens LMA'!$A$1:$BK$1003,RelGegevens!$A888+'Data LMA'!$A$2,RelGegevens!L$2)="","",INDEX('Afvalgegevens LMA'!$A$1:$BK$1003,RelGegevens!$A888+'Data LMA'!$A$2,RelGegevens!L$2))</f>
        <v/>
      </c>
      <c r="M888" s="5" t="str">
        <f>IF(INDEX('Afvalgegevens LMA'!$A$1:$BK$1003,RelGegevens!$A888+'Data LMA'!$A$2,RelGegevens!M$2)="","",INDEX('Afvalgegevens LMA'!$A$1:$BK$1003,RelGegevens!$A888+'Data LMA'!$A$2,RelGegevens!M$2))</f>
        <v/>
      </c>
    </row>
    <row r="889" spans="1:13" x14ac:dyDescent="0.25">
      <c r="A889" s="8">
        <f t="shared" si="84"/>
        <v>887</v>
      </c>
      <c r="B889" s="8" t="str">
        <f t="shared" si="85"/>
        <v/>
      </c>
      <c r="C889" s="8" t="str">
        <f t="shared" si="86"/>
        <v/>
      </c>
      <c r="D889" s="5">
        <f t="shared" si="87"/>
        <v>-1</v>
      </c>
      <c r="E889" s="5">
        <f t="shared" si="88"/>
        <v>-1</v>
      </c>
      <c r="F889" s="5" t="str">
        <f t="shared" si="89"/>
        <v/>
      </c>
      <c r="G889" s="5" t="str">
        <f>IF(INDEX('Afvalgegevens LMA'!$A$1:$BK$1003,RelGegevens!$A889+'Data LMA'!$A$2,RelGegevens!G$2)="","",INDEX('Afvalgegevens LMA'!$A$1:$BK$1003,RelGegevens!$A889+'Data LMA'!$A$2,RelGegevens!G$2))</f>
        <v/>
      </c>
      <c r="H889" s="5" t="str">
        <f>IF(INDEX('Afvalgegevens LMA'!$A$1:$BK$1003,RelGegevens!$A889+'Data LMA'!$A$2,RelGegevens!H$2)="","",INDEX('Afvalgegevens LMA'!$A$1:$BK$1003,RelGegevens!$A889+'Data LMA'!$A$2,RelGegevens!H$2))</f>
        <v/>
      </c>
      <c r="I889" s="5" t="str">
        <f>IF(INDEX('Afvalgegevens LMA'!$A$1:$BK$1003,RelGegevens!$A889+'Data LMA'!$A$2,RelGegevens!I$2)="","",INDEX('Afvalgegevens LMA'!$A$1:$BK$1003,RelGegevens!$A889+'Data LMA'!$A$2,RelGegevens!I$2))</f>
        <v/>
      </c>
      <c r="J889" s="5" t="str">
        <f>IF(INDEX('Afvalgegevens LMA'!$A$1:$BK$1003,RelGegevens!$A889+'Data LMA'!$A$2,RelGegevens!J$2)="","",INDEX('Afvalgegevens LMA'!$A$1:$BK$1003,RelGegevens!$A889+'Data LMA'!$A$2,RelGegevens!J$2))</f>
        <v/>
      </c>
      <c r="K889" s="5" t="str">
        <f>IF(INDEX('Afvalgegevens LMA'!$A$1:$BK$1003,RelGegevens!$A889+'Data LMA'!$A$2,RelGegevens!K$2)="","",INDEX('Afvalgegevens LMA'!$A$1:$BK$1003,RelGegevens!$A889+'Data LMA'!$A$2,RelGegevens!K$2))</f>
        <v/>
      </c>
      <c r="L889" s="5" t="str">
        <f>IF(INDEX('Afvalgegevens LMA'!$A$1:$BK$1003,RelGegevens!$A889+'Data LMA'!$A$2,RelGegevens!L$2)="","",INDEX('Afvalgegevens LMA'!$A$1:$BK$1003,RelGegevens!$A889+'Data LMA'!$A$2,RelGegevens!L$2))</f>
        <v/>
      </c>
      <c r="M889" s="5" t="str">
        <f>IF(INDEX('Afvalgegevens LMA'!$A$1:$BK$1003,RelGegevens!$A889+'Data LMA'!$A$2,RelGegevens!M$2)="","",INDEX('Afvalgegevens LMA'!$A$1:$BK$1003,RelGegevens!$A889+'Data LMA'!$A$2,RelGegevens!M$2))</f>
        <v/>
      </c>
    </row>
    <row r="890" spans="1:13" x14ac:dyDescent="0.25">
      <c r="A890" s="8">
        <f t="shared" si="84"/>
        <v>888</v>
      </c>
      <c r="B890" s="8" t="str">
        <f t="shared" si="85"/>
        <v/>
      </c>
      <c r="C890" s="8" t="str">
        <f t="shared" si="86"/>
        <v/>
      </c>
      <c r="D890" s="5">
        <f t="shared" si="87"/>
        <v>-1</v>
      </c>
      <c r="E890" s="5">
        <f t="shared" si="88"/>
        <v>-1</v>
      </c>
      <c r="F890" s="5" t="str">
        <f t="shared" si="89"/>
        <v/>
      </c>
      <c r="G890" s="5" t="str">
        <f>IF(INDEX('Afvalgegevens LMA'!$A$1:$BK$1003,RelGegevens!$A890+'Data LMA'!$A$2,RelGegevens!G$2)="","",INDEX('Afvalgegevens LMA'!$A$1:$BK$1003,RelGegevens!$A890+'Data LMA'!$A$2,RelGegevens!G$2))</f>
        <v/>
      </c>
      <c r="H890" s="5" t="str">
        <f>IF(INDEX('Afvalgegevens LMA'!$A$1:$BK$1003,RelGegevens!$A890+'Data LMA'!$A$2,RelGegevens!H$2)="","",INDEX('Afvalgegevens LMA'!$A$1:$BK$1003,RelGegevens!$A890+'Data LMA'!$A$2,RelGegevens!H$2))</f>
        <v/>
      </c>
      <c r="I890" s="5" t="str">
        <f>IF(INDEX('Afvalgegevens LMA'!$A$1:$BK$1003,RelGegevens!$A890+'Data LMA'!$A$2,RelGegevens!I$2)="","",INDEX('Afvalgegevens LMA'!$A$1:$BK$1003,RelGegevens!$A890+'Data LMA'!$A$2,RelGegevens!I$2))</f>
        <v/>
      </c>
      <c r="J890" s="5" t="str">
        <f>IF(INDEX('Afvalgegevens LMA'!$A$1:$BK$1003,RelGegevens!$A890+'Data LMA'!$A$2,RelGegevens!J$2)="","",INDEX('Afvalgegevens LMA'!$A$1:$BK$1003,RelGegevens!$A890+'Data LMA'!$A$2,RelGegevens!J$2))</f>
        <v/>
      </c>
      <c r="K890" s="5" t="str">
        <f>IF(INDEX('Afvalgegevens LMA'!$A$1:$BK$1003,RelGegevens!$A890+'Data LMA'!$A$2,RelGegevens!K$2)="","",INDEX('Afvalgegevens LMA'!$A$1:$BK$1003,RelGegevens!$A890+'Data LMA'!$A$2,RelGegevens!K$2))</f>
        <v/>
      </c>
      <c r="L890" s="5" t="str">
        <f>IF(INDEX('Afvalgegevens LMA'!$A$1:$BK$1003,RelGegevens!$A890+'Data LMA'!$A$2,RelGegevens!L$2)="","",INDEX('Afvalgegevens LMA'!$A$1:$BK$1003,RelGegevens!$A890+'Data LMA'!$A$2,RelGegevens!L$2))</f>
        <v/>
      </c>
      <c r="M890" s="5" t="str">
        <f>IF(INDEX('Afvalgegevens LMA'!$A$1:$BK$1003,RelGegevens!$A890+'Data LMA'!$A$2,RelGegevens!M$2)="","",INDEX('Afvalgegevens LMA'!$A$1:$BK$1003,RelGegevens!$A890+'Data LMA'!$A$2,RelGegevens!M$2))</f>
        <v/>
      </c>
    </row>
    <row r="891" spans="1:13" x14ac:dyDescent="0.25">
      <c r="A891" s="8">
        <f t="shared" si="84"/>
        <v>889</v>
      </c>
      <c r="B891" s="8" t="str">
        <f t="shared" si="85"/>
        <v/>
      </c>
      <c r="C891" s="8" t="str">
        <f t="shared" si="86"/>
        <v/>
      </c>
      <c r="D891" s="5">
        <f t="shared" si="87"/>
        <v>-1</v>
      </c>
      <c r="E891" s="5">
        <f t="shared" si="88"/>
        <v>-1</v>
      </c>
      <c r="F891" s="5" t="str">
        <f t="shared" si="89"/>
        <v/>
      </c>
      <c r="G891" s="5" t="str">
        <f>IF(INDEX('Afvalgegevens LMA'!$A$1:$BK$1003,RelGegevens!$A891+'Data LMA'!$A$2,RelGegevens!G$2)="","",INDEX('Afvalgegevens LMA'!$A$1:$BK$1003,RelGegevens!$A891+'Data LMA'!$A$2,RelGegevens!G$2))</f>
        <v/>
      </c>
      <c r="H891" s="5" t="str">
        <f>IF(INDEX('Afvalgegevens LMA'!$A$1:$BK$1003,RelGegevens!$A891+'Data LMA'!$A$2,RelGegevens!H$2)="","",INDEX('Afvalgegevens LMA'!$A$1:$BK$1003,RelGegevens!$A891+'Data LMA'!$A$2,RelGegevens!H$2))</f>
        <v/>
      </c>
      <c r="I891" s="5" t="str">
        <f>IF(INDEX('Afvalgegevens LMA'!$A$1:$BK$1003,RelGegevens!$A891+'Data LMA'!$A$2,RelGegevens!I$2)="","",INDEX('Afvalgegevens LMA'!$A$1:$BK$1003,RelGegevens!$A891+'Data LMA'!$A$2,RelGegevens!I$2))</f>
        <v/>
      </c>
      <c r="J891" s="5" t="str">
        <f>IF(INDEX('Afvalgegevens LMA'!$A$1:$BK$1003,RelGegevens!$A891+'Data LMA'!$A$2,RelGegevens!J$2)="","",INDEX('Afvalgegevens LMA'!$A$1:$BK$1003,RelGegevens!$A891+'Data LMA'!$A$2,RelGegevens!J$2))</f>
        <v/>
      </c>
      <c r="K891" s="5" t="str">
        <f>IF(INDEX('Afvalgegevens LMA'!$A$1:$BK$1003,RelGegevens!$A891+'Data LMA'!$A$2,RelGegevens!K$2)="","",INDEX('Afvalgegevens LMA'!$A$1:$BK$1003,RelGegevens!$A891+'Data LMA'!$A$2,RelGegevens!K$2))</f>
        <v/>
      </c>
      <c r="L891" s="5" t="str">
        <f>IF(INDEX('Afvalgegevens LMA'!$A$1:$BK$1003,RelGegevens!$A891+'Data LMA'!$A$2,RelGegevens!L$2)="","",INDEX('Afvalgegevens LMA'!$A$1:$BK$1003,RelGegevens!$A891+'Data LMA'!$A$2,RelGegevens!L$2))</f>
        <v/>
      </c>
      <c r="M891" s="5" t="str">
        <f>IF(INDEX('Afvalgegevens LMA'!$A$1:$BK$1003,RelGegevens!$A891+'Data LMA'!$A$2,RelGegevens!M$2)="","",INDEX('Afvalgegevens LMA'!$A$1:$BK$1003,RelGegevens!$A891+'Data LMA'!$A$2,RelGegevens!M$2))</f>
        <v/>
      </c>
    </row>
    <row r="892" spans="1:13" x14ac:dyDescent="0.25">
      <c r="A892" s="8">
        <f t="shared" si="84"/>
        <v>890</v>
      </c>
      <c r="B892" s="8" t="str">
        <f t="shared" si="85"/>
        <v/>
      </c>
      <c r="C892" s="8" t="str">
        <f t="shared" si="86"/>
        <v/>
      </c>
      <c r="D892" s="5">
        <f t="shared" si="87"/>
        <v>-1</v>
      </c>
      <c r="E892" s="5">
        <f t="shared" si="88"/>
        <v>-1</v>
      </c>
      <c r="F892" s="5" t="str">
        <f t="shared" si="89"/>
        <v/>
      </c>
      <c r="G892" s="5" t="str">
        <f>IF(INDEX('Afvalgegevens LMA'!$A$1:$BK$1003,RelGegevens!$A892+'Data LMA'!$A$2,RelGegevens!G$2)="","",INDEX('Afvalgegevens LMA'!$A$1:$BK$1003,RelGegevens!$A892+'Data LMA'!$A$2,RelGegevens!G$2))</f>
        <v/>
      </c>
      <c r="H892" s="5" t="str">
        <f>IF(INDEX('Afvalgegevens LMA'!$A$1:$BK$1003,RelGegevens!$A892+'Data LMA'!$A$2,RelGegevens!H$2)="","",INDEX('Afvalgegevens LMA'!$A$1:$BK$1003,RelGegevens!$A892+'Data LMA'!$A$2,RelGegevens!H$2))</f>
        <v/>
      </c>
      <c r="I892" s="5" t="str">
        <f>IF(INDEX('Afvalgegevens LMA'!$A$1:$BK$1003,RelGegevens!$A892+'Data LMA'!$A$2,RelGegevens!I$2)="","",INDEX('Afvalgegevens LMA'!$A$1:$BK$1003,RelGegevens!$A892+'Data LMA'!$A$2,RelGegevens!I$2))</f>
        <v/>
      </c>
      <c r="J892" s="5" t="str">
        <f>IF(INDEX('Afvalgegevens LMA'!$A$1:$BK$1003,RelGegevens!$A892+'Data LMA'!$A$2,RelGegevens!J$2)="","",INDEX('Afvalgegevens LMA'!$A$1:$BK$1003,RelGegevens!$A892+'Data LMA'!$A$2,RelGegevens!J$2))</f>
        <v/>
      </c>
      <c r="K892" s="5" t="str">
        <f>IF(INDEX('Afvalgegevens LMA'!$A$1:$BK$1003,RelGegevens!$A892+'Data LMA'!$A$2,RelGegevens!K$2)="","",INDEX('Afvalgegevens LMA'!$A$1:$BK$1003,RelGegevens!$A892+'Data LMA'!$A$2,RelGegevens!K$2))</f>
        <v/>
      </c>
      <c r="L892" s="5" t="str">
        <f>IF(INDEX('Afvalgegevens LMA'!$A$1:$BK$1003,RelGegevens!$A892+'Data LMA'!$A$2,RelGegevens!L$2)="","",INDEX('Afvalgegevens LMA'!$A$1:$BK$1003,RelGegevens!$A892+'Data LMA'!$A$2,RelGegevens!L$2))</f>
        <v/>
      </c>
      <c r="M892" s="5" t="str">
        <f>IF(INDEX('Afvalgegevens LMA'!$A$1:$BK$1003,RelGegevens!$A892+'Data LMA'!$A$2,RelGegevens!M$2)="","",INDEX('Afvalgegevens LMA'!$A$1:$BK$1003,RelGegevens!$A892+'Data LMA'!$A$2,RelGegevens!M$2))</f>
        <v/>
      </c>
    </row>
    <row r="893" spans="1:13" x14ac:dyDescent="0.25">
      <c r="A893" s="8">
        <f t="shared" si="84"/>
        <v>891</v>
      </c>
      <c r="B893" s="8" t="str">
        <f t="shared" si="85"/>
        <v/>
      </c>
      <c r="C893" s="8" t="str">
        <f t="shared" si="86"/>
        <v/>
      </c>
      <c r="D893" s="5">
        <f t="shared" si="87"/>
        <v>-1</v>
      </c>
      <c r="E893" s="5">
        <f t="shared" si="88"/>
        <v>-1</v>
      </c>
      <c r="F893" s="5" t="str">
        <f t="shared" si="89"/>
        <v/>
      </c>
      <c r="G893" s="5" t="str">
        <f>IF(INDEX('Afvalgegevens LMA'!$A$1:$BK$1003,RelGegevens!$A893+'Data LMA'!$A$2,RelGegevens!G$2)="","",INDEX('Afvalgegevens LMA'!$A$1:$BK$1003,RelGegevens!$A893+'Data LMA'!$A$2,RelGegevens!G$2))</f>
        <v/>
      </c>
      <c r="H893" s="5" t="str">
        <f>IF(INDEX('Afvalgegevens LMA'!$A$1:$BK$1003,RelGegevens!$A893+'Data LMA'!$A$2,RelGegevens!H$2)="","",INDEX('Afvalgegevens LMA'!$A$1:$BK$1003,RelGegevens!$A893+'Data LMA'!$A$2,RelGegevens!H$2))</f>
        <v/>
      </c>
      <c r="I893" s="5" t="str">
        <f>IF(INDEX('Afvalgegevens LMA'!$A$1:$BK$1003,RelGegevens!$A893+'Data LMA'!$A$2,RelGegevens!I$2)="","",INDEX('Afvalgegevens LMA'!$A$1:$BK$1003,RelGegevens!$A893+'Data LMA'!$A$2,RelGegevens!I$2))</f>
        <v/>
      </c>
      <c r="J893" s="5" t="str">
        <f>IF(INDEX('Afvalgegevens LMA'!$A$1:$BK$1003,RelGegevens!$A893+'Data LMA'!$A$2,RelGegevens!J$2)="","",INDEX('Afvalgegevens LMA'!$A$1:$BK$1003,RelGegevens!$A893+'Data LMA'!$A$2,RelGegevens!J$2))</f>
        <v/>
      </c>
      <c r="K893" s="5" t="str">
        <f>IF(INDEX('Afvalgegevens LMA'!$A$1:$BK$1003,RelGegevens!$A893+'Data LMA'!$A$2,RelGegevens!K$2)="","",INDEX('Afvalgegevens LMA'!$A$1:$BK$1003,RelGegevens!$A893+'Data LMA'!$A$2,RelGegevens!K$2))</f>
        <v/>
      </c>
      <c r="L893" s="5" t="str">
        <f>IF(INDEX('Afvalgegevens LMA'!$A$1:$BK$1003,RelGegevens!$A893+'Data LMA'!$A$2,RelGegevens!L$2)="","",INDEX('Afvalgegevens LMA'!$A$1:$BK$1003,RelGegevens!$A893+'Data LMA'!$A$2,RelGegevens!L$2))</f>
        <v/>
      </c>
      <c r="M893" s="5" t="str">
        <f>IF(INDEX('Afvalgegevens LMA'!$A$1:$BK$1003,RelGegevens!$A893+'Data LMA'!$A$2,RelGegevens!M$2)="","",INDEX('Afvalgegevens LMA'!$A$1:$BK$1003,RelGegevens!$A893+'Data LMA'!$A$2,RelGegevens!M$2))</f>
        <v/>
      </c>
    </row>
    <row r="894" spans="1:13" x14ac:dyDescent="0.25">
      <c r="A894" s="8">
        <f t="shared" si="84"/>
        <v>892</v>
      </c>
      <c r="B894" s="8" t="str">
        <f t="shared" si="85"/>
        <v/>
      </c>
      <c r="C894" s="8" t="str">
        <f t="shared" si="86"/>
        <v/>
      </c>
      <c r="D894" s="5">
        <f t="shared" si="87"/>
        <v>-1</v>
      </c>
      <c r="E894" s="5">
        <f t="shared" si="88"/>
        <v>-1</v>
      </c>
      <c r="F894" s="5" t="str">
        <f t="shared" si="89"/>
        <v/>
      </c>
      <c r="G894" s="5" t="str">
        <f>IF(INDEX('Afvalgegevens LMA'!$A$1:$BK$1003,RelGegevens!$A894+'Data LMA'!$A$2,RelGegevens!G$2)="","",INDEX('Afvalgegevens LMA'!$A$1:$BK$1003,RelGegevens!$A894+'Data LMA'!$A$2,RelGegevens!G$2))</f>
        <v/>
      </c>
      <c r="H894" s="5" t="str">
        <f>IF(INDEX('Afvalgegevens LMA'!$A$1:$BK$1003,RelGegevens!$A894+'Data LMA'!$A$2,RelGegevens!H$2)="","",INDEX('Afvalgegevens LMA'!$A$1:$BK$1003,RelGegevens!$A894+'Data LMA'!$A$2,RelGegevens!H$2))</f>
        <v/>
      </c>
      <c r="I894" s="5" t="str">
        <f>IF(INDEX('Afvalgegevens LMA'!$A$1:$BK$1003,RelGegevens!$A894+'Data LMA'!$A$2,RelGegevens!I$2)="","",INDEX('Afvalgegevens LMA'!$A$1:$BK$1003,RelGegevens!$A894+'Data LMA'!$A$2,RelGegevens!I$2))</f>
        <v/>
      </c>
      <c r="J894" s="5" t="str">
        <f>IF(INDEX('Afvalgegevens LMA'!$A$1:$BK$1003,RelGegevens!$A894+'Data LMA'!$A$2,RelGegevens!J$2)="","",INDEX('Afvalgegevens LMA'!$A$1:$BK$1003,RelGegevens!$A894+'Data LMA'!$A$2,RelGegevens!J$2))</f>
        <v/>
      </c>
      <c r="K894" s="5" t="str">
        <f>IF(INDEX('Afvalgegevens LMA'!$A$1:$BK$1003,RelGegevens!$A894+'Data LMA'!$A$2,RelGegevens!K$2)="","",INDEX('Afvalgegevens LMA'!$A$1:$BK$1003,RelGegevens!$A894+'Data LMA'!$A$2,RelGegevens!K$2))</f>
        <v/>
      </c>
      <c r="L894" s="5" t="str">
        <f>IF(INDEX('Afvalgegevens LMA'!$A$1:$BK$1003,RelGegevens!$A894+'Data LMA'!$A$2,RelGegevens!L$2)="","",INDEX('Afvalgegevens LMA'!$A$1:$BK$1003,RelGegevens!$A894+'Data LMA'!$A$2,RelGegevens!L$2))</f>
        <v/>
      </c>
      <c r="M894" s="5" t="str">
        <f>IF(INDEX('Afvalgegevens LMA'!$A$1:$BK$1003,RelGegevens!$A894+'Data LMA'!$A$2,RelGegevens!M$2)="","",INDEX('Afvalgegevens LMA'!$A$1:$BK$1003,RelGegevens!$A894+'Data LMA'!$A$2,RelGegevens!M$2))</f>
        <v/>
      </c>
    </row>
    <row r="895" spans="1:13" x14ac:dyDescent="0.25">
      <c r="A895" s="8">
        <f t="shared" si="84"/>
        <v>893</v>
      </c>
      <c r="B895" s="8" t="str">
        <f t="shared" si="85"/>
        <v/>
      </c>
      <c r="C895" s="8" t="str">
        <f t="shared" si="86"/>
        <v/>
      </c>
      <c r="D895" s="5">
        <f t="shared" si="87"/>
        <v>-1</v>
      </c>
      <c r="E895" s="5">
        <f t="shared" si="88"/>
        <v>-1</v>
      </c>
      <c r="F895" s="5" t="str">
        <f t="shared" si="89"/>
        <v/>
      </c>
      <c r="G895" s="5" t="str">
        <f>IF(INDEX('Afvalgegevens LMA'!$A$1:$BK$1003,RelGegevens!$A895+'Data LMA'!$A$2,RelGegevens!G$2)="","",INDEX('Afvalgegevens LMA'!$A$1:$BK$1003,RelGegevens!$A895+'Data LMA'!$A$2,RelGegevens!G$2))</f>
        <v/>
      </c>
      <c r="H895" s="5" t="str">
        <f>IF(INDEX('Afvalgegevens LMA'!$A$1:$BK$1003,RelGegevens!$A895+'Data LMA'!$A$2,RelGegevens!H$2)="","",INDEX('Afvalgegevens LMA'!$A$1:$BK$1003,RelGegevens!$A895+'Data LMA'!$A$2,RelGegevens!H$2))</f>
        <v/>
      </c>
      <c r="I895" s="5" t="str">
        <f>IF(INDEX('Afvalgegevens LMA'!$A$1:$BK$1003,RelGegevens!$A895+'Data LMA'!$A$2,RelGegevens!I$2)="","",INDEX('Afvalgegevens LMA'!$A$1:$BK$1003,RelGegevens!$A895+'Data LMA'!$A$2,RelGegevens!I$2))</f>
        <v/>
      </c>
      <c r="J895" s="5" t="str">
        <f>IF(INDEX('Afvalgegevens LMA'!$A$1:$BK$1003,RelGegevens!$A895+'Data LMA'!$A$2,RelGegevens!J$2)="","",INDEX('Afvalgegevens LMA'!$A$1:$BK$1003,RelGegevens!$A895+'Data LMA'!$A$2,RelGegevens!J$2))</f>
        <v/>
      </c>
      <c r="K895" s="5" t="str">
        <f>IF(INDEX('Afvalgegevens LMA'!$A$1:$BK$1003,RelGegevens!$A895+'Data LMA'!$A$2,RelGegevens!K$2)="","",INDEX('Afvalgegevens LMA'!$A$1:$BK$1003,RelGegevens!$A895+'Data LMA'!$A$2,RelGegevens!K$2))</f>
        <v/>
      </c>
      <c r="L895" s="5" t="str">
        <f>IF(INDEX('Afvalgegevens LMA'!$A$1:$BK$1003,RelGegevens!$A895+'Data LMA'!$A$2,RelGegevens!L$2)="","",INDEX('Afvalgegevens LMA'!$A$1:$BK$1003,RelGegevens!$A895+'Data LMA'!$A$2,RelGegevens!L$2))</f>
        <v/>
      </c>
      <c r="M895" s="5" t="str">
        <f>IF(INDEX('Afvalgegevens LMA'!$A$1:$BK$1003,RelGegevens!$A895+'Data LMA'!$A$2,RelGegevens!M$2)="","",INDEX('Afvalgegevens LMA'!$A$1:$BK$1003,RelGegevens!$A895+'Data LMA'!$A$2,RelGegevens!M$2))</f>
        <v/>
      </c>
    </row>
    <row r="896" spans="1:13" x14ac:dyDescent="0.25">
      <c r="A896" s="8">
        <f t="shared" si="84"/>
        <v>894</v>
      </c>
      <c r="B896" s="8" t="str">
        <f t="shared" si="85"/>
        <v/>
      </c>
      <c r="C896" s="8" t="str">
        <f t="shared" si="86"/>
        <v/>
      </c>
      <c r="D896" s="5">
        <f t="shared" si="87"/>
        <v>-1</v>
      </c>
      <c r="E896" s="5">
        <f t="shared" si="88"/>
        <v>-1</v>
      </c>
      <c r="F896" s="5" t="str">
        <f t="shared" si="89"/>
        <v/>
      </c>
      <c r="G896" s="5" t="str">
        <f>IF(INDEX('Afvalgegevens LMA'!$A$1:$BK$1003,RelGegevens!$A896+'Data LMA'!$A$2,RelGegevens!G$2)="","",INDEX('Afvalgegevens LMA'!$A$1:$BK$1003,RelGegevens!$A896+'Data LMA'!$A$2,RelGegevens!G$2))</f>
        <v/>
      </c>
      <c r="H896" s="5" t="str">
        <f>IF(INDEX('Afvalgegevens LMA'!$A$1:$BK$1003,RelGegevens!$A896+'Data LMA'!$A$2,RelGegevens!H$2)="","",INDEX('Afvalgegevens LMA'!$A$1:$BK$1003,RelGegevens!$A896+'Data LMA'!$A$2,RelGegevens!H$2))</f>
        <v/>
      </c>
      <c r="I896" s="5" t="str">
        <f>IF(INDEX('Afvalgegevens LMA'!$A$1:$BK$1003,RelGegevens!$A896+'Data LMA'!$A$2,RelGegevens!I$2)="","",INDEX('Afvalgegevens LMA'!$A$1:$BK$1003,RelGegevens!$A896+'Data LMA'!$A$2,RelGegevens!I$2))</f>
        <v/>
      </c>
      <c r="J896" s="5" t="str">
        <f>IF(INDEX('Afvalgegevens LMA'!$A$1:$BK$1003,RelGegevens!$A896+'Data LMA'!$A$2,RelGegevens!J$2)="","",INDEX('Afvalgegevens LMA'!$A$1:$BK$1003,RelGegevens!$A896+'Data LMA'!$A$2,RelGegevens!J$2))</f>
        <v/>
      </c>
      <c r="K896" s="5" t="str">
        <f>IF(INDEX('Afvalgegevens LMA'!$A$1:$BK$1003,RelGegevens!$A896+'Data LMA'!$A$2,RelGegevens!K$2)="","",INDEX('Afvalgegevens LMA'!$A$1:$BK$1003,RelGegevens!$A896+'Data LMA'!$A$2,RelGegevens!K$2))</f>
        <v/>
      </c>
      <c r="L896" s="5" t="str">
        <f>IF(INDEX('Afvalgegevens LMA'!$A$1:$BK$1003,RelGegevens!$A896+'Data LMA'!$A$2,RelGegevens!L$2)="","",INDEX('Afvalgegevens LMA'!$A$1:$BK$1003,RelGegevens!$A896+'Data LMA'!$A$2,RelGegevens!L$2))</f>
        <v/>
      </c>
      <c r="M896" s="5" t="str">
        <f>IF(INDEX('Afvalgegevens LMA'!$A$1:$BK$1003,RelGegevens!$A896+'Data LMA'!$A$2,RelGegevens!M$2)="","",INDEX('Afvalgegevens LMA'!$A$1:$BK$1003,RelGegevens!$A896+'Data LMA'!$A$2,RelGegevens!M$2))</f>
        <v/>
      </c>
    </row>
    <row r="897" spans="1:13" x14ac:dyDescent="0.25">
      <c r="A897" s="8">
        <f t="shared" si="84"/>
        <v>895</v>
      </c>
      <c r="B897" s="8" t="str">
        <f t="shared" si="85"/>
        <v/>
      </c>
      <c r="C897" s="8" t="str">
        <f t="shared" si="86"/>
        <v/>
      </c>
      <c r="D897" s="5">
        <f t="shared" si="87"/>
        <v>-1</v>
      </c>
      <c r="E897" s="5">
        <f t="shared" si="88"/>
        <v>-1</v>
      </c>
      <c r="F897" s="5" t="str">
        <f t="shared" si="89"/>
        <v/>
      </c>
      <c r="G897" s="5" t="str">
        <f>IF(INDEX('Afvalgegevens LMA'!$A$1:$BK$1003,RelGegevens!$A897+'Data LMA'!$A$2,RelGegevens!G$2)="","",INDEX('Afvalgegevens LMA'!$A$1:$BK$1003,RelGegevens!$A897+'Data LMA'!$A$2,RelGegevens!G$2))</f>
        <v/>
      </c>
      <c r="H897" s="5" t="str">
        <f>IF(INDEX('Afvalgegevens LMA'!$A$1:$BK$1003,RelGegevens!$A897+'Data LMA'!$A$2,RelGegevens!H$2)="","",INDEX('Afvalgegevens LMA'!$A$1:$BK$1003,RelGegevens!$A897+'Data LMA'!$A$2,RelGegevens!H$2))</f>
        <v/>
      </c>
      <c r="I897" s="5" t="str">
        <f>IF(INDEX('Afvalgegevens LMA'!$A$1:$BK$1003,RelGegevens!$A897+'Data LMA'!$A$2,RelGegevens!I$2)="","",INDEX('Afvalgegevens LMA'!$A$1:$BK$1003,RelGegevens!$A897+'Data LMA'!$A$2,RelGegevens!I$2))</f>
        <v/>
      </c>
      <c r="J897" s="5" t="str">
        <f>IF(INDEX('Afvalgegevens LMA'!$A$1:$BK$1003,RelGegevens!$A897+'Data LMA'!$A$2,RelGegevens!J$2)="","",INDEX('Afvalgegevens LMA'!$A$1:$BK$1003,RelGegevens!$A897+'Data LMA'!$A$2,RelGegevens!J$2))</f>
        <v/>
      </c>
      <c r="K897" s="5" t="str">
        <f>IF(INDEX('Afvalgegevens LMA'!$A$1:$BK$1003,RelGegevens!$A897+'Data LMA'!$A$2,RelGegevens!K$2)="","",INDEX('Afvalgegevens LMA'!$A$1:$BK$1003,RelGegevens!$A897+'Data LMA'!$A$2,RelGegevens!K$2))</f>
        <v/>
      </c>
      <c r="L897" s="5" t="str">
        <f>IF(INDEX('Afvalgegevens LMA'!$A$1:$BK$1003,RelGegevens!$A897+'Data LMA'!$A$2,RelGegevens!L$2)="","",INDEX('Afvalgegevens LMA'!$A$1:$BK$1003,RelGegevens!$A897+'Data LMA'!$A$2,RelGegevens!L$2))</f>
        <v/>
      </c>
      <c r="M897" s="5" t="str">
        <f>IF(INDEX('Afvalgegevens LMA'!$A$1:$BK$1003,RelGegevens!$A897+'Data LMA'!$A$2,RelGegevens!M$2)="","",INDEX('Afvalgegevens LMA'!$A$1:$BK$1003,RelGegevens!$A897+'Data LMA'!$A$2,RelGegevens!M$2))</f>
        <v/>
      </c>
    </row>
    <row r="898" spans="1:13" x14ac:dyDescent="0.25">
      <c r="A898" s="8">
        <f t="shared" si="84"/>
        <v>896</v>
      </c>
      <c r="B898" s="8" t="str">
        <f t="shared" si="85"/>
        <v/>
      </c>
      <c r="C898" s="8" t="str">
        <f t="shared" si="86"/>
        <v/>
      </c>
      <c r="D898" s="5">
        <f t="shared" si="87"/>
        <v>-1</v>
      </c>
      <c r="E898" s="5">
        <f t="shared" si="88"/>
        <v>-1</v>
      </c>
      <c r="F898" s="5" t="str">
        <f t="shared" si="89"/>
        <v/>
      </c>
      <c r="G898" s="5" t="str">
        <f>IF(INDEX('Afvalgegevens LMA'!$A$1:$BK$1003,RelGegevens!$A898+'Data LMA'!$A$2,RelGegevens!G$2)="","",INDEX('Afvalgegevens LMA'!$A$1:$BK$1003,RelGegevens!$A898+'Data LMA'!$A$2,RelGegevens!G$2))</f>
        <v/>
      </c>
      <c r="H898" s="5" t="str">
        <f>IF(INDEX('Afvalgegevens LMA'!$A$1:$BK$1003,RelGegevens!$A898+'Data LMA'!$A$2,RelGegevens!H$2)="","",INDEX('Afvalgegevens LMA'!$A$1:$BK$1003,RelGegevens!$A898+'Data LMA'!$A$2,RelGegevens!H$2))</f>
        <v/>
      </c>
      <c r="I898" s="5" t="str">
        <f>IF(INDEX('Afvalgegevens LMA'!$A$1:$BK$1003,RelGegevens!$A898+'Data LMA'!$A$2,RelGegevens!I$2)="","",INDEX('Afvalgegevens LMA'!$A$1:$BK$1003,RelGegevens!$A898+'Data LMA'!$A$2,RelGegevens!I$2))</f>
        <v/>
      </c>
      <c r="J898" s="5" t="str">
        <f>IF(INDEX('Afvalgegevens LMA'!$A$1:$BK$1003,RelGegevens!$A898+'Data LMA'!$A$2,RelGegevens!J$2)="","",INDEX('Afvalgegevens LMA'!$A$1:$BK$1003,RelGegevens!$A898+'Data LMA'!$A$2,RelGegevens!J$2))</f>
        <v/>
      </c>
      <c r="K898" s="5" t="str">
        <f>IF(INDEX('Afvalgegevens LMA'!$A$1:$BK$1003,RelGegevens!$A898+'Data LMA'!$A$2,RelGegevens!K$2)="","",INDEX('Afvalgegevens LMA'!$A$1:$BK$1003,RelGegevens!$A898+'Data LMA'!$A$2,RelGegevens!K$2))</f>
        <v/>
      </c>
      <c r="L898" s="5" t="str">
        <f>IF(INDEX('Afvalgegevens LMA'!$A$1:$BK$1003,RelGegevens!$A898+'Data LMA'!$A$2,RelGegevens!L$2)="","",INDEX('Afvalgegevens LMA'!$A$1:$BK$1003,RelGegevens!$A898+'Data LMA'!$A$2,RelGegevens!L$2))</f>
        <v/>
      </c>
      <c r="M898" s="5" t="str">
        <f>IF(INDEX('Afvalgegevens LMA'!$A$1:$BK$1003,RelGegevens!$A898+'Data LMA'!$A$2,RelGegevens!M$2)="","",INDEX('Afvalgegevens LMA'!$A$1:$BK$1003,RelGegevens!$A898+'Data LMA'!$A$2,RelGegevens!M$2))</f>
        <v/>
      </c>
    </row>
    <row r="899" spans="1:13" x14ac:dyDescent="0.25">
      <c r="A899" s="8">
        <f t="shared" si="84"/>
        <v>897</v>
      </c>
      <c r="B899" s="8" t="str">
        <f t="shared" si="85"/>
        <v/>
      </c>
      <c r="C899" s="8" t="str">
        <f t="shared" si="86"/>
        <v/>
      </c>
      <c r="D899" s="5">
        <f t="shared" si="87"/>
        <v>-1</v>
      </c>
      <c r="E899" s="5">
        <f t="shared" si="88"/>
        <v>-1</v>
      </c>
      <c r="F899" s="5" t="str">
        <f t="shared" si="89"/>
        <v/>
      </c>
      <c r="G899" s="5" t="str">
        <f>IF(INDEX('Afvalgegevens LMA'!$A$1:$BK$1003,RelGegevens!$A899+'Data LMA'!$A$2,RelGegevens!G$2)="","",INDEX('Afvalgegevens LMA'!$A$1:$BK$1003,RelGegevens!$A899+'Data LMA'!$A$2,RelGegevens!G$2))</f>
        <v/>
      </c>
      <c r="H899" s="5" t="str">
        <f>IF(INDEX('Afvalgegevens LMA'!$A$1:$BK$1003,RelGegevens!$A899+'Data LMA'!$A$2,RelGegevens!H$2)="","",INDEX('Afvalgegevens LMA'!$A$1:$BK$1003,RelGegevens!$A899+'Data LMA'!$A$2,RelGegevens!H$2))</f>
        <v/>
      </c>
      <c r="I899" s="5" t="str">
        <f>IF(INDEX('Afvalgegevens LMA'!$A$1:$BK$1003,RelGegevens!$A899+'Data LMA'!$A$2,RelGegevens!I$2)="","",INDEX('Afvalgegevens LMA'!$A$1:$BK$1003,RelGegevens!$A899+'Data LMA'!$A$2,RelGegevens!I$2))</f>
        <v/>
      </c>
      <c r="J899" s="5" t="str">
        <f>IF(INDEX('Afvalgegevens LMA'!$A$1:$BK$1003,RelGegevens!$A899+'Data LMA'!$A$2,RelGegevens!J$2)="","",INDEX('Afvalgegevens LMA'!$A$1:$BK$1003,RelGegevens!$A899+'Data LMA'!$A$2,RelGegevens!J$2))</f>
        <v/>
      </c>
      <c r="K899" s="5" t="str">
        <f>IF(INDEX('Afvalgegevens LMA'!$A$1:$BK$1003,RelGegevens!$A899+'Data LMA'!$A$2,RelGegevens!K$2)="","",INDEX('Afvalgegevens LMA'!$A$1:$BK$1003,RelGegevens!$A899+'Data LMA'!$A$2,RelGegevens!K$2))</f>
        <v/>
      </c>
      <c r="L899" s="5" t="str">
        <f>IF(INDEX('Afvalgegevens LMA'!$A$1:$BK$1003,RelGegevens!$A899+'Data LMA'!$A$2,RelGegevens!L$2)="","",INDEX('Afvalgegevens LMA'!$A$1:$BK$1003,RelGegevens!$A899+'Data LMA'!$A$2,RelGegevens!L$2))</f>
        <v/>
      </c>
      <c r="M899" s="5" t="str">
        <f>IF(INDEX('Afvalgegevens LMA'!$A$1:$BK$1003,RelGegevens!$A899+'Data LMA'!$A$2,RelGegevens!M$2)="","",INDEX('Afvalgegevens LMA'!$A$1:$BK$1003,RelGegevens!$A899+'Data LMA'!$A$2,RelGegevens!M$2))</f>
        <v/>
      </c>
    </row>
    <row r="900" spans="1:13" x14ac:dyDescent="0.25">
      <c r="A900" s="8">
        <f t="shared" si="84"/>
        <v>898</v>
      </c>
      <c r="B900" s="8" t="str">
        <f t="shared" si="85"/>
        <v/>
      </c>
      <c r="C900" s="8" t="str">
        <f t="shared" si="86"/>
        <v/>
      </c>
      <c r="D900" s="5">
        <f t="shared" si="87"/>
        <v>-1</v>
      </c>
      <c r="E900" s="5">
        <f t="shared" si="88"/>
        <v>-1</v>
      </c>
      <c r="F900" s="5" t="str">
        <f t="shared" si="89"/>
        <v/>
      </c>
      <c r="G900" s="5" t="str">
        <f>IF(INDEX('Afvalgegevens LMA'!$A$1:$BK$1003,RelGegevens!$A900+'Data LMA'!$A$2,RelGegevens!G$2)="","",INDEX('Afvalgegevens LMA'!$A$1:$BK$1003,RelGegevens!$A900+'Data LMA'!$A$2,RelGegevens!G$2))</f>
        <v/>
      </c>
      <c r="H900" s="5" t="str">
        <f>IF(INDEX('Afvalgegevens LMA'!$A$1:$BK$1003,RelGegevens!$A900+'Data LMA'!$A$2,RelGegevens!H$2)="","",INDEX('Afvalgegevens LMA'!$A$1:$BK$1003,RelGegevens!$A900+'Data LMA'!$A$2,RelGegevens!H$2))</f>
        <v/>
      </c>
      <c r="I900" s="5" t="str">
        <f>IF(INDEX('Afvalgegevens LMA'!$A$1:$BK$1003,RelGegevens!$A900+'Data LMA'!$A$2,RelGegevens!I$2)="","",INDEX('Afvalgegevens LMA'!$A$1:$BK$1003,RelGegevens!$A900+'Data LMA'!$A$2,RelGegevens!I$2))</f>
        <v/>
      </c>
      <c r="J900" s="5" t="str">
        <f>IF(INDEX('Afvalgegevens LMA'!$A$1:$BK$1003,RelGegevens!$A900+'Data LMA'!$A$2,RelGegevens!J$2)="","",INDEX('Afvalgegevens LMA'!$A$1:$BK$1003,RelGegevens!$A900+'Data LMA'!$A$2,RelGegevens!J$2))</f>
        <v/>
      </c>
      <c r="K900" s="5" t="str">
        <f>IF(INDEX('Afvalgegevens LMA'!$A$1:$BK$1003,RelGegevens!$A900+'Data LMA'!$A$2,RelGegevens!K$2)="","",INDEX('Afvalgegevens LMA'!$A$1:$BK$1003,RelGegevens!$A900+'Data LMA'!$A$2,RelGegevens!K$2))</f>
        <v/>
      </c>
      <c r="L900" s="5" t="str">
        <f>IF(INDEX('Afvalgegevens LMA'!$A$1:$BK$1003,RelGegevens!$A900+'Data LMA'!$A$2,RelGegevens!L$2)="","",INDEX('Afvalgegevens LMA'!$A$1:$BK$1003,RelGegevens!$A900+'Data LMA'!$A$2,RelGegevens!L$2))</f>
        <v/>
      </c>
      <c r="M900" s="5" t="str">
        <f>IF(INDEX('Afvalgegevens LMA'!$A$1:$BK$1003,RelGegevens!$A900+'Data LMA'!$A$2,RelGegevens!M$2)="","",INDEX('Afvalgegevens LMA'!$A$1:$BK$1003,RelGegevens!$A900+'Data LMA'!$A$2,RelGegevens!M$2))</f>
        <v/>
      </c>
    </row>
    <row r="901" spans="1:13" x14ac:dyDescent="0.25">
      <c r="A901" s="8">
        <f t="shared" si="84"/>
        <v>899</v>
      </c>
      <c r="B901" s="8" t="str">
        <f t="shared" si="85"/>
        <v/>
      </c>
      <c r="C901" s="8" t="str">
        <f t="shared" si="86"/>
        <v/>
      </c>
      <c r="D901" s="5">
        <f t="shared" si="87"/>
        <v>-1</v>
      </c>
      <c r="E901" s="5">
        <f t="shared" si="88"/>
        <v>-1</v>
      </c>
      <c r="F901" s="5" t="str">
        <f t="shared" si="89"/>
        <v/>
      </c>
      <c r="G901" s="5" t="str">
        <f>IF(INDEX('Afvalgegevens LMA'!$A$1:$BK$1003,RelGegevens!$A901+'Data LMA'!$A$2,RelGegevens!G$2)="","",INDEX('Afvalgegevens LMA'!$A$1:$BK$1003,RelGegevens!$A901+'Data LMA'!$A$2,RelGegevens!G$2))</f>
        <v/>
      </c>
      <c r="H901" s="5" t="str">
        <f>IF(INDEX('Afvalgegevens LMA'!$A$1:$BK$1003,RelGegevens!$A901+'Data LMA'!$A$2,RelGegevens!H$2)="","",INDEX('Afvalgegevens LMA'!$A$1:$BK$1003,RelGegevens!$A901+'Data LMA'!$A$2,RelGegevens!H$2))</f>
        <v/>
      </c>
      <c r="I901" s="5" t="str">
        <f>IF(INDEX('Afvalgegevens LMA'!$A$1:$BK$1003,RelGegevens!$A901+'Data LMA'!$A$2,RelGegevens!I$2)="","",INDEX('Afvalgegevens LMA'!$A$1:$BK$1003,RelGegevens!$A901+'Data LMA'!$A$2,RelGegevens!I$2))</f>
        <v/>
      </c>
      <c r="J901" s="5" t="str">
        <f>IF(INDEX('Afvalgegevens LMA'!$A$1:$BK$1003,RelGegevens!$A901+'Data LMA'!$A$2,RelGegevens!J$2)="","",INDEX('Afvalgegevens LMA'!$A$1:$BK$1003,RelGegevens!$A901+'Data LMA'!$A$2,RelGegevens!J$2))</f>
        <v/>
      </c>
      <c r="K901" s="5" t="str">
        <f>IF(INDEX('Afvalgegevens LMA'!$A$1:$BK$1003,RelGegevens!$A901+'Data LMA'!$A$2,RelGegevens!K$2)="","",INDEX('Afvalgegevens LMA'!$A$1:$BK$1003,RelGegevens!$A901+'Data LMA'!$A$2,RelGegevens!K$2))</f>
        <v/>
      </c>
      <c r="L901" s="5" t="str">
        <f>IF(INDEX('Afvalgegevens LMA'!$A$1:$BK$1003,RelGegevens!$A901+'Data LMA'!$A$2,RelGegevens!L$2)="","",INDEX('Afvalgegevens LMA'!$A$1:$BK$1003,RelGegevens!$A901+'Data LMA'!$A$2,RelGegevens!L$2))</f>
        <v/>
      </c>
      <c r="M901" s="5" t="str">
        <f>IF(INDEX('Afvalgegevens LMA'!$A$1:$BK$1003,RelGegevens!$A901+'Data LMA'!$A$2,RelGegevens!M$2)="","",INDEX('Afvalgegevens LMA'!$A$1:$BK$1003,RelGegevens!$A901+'Data LMA'!$A$2,RelGegevens!M$2))</f>
        <v/>
      </c>
    </row>
    <row r="902" spans="1:13" x14ac:dyDescent="0.25">
      <c r="A902" s="8">
        <f t="shared" si="84"/>
        <v>900</v>
      </c>
      <c r="B902" s="8" t="str">
        <f t="shared" si="85"/>
        <v/>
      </c>
      <c r="C902" s="8" t="str">
        <f t="shared" si="86"/>
        <v/>
      </c>
      <c r="D902" s="5">
        <f t="shared" si="87"/>
        <v>-1</v>
      </c>
      <c r="E902" s="5">
        <f t="shared" si="88"/>
        <v>-1</v>
      </c>
      <c r="F902" s="5" t="str">
        <f t="shared" si="89"/>
        <v/>
      </c>
      <c r="G902" s="5" t="str">
        <f>IF(INDEX('Afvalgegevens LMA'!$A$1:$BK$1003,RelGegevens!$A902+'Data LMA'!$A$2,RelGegevens!G$2)="","",INDEX('Afvalgegevens LMA'!$A$1:$BK$1003,RelGegevens!$A902+'Data LMA'!$A$2,RelGegevens!G$2))</f>
        <v/>
      </c>
      <c r="H902" s="5" t="str">
        <f>IF(INDEX('Afvalgegevens LMA'!$A$1:$BK$1003,RelGegevens!$A902+'Data LMA'!$A$2,RelGegevens!H$2)="","",INDEX('Afvalgegevens LMA'!$A$1:$BK$1003,RelGegevens!$A902+'Data LMA'!$A$2,RelGegevens!H$2))</f>
        <v/>
      </c>
      <c r="I902" s="5" t="str">
        <f>IF(INDEX('Afvalgegevens LMA'!$A$1:$BK$1003,RelGegevens!$A902+'Data LMA'!$A$2,RelGegevens!I$2)="","",INDEX('Afvalgegevens LMA'!$A$1:$BK$1003,RelGegevens!$A902+'Data LMA'!$A$2,RelGegevens!I$2))</f>
        <v/>
      </c>
      <c r="J902" s="5" t="str">
        <f>IF(INDEX('Afvalgegevens LMA'!$A$1:$BK$1003,RelGegevens!$A902+'Data LMA'!$A$2,RelGegevens!J$2)="","",INDEX('Afvalgegevens LMA'!$A$1:$BK$1003,RelGegevens!$A902+'Data LMA'!$A$2,RelGegevens!J$2))</f>
        <v/>
      </c>
      <c r="K902" s="5" t="str">
        <f>IF(INDEX('Afvalgegevens LMA'!$A$1:$BK$1003,RelGegevens!$A902+'Data LMA'!$A$2,RelGegevens!K$2)="","",INDEX('Afvalgegevens LMA'!$A$1:$BK$1003,RelGegevens!$A902+'Data LMA'!$A$2,RelGegevens!K$2))</f>
        <v/>
      </c>
      <c r="L902" s="5" t="str">
        <f>IF(INDEX('Afvalgegevens LMA'!$A$1:$BK$1003,RelGegevens!$A902+'Data LMA'!$A$2,RelGegevens!L$2)="","",INDEX('Afvalgegevens LMA'!$A$1:$BK$1003,RelGegevens!$A902+'Data LMA'!$A$2,RelGegevens!L$2))</f>
        <v/>
      </c>
      <c r="M902" s="5" t="str">
        <f>IF(INDEX('Afvalgegevens LMA'!$A$1:$BK$1003,RelGegevens!$A902+'Data LMA'!$A$2,RelGegevens!M$2)="","",INDEX('Afvalgegevens LMA'!$A$1:$BK$1003,RelGegevens!$A902+'Data LMA'!$A$2,RelGegevens!M$2))</f>
        <v/>
      </c>
    </row>
    <row r="903" spans="1:13" x14ac:dyDescent="0.25">
      <c r="A903" s="8">
        <f t="shared" si="84"/>
        <v>901</v>
      </c>
      <c r="B903" s="8" t="str">
        <f t="shared" si="85"/>
        <v/>
      </c>
      <c r="C903" s="8" t="str">
        <f t="shared" si="86"/>
        <v/>
      </c>
      <c r="D903" s="5">
        <f t="shared" si="87"/>
        <v>-1</v>
      </c>
      <c r="E903" s="5">
        <f t="shared" si="88"/>
        <v>-1</v>
      </c>
      <c r="F903" s="5" t="str">
        <f t="shared" si="89"/>
        <v/>
      </c>
      <c r="G903" s="5" t="str">
        <f>IF(INDEX('Afvalgegevens LMA'!$A$1:$BK$1003,RelGegevens!$A903+'Data LMA'!$A$2,RelGegevens!G$2)="","",INDEX('Afvalgegevens LMA'!$A$1:$BK$1003,RelGegevens!$A903+'Data LMA'!$A$2,RelGegevens!G$2))</f>
        <v/>
      </c>
      <c r="H903" s="5" t="str">
        <f>IF(INDEX('Afvalgegevens LMA'!$A$1:$BK$1003,RelGegevens!$A903+'Data LMA'!$A$2,RelGegevens!H$2)="","",INDEX('Afvalgegevens LMA'!$A$1:$BK$1003,RelGegevens!$A903+'Data LMA'!$A$2,RelGegevens!H$2))</f>
        <v/>
      </c>
      <c r="I903" s="5" t="str">
        <f>IF(INDEX('Afvalgegevens LMA'!$A$1:$BK$1003,RelGegevens!$A903+'Data LMA'!$A$2,RelGegevens!I$2)="","",INDEX('Afvalgegevens LMA'!$A$1:$BK$1003,RelGegevens!$A903+'Data LMA'!$A$2,RelGegevens!I$2))</f>
        <v/>
      </c>
      <c r="J903" s="5" t="str">
        <f>IF(INDEX('Afvalgegevens LMA'!$A$1:$BK$1003,RelGegevens!$A903+'Data LMA'!$A$2,RelGegevens!J$2)="","",INDEX('Afvalgegevens LMA'!$A$1:$BK$1003,RelGegevens!$A903+'Data LMA'!$A$2,RelGegevens!J$2))</f>
        <v/>
      </c>
      <c r="K903" s="5" t="str">
        <f>IF(INDEX('Afvalgegevens LMA'!$A$1:$BK$1003,RelGegevens!$A903+'Data LMA'!$A$2,RelGegevens!K$2)="","",INDEX('Afvalgegevens LMA'!$A$1:$BK$1003,RelGegevens!$A903+'Data LMA'!$A$2,RelGegevens!K$2))</f>
        <v/>
      </c>
      <c r="L903" s="5" t="str">
        <f>IF(INDEX('Afvalgegevens LMA'!$A$1:$BK$1003,RelGegevens!$A903+'Data LMA'!$A$2,RelGegevens!L$2)="","",INDEX('Afvalgegevens LMA'!$A$1:$BK$1003,RelGegevens!$A903+'Data LMA'!$A$2,RelGegevens!L$2))</f>
        <v/>
      </c>
      <c r="M903" s="5" t="str">
        <f>IF(INDEX('Afvalgegevens LMA'!$A$1:$BK$1003,RelGegevens!$A903+'Data LMA'!$A$2,RelGegevens!M$2)="","",INDEX('Afvalgegevens LMA'!$A$1:$BK$1003,RelGegevens!$A903+'Data LMA'!$A$2,RelGegevens!M$2))</f>
        <v/>
      </c>
    </row>
    <row r="904" spans="1:13" x14ac:dyDescent="0.25">
      <c r="A904" s="8">
        <f t="shared" si="84"/>
        <v>902</v>
      </c>
      <c r="B904" s="8" t="str">
        <f t="shared" si="85"/>
        <v/>
      </c>
      <c r="C904" s="8" t="str">
        <f t="shared" si="86"/>
        <v/>
      </c>
      <c r="D904" s="5">
        <f t="shared" si="87"/>
        <v>-1</v>
      </c>
      <c r="E904" s="5">
        <f t="shared" si="88"/>
        <v>-1</v>
      </c>
      <c r="F904" s="5" t="str">
        <f t="shared" si="89"/>
        <v/>
      </c>
      <c r="G904" s="5" t="str">
        <f>IF(INDEX('Afvalgegevens LMA'!$A$1:$BK$1003,RelGegevens!$A904+'Data LMA'!$A$2,RelGegevens!G$2)="","",INDEX('Afvalgegevens LMA'!$A$1:$BK$1003,RelGegevens!$A904+'Data LMA'!$A$2,RelGegevens!G$2))</f>
        <v/>
      </c>
      <c r="H904" s="5" t="str">
        <f>IF(INDEX('Afvalgegevens LMA'!$A$1:$BK$1003,RelGegevens!$A904+'Data LMA'!$A$2,RelGegevens!H$2)="","",INDEX('Afvalgegevens LMA'!$A$1:$BK$1003,RelGegevens!$A904+'Data LMA'!$A$2,RelGegevens!H$2))</f>
        <v/>
      </c>
      <c r="I904" s="5" t="str">
        <f>IF(INDEX('Afvalgegevens LMA'!$A$1:$BK$1003,RelGegevens!$A904+'Data LMA'!$A$2,RelGegevens!I$2)="","",INDEX('Afvalgegevens LMA'!$A$1:$BK$1003,RelGegevens!$A904+'Data LMA'!$A$2,RelGegevens!I$2))</f>
        <v/>
      </c>
      <c r="J904" s="5" t="str">
        <f>IF(INDEX('Afvalgegevens LMA'!$A$1:$BK$1003,RelGegevens!$A904+'Data LMA'!$A$2,RelGegevens!J$2)="","",INDEX('Afvalgegevens LMA'!$A$1:$BK$1003,RelGegevens!$A904+'Data LMA'!$A$2,RelGegevens!J$2))</f>
        <v/>
      </c>
      <c r="K904" s="5" t="str">
        <f>IF(INDEX('Afvalgegevens LMA'!$A$1:$BK$1003,RelGegevens!$A904+'Data LMA'!$A$2,RelGegevens!K$2)="","",INDEX('Afvalgegevens LMA'!$A$1:$BK$1003,RelGegevens!$A904+'Data LMA'!$A$2,RelGegevens!K$2))</f>
        <v/>
      </c>
      <c r="L904" s="5" t="str">
        <f>IF(INDEX('Afvalgegevens LMA'!$A$1:$BK$1003,RelGegevens!$A904+'Data LMA'!$A$2,RelGegevens!L$2)="","",INDEX('Afvalgegevens LMA'!$A$1:$BK$1003,RelGegevens!$A904+'Data LMA'!$A$2,RelGegevens!L$2))</f>
        <v/>
      </c>
      <c r="M904" s="5" t="str">
        <f>IF(INDEX('Afvalgegevens LMA'!$A$1:$BK$1003,RelGegevens!$A904+'Data LMA'!$A$2,RelGegevens!M$2)="","",INDEX('Afvalgegevens LMA'!$A$1:$BK$1003,RelGegevens!$A904+'Data LMA'!$A$2,RelGegevens!M$2))</f>
        <v/>
      </c>
    </row>
    <row r="905" spans="1:13" x14ac:dyDescent="0.25">
      <c r="A905" s="8">
        <f t="shared" si="84"/>
        <v>903</v>
      </c>
      <c r="B905" s="8" t="str">
        <f t="shared" si="85"/>
        <v/>
      </c>
      <c r="C905" s="8" t="str">
        <f t="shared" si="86"/>
        <v/>
      </c>
      <c r="D905" s="5">
        <f t="shared" si="87"/>
        <v>-1</v>
      </c>
      <c r="E905" s="5">
        <f t="shared" si="88"/>
        <v>-1</v>
      </c>
      <c r="F905" s="5" t="str">
        <f t="shared" si="89"/>
        <v/>
      </c>
      <c r="G905" s="5" t="str">
        <f>IF(INDEX('Afvalgegevens LMA'!$A$1:$BK$1003,RelGegevens!$A905+'Data LMA'!$A$2,RelGegevens!G$2)="","",INDEX('Afvalgegevens LMA'!$A$1:$BK$1003,RelGegevens!$A905+'Data LMA'!$A$2,RelGegevens!G$2))</f>
        <v/>
      </c>
      <c r="H905" s="5" t="str">
        <f>IF(INDEX('Afvalgegevens LMA'!$A$1:$BK$1003,RelGegevens!$A905+'Data LMA'!$A$2,RelGegevens!H$2)="","",INDEX('Afvalgegevens LMA'!$A$1:$BK$1003,RelGegevens!$A905+'Data LMA'!$A$2,RelGegevens!H$2))</f>
        <v/>
      </c>
      <c r="I905" s="5" t="str">
        <f>IF(INDEX('Afvalgegevens LMA'!$A$1:$BK$1003,RelGegevens!$A905+'Data LMA'!$A$2,RelGegevens!I$2)="","",INDEX('Afvalgegevens LMA'!$A$1:$BK$1003,RelGegevens!$A905+'Data LMA'!$A$2,RelGegevens!I$2))</f>
        <v/>
      </c>
      <c r="J905" s="5" t="str">
        <f>IF(INDEX('Afvalgegevens LMA'!$A$1:$BK$1003,RelGegevens!$A905+'Data LMA'!$A$2,RelGegevens!J$2)="","",INDEX('Afvalgegevens LMA'!$A$1:$BK$1003,RelGegevens!$A905+'Data LMA'!$A$2,RelGegevens!J$2))</f>
        <v/>
      </c>
      <c r="K905" s="5" t="str">
        <f>IF(INDEX('Afvalgegevens LMA'!$A$1:$BK$1003,RelGegevens!$A905+'Data LMA'!$A$2,RelGegevens!K$2)="","",INDEX('Afvalgegevens LMA'!$A$1:$BK$1003,RelGegevens!$A905+'Data LMA'!$A$2,RelGegevens!K$2))</f>
        <v/>
      </c>
      <c r="L905" s="5" t="str">
        <f>IF(INDEX('Afvalgegevens LMA'!$A$1:$BK$1003,RelGegevens!$A905+'Data LMA'!$A$2,RelGegevens!L$2)="","",INDEX('Afvalgegevens LMA'!$A$1:$BK$1003,RelGegevens!$A905+'Data LMA'!$A$2,RelGegevens!L$2))</f>
        <v/>
      </c>
      <c r="M905" s="5" t="str">
        <f>IF(INDEX('Afvalgegevens LMA'!$A$1:$BK$1003,RelGegevens!$A905+'Data LMA'!$A$2,RelGegevens!M$2)="","",INDEX('Afvalgegevens LMA'!$A$1:$BK$1003,RelGegevens!$A905+'Data LMA'!$A$2,RelGegevens!M$2))</f>
        <v/>
      </c>
    </row>
    <row r="906" spans="1:13" x14ac:dyDescent="0.25">
      <c r="A906" s="8">
        <f t="shared" si="84"/>
        <v>904</v>
      </c>
      <c r="B906" s="8" t="str">
        <f t="shared" si="85"/>
        <v/>
      </c>
      <c r="C906" s="8" t="str">
        <f t="shared" si="86"/>
        <v/>
      </c>
      <c r="D906" s="5">
        <f t="shared" si="87"/>
        <v>-1</v>
      </c>
      <c r="E906" s="5">
        <f t="shared" si="88"/>
        <v>-1</v>
      </c>
      <c r="F906" s="5" t="str">
        <f t="shared" si="89"/>
        <v/>
      </c>
      <c r="G906" s="5" t="str">
        <f>IF(INDEX('Afvalgegevens LMA'!$A$1:$BK$1003,RelGegevens!$A906+'Data LMA'!$A$2,RelGegevens!G$2)="","",INDEX('Afvalgegevens LMA'!$A$1:$BK$1003,RelGegevens!$A906+'Data LMA'!$A$2,RelGegevens!G$2))</f>
        <v/>
      </c>
      <c r="H906" s="5" t="str">
        <f>IF(INDEX('Afvalgegevens LMA'!$A$1:$BK$1003,RelGegevens!$A906+'Data LMA'!$A$2,RelGegevens!H$2)="","",INDEX('Afvalgegevens LMA'!$A$1:$BK$1003,RelGegevens!$A906+'Data LMA'!$A$2,RelGegevens!H$2))</f>
        <v/>
      </c>
      <c r="I906" s="5" t="str">
        <f>IF(INDEX('Afvalgegevens LMA'!$A$1:$BK$1003,RelGegevens!$A906+'Data LMA'!$A$2,RelGegevens!I$2)="","",INDEX('Afvalgegevens LMA'!$A$1:$BK$1003,RelGegevens!$A906+'Data LMA'!$A$2,RelGegevens!I$2))</f>
        <v/>
      </c>
      <c r="J906" s="5" t="str">
        <f>IF(INDEX('Afvalgegevens LMA'!$A$1:$BK$1003,RelGegevens!$A906+'Data LMA'!$A$2,RelGegevens!J$2)="","",INDEX('Afvalgegevens LMA'!$A$1:$BK$1003,RelGegevens!$A906+'Data LMA'!$A$2,RelGegevens!J$2))</f>
        <v/>
      </c>
      <c r="K906" s="5" t="str">
        <f>IF(INDEX('Afvalgegevens LMA'!$A$1:$BK$1003,RelGegevens!$A906+'Data LMA'!$A$2,RelGegevens!K$2)="","",INDEX('Afvalgegevens LMA'!$A$1:$BK$1003,RelGegevens!$A906+'Data LMA'!$A$2,RelGegevens!K$2))</f>
        <v/>
      </c>
      <c r="L906" s="5" t="str">
        <f>IF(INDEX('Afvalgegevens LMA'!$A$1:$BK$1003,RelGegevens!$A906+'Data LMA'!$A$2,RelGegevens!L$2)="","",INDEX('Afvalgegevens LMA'!$A$1:$BK$1003,RelGegevens!$A906+'Data LMA'!$A$2,RelGegevens!L$2))</f>
        <v/>
      </c>
      <c r="M906" s="5" t="str">
        <f>IF(INDEX('Afvalgegevens LMA'!$A$1:$BK$1003,RelGegevens!$A906+'Data LMA'!$A$2,RelGegevens!M$2)="","",INDEX('Afvalgegevens LMA'!$A$1:$BK$1003,RelGegevens!$A906+'Data LMA'!$A$2,RelGegevens!M$2))</f>
        <v/>
      </c>
    </row>
    <row r="907" spans="1:13" x14ac:dyDescent="0.25">
      <c r="A907" s="8">
        <f t="shared" si="84"/>
        <v>905</v>
      </c>
      <c r="B907" s="8" t="str">
        <f t="shared" si="85"/>
        <v/>
      </c>
      <c r="C907" s="8" t="str">
        <f t="shared" si="86"/>
        <v/>
      </c>
      <c r="D907" s="5">
        <f t="shared" si="87"/>
        <v>-1</v>
      </c>
      <c r="E907" s="5">
        <f t="shared" si="88"/>
        <v>-1</v>
      </c>
      <c r="F907" s="5" t="str">
        <f t="shared" si="89"/>
        <v/>
      </c>
      <c r="G907" s="5" t="str">
        <f>IF(INDEX('Afvalgegevens LMA'!$A$1:$BK$1003,RelGegevens!$A907+'Data LMA'!$A$2,RelGegevens!G$2)="","",INDEX('Afvalgegevens LMA'!$A$1:$BK$1003,RelGegevens!$A907+'Data LMA'!$A$2,RelGegevens!G$2))</f>
        <v/>
      </c>
      <c r="H907" s="5" t="str">
        <f>IF(INDEX('Afvalgegevens LMA'!$A$1:$BK$1003,RelGegevens!$A907+'Data LMA'!$A$2,RelGegevens!H$2)="","",INDEX('Afvalgegevens LMA'!$A$1:$BK$1003,RelGegevens!$A907+'Data LMA'!$A$2,RelGegevens!H$2))</f>
        <v/>
      </c>
      <c r="I907" s="5" t="str">
        <f>IF(INDEX('Afvalgegevens LMA'!$A$1:$BK$1003,RelGegevens!$A907+'Data LMA'!$A$2,RelGegevens!I$2)="","",INDEX('Afvalgegevens LMA'!$A$1:$BK$1003,RelGegevens!$A907+'Data LMA'!$A$2,RelGegevens!I$2))</f>
        <v/>
      </c>
      <c r="J907" s="5" t="str">
        <f>IF(INDEX('Afvalgegevens LMA'!$A$1:$BK$1003,RelGegevens!$A907+'Data LMA'!$A$2,RelGegevens!J$2)="","",INDEX('Afvalgegevens LMA'!$A$1:$BK$1003,RelGegevens!$A907+'Data LMA'!$A$2,RelGegevens!J$2))</f>
        <v/>
      </c>
      <c r="K907" s="5" t="str">
        <f>IF(INDEX('Afvalgegevens LMA'!$A$1:$BK$1003,RelGegevens!$A907+'Data LMA'!$A$2,RelGegevens!K$2)="","",INDEX('Afvalgegevens LMA'!$A$1:$BK$1003,RelGegevens!$A907+'Data LMA'!$A$2,RelGegevens!K$2))</f>
        <v/>
      </c>
      <c r="L907" s="5" t="str">
        <f>IF(INDEX('Afvalgegevens LMA'!$A$1:$BK$1003,RelGegevens!$A907+'Data LMA'!$A$2,RelGegevens!L$2)="","",INDEX('Afvalgegevens LMA'!$A$1:$BK$1003,RelGegevens!$A907+'Data LMA'!$A$2,RelGegevens!L$2))</f>
        <v/>
      </c>
      <c r="M907" s="5" t="str">
        <f>IF(INDEX('Afvalgegevens LMA'!$A$1:$BK$1003,RelGegevens!$A907+'Data LMA'!$A$2,RelGegevens!M$2)="","",INDEX('Afvalgegevens LMA'!$A$1:$BK$1003,RelGegevens!$A907+'Data LMA'!$A$2,RelGegevens!M$2))</f>
        <v/>
      </c>
    </row>
    <row r="908" spans="1:13" x14ac:dyDescent="0.25">
      <c r="A908" s="8">
        <f t="shared" si="84"/>
        <v>906</v>
      </c>
      <c r="B908" s="8" t="str">
        <f t="shared" si="85"/>
        <v/>
      </c>
      <c r="C908" s="8" t="str">
        <f t="shared" si="86"/>
        <v/>
      </c>
      <c r="D908" s="5">
        <f t="shared" si="87"/>
        <v>-1</v>
      </c>
      <c r="E908" s="5">
        <f t="shared" si="88"/>
        <v>-1</v>
      </c>
      <c r="F908" s="5" t="str">
        <f t="shared" si="89"/>
        <v/>
      </c>
      <c r="G908" s="5" t="str">
        <f>IF(INDEX('Afvalgegevens LMA'!$A$1:$BK$1003,RelGegevens!$A908+'Data LMA'!$A$2,RelGegevens!G$2)="","",INDEX('Afvalgegevens LMA'!$A$1:$BK$1003,RelGegevens!$A908+'Data LMA'!$A$2,RelGegevens!G$2))</f>
        <v/>
      </c>
      <c r="H908" s="5" t="str">
        <f>IF(INDEX('Afvalgegevens LMA'!$A$1:$BK$1003,RelGegevens!$A908+'Data LMA'!$A$2,RelGegevens!H$2)="","",INDEX('Afvalgegevens LMA'!$A$1:$BK$1003,RelGegevens!$A908+'Data LMA'!$A$2,RelGegevens!H$2))</f>
        <v/>
      </c>
      <c r="I908" s="5" t="str">
        <f>IF(INDEX('Afvalgegevens LMA'!$A$1:$BK$1003,RelGegevens!$A908+'Data LMA'!$A$2,RelGegevens!I$2)="","",INDEX('Afvalgegevens LMA'!$A$1:$BK$1003,RelGegevens!$A908+'Data LMA'!$A$2,RelGegevens!I$2))</f>
        <v/>
      </c>
      <c r="J908" s="5" t="str">
        <f>IF(INDEX('Afvalgegevens LMA'!$A$1:$BK$1003,RelGegevens!$A908+'Data LMA'!$A$2,RelGegevens!J$2)="","",INDEX('Afvalgegevens LMA'!$A$1:$BK$1003,RelGegevens!$A908+'Data LMA'!$A$2,RelGegevens!J$2))</f>
        <v/>
      </c>
      <c r="K908" s="5" t="str">
        <f>IF(INDEX('Afvalgegevens LMA'!$A$1:$BK$1003,RelGegevens!$A908+'Data LMA'!$A$2,RelGegevens!K$2)="","",INDEX('Afvalgegevens LMA'!$A$1:$BK$1003,RelGegevens!$A908+'Data LMA'!$A$2,RelGegevens!K$2))</f>
        <v/>
      </c>
      <c r="L908" s="5" t="str">
        <f>IF(INDEX('Afvalgegevens LMA'!$A$1:$BK$1003,RelGegevens!$A908+'Data LMA'!$A$2,RelGegevens!L$2)="","",INDEX('Afvalgegevens LMA'!$A$1:$BK$1003,RelGegevens!$A908+'Data LMA'!$A$2,RelGegevens!L$2))</f>
        <v/>
      </c>
      <c r="M908" s="5" t="str">
        <f>IF(INDEX('Afvalgegevens LMA'!$A$1:$BK$1003,RelGegevens!$A908+'Data LMA'!$A$2,RelGegevens!M$2)="","",INDEX('Afvalgegevens LMA'!$A$1:$BK$1003,RelGegevens!$A908+'Data LMA'!$A$2,RelGegevens!M$2))</f>
        <v/>
      </c>
    </row>
    <row r="909" spans="1:13" x14ac:dyDescent="0.25">
      <c r="A909" s="8">
        <f t="shared" si="84"/>
        <v>907</v>
      </c>
      <c r="B909" s="8" t="str">
        <f t="shared" si="85"/>
        <v/>
      </c>
      <c r="C909" s="8" t="str">
        <f t="shared" si="86"/>
        <v/>
      </c>
      <c r="D909" s="5">
        <f t="shared" si="87"/>
        <v>-1</v>
      </c>
      <c r="E909" s="5">
        <f t="shared" si="88"/>
        <v>-1</v>
      </c>
      <c r="F909" s="5" t="str">
        <f t="shared" si="89"/>
        <v/>
      </c>
      <c r="G909" s="5" t="str">
        <f>IF(INDEX('Afvalgegevens LMA'!$A$1:$BK$1003,RelGegevens!$A909+'Data LMA'!$A$2,RelGegevens!G$2)="","",INDEX('Afvalgegevens LMA'!$A$1:$BK$1003,RelGegevens!$A909+'Data LMA'!$A$2,RelGegevens!G$2))</f>
        <v/>
      </c>
      <c r="H909" s="5" t="str">
        <f>IF(INDEX('Afvalgegevens LMA'!$A$1:$BK$1003,RelGegevens!$A909+'Data LMA'!$A$2,RelGegevens!H$2)="","",INDEX('Afvalgegevens LMA'!$A$1:$BK$1003,RelGegevens!$A909+'Data LMA'!$A$2,RelGegevens!H$2))</f>
        <v/>
      </c>
      <c r="I909" s="5" t="str">
        <f>IF(INDEX('Afvalgegevens LMA'!$A$1:$BK$1003,RelGegevens!$A909+'Data LMA'!$A$2,RelGegevens!I$2)="","",INDEX('Afvalgegevens LMA'!$A$1:$BK$1003,RelGegevens!$A909+'Data LMA'!$A$2,RelGegevens!I$2))</f>
        <v/>
      </c>
      <c r="J909" s="5" t="str">
        <f>IF(INDEX('Afvalgegevens LMA'!$A$1:$BK$1003,RelGegevens!$A909+'Data LMA'!$A$2,RelGegevens!J$2)="","",INDEX('Afvalgegevens LMA'!$A$1:$BK$1003,RelGegevens!$A909+'Data LMA'!$A$2,RelGegevens!J$2))</f>
        <v/>
      </c>
      <c r="K909" s="5" t="str">
        <f>IF(INDEX('Afvalgegevens LMA'!$A$1:$BK$1003,RelGegevens!$A909+'Data LMA'!$A$2,RelGegevens!K$2)="","",INDEX('Afvalgegevens LMA'!$A$1:$BK$1003,RelGegevens!$A909+'Data LMA'!$A$2,RelGegevens!K$2))</f>
        <v/>
      </c>
      <c r="L909" s="5" t="str">
        <f>IF(INDEX('Afvalgegevens LMA'!$A$1:$BK$1003,RelGegevens!$A909+'Data LMA'!$A$2,RelGegevens!L$2)="","",INDEX('Afvalgegevens LMA'!$A$1:$BK$1003,RelGegevens!$A909+'Data LMA'!$A$2,RelGegevens!L$2))</f>
        <v/>
      </c>
      <c r="M909" s="5" t="str">
        <f>IF(INDEX('Afvalgegevens LMA'!$A$1:$BK$1003,RelGegevens!$A909+'Data LMA'!$A$2,RelGegevens!M$2)="","",INDEX('Afvalgegevens LMA'!$A$1:$BK$1003,RelGegevens!$A909+'Data LMA'!$A$2,RelGegevens!M$2))</f>
        <v/>
      </c>
    </row>
    <row r="910" spans="1:13" x14ac:dyDescent="0.25">
      <c r="A910" s="8">
        <f t="shared" ref="A910:A973" si="90">A909+1</f>
        <v>908</v>
      </c>
      <c r="B910" s="8" t="str">
        <f t="shared" ref="B910:B973" si="91">IF(ISNUMBER(FIND(G910,B909)),B909,CONCATENATE(B909,"/",G910))</f>
        <v/>
      </c>
      <c r="C910" s="8" t="str">
        <f t="shared" ref="C910:C973" si="92">IF(ISNUMBER(FIND(I910,C909)),C909,CONCATENATE(C909,"/",I910))</f>
        <v/>
      </c>
      <c r="D910" s="5">
        <f t="shared" ref="D910:D973" si="93">IF(ISNUMBER(FIND(G910,B909)),-ABS(D909),ABS(D909)+1)</f>
        <v>-1</v>
      </c>
      <c r="E910" s="5">
        <f t="shared" ref="E910:E973" si="94">IF(ISNUMBER(FIND(I910,C909)),-ABS(E909),ABS(E909)+1)</f>
        <v>-1</v>
      </c>
      <c r="F910" s="5" t="str">
        <f t="shared" ref="F910:F973" si="95">IF(AND(G910&lt;&gt;"",I910&lt;&gt;""),CONCATENATE(G910,"-",I910),"")</f>
        <v/>
      </c>
      <c r="G910" s="5" t="str">
        <f>IF(INDEX('Afvalgegevens LMA'!$A$1:$BK$1003,RelGegevens!$A910+'Data LMA'!$A$2,RelGegevens!G$2)="","",INDEX('Afvalgegevens LMA'!$A$1:$BK$1003,RelGegevens!$A910+'Data LMA'!$A$2,RelGegevens!G$2))</f>
        <v/>
      </c>
      <c r="H910" s="5" t="str">
        <f>IF(INDEX('Afvalgegevens LMA'!$A$1:$BK$1003,RelGegevens!$A910+'Data LMA'!$A$2,RelGegevens!H$2)="","",INDEX('Afvalgegevens LMA'!$A$1:$BK$1003,RelGegevens!$A910+'Data LMA'!$A$2,RelGegevens!H$2))</f>
        <v/>
      </c>
      <c r="I910" s="5" t="str">
        <f>IF(INDEX('Afvalgegevens LMA'!$A$1:$BK$1003,RelGegevens!$A910+'Data LMA'!$A$2,RelGegevens!I$2)="","",INDEX('Afvalgegevens LMA'!$A$1:$BK$1003,RelGegevens!$A910+'Data LMA'!$A$2,RelGegevens!I$2))</f>
        <v/>
      </c>
      <c r="J910" s="5" t="str">
        <f>IF(INDEX('Afvalgegevens LMA'!$A$1:$BK$1003,RelGegevens!$A910+'Data LMA'!$A$2,RelGegevens!J$2)="","",INDEX('Afvalgegevens LMA'!$A$1:$BK$1003,RelGegevens!$A910+'Data LMA'!$A$2,RelGegevens!J$2))</f>
        <v/>
      </c>
      <c r="K910" s="5" t="str">
        <f>IF(INDEX('Afvalgegevens LMA'!$A$1:$BK$1003,RelGegevens!$A910+'Data LMA'!$A$2,RelGegevens!K$2)="","",INDEX('Afvalgegevens LMA'!$A$1:$BK$1003,RelGegevens!$A910+'Data LMA'!$A$2,RelGegevens!K$2))</f>
        <v/>
      </c>
      <c r="L910" s="5" t="str">
        <f>IF(INDEX('Afvalgegevens LMA'!$A$1:$BK$1003,RelGegevens!$A910+'Data LMA'!$A$2,RelGegevens!L$2)="","",INDEX('Afvalgegevens LMA'!$A$1:$BK$1003,RelGegevens!$A910+'Data LMA'!$A$2,RelGegevens!L$2))</f>
        <v/>
      </c>
      <c r="M910" s="5" t="str">
        <f>IF(INDEX('Afvalgegevens LMA'!$A$1:$BK$1003,RelGegevens!$A910+'Data LMA'!$A$2,RelGegevens!M$2)="","",INDEX('Afvalgegevens LMA'!$A$1:$BK$1003,RelGegevens!$A910+'Data LMA'!$A$2,RelGegevens!M$2))</f>
        <v/>
      </c>
    </row>
    <row r="911" spans="1:13" x14ac:dyDescent="0.25">
      <c r="A911" s="8">
        <f t="shared" si="90"/>
        <v>909</v>
      </c>
      <c r="B911" s="8" t="str">
        <f t="shared" si="91"/>
        <v/>
      </c>
      <c r="C911" s="8" t="str">
        <f t="shared" si="92"/>
        <v/>
      </c>
      <c r="D911" s="5">
        <f t="shared" si="93"/>
        <v>-1</v>
      </c>
      <c r="E911" s="5">
        <f t="shared" si="94"/>
        <v>-1</v>
      </c>
      <c r="F911" s="5" t="str">
        <f t="shared" si="95"/>
        <v/>
      </c>
      <c r="G911" s="5" t="str">
        <f>IF(INDEX('Afvalgegevens LMA'!$A$1:$BK$1003,RelGegevens!$A911+'Data LMA'!$A$2,RelGegevens!G$2)="","",INDEX('Afvalgegevens LMA'!$A$1:$BK$1003,RelGegevens!$A911+'Data LMA'!$A$2,RelGegevens!G$2))</f>
        <v/>
      </c>
      <c r="H911" s="5" t="str">
        <f>IF(INDEX('Afvalgegevens LMA'!$A$1:$BK$1003,RelGegevens!$A911+'Data LMA'!$A$2,RelGegevens!H$2)="","",INDEX('Afvalgegevens LMA'!$A$1:$BK$1003,RelGegevens!$A911+'Data LMA'!$A$2,RelGegevens!H$2))</f>
        <v/>
      </c>
      <c r="I911" s="5" t="str">
        <f>IF(INDEX('Afvalgegevens LMA'!$A$1:$BK$1003,RelGegevens!$A911+'Data LMA'!$A$2,RelGegevens!I$2)="","",INDEX('Afvalgegevens LMA'!$A$1:$BK$1003,RelGegevens!$A911+'Data LMA'!$A$2,RelGegevens!I$2))</f>
        <v/>
      </c>
      <c r="J911" s="5" t="str">
        <f>IF(INDEX('Afvalgegevens LMA'!$A$1:$BK$1003,RelGegevens!$A911+'Data LMA'!$A$2,RelGegevens!J$2)="","",INDEX('Afvalgegevens LMA'!$A$1:$BK$1003,RelGegevens!$A911+'Data LMA'!$A$2,RelGegevens!J$2))</f>
        <v/>
      </c>
      <c r="K911" s="5" t="str">
        <f>IF(INDEX('Afvalgegevens LMA'!$A$1:$BK$1003,RelGegevens!$A911+'Data LMA'!$A$2,RelGegevens!K$2)="","",INDEX('Afvalgegevens LMA'!$A$1:$BK$1003,RelGegevens!$A911+'Data LMA'!$A$2,RelGegevens!K$2))</f>
        <v/>
      </c>
      <c r="L911" s="5" t="str">
        <f>IF(INDEX('Afvalgegevens LMA'!$A$1:$BK$1003,RelGegevens!$A911+'Data LMA'!$A$2,RelGegevens!L$2)="","",INDEX('Afvalgegevens LMA'!$A$1:$BK$1003,RelGegevens!$A911+'Data LMA'!$A$2,RelGegevens!L$2))</f>
        <v/>
      </c>
      <c r="M911" s="5" t="str">
        <f>IF(INDEX('Afvalgegevens LMA'!$A$1:$BK$1003,RelGegevens!$A911+'Data LMA'!$A$2,RelGegevens!M$2)="","",INDEX('Afvalgegevens LMA'!$A$1:$BK$1003,RelGegevens!$A911+'Data LMA'!$A$2,RelGegevens!M$2))</f>
        <v/>
      </c>
    </row>
    <row r="912" spans="1:13" x14ac:dyDescent="0.25">
      <c r="A912" s="8">
        <f t="shared" si="90"/>
        <v>910</v>
      </c>
      <c r="B912" s="8" t="str">
        <f t="shared" si="91"/>
        <v/>
      </c>
      <c r="C912" s="8" t="str">
        <f t="shared" si="92"/>
        <v/>
      </c>
      <c r="D912" s="5">
        <f t="shared" si="93"/>
        <v>-1</v>
      </c>
      <c r="E912" s="5">
        <f t="shared" si="94"/>
        <v>-1</v>
      </c>
      <c r="F912" s="5" t="str">
        <f t="shared" si="95"/>
        <v/>
      </c>
      <c r="G912" s="5" t="str">
        <f>IF(INDEX('Afvalgegevens LMA'!$A$1:$BK$1003,RelGegevens!$A912+'Data LMA'!$A$2,RelGegevens!G$2)="","",INDEX('Afvalgegevens LMA'!$A$1:$BK$1003,RelGegevens!$A912+'Data LMA'!$A$2,RelGegevens!G$2))</f>
        <v/>
      </c>
      <c r="H912" s="5" t="str">
        <f>IF(INDEX('Afvalgegevens LMA'!$A$1:$BK$1003,RelGegevens!$A912+'Data LMA'!$A$2,RelGegevens!H$2)="","",INDEX('Afvalgegevens LMA'!$A$1:$BK$1003,RelGegevens!$A912+'Data LMA'!$A$2,RelGegevens!H$2))</f>
        <v/>
      </c>
      <c r="I912" s="5" t="str">
        <f>IF(INDEX('Afvalgegevens LMA'!$A$1:$BK$1003,RelGegevens!$A912+'Data LMA'!$A$2,RelGegevens!I$2)="","",INDEX('Afvalgegevens LMA'!$A$1:$BK$1003,RelGegevens!$A912+'Data LMA'!$A$2,RelGegevens!I$2))</f>
        <v/>
      </c>
      <c r="J912" s="5" t="str">
        <f>IF(INDEX('Afvalgegevens LMA'!$A$1:$BK$1003,RelGegevens!$A912+'Data LMA'!$A$2,RelGegevens!J$2)="","",INDEX('Afvalgegevens LMA'!$A$1:$BK$1003,RelGegevens!$A912+'Data LMA'!$A$2,RelGegevens!J$2))</f>
        <v/>
      </c>
      <c r="K912" s="5" t="str">
        <f>IF(INDEX('Afvalgegevens LMA'!$A$1:$BK$1003,RelGegevens!$A912+'Data LMA'!$A$2,RelGegevens!K$2)="","",INDEX('Afvalgegevens LMA'!$A$1:$BK$1003,RelGegevens!$A912+'Data LMA'!$A$2,RelGegevens!K$2))</f>
        <v/>
      </c>
      <c r="L912" s="5" t="str">
        <f>IF(INDEX('Afvalgegevens LMA'!$A$1:$BK$1003,RelGegevens!$A912+'Data LMA'!$A$2,RelGegevens!L$2)="","",INDEX('Afvalgegevens LMA'!$A$1:$BK$1003,RelGegevens!$A912+'Data LMA'!$A$2,RelGegevens!L$2))</f>
        <v/>
      </c>
      <c r="M912" s="5" t="str">
        <f>IF(INDEX('Afvalgegevens LMA'!$A$1:$BK$1003,RelGegevens!$A912+'Data LMA'!$A$2,RelGegevens!M$2)="","",INDEX('Afvalgegevens LMA'!$A$1:$BK$1003,RelGegevens!$A912+'Data LMA'!$A$2,RelGegevens!M$2))</f>
        <v/>
      </c>
    </row>
    <row r="913" spans="1:13" x14ac:dyDescent="0.25">
      <c r="A913" s="8">
        <f t="shared" si="90"/>
        <v>911</v>
      </c>
      <c r="B913" s="8" t="str">
        <f t="shared" si="91"/>
        <v/>
      </c>
      <c r="C913" s="8" t="str">
        <f t="shared" si="92"/>
        <v/>
      </c>
      <c r="D913" s="5">
        <f t="shared" si="93"/>
        <v>-1</v>
      </c>
      <c r="E913" s="5">
        <f t="shared" si="94"/>
        <v>-1</v>
      </c>
      <c r="F913" s="5" t="str">
        <f t="shared" si="95"/>
        <v/>
      </c>
      <c r="G913" s="5" t="str">
        <f>IF(INDEX('Afvalgegevens LMA'!$A$1:$BK$1003,RelGegevens!$A913+'Data LMA'!$A$2,RelGegevens!G$2)="","",INDEX('Afvalgegevens LMA'!$A$1:$BK$1003,RelGegevens!$A913+'Data LMA'!$A$2,RelGegevens!G$2))</f>
        <v/>
      </c>
      <c r="H913" s="5" t="str">
        <f>IF(INDEX('Afvalgegevens LMA'!$A$1:$BK$1003,RelGegevens!$A913+'Data LMA'!$A$2,RelGegevens!H$2)="","",INDEX('Afvalgegevens LMA'!$A$1:$BK$1003,RelGegevens!$A913+'Data LMA'!$A$2,RelGegevens!H$2))</f>
        <v/>
      </c>
      <c r="I913" s="5" t="str">
        <f>IF(INDEX('Afvalgegevens LMA'!$A$1:$BK$1003,RelGegevens!$A913+'Data LMA'!$A$2,RelGegevens!I$2)="","",INDEX('Afvalgegevens LMA'!$A$1:$BK$1003,RelGegevens!$A913+'Data LMA'!$A$2,RelGegevens!I$2))</f>
        <v/>
      </c>
      <c r="J913" s="5" t="str">
        <f>IF(INDEX('Afvalgegevens LMA'!$A$1:$BK$1003,RelGegevens!$A913+'Data LMA'!$A$2,RelGegevens!J$2)="","",INDEX('Afvalgegevens LMA'!$A$1:$BK$1003,RelGegevens!$A913+'Data LMA'!$A$2,RelGegevens!J$2))</f>
        <v/>
      </c>
      <c r="K913" s="5" t="str">
        <f>IF(INDEX('Afvalgegevens LMA'!$A$1:$BK$1003,RelGegevens!$A913+'Data LMA'!$A$2,RelGegevens!K$2)="","",INDEX('Afvalgegevens LMA'!$A$1:$BK$1003,RelGegevens!$A913+'Data LMA'!$A$2,RelGegevens!K$2))</f>
        <v/>
      </c>
      <c r="L913" s="5" t="str">
        <f>IF(INDEX('Afvalgegevens LMA'!$A$1:$BK$1003,RelGegevens!$A913+'Data LMA'!$A$2,RelGegevens!L$2)="","",INDEX('Afvalgegevens LMA'!$A$1:$BK$1003,RelGegevens!$A913+'Data LMA'!$A$2,RelGegevens!L$2))</f>
        <v/>
      </c>
      <c r="M913" s="5" t="str">
        <f>IF(INDEX('Afvalgegevens LMA'!$A$1:$BK$1003,RelGegevens!$A913+'Data LMA'!$A$2,RelGegevens!M$2)="","",INDEX('Afvalgegevens LMA'!$A$1:$BK$1003,RelGegevens!$A913+'Data LMA'!$A$2,RelGegevens!M$2))</f>
        <v/>
      </c>
    </row>
    <row r="914" spans="1:13" x14ac:dyDescent="0.25">
      <c r="A914" s="8">
        <f t="shared" si="90"/>
        <v>912</v>
      </c>
      <c r="B914" s="8" t="str">
        <f t="shared" si="91"/>
        <v/>
      </c>
      <c r="C914" s="8" t="str">
        <f t="shared" si="92"/>
        <v/>
      </c>
      <c r="D914" s="5">
        <f t="shared" si="93"/>
        <v>-1</v>
      </c>
      <c r="E914" s="5">
        <f t="shared" si="94"/>
        <v>-1</v>
      </c>
      <c r="F914" s="5" t="str">
        <f t="shared" si="95"/>
        <v/>
      </c>
      <c r="G914" s="5" t="str">
        <f>IF(INDEX('Afvalgegevens LMA'!$A$1:$BK$1003,RelGegevens!$A914+'Data LMA'!$A$2,RelGegevens!G$2)="","",INDEX('Afvalgegevens LMA'!$A$1:$BK$1003,RelGegevens!$A914+'Data LMA'!$A$2,RelGegevens!G$2))</f>
        <v/>
      </c>
      <c r="H914" s="5" t="str">
        <f>IF(INDEX('Afvalgegevens LMA'!$A$1:$BK$1003,RelGegevens!$A914+'Data LMA'!$A$2,RelGegevens!H$2)="","",INDEX('Afvalgegevens LMA'!$A$1:$BK$1003,RelGegevens!$A914+'Data LMA'!$A$2,RelGegevens!H$2))</f>
        <v/>
      </c>
      <c r="I914" s="5" t="str">
        <f>IF(INDEX('Afvalgegevens LMA'!$A$1:$BK$1003,RelGegevens!$A914+'Data LMA'!$A$2,RelGegevens!I$2)="","",INDEX('Afvalgegevens LMA'!$A$1:$BK$1003,RelGegevens!$A914+'Data LMA'!$A$2,RelGegevens!I$2))</f>
        <v/>
      </c>
      <c r="J914" s="5" t="str">
        <f>IF(INDEX('Afvalgegevens LMA'!$A$1:$BK$1003,RelGegevens!$A914+'Data LMA'!$A$2,RelGegevens!J$2)="","",INDEX('Afvalgegevens LMA'!$A$1:$BK$1003,RelGegevens!$A914+'Data LMA'!$A$2,RelGegevens!J$2))</f>
        <v/>
      </c>
      <c r="K914" s="5" t="str">
        <f>IF(INDEX('Afvalgegevens LMA'!$A$1:$BK$1003,RelGegevens!$A914+'Data LMA'!$A$2,RelGegevens!K$2)="","",INDEX('Afvalgegevens LMA'!$A$1:$BK$1003,RelGegevens!$A914+'Data LMA'!$A$2,RelGegevens!K$2))</f>
        <v/>
      </c>
      <c r="L914" s="5" t="str">
        <f>IF(INDEX('Afvalgegevens LMA'!$A$1:$BK$1003,RelGegevens!$A914+'Data LMA'!$A$2,RelGegevens!L$2)="","",INDEX('Afvalgegevens LMA'!$A$1:$BK$1003,RelGegevens!$A914+'Data LMA'!$A$2,RelGegevens!L$2))</f>
        <v/>
      </c>
      <c r="M914" s="5" t="str">
        <f>IF(INDEX('Afvalgegevens LMA'!$A$1:$BK$1003,RelGegevens!$A914+'Data LMA'!$A$2,RelGegevens!M$2)="","",INDEX('Afvalgegevens LMA'!$A$1:$BK$1003,RelGegevens!$A914+'Data LMA'!$A$2,RelGegevens!M$2))</f>
        <v/>
      </c>
    </row>
    <row r="915" spans="1:13" x14ac:dyDescent="0.25">
      <c r="A915" s="8">
        <f t="shared" si="90"/>
        <v>913</v>
      </c>
      <c r="B915" s="8" t="str">
        <f t="shared" si="91"/>
        <v/>
      </c>
      <c r="C915" s="8" t="str">
        <f t="shared" si="92"/>
        <v/>
      </c>
      <c r="D915" s="5">
        <f t="shared" si="93"/>
        <v>-1</v>
      </c>
      <c r="E915" s="5">
        <f t="shared" si="94"/>
        <v>-1</v>
      </c>
      <c r="F915" s="5" t="str">
        <f t="shared" si="95"/>
        <v/>
      </c>
      <c r="G915" s="5" t="str">
        <f>IF(INDEX('Afvalgegevens LMA'!$A$1:$BK$1003,RelGegevens!$A915+'Data LMA'!$A$2,RelGegevens!G$2)="","",INDEX('Afvalgegevens LMA'!$A$1:$BK$1003,RelGegevens!$A915+'Data LMA'!$A$2,RelGegevens!G$2))</f>
        <v/>
      </c>
      <c r="H915" s="5" t="str">
        <f>IF(INDEX('Afvalgegevens LMA'!$A$1:$BK$1003,RelGegevens!$A915+'Data LMA'!$A$2,RelGegevens!H$2)="","",INDEX('Afvalgegevens LMA'!$A$1:$BK$1003,RelGegevens!$A915+'Data LMA'!$A$2,RelGegevens!H$2))</f>
        <v/>
      </c>
      <c r="I915" s="5" t="str">
        <f>IF(INDEX('Afvalgegevens LMA'!$A$1:$BK$1003,RelGegevens!$A915+'Data LMA'!$A$2,RelGegevens!I$2)="","",INDEX('Afvalgegevens LMA'!$A$1:$BK$1003,RelGegevens!$A915+'Data LMA'!$A$2,RelGegevens!I$2))</f>
        <v/>
      </c>
      <c r="J915" s="5" t="str">
        <f>IF(INDEX('Afvalgegevens LMA'!$A$1:$BK$1003,RelGegevens!$A915+'Data LMA'!$A$2,RelGegevens!J$2)="","",INDEX('Afvalgegevens LMA'!$A$1:$BK$1003,RelGegevens!$A915+'Data LMA'!$A$2,RelGegevens!J$2))</f>
        <v/>
      </c>
      <c r="K915" s="5" t="str">
        <f>IF(INDEX('Afvalgegevens LMA'!$A$1:$BK$1003,RelGegevens!$A915+'Data LMA'!$A$2,RelGegevens!K$2)="","",INDEX('Afvalgegevens LMA'!$A$1:$BK$1003,RelGegevens!$A915+'Data LMA'!$A$2,RelGegevens!K$2))</f>
        <v/>
      </c>
      <c r="L915" s="5" t="str">
        <f>IF(INDEX('Afvalgegevens LMA'!$A$1:$BK$1003,RelGegevens!$A915+'Data LMA'!$A$2,RelGegevens!L$2)="","",INDEX('Afvalgegevens LMA'!$A$1:$BK$1003,RelGegevens!$A915+'Data LMA'!$A$2,RelGegevens!L$2))</f>
        <v/>
      </c>
      <c r="M915" s="5" t="str">
        <f>IF(INDEX('Afvalgegevens LMA'!$A$1:$BK$1003,RelGegevens!$A915+'Data LMA'!$A$2,RelGegevens!M$2)="","",INDEX('Afvalgegevens LMA'!$A$1:$BK$1003,RelGegevens!$A915+'Data LMA'!$A$2,RelGegevens!M$2))</f>
        <v/>
      </c>
    </row>
    <row r="916" spans="1:13" x14ac:dyDescent="0.25">
      <c r="A916" s="8">
        <f t="shared" si="90"/>
        <v>914</v>
      </c>
      <c r="B916" s="8" t="str">
        <f t="shared" si="91"/>
        <v/>
      </c>
      <c r="C916" s="8" t="str">
        <f t="shared" si="92"/>
        <v/>
      </c>
      <c r="D916" s="5">
        <f t="shared" si="93"/>
        <v>-1</v>
      </c>
      <c r="E916" s="5">
        <f t="shared" si="94"/>
        <v>-1</v>
      </c>
      <c r="F916" s="5" t="str">
        <f t="shared" si="95"/>
        <v/>
      </c>
      <c r="G916" s="5" t="str">
        <f>IF(INDEX('Afvalgegevens LMA'!$A$1:$BK$1003,RelGegevens!$A916+'Data LMA'!$A$2,RelGegevens!G$2)="","",INDEX('Afvalgegevens LMA'!$A$1:$BK$1003,RelGegevens!$A916+'Data LMA'!$A$2,RelGegevens!G$2))</f>
        <v/>
      </c>
      <c r="H916" s="5" t="str">
        <f>IF(INDEX('Afvalgegevens LMA'!$A$1:$BK$1003,RelGegevens!$A916+'Data LMA'!$A$2,RelGegevens!H$2)="","",INDEX('Afvalgegevens LMA'!$A$1:$BK$1003,RelGegevens!$A916+'Data LMA'!$A$2,RelGegevens!H$2))</f>
        <v/>
      </c>
      <c r="I916" s="5" t="str">
        <f>IF(INDEX('Afvalgegevens LMA'!$A$1:$BK$1003,RelGegevens!$A916+'Data LMA'!$A$2,RelGegevens!I$2)="","",INDEX('Afvalgegevens LMA'!$A$1:$BK$1003,RelGegevens!$A916+'Data LMA'!$A$2,RelGegevens!I$2))</f>
        <v/>
      </c>
      <c r="J916" s="5" t="str">
        <f>IF(INDEX('Afvalgegevens LMA'!$A$1:$BK$1003,RelGegevens!$A916+'Data LMA'!$A$2,RelGegevens!J$2)="","",INDEX('Afvalgegevens LMA'!$A$1:$BK$1003,RelGegevens!$A916+'Data LMA'!$A$2,RelGegevens!J$2))</f>
        <v/>
      </c>
      <c r="K916" s="5" t="str">
        <f>IF(INDEX('Afvalgegevens LMA'!$A$1:$BK$1003,RelGegevens!$A916+'Data LMA'!$A$2,RelGegevens!K$2)="","",INDEX('Afvalgegevens LMA'!$A$1:$BK$1003,RelGegevens!$A916+'Data LMA'!$A$2,RelGegevens!K$2))</f>
        <v/>
      </c>
      <c r="L916" s="5" t="str">
        <f>IF(INDEX('Afvalgegevens LMA'!$A$1:$BK$1003,RelGegevens!$A916+'Data LMA'!$A$2,RelGegevens!L$2)="","",INDEX('Afvalgegevens LMA'!$A$1:$BK$1003,RelGegevens!$A916+'Data LMA'!$A$2,RelGegevens!L$2))</f>
        <v/>
      </c>
      <c r="M916" s="5" t="str">
        <f>IF(INDEX('Afvalgegevens LMA'!$A$1:$BK$1003,RelGegevens!$A916+'Data LMA'!$A$2,RelGegevens!M$2)="","",INDEX('Afvalgegevens LMA'!$A$1:$BK$1003,RelGegevens!$A916+'Data LMA'!$A$2,RelGegevens!M$2))</f>
        <v/>
      </c>
    </row>
    <row r="917" spans="1:13" x14ac:dyDescent="0.25">
      <c r="A917" s="8">
        <f t="shared" si="90"/>
        <v>915</v>
      </c>
      <c r="B917" s="8" t="str">
        <f t="shared" si="91"/>
        <v/>
      </c>
      <c r="C917" s="8" t="str">
        <f t="shared" si="92"/>
        <v/>
      </c>
      <c r="D917" s="5">
        <f t="shared" si="93"/>
        <v>-1</v>
      </c>
      <c r="E917" s="5">
        <f t="shared" si="94"/>
        <v>-1</v>
      </c>
      <c r="F917" s="5" t="str">
        <f t="shared" si="95"/>
        <v/>
      </c>
      <c r="G917" s="5" t="str">
        <f>IF(INDEX('Afvalgegevens LMA'!$A$1:$BK$1003,RelGegevens!$A917+'Data LMA'!$A$2,RelGegevens!G$2)="","",INDEX('Afvalgegevens LMA'!$A$1:$BK$1003,RelGegevens!$A917+'Data LMA'!$A$2,RelGegevens!G$2))</f>
        <v/>
      </c>
      <c r="H917" s="5" t="str">
        <f>IF(INDEX('Afvalgegevens LMA'!$A$1:$BK$1003,RelGegevens!$A917+'Data LMA'!$A$2,RelGegevens!H$2)="","",INDEX('Afvalgegevens LMA'!$A$1:$BK$1003,RelGegevens!$A917+'Data LMA'!$A$2,RelGegevens!H$2))</f>
        <v/>
      </c>
      <c r="I917" s="5" t="str">
        <f>IF(INDEX('Afvalgegevens LMA'!$A$1:$BK$1003,RelGegevens!$A917+'Data LMA'!$A$2,RelGegevens!I$2)="","",INDEX('Afvalgegevens LMA'!$A$1:$BK$1003,RelGegevens!$A917+'Data LMA'!$A$2,RelGegevens!I$2))</f>
        <v/>
      </c>
      <c r="J917" s="5" t="str">
        <f>IF(INDEX('Afvalgegevens LMA'!$A$1:$BK$1003,RelGegevens!$A917+'Data LMA'!$A$2,RelGegevens!J$2)="","",INDEX('Afvalgegevens LMA'!$A$1:$BK$1003,RelGegevens!$A917+'Data LMA'!$A$2,RelGegevens!J$2))</f>
        <v/>
      </c>
      <c r="K917" s="5" t="str">
        <f>IF(INDEX('Afvalgegevens LMA'!$A$1:$BK$1003,RelGegevens!$A917+'Data LMA'!$A$2,RelGegevens!K$2)="","",INDEX('Afvalgegevens LMA'!$A$1:$BK$1003,RelGegevens!$A917+'Data LMA'!$A$2,RelGegevens!K$2))</f>
        <v/>
      </c>
      <c r="L917" s="5" t="str">
        <f>IF(INDEX('Afvalgegevens LMA'!$A$1:$BK$1003,RelGegevens!$A917+'Data LMA'!$A$2,RelGegevens!L$2)="","",INDEX('Afvalgegevens LMA'!$A$1:$BK$1003,RelGegevens!$A917+'Data LMA'!$A$2,RelGegevens!L$2))</f>
        <v/>
      </c>
      <c r="M917" s="5" t="str">
        <f>IF(INDEX('Afvalgegevens LMA'!$A$1:$BK$1003,RelGegevens!$A917+'Data LMA'!$A$2,RelGegevens!M$2)="","",INDEX('Afvalgegevens LMA'!$A$1:$BK$1003,RelGegevens!$A917+'Data LMA'!$A$2,RelGegevens!M$2))</f>
        <v/>
      </c>
    </row>
    <row r="918" spans="1:13" x14ac:dyDescent="0.25">
      <c r="A918" s="8">
        <f t="shared" si="90"/>
        <v>916</v>
      </c>
      <c r="B918" s="8" t="str">
        <f t="shared" si="91"/>
        <v/>
      </c>
      <c r="C918" s="8" t="str">
        <f t="shared" si="92"/>
        <v/>
      </c>
      <c r="D918" s="5">
        <f t="shared" si="93"/>
        <v>-1</v>
      </c>
      <c r="E918" s="5">
        <f t="shared" si="94"/>
        <v>-1</v>
      </c>
      <c r="F918" s="5" t="str">
        <f t="shared" si="95"/>
        <v/>
      </c>
      <c r="G918" s="5" t="str">
        <f>IF(INDEX('Afvalgegevens LMA'!$A$1:$BK$1003,RelGegevens!$A918+'Data LMA'!$A$2,RelGegevens!G$2)="","",INDEX('Afvalgegevens LMA'!$A$1:$BK$1003,RelGegevens!$A918+'Data LMA'!$A$2,RelGegevens!G$2))</f>
        <v/>
      </c>
      <c r="H918" s="5" t="str">
        <f>IF(INDEX('Afvalgegevens LMA'!$A$1:$BK$1003,RelGegevens!$A918+'Data LMA'!$A$2,RelGegevens!H$2)="","",INDEX('Afvalgegevens LMA'!$A$1:$BK$1003,RelGegevens!$A918+'Data LMA'!$A$2,RelGegevens!H$2))</f>
        <v/>
      </c>
      <c r="I918" s="5" t="str">
        <f>IF(INDEX('Afvalgegevens LMA'!$A$1:$BK$1003,RelGegevens!$A918+'Data LMA'!$A$2,RelGegevens!I$2)="","",INDEX('Afvalgegevens LMA'!$A$1:$BK$1003,RelGegevens!$A918+'Data LMA'!$A$2,RelGegevens!I$2))</f>
        <v/>
      </c>
      <c r="J918" s="5" t="str">
        <f>IF(INDEX('Afvalgegevens LMA'!$A$1:$BK$1003,RelGegevens!$A918+'Data LMA'!$A$2,RelGegevens!J$2)="","",INDEX('Afvalgegevens LMA'!$A$1:$BK$1003,RelGegevens!$A918+'Data LMA'!$A$2,RelGegevens!J$2))</f>
        <v/>
      </c>
      <c r="K918" s="5" t="str">
        <f>IF(INDEX('Afvalgegevens LMA'!$A$1:$BK$1003,RelGegevens!$A918+'Data LMA'!$A$2,RelGegevens!K$2)="","",INDEX('Afvalgegevens LMA'!$A$1:$BK$1003,RelGegevens!$A918+'Data LMA'!$A$2,RelGegevens!K$2))</f>
        <v/>
      </c>
      <c r="L918" s="5" t="str">
        <f>IF(INDEX('Afvalgegevens LMA'!$A$1:$BK$1003,RelGegevens!$A918+'Data LMA'!$A$2,RelGegevens!L$2)="","",INDEX('Afvalgegevens LMA'!$A$1:$BK$1003,RelGegevens!$A918+'Data LMA'!$A$2,RelGegevens!L$2))</f>
        <v/>
      </c>
      <c r="M918" s="5" t="str">
        <f>IF(INDEX('Afvalgegevens LMA'!$A$1:$BK$1003,RelGegevens!$A918+'Data LMA'!$A$2,RelGegevens!M$2)="","",INDEX('Afvalgegevens LMA'!$A$1:$BK$1003,RelGegevens!$A918+'Data LMA'!$A$2,RelGegevens!M$2))</f>
        <v/>
      </c>
    </row>
    <row r="919" spans="1:13" x14ac:dyDescent="0.25">
      <c r="A919" s="8">
        <f t="shared" si="90"/>
        <v>917</v>
      </c>
      <c r="B919" s="8" t="str">
        <f t="shared" si="91"/>
        <v/>
      </c>
      <c r="C919" s="8" t="str">
        <f t="shared" si="92"/>
        <v/>
      </c>
      <c r="D919" s="5">
        <f t="shared" si="93"/>
        <v>-1</v>
      </c>
      <c r="E919" s="5">
        <f t="shared" si="94"/>
        <v>-1</v>
      </c>
      <c r="F919" s="5" t="str">
        <f t="shared" si="95"/>
        <v/>
      </c>
      <c r="G919" s="5" t="str">
        <f>IF(INDEX('Afvalgegevens LMA'!$A$1:$BK$1003,RelGegevens!$A919+'Data LMA'!$A$2,RelGegevens!G$2)="","",INDEX('Afvalgegevens LMA'!$A$1:$BK$1003,RelGegevens!$A919+'Data LMA'!$A$2,RelGegevens!G$2))</f>
        <v/>
      </c>
      <c r="H919" s="5" t="str">
        <f>IF(INDEX('Afvalgegevens LMA'!$A$1:$BK$1003,RelGegevens!$A919+'Data LMA'!$A$2,RelGegevens!H$2)="","",INDEX('Afvalgegevens LMA'!$A$1:$BK$1003,RelGegevens!$A919+'Data LMA'!$A$2,RelGegevens!H$2))</f>
        <v/>
      </c>
      <c r="I919" s="5" t="str">
        <f>IF(INDEX('Afvalgegevens LMA'!$A$1:$BK$1003,RelGegevens!$A919+'Data LMA'!$A$2,RelGegevens!I$2)="","",INDEX('Afvalgegevens LMA'!$A$1:$BK$1003,RelGegevens!$A919+'Data LMA'!$A$2,RelGegevens!I$2))</f>
        <v/>
      </c>
      <c r="J919" s="5" t="str">
        <f>IF(INDEX('Afvalgegevens LMA'!$A$1:$BK$1003,RelGegevens!$A919+'Data LMA'!$A$2,RelGegevens!J$2)="","",INDEX('Afvalgegevens LMA'!$A$1:$BK$1003,RelGegevens!$A919+'Data LMA'!$A$2,RelGegevens!J$2))</f>
        <v/>
      </c>
      <c r="K919" s="5" t="str">
        <f>IF(INDEX('Afvalgegevens LMA'!$A$1:$BK$1003,RelGegevens!$A919+'Data LMA'!$A$2,RelGegevens!K$2)="","",INDEX('Afvalgegevens LMA'!$A$1:$BK$1003,RelGegevens!$A919+'Data LMA'!$A$2,RelGegevens!K$2))</f>
        <v/>
      </c>
      <c r="L919" s="5" t="str">
        <f>IF(INDEX('Afvalgegevens LMA'!$A$1:$BK$1003,RelGegevens!$A919+'Data LMA'!$A$2,RelGegevens!L$2)="","",INDEX('Afvalgegevens LMA'!$A$1:$BK$1003,RelGegevens!$A919+'Data LMA'!$A$2,RelGegevens!L$2))</f>
        <v/>
      </c>
      <c r="M919" s="5" t="str">
        <f>IF(INDEX('Afvalgegevens LMA'!$A$1:$BK$1003,RelGegevens!$A919+'Data LMA'!$A$2,RelGegevens!M$2)="","",INDEX('Afvalgegevens LMA'!$A$1:$BK$1003,RelGegevens!$A919+'Data LMA'!$A$2,RelGegevens!M$2))</f>
        <v/>
      </c>
    </row>
    <row r="920" spans="1:13" x14ac:dyDescent="0.25">
      <c r="A920" s="8">
        <f t="shared" si="90"/>
        <v>918</v>
      </c>
      <c r="B920" s="8" t="str">
        <f t="shared" si="91"/>
        <v/>
      </c>
      <c r="C920" s="8" t="str">
        <f t="shared" si="92"/>
        <v/>
      </c>
      <c r="D920" s="5">
        <f t="shared" si="93"/>
        <v>-1</v>
      </c>
      <c r="E920" s="5">
        <f t="shared" si="94"/>
        <v>-1</v>
      </c>
      <c r="F920" s="5" t="str">
        <f t="shared" si="95"/>
        <v/>
      </c>
      <c r="G920" s="5" t="str">
        <f>IF(INDEX('Afvalgegevens LMA'!$A$1:$BK$1003,RelGegevens!$A920+'Data LMA'!$A$2,RelGegevens!G$2)="","",INDEX('Afvalgegevens LMA'!$A$1:$BK$1003,RelGegevens!$A920+'Data LMA'!$A$2,RelGegevens!G$2))</f>
        <v/>
      </c>
      <c r="H920" s="5" t="str">
        <f>IF(INDEX('Afvalgegevens LMA'!$A$1:$BK$1003,RelGegevens!$A920+'Data LMA'!$A$2,RelGegevens!H$2)="","",INDEX('Afvalgegevens LMA'!$A$1:$BK$1003,RelGegevens!$A920+'Data LMA'!$A$2,RelGegevens!H$2))</f>
        <v/>
      </c>
      <c r="I920" s="5" t="str">
        <f>IF(INDEX('Afvalgegevens LMA'!$A$1:$BK$1003,RelGegevens!$A920+'Data LMA'!$A$2,RelGegevens!I$2)="","",INDEX('Afvalgegevens LMA'!$A$1:$BK$1003,RelGegevens!$A920+'Data LMA'!$A$2,RelGegevens!I$2))</f>
        <v/>
      </c>
      <c r="J920" s="5" t="str">
        <f>IF(INDEX('Afvalgegevens LMA'!$A$1:$BK$1003,RelGegevens!$A920+'Data LMA'!$A$2,RelGegevens!J$2)="","",INDEX('Afvalgegevens LMA'!$A$1:$BK$1003,RelGegevens!$A920+'Data LMA'!$A$2,RelGegevens!J$2))</f>
        <v/>
      </c>
      <c r="K920" s="5" t="str">
        <f>IF(INDEX('Afvalgegevens LMA'!$A$1:$BK$1003,RelGegevens!$A920+'Data LMA'!$A$2,RelGegevens!K$2)="","",INDEX('Afvalgegevens LMA'!$A$1:$BK$1003,RelGegevens!$A920+'Data LMA'!$A$2,RelGegevens!K$2))</f>
        <v/>
      </c>
      <c r="L920" s="5" t="str">
        <f>IF(INDEX('Afvalgegevens LMA'!$A$1:$BK$1003,RelGegevens!$A920+'Data LMA'!$A$2,RelGegevens!L$2)="","",INDEX('Afvalgegevens LMA'!$A$1:$BK$1003,RelGegevens!$A920+'Data LMA'!$A$2,RelGegevens!L$2))</f>
        <v/>
      </c>
      <c r="M920" s="5" t="str">
        <f>IF(INDEX('Afvalgegevens LMA'!$A$1:$BK$1003,RelGegevens!$A920+'Data LMA'!$A$2,RelGegevens!M$2)="","",INDEX('Afvalgegevens LMA'!$A$1:$BK$1003,RelGegevens!$A920+'Data LMA'!$A$2,RelGegevens!M$2))</f>
        <v/>
      </c>
    </row>
    <row r="921" spans="1:13" x14ac:dyDescent="0.25">
      <c r="A921" s="8">
        <f t="shared" si="90"/>
        <v>919</v>
      </c>
      <c r="B921" s="8" t="str">
        <f t="shared" si="91"/>
        <v/>
      </c>
      <c r="C921" s="8" t="str">
        <f t="shared" si="92"/>
        <v/>
      </c>
      <c r="D921" s="5">
        <f t="shared" si="93"/>
        <v>-1</v>
      </c>
      <c r="E921" s="5">
        <f t="shared" si="94"/>
        <v>-1</v>
      </c>
      <c r="F921" s="5" t="str">
        <f t="shared" si="95"/>
        <v/>
      </c>
      <c r="G921" s="5" t="str">
        <f>IF(INDEX('Afvalgegevens LMA'!$A$1:$BK$1003,RelGegevens!$A921+'Data LMA'!$A$2,RelGegevens!G$2)="","",INDEX('Afvalgegevens LMA'!$A$1:$BK$1003,RelGegevens!$A921+'Data LMA'!$A$2,RelGegevens!G$2))</f>
        <v/>
      </c>
      <c r="H921" s="5" t="str">
        <f>IF(INDEX('Afvalgegevens LMA'!$A$1:$BK$1003,RelGegevens!$A921+'Data LMA'!$A$2,RelGegevens!H$2)="","",INDEX('Afvalgegevens LMA'!$A$1:$BK$1003,RelGegevens!$A921+'Data LMA'!$A$2,RelGegevens!H$2))</f>
        <v/>
      </c>
      <c r="I921" s="5" t="str">
        <f>IF(INDEX('Afvalgegevens LMA'!$A$1:$BK$1003,RelGegevens!$A921+'Data LMA'!$A$2,RelGegevens!I$2)="","",INDEX('Afvalgegevens LMA'!$A$1:$BK$1003,RelGegevens!$A921+'Data LMA'!$A$2,RelGegevens!I$2))</f>
        <v/>
      </c>
      <c r="J921" s="5" t="str">
        <f>IF(INDEX('Afvalgegevens LMA'!$A$1:$BK$1003,RelGegevens!$A921+'Data LMA'!$A$2,RelGegevens!J$2)="","",INDEX('Afvalgegevens LMA'!$A$1:$BK$1003,RelGegevens!$A921+'Data LMA'!$A$2,RelGegevens!J$2))</f>
        <v/>
      </c>
      <c r="K921" s="5" t="str">
        <f>IF(INDEX('Afvalgegevens LMA'!$A$1:$BK$1003,RelGegevens!$A921+'Data LMA'!$A$2,RelGegevens!K$2)="","",INDEX('Afvalgegevens LMA'!$A$1:$BK$1003,RelGegevens!$A921+'Data LMA'!$A$2,RelGegevens!K$2))</f>
        <v/>
      </c>
      <c r="L921" s="5" t="str">
        <f>IF(INDEX('Afvalgegevens LMA'!$A$1:$BK$1003,RelGegevens!$A921+'Data LMA'!$A$2,RelGegevens!L$2)="","",INDEX('Afvalgegevens LMA'!$A$1:$BK$1003,RelGegevens!$A921+'Data LMA'!$A$2,RelGegevens!L$2))</f>
        <v/>
      </c>
      <c r="M921" s="5" t="str">
        <f>IF(INDEX('Afvalgegevens LMA'!$A$1:$BK$1003,RelGegevens!$A921+'Data LMA'!$A$2,RelGegevens!M$2)="","",INDEX('Afvalgegevens LMA'!$A$1:$BK$1003,RelGegevens!$A921+'Data LMA'!$A$2,RelGegevens!M$2))</f>
        <v/>
      </c>
    </row>
    <row r="922" spans="1:13" x14ac:dyDescent="0.25">
      <c r="A922" s="8">
        <f t="shared" si="90"/>
        <v>920</v>
      </c>
      <c r="B922" s="8" t="str">
        <f t="shared" si="91"/>
        <v/>
      </c>
      <c r="C922" s="8" t="str">
        <f t="shared" si="92"/>
        <v/>
      </c>
      <c r="D922" s="5">
        <f t="shared" si="93"/>
        <v>-1</v>
      </c>
      <c r="E922" s="5">
        <f t="shared" si="94"/>
        <v>-1</v>
      </c>
      <c r="F922" s="5" t="str">
        <f t="shared" si="95"/>
        <v/>
      </c>
      <c r="G922" s="5" t="str">
        <f>IF(INDEX('Afvalgegevens LMA'!$A$1:$BK$1003,RelGegevens!$A922+'Data LMA'!$A$2,RelGegevens!G$2)="","",INDEX('Afvalgegevens LMA'!$A$1:$BK$1003,RelGegevens!$A922+'Data LMA'!$A$2,RelGegevens!G$2))</f>
        <v/>
      </c>
      <c r="H922" s="5" t="str">
        <f>IF(INDEX('Afvalgegevens LMA'!$A$1:$BK$1003,RelGegevens!$A922+'Data LMA'!$A$2,RelGegevens!H$2)="","",INDEX('Afvalgegevens LMA'!$A$1:$BK$1003,RelGegevens!$A922+'Data LMA'!$A$2,RelGegevens!H$2))</f>
        <v/>
      </c>
      <c r="I922" s="5" t="str">
        <f>IF(INDEX('Afvalgegevens LMA'!$A$1:$BK$1003,RelGegevens!$A922+'Data LMA'!$A$2,RelGegevens!I$2)="","",INDEX('Afvalgegevens LMA'!$A$1:$BK$1003,RelGegevens!$A922+'Data LMA'!$A$2,RelGegevens!I$2))</f>
        <v/>
      </c>
      <c r="J922" s="5" t="str">
        <f>IF(INDEX('Afvalgegevens LMA'!$A$1:$BK$1003,RelGegevens!$A922+'Data LMA'!$A$2,RelGegevens!J$2)="","",INDEX('Afvalgegevens LMA'!$A$1:$BK$1003,RelGegevens!$A922+'Data LMA'!$A$2,RelGegevens!J$2))</f>
        <v/>
      </c>
      <c r="K922" s="5" t="str">
        <f>IF(INDEX('Afvalgegevens LMA'!$A$1:$BK$1003,RelGegevens!$A922+'Data LMA'!$A$2,RelGegevens!K$2)="","",INDEX('Afvalgegevens LMA'!$A$1:$BK$1003,RelGegevens!$A922+'Data LMA'!$A$2,RelGegevens!K$2))</f>
        <v/>
      </c>
      <c r="L922" s="5" t="str">
        <f>IF(INDEX('Afvalgegevens LMA'!$A$1:$BK$1003,RelGegevens!$A922+'Data LMA'!$A$2,RelGegevens!L$2)="","",INDEX('Afvalgegevens LMA'!$A$1:$BK$1003,RelGegevens!$A922+'Data LMA'!$A$2,RelGegevens!L$2))</f>
        <v/>
      </c>
      <c r="M922" s="5" t="str">
        <f>IF(INDEX('Afvalgegevens LMA'!$A$1:$BK$1003,RelGegevens!$A922+'Data LMA'!$A$2,RelGegevens!M$2)="","",INDEX('Afvalgegevens LMA'!$A$1:$BK$1003,RelGegevens!$A922+'Data LMA'!$A$2,RelGegevens!M$2))</f>
        <v/>
      </c>
    </row>
    <row r="923" spans="1:13" x14ac:dyDescent="0.25">
      <c r="A923" s="8">
        <f t="shared" si="90"/>
        <v>921</v>
      </c>
      <c r="B923" s="8" t="str">
        <f t="shared" si="91"/>
        <v/>
      </c>
      <c r="C923" s="8" t="str">
        <f t="shared" si="92"/>
        <v/>
      </c>
      <c r="D923" s="5">
        <f t="shared" si="93"/>
        <v>-1</v>
      </c>
      <c r="E923" s="5">
        <f t="shared" si="94"/>
        <v>-1</v>
      </c>
      <c r="F923" s="5" t="str">
        <f t="shared" si="95"/>
        <v/>
      </c>
      <c r="G923" s="5" t="str">
        <f>IF(INDEX('Afvalgegevens LMA'!$A$1:$BK$1003,RelGegevens!$A923+'Data LMA'!$A$2,RelGegevens!G$2)="","",INDEX('Afvalgegevens LMA'!$A$1:$BK$1003,RelGegevens!$A923+'Data LMA'!$A$2,RelGegevens!G$2))</f>
        <v/>
      </c>
      <c r="H923" s="5" t="str">
        <f>IF(INDEX('Afvalgegevens LMA'!$A$1:$BK$1003,RelGegevens!$A923+'Data LMA'!$A$2,RelGegevens!H$2)="","",INDEX('Afvalgegevens LMA'!$A$1:$BK$1003,RelGegevens!$A923+'Data LMA'!$A$2,RelGegevens!H$2))</f>
        <v/>
      </c>
      <c r="I923" s="5" t="str">
        <f>IF(INDEX('Afvalgegevens LMA'!$A$1:$BK$1003,RelGegevens!$A923+'Data LMA'!$A$2,RelGegevens!I$2)="","",INDEX('Afvalgegevens LMA'!$A$1:$BK$1003,RelGegevens!$A923+'Data LMA'!$A$2,RelGegevens!I$2))</f>
        <v/>
      </c>
      <c r="J923" s="5" t="str">
        <f>IF(INDEX('Afvalgegevens LMA'!$A$1:$BK$1003,RelGegevens!$A923+'Data LMA'!$A$2,RelGegevens!J$2)="","",INDEX('Afvalgegevens LMA'!$A$1:$BK$1003,RelGegevens!$A923+'Data LMA'!$A$2,RelGegevens!J$2))</f>
        <v/>
      </c>
      <c r="K923" s="5" t="str">
        <f>IF(INDEX('Afvalgegevens LMA'!$A$1:$BK$1003,RelGegevens!$A923+'Data LMA'!$A$2,RelGegevens!K$2)="","",INDEX('Afvalgegevens LMA'!$A$1:$BK$1003,RelGegevens!$A923+'Data LMA'!$A$2,RelGegevens!K$2))</f>
        <v/>
      </c>
      <c r="L923" s="5" t="str">
        <f>IF(INDEX('Afvalgegevens LMA'!$A$1:$BK$1003,RelGegevens!$A923+'Data LMA'!$A$2,RelGegevens!L$2)="","",INDEX('Afvalgegevens LMA'!$A$1:$BK$1003,RelGegevens!$A923+'Data LMA'!$A$2,RelGegevens!L$2))</f>
        <v/>
      </c>
      <c r="M923" s="5" t="str">
        <f>IF(INDEX('Afvalgegevens LMA'!$A$1:$BK$1003,RelGegevens!$A923+'Data LMA'!$A$2,RelGegevens!M$2)="","",INDEX('Afvalgegevens LMA'!$A$1:$BK$1003,RelGegevens!$A923+'Data LMA'!$A$2,RelGegevens!M$2))</f>
        <v/>
      </c>
    </row>
    <row r="924" spans="1:13" x14ac:dyDescent="0.25">
      <c r="A924" s="8">
        <f t="shared" si="90"/>
        <v>922</v>
      </c>
      <c r="B924" s="8" t="str">
        <f t="shared" si="91"/>
        <v/>
      </c>
      <c r="C924" s="8" t="str">
        <f t="shared" si="92"/>
        <v/>
      </c>
      <c r="D924" s="5">
        <f t="shared" si="93"/>
        <v>-1</v>
      </c>
      <c r="E924" s="5">
        <f t="shared" si="94"/>
        <v>-1</v>
      </c>
      <c r="F924" s="5" t="str">
        <f t="shared" si="95"/>
        <v/>
      </c>
      <c r="G924" s="5" t="str">
        <f>IF(INDEX('Afvalgegevens LMA'!$A$1:$BK$1003,RelGegevens!$A924+'Data LMA'!$A$2,RelGegevens!G$2)="","",INDEX('Afvalgegevens LMA'!$A$1:$BK$1003,RelGegevens!$A924+'Data LMA'!$A$2,RelGegevens!G$2))</f>
        <v/>
      </c>
      <c r="H924" s="5" t="str">
        <f>IF(INDEX('Afvalgegevens LMA'!$A$1:$BK$1003,RelGegevens!$A924+'Data LMA'!$A$2,RelGegevens!H$2)="","",INDEX('Afvalgegevens LMA'!$A$1:$BK$1003,RelGegevens!$A924+'Data LMA'!$A$2,RelGegevens!H$2))</f>
        <v/>
      </c>
      <c r="I924" s="5" t="str">
        <f>IF(INDEX('Afvalgegevens LMA'!$A$1:$BK$1003,RelGegevens!$A924+'Data LMA'!$A$2,RelGegevens!I$2)="","",INDEX('Afvalgegevens LMA'!$A$1:$BK$1003,RelGegevens!$A924+'Data LMA'!$A$2,RelGegevens!I$2))</f>
        <v/>
      </c>
      <c r="J924" s="5" t="str">
        <f>IF(INDEX('Afvalgegevens LMA'!$A$1:$BK$1003,RelGegevens!$A924+'Data LMA'!$A$2,RelGegevens!J$2)="","",INDEX('Afvalgegevens LMA'!$A$1:$BK$1003,RelGegevens!$A924+'Data LMA'!$A$2,RelGegevens!J$2))</f>
        <v/>
      </c>
      <c r="K924" s="5" t="str">
        <f>IF(INDEX('Afvalgegevens LMA'!$A$1:$BK$1003,RelGegevens!$A924+'Data LMA'!$A$2,RelGegevens!K$2)="","",INDEX('Afvalgegevens LMA'!$A$1:$BK$1003,RelGegevens!$A924+'Data LMA'!$A$2,RelGegevens!K$2))</f>
        <v/>
      </c>
      <c r="L924" s="5" t="str">
        <f>IF(INDEX('Afvalgegevens LMA'!$A$1:$BK$1003,RelGegevens!$A924+'Data LMA'!$A$2,RelGegevens!L$2)="","",INDEX('Afvalgegevens LMA'!$A$1:$BK$1003,RelGegevens!$A924+'Data LMA'!$A$2,RelGegevens!L$2))</f>
        <v/>
      </c>
      <c r="M924" s="5" t="str">
        <f>IF(INDEX('Afvalgegevens LMA'!$A$1:$BK$1003,RelGegevens!$A924+'Data LMA'!$A$2,RelGegevens!M$2)="","",INDEX('Afvalgegevens LMA'!$A$1:$BK$1003,RelGegevens!$A924+'Data LMA'!$A$2,RelGegevens!M$2))</f>
        <v/>
      </c>
    </row>
    <row r="925" spans="1:13" x14ac:dyDescent="0.25">
      <c r="A925" s="8">
        <f t="shared" si="90"/>
        <v>923</v>
      </c>
      <c r="B925" s="8" t="str">
        <f t="shared" si="91"/>
        <v/>
      </c>
      <c r="C925" s="8" t="str">
        <f t="shared" si="92"/>
        <v/>
      </c>
      <c r="D925" s="5">
        <f t="shared" si="93"/>
        <v>-1</v>
      </c>
      <c r="E925" s="5">
        <f t="shared" si="94"/>
        <v>-1</v>
      </c>
      <c r="F925" s="5" t="str">
        <f t="shared" si="95"/>
        <v/>
      </c>
      <c r="G925" s="5" t="str">
        <f>IF(INDEX('Afvalgegevens LMA'!$A$1:$BK$1003,RelGegevens!$A925+'Data LMA'!$A$2,RelGegevens!G$2)="","",INDEX('Afvalgegevens LMA'!$A$1:$BK$1003,RelGegevens!$A925+'Data LMA'!$A$2,RelGegevens!G$2))</f>
        <v/>
      </c>
      <c r="H925" s="5" t="str">
        <f>IF(INDEX('Afvalgegevens LMA'!$A$1:$BK$1003,RelGegevens!$A925+'Data LMA'!$A$2,RelGegevens!H$2)="","",INDEX('Afvalgegevens LMA'!$A$1:$BK$1003,RelGegevens!$A925+'Data LMA'!$A$2,RelGegevens!H$2))</f>
        <v/>
      </c>
      <c r="I925" s="5" t="str">
        <f>IF(INDEX('Afvalgegevens LMA'!$A$1:$BK$1003,RelGegevens!$A925+'Data LMA'!$A$2,RelGegevens!I$2)="","",INDEX('Afvalgegevens LMA'!$A$1:$BK$1003,RelGegevens!$A925+'Data LMA'!$A$2,RelGegevens!I$2))</f>
        <v/>
      </c>
      <c r="J925" s="5" t="str">
        <f>IF(INDEX('Afvalgegevens LMA'!$A$1:$BK$1003,RelGegevens!$A925+'Data LMA'!$A$2,RelGegevens!J$2)="","",INDEX('Afvalgegevens LMA'!$A$1:$BK$1003,RelGegevens!$A925+'Data LMA'!$A$2,RelGegevens!J$2))</f>
        <v/>
      </c>
      <c r="K925" s="5" t="str">
        <f>IF(INDEX('Afvalgegevens LMA'!$A$1:$BK$1003,RelGegevens!$A925+'Data LMA'!$A$2,RelGegevens!K$2)="","",INDEX('Afvalgegevens LMA'!$A$1:$BK$1003,RelGegevens!$A925+'Data LMA'!$A$2,RelGegevens!K$2))</f>
        <v/>
      </c>
      <c r="L925" s="5" t="str">
        <f>IF(INDEX('Afvalgegevens LMA'!$A$1:$BK$1003,RelGegevens!$A925+'Data LMA'!$A$2,RelGegevens!L$2)="","",INDEX('Afvalgegevens LMA'!$A$1:$BK$1003,RelGegevens!$A925+'Data LMA'!$A$2,RelGegevens!L$2))</f>
        <v/>
      </c>
      <c r="M925" s="5" t="str">
        <f>IF(INDEX('Afvalgegevens LMA'!$A$1:$BK$1003,RelGegevens!$A925+'Data LMA'!$A$2,RelGegevens!M$2)="","",INDEX('Afvalgegevens LMA'!$A$1:$BK$1003,RelGegevens!$A925+'Data LMA'!$A$2,RelGegevens!M$2))</f>
        <v/>
      </c>
    </row>
    <row r="926" spans="1:13" x14ac:dyDescent="0.25">
      <c r="A926" s="8">
        <f t="shared" si="90"/>
        <v>924</v>
      </c>
      <c r="B926" s="8" t="str">
        <f t="shared" si="91"/>
        <v/>
      </c>
      <c r="C926" s="8" t="str">
        <f t="shared" si="92"/>
        <v/>
      </c>
      <c r="D926" s="5">
        <f t="shared" si="93"/>
        <v>-1</v>
      </c>
      <c r="E926" s="5">
        <f t="shared" si="94"/>
        <v>-1</v>
      </c>
      <c r="F926" s="5" t="str">
        <f t="shared" si="95"/>
        <v/>
      </c>
      <c r="G926" s="5" t="str">
        <f>IF(INDEX('Afvalgegevens LMA'!$A$1:$BK$1003,RelGegevens!$A926+'Data LMA'!$A$2,RelGegevens!G$2)="","",INDEX('Afvalgegevens LMA'!$A$1:$BK$1003,RelGegevens!$A926+'Data LMA'!$A$2,RelGegevens!G$2))</f>
        <v/>
      </c>
      <c r="H926" s="5" t="str">
        <f>IF(INDEX('Afvalgegevens LMA'!$A$1:$BK$1003,RelGegevens!$A926+'Data LMA'!$A$2,RelGegevens!H$2)="","",INDEX('Afvalgegevens LMA'!$A$1:$BK$1003,RelGegevens!$A926+'Data LMA'!$A$2,RelGegevens!H$2))</f>
        <v/>
      </c>
      <c r="I926" s="5" t="str">
        <f>IF(INDEX('Afvalgegevens LMA'!$A$1:$BK$1003,RelGegevens!$A926+'Data LMA'!$A$2,RelGegevens!I$2)="","",INDEX('Afvalgegevens LMA'!$A$1:$BK$1003,RelGegevens!$A926+'Data LMA'!$A$2,RelGegevens!I$2))</f>
        <v/>
      </c>
      <c r="J926" s="5" t="str">
        <f>IF(INDEX('Afvalgegevens LMA'!$A$1:$BK$1003,RelGegevens!$A926+'Data LMA'!$A$2,RelGegevens!J$2)="","",INDEX('Afvalgegevens LMA'!$A$1:$BK$1003,RelGegevens!$A926+'Data LMA'!$A$2,RelGegevens!J$2))</f>
        <v/>
      </c>
      <c r="K926" s="5" t="str">
        <f>IF(INDEX('Afvalgegevens LMA'!$A$1:$BK$1003,RelGegevens!$A926+'Data LMA'!$A$2,RelGegevens!K$2)="","",INDEX('Afvalgegevens LMA'!$A$1:$BK$1003,RelGegevens!$A926+'Data LMA'!$A$2,RelGegevens!K$2))</f>
        <v/>
      </c>
      <c r="L926" s="5" t="str">
        <f>IF(INDEX('Afvalgegevens LMA'!$A$1:$BK$1003,RelGegevens!$A926+'Data LMA'!$A$2,RelGegevens!L$2)="","",INDEX('Afvalgegevens LMA'!$A$1:$BK$1003,RelGegevens!$A926+'Data LMA'!$A$2,RelGegevens!L$2))</f>
        <v/>
      </c>
      <c r="M926" s="5" t="str">
        <f>IF(INDEX('Afvalgegevens LMA'!$A$1:$BK$1003,RelGegevens!$A926+'Data LMA'!$A$2,RelGegevens!M$2)="","",INDEX('Afvalgegevens LMA'!$A$1:$BK$1003,RelGegevens!$A926+'Data LMA'!$A$2,RelGegevens!M$2))</f>
        <v/>
      </c>
    </row>
    <row r="927" spans="1:13" x14ac:dyDescent="0.25">
      <c r="A927" s="8">
        <f t="shared" si="90"/>
        <v>925</v>
      </c>
      <c r="B927" s="8" t="str">
        <f t="shared" si="91"/>
        <v/>
      </c>
      <c r="C927" s="8" t="str">
        <f t="shared" si="92"/>
        <v/>
      </c>
      <c r="D927" s="5">
        <f t="shared" si="93"/>
        <v>-1</v>
      </c>
      <c r="E927" s="5">
        <f t="shared" si="94"/>
        <v>-1</v>
      </c>
      <c r="F927" s="5" t="str">
        <f t="shared" si="95"/>
        <v/>
      </c>
      <c r="G927" s="5" t="str">
        <f>IF(INDEX('Afvalgegevens LMA'!$A$1:$BK$1003,RelGegevens!$A927+'Data LMA'!$A$2,RelGegevens!G$2)="","",INDEX('Afvalgegevens LMA'!$A$1:$BK$1003,RelGegevens!$A927+'Data LMA'!$A$2,RelGegevens!G$2))</f>
        <v/>
      </c>
      <c r="H927" s="5" t="str">
        <f>IF(INDEX('Afvalgegevens LMA'!$A$1:$BK$1003,RelGegevens!$A927+'Data LMA'!$A$2,RelGegevens!H$2)="","",INDEX('Afvalgegevens LMA'!$A$1:$BK$1003,RelGegevens!$A927+'Data LMA'!$A$2,RelGegevens!H$2))</f>
        <v/>
      </c>
      <c r="I927" s="5" t="str">
        <f>IF(INDEX('Afvalgegevens LMA'!$A$1:$BK$1003,RelGegevens!$A927+'Data LMA'!$A$2,RelGegevens!I$2)="","",INDEX('Afvalgegevens LMA'!$A$1:$BK$1003,RelGegevens!$A927+'Data LMA'!$A$2,RelGegevens!I$2))</f>
        <v/>
      </c>
      <c r="J927" s="5" t="str">
        <f>IF(INDEX('Afvalgegevens LMA'!$A$1:$BK$1003,RelGegevens!$A927+'Data LMA'!$A$2,RelGegevens!J$2)="","",INDEX('Afvalgegevens LMA'!$A$1:$BK$1003,RelGegevens!$A927+'Data LMA'!$A$2,RelGegevens!J$2))</f>
        <v/>
      </c>
      <c r="K927" s="5" t="str">
        <f>IF(INDEX('Afvalgegevens LMA'!$A$1:$BK$1003,RelGegevens!$A927+'Data LMA'!$A$2,RelGegevens!K$2)="","",INDEX('Afvalgegevens LMA'!$A$1:$BK$1003,RelGegevens!$A927+'Data LMA'!$A$2,RelGegevens!K$2))</f>
        <v/>
      </c>
      <c r="L927" s="5" t="str">
        <f>IF(INDEX('Afvalgegevens LMA'!$A$1:$BK$1003,RelGegevens!$A927+'Data LMA'!$A$2,RelGegevens!L$2)="","",INDEX('Afvalgegevens LMA'!$A$1:$BK$1003,RelGegevens!$A927+'Data LMA'!$A$2,RelGegevens!L$2))</f>
        <v/>
      </c>
      <c r="M927" s="5" t="str">
        <f>IF(INDEX('Afvalgegevens LMA'!$A$1:$BK$1003,RelGegevens!$A927+'Data LMA'!$A$2,RelGegevens!M$2)="","",INDEX('Afvalgegevens LMA'!$A$1:$BK$1003,RelGegevens!$A927+'Data LMA'!$A$2,RelGegevens!M$2))</f>
        <v/>
      </c>
    </row>
    <row r="928" spans="1:13" x14ac:dyDescent="0.25">
      <c r="A928" s="8">
        <f t="shared" si="90"/>
        <v>926</v>
      </c>
      <c r="B928" s="8" t="str">
        <f t="shared" si="91"/>
        <v/>
      </c>
      <c r="C928" s="8" t="str">
        <f t="shared" si="92"/>
        <v/>
      </c>
      <c r="D928" s="5">
        <f t="shared" si="93"/>
        <v>-1</v>
      </c>
      <c r="E928" s="5">
        <f t="shared" si="94"/>
        <v>-1</v>
      </c>
      <c r="F928" s="5" t="str">
        <f t="shared" si="95"/>
        <v/>
      </c>
      <c r="G928" s="5" t="str">
        <f>IF(INDEX('Afvalgegevens LMA'!$A$1:$BK$1003,RelGegevens!$A928+'Data LMA'!$A$2,RelGegevens!G$2)="","",INDEX('Afvalgegevens LMA'!$A$1:$BK$1003,RelGegevens!$A928+'Data LMA'!$A$2,RelGegevens!G$2))</f>
        <v/>
      </c>
      <c r="H928" s="5" t="str">
        <f>IF(INDEX('Afvalgegevens LMA'!$A$1:$BK$1003,RelGegevens!$A928+'Data LMA'!$A$2,RelGegevens!H$2)="","",INDEX('Afvalgegevens LMA'!$A$1:$BK$1003,RelGegevens!$A928+'Data LMA'!$A$2,RelGegevens!H$2))</f>
        <v/>
      </c>
      <c r="I928" s="5" t="str">
        <f>IF(INDEX('Afvalgegevens LMA'!$A$1:$BK$1003,RelGegevens!$A928+'Data LMA'!$A$2,RelGegevens!I$2)="","",INDEX('Afvalgegevens LMA'!$A$1:$BK$1003,RelGegevens!$A928+'Data LMA'!$A$2,RelGegevens!I$2))</f>
        <v/>
      </c>
      <c r="J928" s="5" t="str">
        <f>IF(INDEX('Afvalgegevens LMA'!$A$1:$BK$1003,RelGegevens!$A928+'Data LMA'!$A$2,RelGegevens!J$2)="","",INDEX('Afvalgegevens LMA'!$A$1:$BK$1003,RelGegevens!$A928+'Data LMA'!$A$2,RelGegevens!J$2))</f>
        <v/>
      </c>
      <c r="K928" s="5" t="str">
        <f>IF(INDEX('Afvalgegevens LMA'!$A$1:$BK$1003,RelGegevens!$A928+'Data LMA'!$A$2,RelGegevens!K$2)="","",INDEX('Afvalgegevens LMA'!$A$1:$BK$1003,RelGegevens!$A928+'Data LMA'!$A$2,RelGegevens!K$2))</f>
        <v/>
      </c>
      <c r="L928" s="5" t="str">
        <f>IF(INDEX('Afvalgegevens LMA'!$A$1:$BK$1003,RelGegevens!$A928+'Data LMA'!$A$2,RelGegevens!L$2)="","",INDEX('Afvalgegevens LMA'!$A$1:$BK$1003,RelGegevens!$A928+'Data LMA'!$A$2,RelGegevens!L$2))</f>
        <v/>
      </c>
      <c r="M928" s="5" t="str">
        <f>IF(INDEX('Afvalgegevens LMA'!$A$1:$BK$1003,RelGegevens!$A928+'Data LMA'!$A$2,RelGegevens!M$2)="","",INDEX('Afvalgegevens LMA'!$A$1:$BK$1003,RelGegevens!$A928+'Data LMA'!$A$2,RelGegevens!M$2))</f>
        <v/>
      </c>
    </row>
    <row r="929" spans="1:13" x14ac:dyDescent="0.25">
      <c r="A929" s="8">
        <f t="shared" si="90"/>
        <v>927</v>
      </c>
      <c r="B929" s="8" t="str">
        <f t="shared" si="91"/>
        <v/>
      </c>
      <c r="C929" s="8" t="str">
        <f t="shared" si="92"/>
        <v/>
      </c>
      <c r="D929" s="5">
        <f t="shared" si="93"/>
        <v>-1</v>
      </c>
      <c r="E929" s="5">
        <f t="shared" si="94"/>
        <v>-1</v>
      </c>
      <c r="F929" s="5" t="str">
        <f t="shared" si="95"/>
        <v/>
      </c>
      <c r="G929" s="5" t="str">
        <f>IF(INDEX('Afvalgegevens LMA'!$A$1:$BK$1003,RelGegevens!$A929+'Data LMA'!$A$2,RelGegevens!G$2)="","",INDEX('Afvalgegevens LMA'!$A$1:$BK$1003,RelGegevens!$A929+'Data LMA'!$A$2,RelGegevens!G$2))</f>
        <v/>
      </c>
      <c r="H929" s="5" t="str">
        <f>IF(INDEX('Afvalgegevens LMA'!$A$1:$BK$1003,RelGegevens!$A929+'Data LMA'!$A$2,RelGegevens!H$2)="","",INDEX('Afvalgegevens LMA'!$A$1:$BK$1003,RelGegevens!$A929+'Data LMA'!$A$2,RelGegevens!H$2))</f>
        <v/>
      </c>
      <c r="I929" s="5" t="str">
        <f>IF(INDEX('Afvalgegevens LMA'!$A$1:$BK$1003,RelGegevens!$A929+'Data LMA'!$A$2,RelGegevens!I$2)="","",INDEX('Afvalgegevens LMA'!$A$1:$BK$1003,RelGegevens!$A929+'Data LMA'!$A$2,RelGegevens!I$2))</f>
        <v/>
      </c>
      <c r="J929" s="5" t="str">
        <f>IF(INDEX('Afvalgegevens LMA'!$A$1:$BK$1003,RelGegevens!$A929+'Data LMA'!$A$2,RelGegevens!J$2)="","",INDEX('Afvalgegevens LMA'!$A$1:$BK$1003,RelGegevens!$A929+'Data LMA'!$A$2,RelGegevens!J$2))</f>
        <v/>
      </c>
      <c r="K929" s="5" t="str">
        <f>IF(INDEX('Afvalgegevens LMA'!$A$1:$BK$1003,RelGegevens!$A929+'Data LMA'!$A$2,RelGegevens!K$2)="","",INDEX('Afvalgegevens LMA'!$A$1:$BK$1003,RelGegevens!$A929+'Data LMA'!$A$2,RelGegevens!K$2))</f>
        <v/>
      </c>
      <c r="L929" s="5" t="str">
        <f>IF(INDEX('Afvalgegevens LMA'!$A$1:$BK$1003,RelGegevens!$A929+'Data LMA'!$A$2,RelGegevens!L$2)="","",INDEX('Afvalgegevens LMA'!$A$1:$BK$1003,RelGegevens!$A929+'Data LMA'!$A$2,RelGegevens!L$2))</f>
        <v/>
      </c>
      <c r="M929" s="5" t="str">
        <f>IF(INDEX('Afvalgegevens LMA'!$A$1:$BK$1003,RelGegevens!$A929+'Data LMA'!$A$2,RelGegevens!M$2)="","",INDEX('Afvalgegevens LMA'!$A$1:$BK$1003,RelGegevens!$A929+'Data LMA'!$A$2,RelGegevens!M$2))</f>
        <v/>
      </c>
    </row>
    <row r="930" spans="1:13" x14ac:dyDescent="0.25">
      <c r="A930" s="8">
        <f t="shared" si="90"/>
        <v>928</v>
      </c>
      <c r="B930" s="8" t="str">
        <f t="shared" si="91"/>
        <v/>
      </c>
      <c r="C930" s="8" t="str">
        <f t="shared" si="92"/>
        <v/>
      </c>
      <c r="D930" s="5">
        <f t="shared" si="93"/>
        <v>-1</v>
      </c>
      <c r="E930" s="5">
        <f t="shared" si="94"/>
        <v>-1</v>
      </c>
      <c r="F930" s="5" t="str">
        <f t="shared" si="95"/>
        <v/>
      </c>
      <c r="G930" s="5" t="str">
        <f>IF(INDEX('Afvalgegevens LMA'!$A$1:$BK$1003,RelGegevens!$A930+'Data LMA'!$A$2,RelGegevens!G$2)="","",INDEX('Afvalgegevens LMA'!$A$1:$BK$1003,RelGegevens!$A930+'Data LMA'!$A$2,RelGegevens!G$2))</f>
        <v/>
      </c>
      <c r="H930" s="5" t="str">
        <f>IF(INDEX('Afvalgegevens LMA'!$A$1:$BK$1003,RelGegevens!$A930+'Data LMA'!$A$2,RelGegevens!H$2)="","",INDEX('Afvalgegevens LMA'!$A$1:$BK$1003,RelGegevens!$A930+'Data LMA'!$A$2,RelGegevens!H$2))</f>
        <v/>
      </c>
      <c r="I930" s="5" t="str">
        <f>IF(INDEX('Afvalgegevens LMA'!$A$1:$BK$1003,RelGegevens!$A930+'Data LMA'!$A$2,RelGegevens!I$2)="","",INDEX('Afvalgegevens LMA'!$A$1:$BK$1003,RelGegevens!$A930+'Data LMA'!$A$2,RelGegevens!I$2))</f>
        <v/>
      </c>
      <c r="J930" s="5" t="str">
        <f>IF(INDEX('Afvalgegevens LMA'!$A$1:$BK$1003,RelGegevens!$A930+'Data LMA'!$A$2,RelGegevens!J$2)="","",INDEX('Afvalgegevens LMA'!$A$1:$BK$1003,RelGegevens!$A930+'Data LMA'!$A$2,RelGegevens!J$2))</f>
        <v/>
      </c>
      <c r="K930" s="5" t="str">
        <f>IF(INDEX('Afvalgegevens LMA'!$A$1:$BK$1003,RelGegevens!$A930+'Data LMA'!$A$2,RelGegevens!K$2)="","",INDEX('Afvalgegevens LMA'!$A$1:$BK$1003,RelGegevens!$A930+'Data LMA'!$A$2,RelGegevens!K$2))</f>
        <v/>
      </c>
      <c r="L930" s="5" t="str">
        <f>IF(INDEX('Afvalgegevens LMA'!$A$1:$BK$1003,RelGegevens!$A930+'Data LMA'!$A$2,RelGegevens!L$2)="","",INDEX('Afvalgegevens LMA'!$A$1:$BK$1003,RelGegevens!$A930+'Data LMA'!$A$2,RelGegevens!L$2))</f>
        <v/>
      </c>
      <c r="M930" s="5" t="str">
        <f>IF(INDEX('Afvalgegevens LMA'!$A$1:$BK$1003,RelGegevens!$A930+'Data LMA'!$A$2,RelGegevens!M$2)="","",INDEX('Afvalgegevens LMA'!$A$1:$BK$1003,RelGegevens!$A930+'Data LMA'!$A$2,RelGegevens!M$2))</f>
        <v/>
      </c>
    </row>
    <row r="931" spans="1:13" x14ac:dyDescent="0.25">
      <c r="A931" s="8">
        <f t="shared" si="90"/>
        <v>929</v>
      </c>
      <c r="B931" s="8" t="str">
        <f t="shared" si="91"/>
        <v/>
      </c>
      <c r="C931" s="8" t="str">
        <f t="shared" si="92"/>
        <v/>
      </c>
      <c r="D931" s="5">
        <f t="shared" si="93"/>
        <v>-1</v>
      </c>
      <c r="E931" s="5">
        <f t="shared" si="94"/>
        <v>-1</v>
      </c>
      <c r="F931" s="5" t="str">
        <f t="shared" si="95"/>
        <v/>
      </c>
      <c r="G931" s="5" t="str">
        <f>IF(INDEX('Afvalgegevens LMA'!$A$1:$BK$1003,RelGegevens!$A931+'Data LMA'!$A$2,RelGegevens!G$2)="","",INDEX('Afvalgegevens LMA'!$A$1:$BK$1003,RelGegevens!$A931+'Data LMA'!$A$2,RelGegevens!G$2))</f>
        <v/>
      </c>
      <c r="H931" s="5" t="str">
        <f>IF(INDEX('Afvalgegevens LMA'!$A$1:$BK$1003,RelGegevens!$A931+'Data LMA'!$A$2,RelGegevens!H$2)="","",INDEX('Afvalgegevens LMA'!$A$1:$BK$1003,RelGegevens!$A931+'Data LMA'!$A$2,RelGegevens!H$2))</f>
        <v/>
      </c>
      <c r="I931" s="5" t="str">
        <f>IF(INDEX('Afvalgegevens LMA'!$A$1:$BK$1003,RelGegevens!$A931+'Data LMA'!$A$2,RelGegevens!I$2)="","",INDEX('Afvalgegevens LMA'!$A$1:$BK$1003,RelGegevens!$A931+'Data LMA'!$A$2,RelGegevens!I$2))</f>
        <v/>
      </c>
      <c r="J931" s="5" t="str">
        <f>IF(INDEX('Afvalgegevens LMA'!$A$1:$BK$1003,RelGegevens!$A931+'Data LMA'!$A$2,RelGegevens!J$2)="","",INDEX('Afvalgegevens LMA'!$A$1:$BK$1003,RelGegevens!$A931+'Data LMA'!$A$2,RelGegevens!J$2))</f>
        <v/>
      </c>
      <c r="K931" s="5" t="str">
        <f>IF(INDEX('Afvalgegevens LMA'!$A$1:$BK$1003,RelGegevens!$A931+'Data LMA'!$A$2,RelGegevens!K$2)="","",INDEX('Afvalgegevens LMA'!$A$1:$BK$1003,RelGegevens!$A931+'Data LMA'!$A$2,RelGegevens!K$2))</f>
        <v/>
      </c>
      <c r="L931" s="5" t="str">
        <f>IF(INDEX('Afvalgegevens LMA'!$A$1:$BK$1003,RelGegevens!$A931+'Data LMA'!$A$2,RelGegevens!L$2)="","",INDEX('Afvalgegevens LMA'!$A$1:$BK$1003,RelGegevens!$A931+'Data LMA'!$A$2,RelGegevens!L$2))</f>
        <v/>
      </c>
      <c r="M931" s="5" t="str">
        <f>IF(INDEX('Afvalgegevens LMA'!$A$1:$BK$1003,RelGegevens!$A931+'Data LMA'!$A$2,RelGegevens!M$2)="","",INDEX('Afvalgegevens LMA'!$A$1:$BK$1003,RelGegevens!$A931+'Data LMA'!$A$2,RelGegevens!M$2))</f>
        <v/>
      </c>
    </row>
    <row r="932" spans="1:13" x14ac:dyDescent="0.25">
      <c r="A932" s="8">
        <f t="shared" si="90"/>
        <v>930</v>
      </c>
      <c r="B932" s="8" t="str">
        <f t="shared" si="91"/>
        <v/>
      </c>
      <c r="C932" s="8" t="str">
        <f t="shared" si="92"/>
        <v/>
      </c>
      <c r="D932" s="5">
        <f t="shared" si="93"/>
        <v>-1</v>
      </c>
      <c r="E932" s="5">
        <f t="shared" si="94"/>
        <v>-1</v>
      </c>
      <c r="F932" s="5" t="str">
        <f t="shared" si="95"/>
        <v/>
      </c>
      <c r="G932" s="5" t="str">
        <f>IF(INDEX('Afvalgegevens LMA'!$A$1:$BK$1003,RelGegevens!$A932+'Data LMA'!$A$2,RelGegevens!G$2)="","",INDEX('Afvalgegevens LMA'!$A$1:$BK$1003,RelGegevens!$A932+'Data LMA'!$A$2,RelGegevens!G$2))</f>
        <v/>
      </c>
      <c r="H932" s="5" t="str">
        <f>IF(INDEX('Afvalgegevens LMA'!$A$1:$BK$1003,RelGegevens!$A932+'Data LMA'!$A$2,RelGegevens!H$2)="","",INDEX('Afvalgegevens LMA'!$A$1:$BK$1003,RelGegevens!$A932+'Data LMA'!$A$2,RelGegevens!H$2))</f>
        <v/>
      </c>
      <c r="I932" s="5" t="str">
        <f>IF(INDEX('Afvalgegevens LMA'!$A$1:$BK$1003,RelGegevens!$A932+'Data LMA'!$A$2,RelGegevens!I$2)="","",INDEX('Afvalgegevens LMA'!$A$1:$BK$1003,RelGegevens!$A932+'Data LMA'!$A$2,RelGegevens!I$2))</f>
        <v/>
      </c>
      <c r="J932" s="5" t="str">
        <f>IF(INDEX('Afvalgegevens LMA'!$A$1:$BK$1003,RelGegevens!$A932+'Data LMA'!$A$2,RelGegevens!J$2)="","",INDEX('Afvalgegevens LMA'!$A$1:$BK$1003,RelGegevens!$A932+'Data LMA'!$A$2,RelGegevens!J$2))</f>
        <v/>
      </c>
      <c r="K932" s="5" t="str">
        <f>IF(INDEX('Afvalgegevens LMA'!$A$1:$BK$1003,RelGegevens!$A932+'Data LMA'!$A$2,RelGegevens!K$2)="","",INDEX('Afvalgegevens LMA'!$A$1:$BK$1003,RelGegevens!$A932+'Data LMA'!$A$2,RelGegevens!K$2))</f>
        <v/>
      </c>
      <c r="L932" s="5" t="str">
        <f>IF(INDEX('Afvalgegevens LMA'!$A$1:$BK$1003,RelGegevens!$A932+'Data LMA'!$A$2,RelGegevens!L$2)="","",INDEX('Afvalgegevens LMA'!$A$1:$BK$1003,RelGegevens!$A932+'Data LMA'!$A$2,RelGegevens!L$2))</f>
        <v/>
      </c>
      <c r="M932" s="5" t="str">
        <f>IF(INDEX('Afvalgegevens LMA'!$A$1:$BK$1003,RelGegevens!$A932+'Data LMA'!$A$2,RelGegevens!M$2)="","",INDEX('Afvalgegevens LMA'!$A$1:$BK$1003,RelGegevens!$A932+'Data LMA'!$A$2,RelGegevens!M$2))</f>
        <v/>
      </c>
    </row>
    <row r="933" spans="1:13" x14ac:dyDescent="0.25">
      <c r="A933" s="8">
        <f t="shared" si="90"/>
        <v>931</v>
      </c>
      <c r="B933" s="8" t="str">
        <f t="shared" si="91"/>
        <v/>
      </c>
      <c r="C933" s="8" t="str">
        <f t="shared" si="92"/>
        <v/>
      </c>
      <c r="D933" s="5">
        <f t="shared" si="93"/>
        <v>-1</v>
      </c>
      <c r="E933" s="5">
        <f t="shared" si="94"/>
        <v>-1</v>
      </c>
      <c r="F933" s="5" t="str">
        <f t="shared" si="95"/>
        <v/>
      </c>
      <c r="G933" s="5" t="str">
        <f>IF(INDEX('Afvalgegevens LMA'!$A$1:$BK$1003,RelGegevens!$A933+'Data LMA'!$A$2,RelGegevens!G$2)="","",INDEX('Afvalgegevens LMA'!$A$1:$BK$1003,RelGegevens!$A933+'Data LMA'!$A$2,RelGegevens!G$2))</f>
        <v/>
      </c>
      <c r="H933" s="5" t="str">
        <f>IF(INDEX('Afvalgegevens LMA'!$A$1:$BK$1003,RelGegevens!$A933+'Data LMA'!$A$2,RelGegevens!H$2)="","",INDEX('Afvalgegevens LMA'!$A$1:$BK$1003,RelGegevens!$A933+'Data LMA'!$A$2,RelGegevens!H$2))</f>
        <v/>
      </c>
      <c r="I933" s="5" t="str">
        <f>IF(INDEX('Afvalgegevens LMA'!$A$1:$BK$1003,RelGegevens!$A933+'Data LMA'!$A$2,RelGegevens!I$2)="","",INDEX('Afvalgegevens LMA'!$A$1:$BK$1003,RelGegevens!$A933+'Data LMA'!$A$2,RelGegevens!I$2))</f>
        <v/>
      </c>
      <c r="J933" s="5" t="str">
        <f>IF(INDEX('Afvalgegevens LMA'!$A$1:$BK$1003,RelGegevens!$A933+'Data LMA'!$A$2,RelGegevens!J$2)="","",INDEX('Afvalgegevens LMA'!$A$1:$BK$1003,RelGegevens!$A933+'Data LMA'!$A$2,RelGegevens!J$2))</f>
        <v/>
      </c>
      <c r="K933" s="5" t="str">
        <f>IF(INDEX('Afvalgegevens LMA'!$A$1:$BK$1003,RelGegevens!$A933+'Data LMA'!$A$2,RelGegevens!K$2)="","",INDEX('Afvalgegevens LMA'!$A$1:$BK$1003,RelGegevens!$A933+'Data LMA'!$A$2,RelGegevens!K$2))</f>
        <v/>
      </c>
      <c r="L933" s="5" t="str">
        <f>IF(INDEX('Afvalgegevens LMA'!$A$1:$BK$1003,RelGegevens!$A933+'Data LMA'!$A$2,RelGegevens!L$2)="","",INDEX('Afvalgegevens LMA'!$A$1:$BK$1003,RelGegevens!$A933+'Data LMA'!$A$2,RelGegevens!L$2))</f>
        <v/>
      </c>
      <c r="M933" s="5" t="str">
        <f>IF(INDEX('Afvalgegevens LMA'!$A$1:$BK$1003,RelGegevens!$A933+'Data LMA'!$A$2,RelGegevens!M$2)="","",INDEX('Afvalgegevens LMA'!$A$1:$BK$1003,RelGegevens!$A933+'Data LMA'!$A$2,RelGegevens!M$2))</f>
        <v/>
      </c>
    </row>
    <row r="934" spans="1:13" x14ac:dyDescent="0.25">
      <c r="A934" s="8">
        <f t="shared" si="90"/>
        <v>932</v>
      </c>
      <c r="B934" s="8" t="str">
        <f t="shared" si="91"/>
        <v/>
      </c>
      <c r="C934" s="8" t="str">
        <f t="shared" si="92"/>
        <v/>
      </c>
      <c r="D934" s="5">
        <f t="shared" si="93"/>
        <v>-1</v>
      </c>
      <c r="E934" s="5">
        <f t="shared" si="94"/>
        <v>-1</v>
      </c>
      <c r="F934" s="5" t="str">
        <f t="shared" si="95"/>
        <v/>
      </c>
      <c r="G934" s="5" t="str">
        <f>IF(INDEX('Afvalgegevens LMA'!$A$1:$BK$1003,RelGegevens!$A934+'Data LMA'!$A$2,RelGegevens!G$2)="","",INDEX('Afvalgegevens LMA'!$A$1:$BK$1003,RelGegevens!$A934+'Data LMA'!$A$2,RelGegevens!G$2))</f>
        <v/>
      </c>
      <c r="H934" s="5" t="str">
        <f>IF(INDEX('Afvalgegevens LMA'!$A$1:$BK$1003,RelGegevens!$A934+'Data LMA'!$A$2,RelGegevens!H$2)="","",INDEX('Afvalgegevens LMA'!$A$1:$BK$1003,RelGegevens!$A934+'Data LMA'!$A$2,RelGegevens!H$2))</f>
        <v/>
      </c>
      <c r="I934" s="5" t="str">
        <f>IF(INDEX('Afvalgegevens LMA'!$A$1:$BK$1003,RelGegevens!$A934+'Data LMA'!$A$2,RelGegevens!I$2)="","",INDEX('Afvalgegevens LMA'!$A$1:$BK$1003,RelGegevens!$A934+'Data LMA'!$A$2,RelGegevens!I$2))</f>
        <v/>
      </c>
      <c r="J934" s="5" t="str">
        <f>IF(INDEX('Afvalgegevens LMA'!$A$1:$BK$1003,RelGegevens!$A934+'Data LMA'!$A$2,RelGegevens!J$2)="","",INDEX('Afvalgegevens LMA'!$A$1:$BK$1003,RelGegevens!$A934+'Data LMA'!$A$2,RelGegevens!J$2))</f>
        <v/>
      </c>
      <c r="K934" s="5" t="str">
        <f>IF(INDEX('Afvalgegevens LMA'!$A$1:$BK$1003,RelGegevens!$A934+'Data LMA'!$A$2,RelGegevens!K$2)="","",INDEX('Afvalgegevens LMA'!$A$1:$BK$1003,RelGegevens!$A934+'Data LMA'!$A$2,RelGegevens!K$2))</f>
        <v/>
      </c>
      <c r="L934" s="5" t="str">
        <f>IF(INDEX('Afvalgegevens LMA'!$A$1:$BK$1003,RelGegevens!$A934+'Data LMA'!$A$2,RelGegevens!L$2)="","",INDEX('Afvalgegevens LMA'!$A$1:$BK$1003,RelGegevens!$A934+'Data LMA'!$A$2,RelGegevens!L$2))</f>
        <v/>
      </c>
      <c r="M934" s="5" t="str">
        <f>IF(INDEX('Afvalgegevens LMA'!$A$1:$BK$1003,RelGegevens!$A934+'Data LMA'!$A$2,RelGegevens!M$2)="","",INDEX('Afvalgegevens LMA'!$A$1:$BK$1003,RelGegevens!$A934+'Data LMA'!$A$2,RelGegevens!M$2))</f>
        <v/>
      </c>
    </row>
    <row r="935" spans="1:13" x14ac:dyDescent="0.25">
      <c r="A935" s="8">
        <f t="shared" si="90"/>
        <v>933</v>
      </c>
      <c r="B935" s="8" t="str">
        <f t="shared" si="91"/>
        <v/>
      </c>
      <c r="C935" s="8" t="str">
        <f t="shared" si="92"/>
        <v/>
      </c>
      <c r="D935" s="5">
        <f t="shared" si="93"/>
        <v>-1</v>
      </c>
      <c r="E935" s="5">
        <f t="shared" si="94"/>
        <v>-1</v>
      </c>
      <c r="F935" s="5" t="str">
        <f t="shared" si="95"/>
        <v/>
      </c>
      <c r="G935" s="5" t="str">
        <f>IF(INDEX('Afvalgegevens LMA'!$A$1:$BK$1003,RelGegevens!$A935+'Data LMA'!$A$2,RelGegevens!G$2)="","",INDEX('Afvalgegevens LMA'!$A$1:$BK$1003,RelGegevens!$A935+'Data LMA'!$A$2,RelGegevens!G$2))</f>
        <v/>
      </c>
      <c r="H935" s="5" t="str">
        <f>IF(INDEX('Afvalgegevens LMA'!$A$1:$BK$1003,RelGegevens!$A935+'Data LMA'!$A$2,RelGegevens!H$2)="","",INDEX('Afvalgegevens LMA'!$A$1:$BK$1003,RelGegevens!$A935+'Data LMA'!$A$2,RelGegevens!H$2))</f>
        <v/>
      </c>
      <c r="I935" s="5" t="str">
        <f>IF(INDEX('Afvalgegevens LMA'!$A$1:$BK$1003,RelGegevens!$A935+'Data LMA'!$A$2,RelGegevens!I$2)="","",INDEX('Afvalgegevens LMA'!$A$1:$BK$1003,RelGegevens!$A935+'Data LMA'!$A$2,RelGegevens!I$2))</f>
        <v/>
      </c>
      <c r="J935" s="5" t="str">
        <f>IF(INDEX('Afvalgegevens LMA'!$A$1:$BK$1003,RelGegevens!$A935+'Data LMA'!$A$2,RelGegevens!J$2)="","",INDEX('Afvalgegevens LMA'!$A$1:$BK$1003,RelGegevens!$A935+'Data LMA'!$A$2,RelGegevens!J$2))</f>
        <v/>
      </c>
      <c r="K935" s="5" t="str">
        <f>IF(INDEX('Afvalgegevens LMA'!$A$1:$BK$1003,RelGegevens!$A935+'Data LMA'!$A$2,RelGegevens!K$2)="","",INDEX('Afvalgegevens LMA'!$A$1:$BK$1003,RelGegevens!$A935+'Data LMA'!$A$2,RelGegevens!K$2))</f>
        <v/>
      </c>
      <c r="L935" s="5" t="str">
        <f>IF(INDEX('Afvalgegevens LMA'!$A$1:$BK$1003,RelGegevens!$A935+'Data LMA'!$A$2,RelGegevens!L$2)="","",INDEX('Afvalgegevens LMA'!$A$1:$BK$1003,RelGegevens!$A935+'Data LMA'!$A$2,RelGegevens!L$2))</f>
        <v/>
      </c>
      <c r="M935" s="5" t="str">
        <f>IF(INDEX('Afvalgegevens LMA'!$A$1:$BK$1003,RelGegevens!$A935+'Data LMA'!$A$2,RelGegevens!M$2)="","",INDEX('Afvalgegevens LMA'!$A$1:$BK$1003,RelGegevens!$A935+'Data LMA'!$A$2,RelGegevens!M$2))</f>
        <v/>
      </c>
    </row>
    <row r="936" spans="1:13" x14ac:dyDescent="0.25">
      <c r="A936" s="8">
        <f t="shared" si="90"/>
        <v>934</v>
      </c>
      <c r="B936" s="8" t="str">
        <f t="shared" si="91"/>
        <v/>
      </c>
      <c r="C936" s="8" t="str">
        <f t="shared" si="92"/>
        <v/>
      </c>
      <c r="D936" s="5">
        <f t="shared" si="93"/>
        <v>-1</v>
      </c>
      <c r="E936" s="5">
        <f t="shared" si="94"/>
        <v>-1</v>
      </c>
      <c r="F936" s="5" t="str">
        <f t="shared" si="95"/>
        <v/>
      </c>
      <c r="G936" s="5" t="str">
        <f>IF(INDEX('Afvalgegevens LMA'!$A$1:$BK$1003,RelGegevens!$A936+'Data LMA'!$A$2,RelGegevens!G$2)="","",INDEX('Afvalgegevens LMA'!$A$1:$BK$1003,RelGegevens!$A936+'Data LMA'!$A$2,RelGegevens!G$2))</f>
        <v/>
      </c>
      <c r="H936" s="5" t="str">
        <f>IF(INDEX('Afvalgegevens LMA'!$A$1:$BK$1003,RelGegevens!$A936+'Data LMA'!$A$2,RelGegevens!H$2)="","",INDEX('Afvalgegevens LMA'!$A$1:$BK$1003,RelGegevens!$A936+'Data LMA'!$A$2,RelGegevens!H$2))</f>
        <v/>
      </c>
      <c r="I936" s="5" t="str">
        <f>IF(INDEX('Afvalgegevens LMA'!$A$1:$BK$1003,RelGegevens!$A936+'Data LMA'!$A$2,RelGegevens!I$2)="","",INDEX('Afvalgegevens LMA'!$A$1:$BK$1003,RelGegevens!$A936+'Data LMA'!$A$2,RelGegevens!I$2))</f>
        <v/>
      </c>
      <c r="J936" s="5" t="str">
        <f>IF(INDEX('Afvalgegevens LMA'!$A$1:$BK$1003,RelGegevens!$A936+'Data LMA'!$A$2,RelGegevens!J$2)="","",INDEX('Afvalgegevens LMA'!$A$1:$BK$1003,RelGegevens!$A936+'Data LMA'!$A$2,RelGegevens!J$2))</f>
        <v/>
      </c>
      <c r="K936" s="5" t="str">
        <f>IF(INDEX('Afvalgegevens LMA'!$A$1:$BK$1003,RelGegevens!$A936+'Data LMA'!$A$2,RelGegevens!K$2)="","",INDEX('Afvalgegevens LMA'!$A$1:$BK$1003,RelGegevens!$A936+'Data LMA'!$A$2,RelGegevens!K$2))</f>
        <v/>
      </c>
      <c r="L936" s="5" t="str">
        <f>IF(INDEX('Afvalgegevens LMA'!$A$1:$BK$1003,RelGegevens!$A936+'Data LMA'!$A$2,RelGegevens!L$2)="","",INDEX('Afvalgegevens LMA'!$A$1:$BK$1003,RelGegevens!$A936+'Data LMA'!$A$2,RelGegevens!L$2))</f>
        <v/>
      </c>
      <c r="M936" s="5" t="str">
        <f>IF(INDEX('Afvalgegevens LMA'!$A$1:$BK$1003,RelGegevens!$A936+'Data LMA'!$A$2,RelGegevens!M$2)="","",INDEX('Afvalgegevens LMA'!$A$1:$BK$1003,RelGegevens!$A936+'Data LMA'!$A$2,RelGegevens!M$2))</f>
        <v/>
      </c>
    </row>
    <row r="937" spans="1:13" x14ac:dyDescent="0.25">
      <c r="A937" s="8">
        <f t="shared" si="90"/>
        <v>935</v>
      </c>
      <c r="B937" s="8" t="str">
        <f t="shared" si="91"/>
        <v/>
      </c>
      <c r="C937" s="8" t="str">
        <f t="shared" si="92"/>
        <v/>
      </c>
      <c r="D937" s="5">
        <f t="shared" si="93"/>
        <v>-1</v>
      </c>
      <c r="E937" s="5">
        <f t="shared" si="94"/>
        <v>-1</v>
      </c>
      <c r="F937" s="5" t="str">
        <f t="shared" si="95"/>
        <v/>
      </c>
      <c r="G937" s="5" t="str">
        <f>IF(INDEX('Afvalgegevens LMA'!$A$1:$BK$1003,RelGegevens!$A937+'Data LMA'!$A$2,RelGegevens!G$2)="","",INDEX('Afvalgegevens LMA'!$A$1:$BK$1003,RelGegevens!$A937+'Data LMA'!$A$2,RelGegevens!G$2))</f>
        <v/>
      </c>
      <c r="H937" s="5" t="str">
        <f>IF(INDEX('Afvalgegevens LMA'!$A$1:$BK$1003,RelGegevens!$A937+'Data LMA'!$A$2,RelGegevens!H$2)="","",INDEX('Afvalgegevens LMA'!$A$1:$BK$1003,RelGegevens!$A937+'Data LMA'!$A$2,RelGegevens!H$2))</f>
        <v/>
      </c>
      <c r="I937" s="5" t="str">
        <f>IF(INDEX('Afvalgegevens LMA'!$A$1:$BK$1003,RelGegevens!$A937+'Data LMA'!$A$2,RelGegevens!I$2)="","",INDEX('Afvalgegevens LMA'!$A$1:$BK$1003,RelGegevens!$A937+'Data LMA'!$A$2,RelGegevens!I$2))</f>
        <v/>
      </c>
      <c r="J937" s="5" t="str">
        <f>IF(INDEX('Afvalgegevens LMA'!$A$1:$BK$1003,RelGegevens!$A937+'Data LMA'!$A$2,RelGegevens!J$2)="","",INDEX('Afvalgegevens LMA'!$A$1:$BK$1003,RelGegevens!$A937+'Data LMA'!$A$2,RelGegevens!J$2))</f>
        <v/>
      </c>
      <c r="K937" s="5" t="str">
        <f>IF(INDEX('Afvalgegevens LMA'!$A$1:$BK$1003,RelGegevens!$A937+'Data LMA'!$A$2,RelGegevens!K$2)="","",INDEX('Afvalgegevens LMA'!$A$1:$BK$1003,RelGegevens!$A937+'Data LMA'!$A$2,RelGegevens!K$2))</f>
        <v/>
      </c>
      <c r="L937" s="5" t="str">
        <f>IF(INDEX('Afvalgegevens LMA'!$A$1:$BK$1003,RelGegevens!$A937+'Data LMA'!$A$2,RelGegevens!L$2)="","",INDEX('Afvalgegevens LMA'!$A$1:$BK$1003,RelGegevens!$A937+'Data LMA'!$A$2,RelGegevens!L$2))</f>
        <v/>
      </c>
      <c r="M937" s="5" t="str">
        <f>IF(INDEX('Afvalgegevens LMA'!$A$1:$BK$1003,RelGegevens!$A937+'Data LMA'!$A$2,RelGegevens!M$2)="","",INDEX('Afvalgegevens LMA'!$A$1:$BK$1003,RelGegevens!$A937+'Data LMA'!$A$2,RelGegevens!M$2))</f>
        <v/>
      </c>
    </row>
    <row r="938" spans="1:13" x14ac:dyDescent="0.25">
      <c r="A938" s="8">
        <f t="shared" si="90"/>
        <v>936</v>
      </c>
      <c r="B938" s="8" t="str">
        <f t="shared" si="91"/>
        <v/>
      </c>
      <c r="C938" s="8" t="str">
        <f t="shared" si="92"/>
        <v/>
      </c>
      <c r="D938" s="5">
        <f t="shared" si="93"/>
        <v>-1</v>
      </c>
      <c r="E938" s="5">
        <f t="shared" si="94"/>
        <v>-1</v>
      </c>
      <c r="F938" s="5" t="str">
        <f t="shared" si="95"/>
        <v/>
      </c>
      <c r="G938" s="5" t="str">
        <f>IF(INDEX('Afvalgegevens LMA'!$A$1:$BK$1003,RelGegevens!$A938+'Data LMA'!$A$2,RelGegevens!G$2)="","",INDEX('Afvalgegevens LMA'!$A$1:$BK$1003,RelGegevens!$A938+'Data LMA'!$A$2,RelGegevens!G$2))</f>
        <v/>
      </c>
      <c r="H938" s="5" t="str">
        <f>IF(INDEX('Afvalgegevens LMA'!$A$1:$BK$1003,RelGegevens!$A938+'Data LMA'!$A$2,RelGegevens!H$2)="","",INDEX('Afvalgegevens LMA'!$A$1:$BK$1003,RelGegevens!$A938+'Data LMA'!$A$2,RelGegevens!H$2))</f>
        <v/>
      </c>
      <c r="I938" s="5" t="str">
        <f>IF(INDEX('Afvalgegevens LMA'!$A$1:$BK$1003,RelGegevens!$A938+'Data LMA'!$A$2,RelGegevens!I$2)="","",INDEX('Afvalgegevens LMA'!$A$1:$BK$1003,RelGegevens!$A938+'Data LMA'!$A$2,RelGegevens!I$2))</f>
        <v/>
      </c>
      <c r="J938" s="5" t="str">
        <f>IF(INDEX('Afvalgegevens LMA'!$A$1:$BK$1003,RelGegevens!$A938+'Data LMA'!$A$2,RelGegevens!J$2)="","",INDEX('Afvalgegevens LMA'!$A$1:$BK$1003,RelGegevens!$A938+'Data LMA'!$A$2,RelGegevens!J$2))</f>
        <v/>
      </c>
      <c r="K938" s="5" t="str">
        <f>IF(INDEX('Afvalgegevens LMA'!$A$1:$BK$1003,RelGegevens!$A938+'Data LMA'!$A$2,RelGegevens!K$2)="","",INDEX('Afvalgegevens LMA'!$A$1:$BK$1003,RelGegevens!$A938+'Data LMA'!$A$2,RelGegevens!K$2))</f>
        <v/>
      </c>
      <c r="L938" s="5" t="str">
        <f>IF(INDEX('Afvalgegevens LMA'!$A$1:$BK$1003,RelGegevens!$A938+'Data LMA'!$A$2,RelGegevens!L$2)="","",INDEX('Afvalgegevens LMA'!$A$1:$BK$1003,RelGegevens!$A938+'Data LMA'!$A$2,RelGegevens!L$2))</f>
        <v/>
      </c>
      <c r="M938" s="5" t="str">
        <f>IF(INDEX('Afvalgegevens LMA'!$A$1:$BK$1003,RelGegevens!$A938+'Data LMA'!$A$2,RelGegevens!M$2)="","",INDEX('Afvalgegevens LMA'!$A$1:$BK$1003,RelGegevens!$A938+'Data LMA'!$A$2,RelGegevens!M$2))</f>
        <v/>
      </c>
    </row>
    <row r="939" spans="1:13" x14ac:dyDescent="0.25">
      <c r="A939" s="8">
        <f t="shared" si="90"/>
        <v>937</v>
      </c>
      <c r="B939" s="8" t="str">
        <f t="shared" si="91"/>
        <v/>
      </c>
      <c r="C939" s="8" t="str">
        <f t="shared" si="92"/>
        <v/>
      </c>
      <c r="D939" s="5">
        <f t="shared" si="93"/>
        <v>-1</v>
      </c>
      <c r="E939" s="5">
        <f t="shared" si="94"/>
        <v>-1</v>
      </c>
      <c r="F939" s="5" t="str">
        <f t="shared" si="95"/>
        <v/>
      </c>
      <c r="G939" s="5" t="str">
        <f>IF(INDEX('Afvalgegevens LMA'!$A$1:$BK$1003,RelGegevens!$A939+'Data LMA'!$A$2,RelGegevens!G$2)="","",INDEX('Afvalgegevens LMA'!$A$1:$BK$1003,RelGegevens!$A939+'Data LMA'!$A$2,RelGegevens!G$2))</f>
        <v/>
      </c>
      <c r="H939" s="5" t="str">
        <f>IF(INDEX('Afvalgegevens LMA'!$A$1:$BK$1003,RelGegevens!$A939+'Data LMA'!$A$2,RelGegevens!H$2)="","",INDEX('Afvalgegevens LMA'!$A$1:$BK$1003,RelGegevens!$A939+'Data LMA'!$A$2,RelGegevens!H$2))</f>
        <v/>
      </c>
      <c r="I939" s="5" t="str">
        <f>IF(INDEX('Afvalgegevens LMA'!$A$1:$BK$1003,RelGegevens!$A939+'Data LMA'!$A$2,RelGegevens!I$2)="","",INDEX('Afvalgegevens LMA'!$A$1:$BK$1003,RelGegevens!$A939+'Data LMA'!$A$2,RelGegevens!I$2))</f>
        <v/>
      </c>
      <c r="J939" s="5" t="str">
        <f>IF(INDEX('Afvalgegevens LMA'!$A$1:$BK$1003,RelGegevens!$A939+'Data LMA'!$A$2,RelGegevens!J$2)="","",INDEX('Afvalgegevens LMA'!$A$1:$BK$1003,RelGegevens!$A939+'Data LMA'!$A$2,RelGegevens!J$2))</f>
        <v/>
      </c>
      <c r="K939" s="5" t="str">
        <f>IF(INDEX('Afvalgegevens LMA'!$A$1:$BK$1003,RelGegevens!$A939+'Data LMA'!$A$2,RelGegevens!K$2)="","",INDEX('Afvalgegevens LMA'!$A$1:$BK$1003,RelGegevens!$A939+'Data LMA'!$A$2,RelGegevens!K$2))</f>
        <v/>
      </c>
      <c r="L939" s="5" t="str">
        <f>IF(INDEX('Afvalgegevens LMA'!$A$1:$BK$1003,RelGegevens!$A939+'Data LMA'!$A$2,RelGegevens!L$2)="","",INDEX('Afvalgegevens LMA'!$A$1:$BK$1003,RelGegevens!$A939+'Data LMA'!$A$2,RelGegevens!L$2))</f>
        <v/>
      </c>
      <c r="M939" s="5" t="str">
        <f>IF(INDEX('Afvalgegevens LMA'!$A$1:$BK$1003,RelGegevens!$A939+'Data LMA'!$A$2,RelGegevens!M$2)="","",INDEX('Afvalgegevens LMA'!$A$1:$BK$1003,RelGegevens!$A939+'Data LMA'!$A$2,RelGegevens!M$2))</f>
        <v/>
      </c>
    </row>
    <row r="940" spans="1:13" x14ac:dyDescent="0.25">
      <c r="A940" s="8">
        <f t="shared" si="90"/>
        <v>938</v>
      </c>
      <c r="B940" s="8" t="str">
        <f t="shared" si="91"/>
        <v/>
      </c>
      <c r="C940" s="8" t="str">
        <f t="shared" si="92"/>
        <v/>
      </c>
      <c r="D940" s="5">
        <f t="shared" si="93"/>
        <v>-1</v>
      </c>
      <c r="E940" s="5">
        <f t="shared" si="94"/>
        <v>-1</v>
      </c>
      <c r="F940" s="5" t="str">
        <f t="shared" si="95"/>
        <v/>
      </c>
      <c r="G940" s="5" t="str">
        <f>IF(INDEX('Afvalgegevens LMA'!$A$1:$BK$1003,RelGegevens!$A940+'Data LMA'!$A$2,RelGegevens!G$2)="","",INDEX('Afvalgegevens LMA'!$A$1:$BK$1003,RelGegevens!$A940+'Data LMA'!$A$2,RelGegevens!G$2))</f>
        <v/>
      </c>
      <c r="H940" s="5" t="str">
        <f>IF(INDEX('Afvalgegevens LMA'!$A$1:$BK$1003,RelGegevens!$A940+'Data LMA'!$A$2,RelGegevens!H$2)="","",INDEX('Afvalgegevens LMA'!$A$1:$BK$1003,RelGegevens!$A940+'Data LMA'!$A$2,RelGegevens!H$2))</f>
        <v/>
      </c>
      <c r="I940" s="5" t="str">
        <f>IF(INDEX('Afvalgegevens LMA'!$A$1:$BK$1003,RelGegevens!$A940+'Data LMA'!$A$2,RelGegevens!I$2)="","",INDEX('Afvalgegevens LMA'!$A$1:$BK$1003,RelGegevens!$A940+'Data LMA'!$A$2,RelGegevens!I$2))</f>
        <v/>
      </c>
      <c r="J940" s="5" t="str">
        <f>IF(INDEX('Afvalgegevens LMA'!$A$1:$BK$1003,RelGegevens!$A940+'Data LMA'!$A$2,RelGegevens!J$2)="","",INDEX('Afvalgegevens LMA'!$A$1:$BK$1003,RelGegevens!$A940+'Data LMA'!$A$2,RelGegevens!J$2))</f>
        <v/>
      </c>
      <c r="K940" s="5" t="str">
        <f>IF(INDEX('Afvalgegevens LMA'!$A$1:$BK$1003,RelGegevens!$A940+'Data LMA'!$A$2,RelGegevens!K$2)="","",INDEX('Afvalgegevens LMA'!$A$1:$BK$1003,RelGegevens!$A940+'Data LMA'!$A$2,RelGegevens!K$2))</f>
        <v/>
      </c>
      <c r="L940" s="5" t="str">
        <f>IF(INDEX('Afvalgegevens LMA'!$A$1:$BK$1003,RelGegevens!$A940+'Data LMA'!$A$2,RelGegevens!L$2)="","",INDEX('Afvalgegevens LMA'!$A$1:$BK$1003,RelGegevens!$A940+'Data LMA'!$A$2,RelGegevens!L$2))</f>
        <v/>
      </c>
      <c r="M940" s="5" t="str">
        <f>IF(INDEX('Afvalgegevens LMA'!$A$1:$BK$1003,RelGegevens!$A940+'Data LMA'!$A$2,RelGegevens!M$2)="","",INDEX('Afvalgegevens LMA'!$A$1:$BK$1003,RelGegevens!$A940+'Data LMA'!$A$2,RelGegevens!M$2))</f>
        <v/>
      </c>
    </row>
    <row r="941" spans="1:13" x14ac:dyDescent="0.25">
      <c r="A941" s="8">
        <f t="shared" si="90"/>
        <v>939</v>
      </c>
      <c r="B941" s="8" t="str">
        <f t="shared" si="91"/>
        <v/>
      </c>
      <c r="C941" s="8" t="str">
        <f t="shared" si="92"/>
        <v/>
      </c>
      <c r="D941" s="5">
        <f t="shared" si="93"/>
        <v>-1</v>
      </c>
      <c r="E941" s="5">
        <f t="shared" si="94"/>
        <v>-1</v>
      </c>
      <c r="F941" s="5" t="str">
        <f t="shared" si="95"/>
        <v/>
      </c>
      <c r="G941" s="5" t="str">
        <f>IF(INDEX('Afvalgegevens LMA'!$A$1:$BK$1003,RelGegevens!$A941+'Data LMA'!$A$2,RelGegevens!G$2)="","",INDEX('Afvalgegevens LMA'!$A$1:$BK$1003,RelGegevens!$A941+'Data LMA'!$A$2,RelGegevens!G$2))</f>
        <v/>
      </c>
      <c r="H941" s="5" t="str">
        <f>IF(INDEX('Afvalgegevens LMA'!$A$1:$BK$1003,RelGegevens!$A941+'Data LMA'!$A$2,RelGegevens!H$2)="","",INDEX('Afvalgegevens LMA'!$A$1:$BK$1003,RelGegevens!$A941+'Data LMA'!$A$2,RelGegevens!H$2))</f>
        <v/>
      </c>
      <c r="I941" s="5" t="str">
        <f>IF(INDEX('Afvalgegevens LMA'!$A$1:$BK$1003,RelGegevens!$A941+'Data LMA'!$A$2,RelGegevens!I$2)="","",INDEX('Afvalgegevens LMA'!$A$1:$BK$1003,RelGegevens!$A941+'Data LMA'!$A$2,RelGegevens!I$2))</f>
        <v/>
      </c>
      <c r="J941" s="5" t="str">
        <f>IF(INDEX('Afvalgegevens LMA'!$A$1:$BK$1003,RelGegevens!$A941+'Data LMA'!$A$2,RelGegevens!J$2)="","",INDEX('Afvalgegevens LMA'!$A$1:$BK$1003,RelGegevens!$A941+'Data LMA'!$A$2,RelGegevens!J$2))</f>
        <v/>
      </c>
      <c r="K941" s="5" t="str">
        <f>IF(INDEX('Afvalgegevens LMA'!$A$1:$BK$1003,RelGegevens!$A941+'Data LMA'!$A$2,RelGegevens!K$2)="","",INDEX('Afvalgegevens LMA'!$A$1:$BK$1003,RelGegevens!$A941+'Data LMA'!$A$2,RelGegevens!K$2))</f>
        <v/>
      </c>
      <c r="L941" s="5" t="str">
        <f>IF(INDEX('Afvalgegevens LMA'!$A$1:$BK$1003,RelGegevens!$A941+'Data LMA'!$A$2,RelGegevens!L$2)="","",INDEX('Afvalgegevens LMA'!$A$1:$BK$1003,RelGegevens!$A941+'Data LMA'!$A$2,RelGegevens!L$2))</f>
        <v/>
      </c>
      <c r="M941" s="5" t="str">
        <f>IF(INDEX('Afvalgegevens LMA'!$A$1:$BK$1003,RelGegevens!$A941+'Data LMA'!$A$2,RelGegevens!M$2)="","",INDEX('Afvalgegevens LMA'!$A$1:$BK$1003,RelGegevens!$A941+'Data LMA'!$A$2,RelGegevens!M$2))</f>
        <v/>
      </c>
    </row>
    <row r="942" spans="1:13" x14ac:dyDescent="0.25">
      <c r="A942" s="8">
        <f t="shared" si="90"/>
        <v>940</v>
      </c>
      <c r="B942" s="8" t="str">
        <f t="shared" si="91"/>
        <v/>
      </c>
      <c r="C942" s="8" t="str">
        <f t="shared" si="92"/>
        <v/>
      </c>
      <c r="D942" s="5">
        <f t="shared" si="93"/>
        <v>-1</v>
      </c>
      <c r="E942" s="5">
        <f t="shared" si="94"/>
        <v>-1</v>
      </c>
      <c r="F942" s="5" t="str">
        <f t="shared" si="95"/>
        <v/>
      </c>
      <c r="G942" s="5" t="str">
        <f>IF(INDEX('Afvalgegevens LMA'!$A$1:$BK$1003,RelGegevens!$A942+'Data LMA'!$A$2,RelGegevens!G$2)="","",INDEX('Afvalgegevens LMA'!$A$1:$BK$1003,RelGegevens!$A942+'Data LMA'!$A$2,RelGegevens!G$2))</f>
        <v/>
      </c>
      <c r="H942" s="5" t="str">
        <f>IF(INDEX('Afvalgegevens LMA'!$A$1:$BK$1003,RelGegevens!$A942+'Data LMA'!$A$2,RelGegevens!H$2)="","",INDEX('Afvalgegevens LMA'!$A$1:$BK$1003,RelGegevens!$A942+'Data LMA'!$A$2,RelGegevens!H$2))</f>
        <v/>
      </c>
      <c r="I942" s="5" t="str">
        <f>IF(INDEX('Afvalgegevens LMA'!$A$1:$BK$1003,RelGegevens!$A942+'Data LMA'!$A$2,RelGegevens!I$2)="","",INDEX('Afvalgegevens LMA'!$A$1:$BK$1003,RelGegevens!$A942+'Data LMA'!$A$2,RelGegevens!I$2))</f>
        <v/>
      </c>
      <c r="J942" s="5" t="str">
        <f>IF(INDEX('Afvalgegevens LMA'!$A$1:$BK$1003,RelGegevens!$A942+'Data LMA'!$A$2,RelGegevens!J$2)="","",INDEX('Afvalgegevens LMA'!$A$1:$BK$1003,RelGegevens!$A942+'Data LMA'!$A$2,RelGegevens!J$2))</f>
        <v/>
      </c>
      <c r="K942" s="5" t="str">
        <f>IF(INDEX('Afvalgegevens LMA'!$A$1:$BK$1003,RelGegevens!$A942+'Data LMA'!$A$2,RelGegevens!K$2)="","",INDEX('Afvalgegevens LMA'!$A$1:$BK$1003,RelGegevens!$A942+'Data LMA'!$A$2,RelGegevens!K$2))</f>
        <v/>
      </c>
      <c r="L942" s="5" t="str">
        <f>IF(INDEX('Afvalgegevens LMA'!$A$1:$BK$1003,RelGegevens!$A942+'Data LMA'!$A$2,RelGegevens!L$2)="","",INDEX('Afvalgegevens LMA'!$A$1:$BK$1003,RelGegevens!$A942+'Data LMA'!$A$2,RelGegevens!L$2))</f>
        <v/>
      </c>
      <c r="M942" s="5" t="str">
        <f>IF(INDEX('Afvalgegevens LMA'!$A$1:$BK$1003,RelGegevens!$A942+'Data LMA'!$A$2,RelGegevens!M$2)="","",INDEX('Afvalgegevens LMA'!$A$1:$BK$1003,RelGegevens!$A942+'Data LMA'!$A$2,RelGegevens!M$2))</f>
        <v/>
      </c>
    </row>
    <row r="943" spans="1:13" x14ac:dyDescent="0.25">
      <c r="A943" s="8">
        <f t="shared" si="90"/>
        <v>941</v>
      </c>
      <c r="B943" s="8" t="str">
        <f t="shared" si="91"/>
        <v/>
      </c>
      <c r="C943" s="8" t="str">
        <f t="shared" si="92"/>
        <v/>
      </c>
      <c r="D943" s="5">
        <f t="shared" si="93"/>
        <v>-1</v>
      </c>
      <c r="E943" s="5">
        <f t="shared" si="94"/>
        <v>-1</v>
      </c>
      <c r="F943" s="5" t="str">
        <f t="shared" si="95"/>
        <v/>
      </c>
      <c r="G943" s="5" t="str">
        <f>IF(INDEX('Afvalgegevens LMA'!$A$1:$BK$1003,RelGegevens!$A943+'Data LMA'!$A$2,RelGegevens!G$2)="","",INDEX('Afvalgegevens LMA'!$A$1:$BK$1003,RelGegevens!$A943+'Data LMA'!$A$2,RelGegevens!G$2))</f>
        <v/>
      </c>
      <c r="H943" s="5" t="str">
        <f>IF(INDEX('Afvalgegevens LMA'!$A$1:$BK$1003,RelGegevens!$A943+'Data LMA'!$A$2,RelGegevens!H$2)="","",INDEX('Afvalgegevens LMA'!$A$1:$BK$1003,RelGegevens!$A943+'Data LMA'!$A$2,RelGegevens!H$2))</f>
        <v/>
      </c>
      <c r="I943" s="5" t="str">
        <f>IF(INDEX('Afvalgegevens LMA'!$A$1:$BK$1003,RelGegevens!$A943+'Data LMA'!$A$2,RelGegevens!I$2)="","",INDEX('Afvalgegevens LMA'!$A$1:$BK$1003,RelGegevens!$A943+'Data LMA'!$A$2,RelGegevens!I$2))</f>
        <v/>
      </c>
      <c r="J943" s="5" t="str">
        <f>IF(INDEX('Afvalgegevens LMA'!$A$1:$BK$1003,RelGegevens!$A943+'Data LMA'!$A$2,RelGegevens!J$2)="","",INDEX('Afvalgegevens LMA'!$A$1:$BK$1003,RelGegevens!$A943+'Data LMA'!$A$2,RelGegevens!J$2))</f>
        <v/>
      </c>
      <c r="K943" s="5" t="str">
        <f>IF(INDEX('Afvalgegevens LMA'!$A$1:$BK$1003,RelGegevens!$A943+'Data LMA'!$A$2,RelGegevens!K$2)="","",INDEX('Afvalgegevens LMA'!$A$1:$BK$1003,RelGegevens!$A943+'Data LMA'!$A$2,RelGegevens!K$2))</f>
        <v/>
      </c>
      <c r="L943" s="5" t="str">
        <f>IF(INDEX('Afvalgegevens LMA'!$A$1:$BK$1003,RelGegevens!$A943+'Data LMA'!$A$2,RelGegevens!L$2)="","",INDEX('Afvalgegevens LMA'!$A$1:$BK$1003,RelGegevens!$A943+'Data LMA'!$A$2,RelGegevens!L$2))</f>
        <v/>
      </c>
      <c r="M943" s="5" t="str">
        <f>IF(INDEX('Afvalgegevens LMA'!$A$1:$BK$1003,RelGegevens!$A943+'Data LMA'!$A$2,RelGegevens!M$2)="","",INDEX('Afvalgegevens LMA'!$A$1:$BK$1003,RelGegevens!$A943+'Data LMA'!$A$2,RelGegevens!M$2))</f>
        <v/>
      </c>
    </row>
    <row r="944" spans="1:13" x14ac:dyDescent="0.25">
      <c r="A944" s="8">
        <f t="shared" si="90"/>
        <v>942</v>
      </c>
      <c r="B944" s="8" t="str">
        <f t="shared" si="91"/>
        <v/>
      </c>
      <c r="C944" s="8" t="str">
        <f t="shared" si="92"/>
        <v/>
      </c>
      <c r="D944" s="5">
        <f t="shared" si="93"/>
        <v>-1</v>
      </c>
      <c r="E944" s="5">
        <f t="shared" si="94"/>
        <v>-1</v>
      </c>
      <c r="F944" s="5" t="str">
        <f t="shared" si="95"/>
        <v/>
      </c>
      <c r="G944" s="5" t="str">
        <f>IF(INDEX('Afvalgegevens LMA'!$A$1:$BK$1003,RelGegevens!$A944+'Data LMA'!$A$2,RelGegevens!G$2)="","",INDEX('Afvalgegevens LMA'!$A$1:$BK$1003,RelGegevens!$A944+'Data LMA'!$A$2,RelGegevens!G$2))</f>
        <v/>
      </c>
      <c r="H944" s="5" t="str">
        <f>IF(INDEX('Afvalgegevens LMA'!$A$1:$BK$1003,RelGegevens!$A944+'Data LMA'!$A$2,RelGegevens!H$2)="","",INDEX('Afvalgegevens LMA'!$A$1:$BK$1003,RelGegevens!$A944+'Data LMA'!$A$2,RelGegevens!H$2))</f>
        <v/>
      </c>
      <c r="I944" s="5" t="str">
        <f>IF(INDEX('Afvalgegevens LMA'!$A$1:$BK$1003,RelGegevens!$A944+'Data LMA'!$A$2,RelGegevens!I$2)="","",INDEX('Afvalgegevens LMA'!$A$1:$BK$1003,RelGegevens!$A944+'Data LMA'!$A$2,RelGegevens!I$2))</f>
        <v/>
      </c>
      <c r="J944" s="5" t="str">
        <f>IF(INDEX('Afvalgegevens LMA'!$A$1:$BK$1003,RelGegevens!$A944+'Data LMA'!$A$2,RelGegevens!J$2)="","",INDEX('Afvalgegevens LMA'!$A$1:$BK$1003,RelGegevens!$A944+'Data LMA'!$A$2,RelGegevens!J$2))</f>
        <v/>
      </c>
      <c r="K944" s="5" t="str">
        <f>IF(INDEX('Afvalgegevens LMA'!$A$1:$BK$1003,RelGegevens!$A944+'Data LMA'!$A$2,RelGegevens!K$2)="","",INDEX('Afvalgegevens LMA'!$A$1:$BK$1003,RelGegevens!$A944+'Data LMA'!$A$2,RelGegevens!K$2))</f>
        <v/>
      </c>
      <c r="L944" s="5" t="str">
        <f>IF(INDEX('Afvalgegevens LMA'!$A$1:$BK$1003,RelGegevens!$A944+'Data LMA'!$A$2,RelGegevens!L$2)="","",INDEX('Afvalgegevens LMA'!$A$1:$BK$1003,RelGegevens!$A944+'Data LMA'!$A$2,RelGegevens!L$2))</f>
        <v/>
      </c>
      <c r="M944" s="5" t="str">
        <f>IF(INDEX('Afvalgegevens LMA'!$A$1:$BK$1003,RelGegevens!$A944+'Data LMA'!$A$2,RelGegevens!M$2)="","",INDEX('Afvalgegevens LMA'!$A$1:$BK$1003,RelGegevens!$A944+'Data LMA'!$A$2,RelGegevens!M$2))</f>
        <v/>
      </c>
    </row>
    <row r="945" spans="1:13" x14ac:dyDescent="0.25">
      <c r="A945" s="8">
        <f t="shared" si="90"/>
        <v>943</v>
      </c>
      <c r="B945" s="8" t="str">
        <f t="shared" si="91"/>
        <v/>
      </c>
      <c r="C945" s="8" t="str">
        <f t="shared" si="92"/>
        <v/>
      </c>
      <c r="D945" s="5">
        <f t="shared" si="93"/>
        <v>-1</v>
      </c>
      <c r="E945" s="5">
        <f t="shared" si="94"/>
        <v>-1</v>
      </c>
      <c r="F945" s="5" t="str">
        <f t="shared" si="95"/>
        <v/>
      </c>
      <c r="G945" s="5" t="str">
        <f>IF(INDEX('Afvalgegevens LMA'!$A$1:$BK$1003,RelGegevens!$A945+'Data LMA'!$A$2,RelGegevens!G$2)="","",INDEX('Afvalgegevens LMA'!$A$1:$BK$1003,RelGegevens!$A945+'Data LMA'!$A$2,RelGegevens!G$2))</f>
        <v/>
      </c>
      <c r="H945" s="5" t="str">
        <f>IF(INDEX('Afvalgegevens LMA'!$A$1:$BK$1003,RelGegevens!$A945+'Data LMA'!$A$2,RelGegevens!H$2)="","",INDEX('Afvalgegevens LMA'!$A$1:$BK$1003,RelGegevens!$A945+'Data LMA'!$A$2,RelGegevens!H$2))</f>
        <v/>
      </c>
      <c r="I945" s="5" t="str">
        <f>IF(INDEX('Afvalgegevens LMA'!$A$1:$BK$1003,RelGegevens!$A945+'Data LMA'!$A$2,RelGegevens!I$2)="","",INDEX('Afvalgegevens LMA'!$A$1:$BK$1003,RelGegevens!$A945+'Data LMA'!$A$2,RelGegevens!I$2))</f>
        <v/>
      </c>
      <c r="J945" s="5" t="str">
        <f>IF(INDEX('Afvalgegevens LMA'!$A$1:$BK$1003,RelGegevens!$A945+'Data LMA'!$A$2,RelGegevens!J$2)="","",INDEX('Afvalgegevens LMA'!$A$1:$BK$1003,RelGegevens!$A945+'Data LMA'!$A$2,RelGegevens!J$2))</f>
        <v/>
      </c>
      <c r="K945" s="5" t="str">
        <f>IF(INDEX('Afvalgegevens LMA'!$A$1:$BK$1003,RelGegevens!$A945+'Data LMA'!$A$2,RelGegevens!K$2)="","",INDEX('Afvalgegevens LMA'!$A$1:$BK$1003,RelGegevens!$A945+'Data LMA'!$A$2,RelGegevens!K$2))</f>
        <v/>
      </c>
      <c r="L945" s="5" t="str">
        <f>IF(INDEX('Afvalgegevens LMA'!$A$1:$BK$1003,RelGegevens!$A945+'Data LMA'!$A$2,RelGegevens!L$2)="","",INDEX('Afvalgegevens LMA'!$A$1:$BK$1003,RelGegevens!$A945+'Data LMA'!$A$2,RelGegevens!L$2))</f>
        <v/>
      </c>
      <c r="M945" s="5" t="str">
        <f>IF(INDEX('Afvalgegevens LMA'!$A$1:$BK$1003,RelGegevens!$A945+'Data LMA'!$A$2,RelGegevens!M$2)="","",INDEX('Afvalgegevens LMA'!$A$1:$BK$1003,RelGegevens!$A945+'Data LMA'!$A$2,RelGegevens!M$2))</f>
        <v/>
      </c>
    </row>
    <row r="946" spans="1:13" x14ac:dyDescent="0.25">
      <c r="A946" s="8">
        <f t="shared" si="90"/>
        <v>944</v>
      </c>
      <c r="B946" s="8" t="str">
        <f t="shared" si="91"/>
        <v/>
      </c>
      <c r="C946" s="8" t="str">
        <f t="shared" si="92"/>
        <v/>
      </c>
      <c r="D946" s="5">
        <f t="shared" si="93"/>
        <v>-1</v>
      </c>
      <c r="E946" s="5">
        <f t="shared" si="94"/>
        <v>-1</v>
      </c>
      <c r="F946" s="5" t="str">
        <f t="shared" si="95"/>
        <v/>
      </c>
      <c r="G946" s="5" t="str">
        <f>IF(INDEX('Afvalgegevens LMA'!$A$1:$BK$1003,RelGegevens!$A946+'Data LMA'!$A$2,RelGegevens!G$2)="","",INDEX('Afvalgegevens LMA'!$A$1:$BK$1003,RelGegevens!$A946+'Data LMA'!$A$2,RelGegevens!G$2))</f>
        <v/>
      </c>
      <c r="H946" s="5" t="str">
        <f>IF(INDEX('Afvalgegevens LMA'!$A$1:$BK$1003,RelGegevens!$A946+'Data LMA'!$A$2,RelGegevens!H$2)="","",INDEX('Afvalgegevens LMA'!$A$1:$BK$1003,RelGegevens!$A946+'Data LMA'!$A$2,RelGegevens!H$2))</f>
        <v/>
      </c>
      <c r="I946" s="5" t="str">
        <f>IF(INDEX('Afvalgegevens LMA'!$A$1:$BK$1003,RelGegevens!$A946+'Data LMA'!$A$2,RelGegevens!I$2)="","",INDEX('Afvalgegevens LMA'!$A$1:$BK$1003,RelGegevens!$A946+'Data LMA'!$A$2,RelGegevens!I$2))</f>
        <v/>
      </c>
      <c r="J946" s="5" t="str">
        <f>IF(INDEX('Afvalgegevens LMA'!$A$1:$BK$1003,RelGegevens!$A946+'Data LMA'!$A$2,RelGegevens!J$2)="","",INDEX('Afvalgegevens LMA'!$A$1:$BK$1003,RelGegevens!$A946+'Data LMA'!$A$2,RelGegevens!J$2))</f>
        <v/>
      </c>
      <c r="K946" s="5" t="str">
        <f>IF(INDEX('Afvalgegevens LMA'!$A$1:$BK$1003,RelGegevens!$A946+'Data LMA'!$A$2,RelGegevens!K$2)="","",INDEX('Afvalgegevens LMA'!$A$1:$BK$1003,RelGegevens!$A946+'Data LMA'!$A$2,RelGegevens!K$2))</f>
        <v/>
      </c>
      <c r="L946" s="5" t="str">
        <f>IF(INDEX('Afvalgegevens LMA'!$A$1:$BK$1003,RelGegevens!$A946+'Data LMA'!$A$2,RelGegevens!L$2)="","",INDEX('Afvalgegevens LMA'!$A$1:$BK$1003,RelGegevens!$A946+'Data LMA'!$A$2,RelGegevens!L$2))</f>
        <v/>
      </c>
      <c r="M946" s="5" t="str">
        <f>IF(INDEX('Afvalgegevens LMA'!$A$1:$BK$1003,RelGegevens!$A946+'Data LMA'!$A$2,RelGegevens!M$2)="","",INDEX('Afvalgegevens LMA'!$A$1:$BK$1003,RelGegevens!$A946+'Data LMA'!$A$2,RelGegevens!M$2))</f>
        <v/>
      </c>
    </row>
    <row r="947" spans="1:13" x14ac:dyDescent="0.25">
      <c r="A947" s="8">
        <f t="shared" si="90"/>
        <v>945</v>
      </c>
      <c r="B947" s="8" t="str">
        <f t="shared" si="91"/>
        <v/>
      </c>
      <c r="C947" s="8" t="str">
        <f t="shared" si="92"/>
        <v/>
      </c>
      <c r="D947" s="5">
        <f t="shared" si="93"/>
        <v>-1</v>
      </c>
      <c r="E947" s="5">
        <f t="shared" si="94"/>
        <v>-1</v>
      </c>
      <c r="F947" s="5" t="str">
        <f t="shared" si="95"/>
        <v/>
      </c>
      <c r="G947" s="5" t="str">
        <f>IF(INDEX('Afvalgegevens LMA'!$A$1:$BK$1003,RelGegevens!$A947+'Data LMA'!$A$2,RelGegevens!G$2)="","",INDEX('Afvalgegevens LMA'!$A$1:$BK$1003,RelGegevens!$A947+'Data LMA'!$A$2,RelGegevens!G$2))</f>
        <v/>
      </c>
      <c r="H947" s="5" t="str">
        <f>IF(INDEX('Afvalgegevens LMA'!$A$1:$BK$1003,RelGegevens!$A947+'Data LMA'!$A$2,RelGegevens!H$2)="","",INDEX('Afvalgegevens LMA'!$A$1:$BK$1003,RelGegevens!$A947+'Data LMA'!$A$2,RelGegevens!H$2))</f>
        <v/>
      </c>
      <c r="I947" s="5" t="str">
        <f>IF(INDEX('Afvalgegevens LMA'!$A$1:$BK$1003,RelGegevens!$A947+'Data LMA'!$A$2,RelGegevens!I$2)="","",INDEX('Afvalgegevens LMA'!$A$1:$BK$1003,RelGegevens!$A947+'Data LMA'!$A$2,RelGegevens!I$2))</f>
        <v/>
      </c>
      <c r="J947" s="5" t="str">
        <f>IF(INDEX('Afvalgegevens LMA'!$A$1:$BK$1003,RelGegevens!$A947+'Data LMA'!$A$2,RelGegevens!J$2)="","",INDEX('Afvalgegevens LMA'!$A$1:$BK$1003,RelGegevens!$A947+'Data LMA'!$A$2,RelGegevens!J$2))</f>
        <v/>
      </c>
      <c r="K947" s="5" t="str">
        <f>IF(INDEX('Afvalgegevens LMA'!$A$1:$BK$1003,RelGegevens!$A947+'Data LMA'!$A$2,RelGegevens!K$2)="","",INDEX('Afvalgegevens LMA'!$A$1:$BK$1003,RelGegevens!$A947+'Data LMA'!$A$2,RelGegevens!K$2))</f>
        <v/>
      </c>
      <c r="L947" s="5" t="str">
        <f>IF(INDEX('Afvalgegevens LMA'!$A$1:$BK$1003,RelGegevens!$A947+'Data LMA'!$A$2,RelGegevens!L$2)="","",INDEX('Afvalgegevens LMA'!$A$1:$BK$1003,RelGegevens!$A947+'Data LMA'!$A$2,RelGegevens!L$2))</f>
        <v/>
      </c>
      <c r="M947" s="5" t="str">
        <f>IF(INDEX('Afvalgegevens LMA'!$A$1:$BK$1003,RelGegevens!$A947+'Data LMA'!$A$2,RelGegevens!M$2)="","",INDEX('Afvalgegevens LMA'!$A$1:$BK$1003,RelGegevens!$A947+'Data LMA'!$A$2,RelGegevens!M$2))</f>
        <v/>
      </c>
    </row>
    <row r="948" spans="1:13" x14ac:dyDescent="0.25">
      <c r="A948" s="8">
        <f t="shared" si="90"/>
        <v>946</v>
      </c>
      <c r="B948" s="8" t="str">
        <f t="shared" si="91"/>
        <v/>
      </c>
      <c r="C948" s="8" t="str">
        <f t="shared" si="92"/>
        <v/>
      </c>
      <c r="D948" s="5">
        <f t="shared" si="93"/>
        <v>-1</v>
      </c>
      <c r="E948" s="5">
        <f t="shared" si="94"/>
        <v>-1</v>
      </c>
      <c r="F948" s="5" t="str">
        <f t="shared" si="95"/>
        <v/>
      </c>
      <c r="G948" s="5" t="str">
        <f>IF(INDEX('Afvalgegevens LMA'!$A$1:$BK$1003,RelGegevens!$A948+'Data LMA'!$A$2,RelGegevens!G$2)="","",INDEX('Afvalgegevens LMA'!$A$1:$BK$1003,RelGegevens!$A948+'Data LMA'!$A$2,RelGegevens!G$2))</f>
        <v/>
      </c>
      <c r="H948" s="5" t="str">
        <f>IF(INDEX('Afvalgegevens LMA'!$A$1:$BK$1003,RelGegevens!$A948+'Data LMA'!$A$2,RelGegevens!H$2)="","",INDEX('Afvalgegevens LMA'!$A$1:$BK$1003,RelGegevens!$A948+'Data LMA'!$A$2,RelGegevens!H$2))</f>
        <v/>
      </c>
      <c r="I948" s="5" t="str">
        <f>IF(INDEX('Afvalgegevens LMA'!$A$1:$BK$1003,RelGegevens!$A948+'Data LMA'!$A$2,RelGegevens!I$2)="","",INDEX('Afvalgegevens LMA'!$A$1:$BK$1003,RelGegevens!$A948+'Data LMA'!$A$2,RelGegevens!I$2))</f>
        <v/>
      </c>
      <c r="J948" s="5" t="str">
        <f>IF(INDEX('Afvalgegevens LMA'!$A$1:$BK$1003,RelGegevens!$A948+'Data LMA'!$A$2,RelGegevens!J$2)="","",INDEX('Afvalgegevens LMA'!$A$1:$BK$1003,RelGegevens!$A948+'Data LMA'!$A$2,RelGegevens!J$2))</f>
        <v/>
      </c>
      <c r="K948" s="5" t="str">
        <f>IF(INDEX('Afvalgegevens LMA'!$A$1:$BK$1003,RelGegevens!$A948+'Data LMA'!$A$2,RelGegevens!K$2)="","",INDEX('Afvalgegevens LMA'!$A$1:$BK$1003,RelGegevens!$A948+'Data LMA'!$A$2,RelGegevens!K$2))</f>
        <v/>
      </c>
      <c r="L948" s="5" t="str">
        <f>IF(INDEX('Afvalgegevens LMA'!$A$1:$BK$1003,RelGegevens!$A948+'Data LMA'!$A$2,RelGegevens!L$2)="","",INDEX('Afvalgegevens LMA'!$A$1:$BK$1003,RelGegevens!$A948+'Data LMA'!$A$2,RelGegevens!L$2))</f>
        <v/>
      </c>
      <c r="M948" s="5" t="str">
        <f>IF(INDEX('Afvalgegevens LMA'!$A$1:$BK$1003,RelGegevens!$A948+'Data LMA'!$A$2,RelGegevens!M$2)="","",INDEX('Afvalgegevens LMA'!$A$1:$BK$1003,RelGegevens!$A948+'Data LMA'!$A$2,RelGegevens!M$2))</f>
        <v/>
      </c>
    </row>
    <row r="949" spans="1:13" x14ac:dyDescent="0.25">
      <c r="A949" s="8">
        <f t="shared" si="90"/>
        <v>947</v>
      </c>
      <c r="B949" s="8" t="str">
        <f t="shared" si="91"/>
        <v/>
      </c>
      <c r="C949" s="8" t="str">
        <f t="shared" si="92"/>
        <v/>
      </c>
      <c r="D949" s="5">
        <f t="shared" si="93"/>
        <v>-1</v>
      </c>
      <c r="E949" s="5">
        <f t="shared" si="94"/>
        <v>-1</v>
      </c>
      <c r="F949" s="5" t="str">
        <f t="shared" si="95"/>
        <v/>
      </c>
      <c r="G949" s="5" t="str">
        <f>IF(INDEX('Afvalgegevens LMA'!$A$1:$BK$1003,RelGegevens!$A949+'Data LMA'!$A$2,RelGegevens!G$2)="","",INDEX('Afvalgegevens LMA'!$A$1:$BK$1003,RelGegevens!$A949+'Data LMA'!$A$2,RelGegevens!G$2))</f>
        <v/>
      </c>
      <c r="H949" s="5" t="str">
        <f>IF(INDEX('Afvalgegevens LMA'!$A$1:$BK$1003,RelGegevens!$A949+'Data LMA'!$A$2,RelGegevens!H$2)="","",INDEX('Afvalgegevens LMA'!$A$1:$BK$1003,RelGegevens!$A949+'Data LMA'!$A$2,RelGegevens!H$2))</f>
        <v/>
      </c>
      <c r="I949" s="5" t="str">
        <f>IF(INDEX('Afvalgegevens LMA'!$A$1:$BK$1003,RelGegevens!$A949+'Data LMA'!$A$2,RelGegevens!I$2)="","",INDEX('Afvalgegevens LMA'!$A$1:$BK$1003,RelGegevens!$A949+'Data LMA'!$A$2,RelGegevens!I$2))</f>
        <v/>
      </c>
      <c r="J949" s="5" t="str">
        <f>IF(INDEX('Afvalgegevens LMA'!$A$1:$BK$1003,RelGegevens!$A949+'Data LMA'!$A$2,RelGegevens!J$2)="","",INDEX('Afvalgegevens LMA'!$A$1:$BK$1003,RelGegevens!$A949+'Data LMA'!$A$2,RelGegevens!J$2))</f>
        <v/>
      </c>
      <c r="K949" s="5" t="str">
        <f>IF(INDEX('Afvalgegevens LMA'!$A$1:$BK$1003,RelGegevens!$A949+'Data LMA'!$A$2,RelGegevens!K$2)="","",INDEX('Afvalgegevens LMA'!$A$1:$BK$1003,RelGegevens!$A949+'Data LMA'!$A$2,RelGegevens!K$2))</f>
        <v/>
      </c>
      <c r="L949" s="5" t="str">
        <f>IF(INDEX('Afvalgegevens LMA'!$A$1:$BK$1003,RelGegevens!$A949+'Data LMA'!$A$2,RelGegevens!L$2)="","",INDEX('Afvalgegevens LMA'!$A$1:$BK$1003,RelGegevens!$A949+'Data LMA'!$A$2,RelGegevens!L$2))</f>
        <v/>
      </c>
      <c r="M949" s="5" t="str">
        <f>IF(INDEX('Afvalgegevens LMA'!$A$1:$BK$1003,RelGegevens!$A949+'Data LMA'!$A$2,RelGegevens!M$2)="","",INDEX('Afvalgegevens LMA'!$A$1:$BK$1003,RelGegevens!$A949+'Data LMA'!$A$2,RelGegevens!M$2))</f>
        <v/>
      </c>
    </row>
    <row r="950" spans="1:13" x14ac:dyDescent="0.25">
      <c r="A950" s="8">
        <f t="shared" si="90"/>
        <v>948</v>
      </c>
      <c r="B950" s="8" t="str">
        <f t="shared" si="91"/>
        <v/>
      </c>
      <c r="C950" s="8" t="str">
        <f t="shared" si="92"/>
        <v/>
      </c>
      <c r="D950" s="5">
        <f t="shared" si="93"/>
        <v>-1</v>
      </c>
      <c r="E950" s="5">
        <f t="shared" si="94"/>
        <v>-1</v>
      </c>
      <c r="F950" s="5" t="str">
        <f t="shared" si="95"/>
        <v/>
      </c>
      <c r="G950" s="5" t="str">
        <f>IF(INDEX('Afvalgegevens LMA'!$A$1:$BK$1003,RelGegevens!$A950+'Data LMA'!$A$2,RelGegevens!G$2)="","",INDEX('Afvalgegevens LMA'!$A$1:$BK$1003,RelGegevens!$A950+'Data LMA'!$A$2,RelGegevens!G$2))</f>
        <v/>
      </c>
      <c r="H950" s="5" t="str">
        <f>IF(INDEX('Afvalgegevens LMA'!$A$1:$BK$1003,RelGegevens!$A950+'Data LMA'!$A$2,RelGegevens!H$2)="","",INDEX('Afvalgegevens LMA'!$A$1:$BK$1003,RelGegevens!$A950+'Data LMA'!$A$2,RelGegevens!H$2))</f>
        <v/>
      </c>
      <c r="I950" s="5" t="str">
        <f>IF(INDEX('Afvalgegevens LMA'!$A$1:$BK$1003,RelGegevens!$A950+'Data LMA'!$A$2,RelGegevens!I$2)="","",INDEX('Afvalgegevens LMA'!$A$1:$BK$1003,RelGegevens!$A950+'Data LMA'!$A$2,RelGegevens!I$2))</f>
        <v/>
      </c>
      <c r="J950" s="5" t="str">
        <f>IF(INDEX('Afvalgegevens LMA'!$A$1:$BK$1003,RelGegevens!$A950+'Data LMA'!$A$2,RelGegevens!J$2)="","",INDEX('Afvalgegevens LMA'!$A$1:$BK$1003,RelGegevens!$A950+'Data LMA'!$A$2,RelGegevens!J$2))</f>
        <v/>
      </c>
      <c r="K950" s="5" t="str">
        <f>IF(INDEX('Afvalgegevens LMA'!$A$1:$BK$1003,RelGegevens!$A950+'Data LMA'!$A$2,RelGegevens!K$2)="","",INDEX('Afvalgegevens LMA'!$A$1:$BK$1003,RelGegevens!$A950+'Data LMA'!$A$2,RelGegevens!K$2))</f>
        <v/>
      </c>
      <c r="L950" s="5" t="str">
        <f>IF(INDEX('Afvalgegevens LMA'!$A$1:$BK$1003,RelGegevens!$A950+'Data LMA'!$A$2,RelGegevens!L$2)="","",INDEX('Afvalgegevens LMA'!$A$1:$BK$1003,RelGegevens!$A950+'Data LMA'!$A$2,RelGegevens!L$2))</f>
        <v/>
      </c>
      <c r="M950" s="5" t="str">
        <f>IF(INDEX('Afvalgegevens LMA'!$A$1:$BK$1003,RelGegevens!$A950+'Data LMA'!$A$2,RelGegevens!M$2)="","",INDEX('Afvalgegevens LMA'!$A$1:$BK$1003,RelGegevens!$A950+'Data LMA'!$A$2,RelGegevens!M$2))</f>
        <v/>
      </c>
    </row>
    <row r="951" spans="1:13" x14ac:dyDescent="0.25">
      <c r="A951" s="8">
        <f t="shared" si="90"/>
        <v>949</v>
      </c>
      <c r="B951" s="8" t="str">
        <f t="shared" si="91"/>
        <v/>
      </c>
      <c r="C951" s="8" t="str">
        <f t="shared" si="92"/>
        <v/>
      </c>
      <c r="D951" s="5">
        <f t="shared" si="93"/>
        <v>-1</v>
      </c>
      <c r="E951" s="5">
        <f t="shared" si="94"/>
        <v>-1</v>
      </c>
      <c r="F951" s="5" t="str">
        <f t="shared" si="95"/>
        <v/>
      </c>
      <c r="G951" s="5" t="str">
        <f>IF(INDEX('Afvalgegevens LMA'!$A$1:$BK$1003,RelGegevens!$A951+'Data LMA'!$A$2,RelGegevens!G$2)="","",INDEX('Afvalgegevens LMA'!$A$1:$BK$1003,RelGegevens!$A951+'Data LMA'!$A$2,RelGegevens!G$2))</f>
        <v/>
      </c>
      <c r="H951" s="5" t="str">
        <f>IF(INDEX('Afvalgegevens LMA'!$A$1:$BK$1003,RelGegevens!$A951+'Data LMA'!$A$2,RelGegevens!H$2)="","",INDEX('Afvalgegevens LMA'!$A$1:$BK$1003,RelGegevens!$A951+'Data LMA'!$A$2,RelGegevens!H$2))</f>
        <v/>
      </c>
      <c r="I951" s="5" t="str">
        <f>IF(INDEX('Afvalgegevens LMA'!$A$1:$BK$1003,RelGegevens!$A951+'Data LMA'!$A$2,RelGegevens!I$2)="","",INDEX('Afvalgegevens LMA'!$A$1:$BK$1003,RelGegevens!$A951+'Data LMA'!$A$2,RelGegevens!I$2))</f>
        <v/>
      </c>
      <c r="J951" s="5" t="str">
        <f>IF(INDEX('Afvalgegevens LMA'!$A$1:$BK$1003,RelGegevens!$A951+'Data LMA'!$A$2,RelGegevens!J$2)="","",INDEX('Afvalgegevens LMA'!$A$1:$BK$1003,RelGegevens!$A951+'Data LMA'!$A$2,RelGegevens!J$2))</f>
        <v/>
      </c>
      <c r="K951" s="5" t="str">
        <f>IF(INDEX('Afvalgegevens LMA'!$A$1:$BK$1003,RelGegevens!$A951+'Data LMA'!$A$2,RelGegevens!K$2)="","",INDEX('Afvalgegevens LMA'!$A$1:$BK$1003,RelGegevens!$A951+'Data LMA'!$A$2,RelGegevens!K$2))</f>
        <v/>
      </c>
      <c r="L951" s="5" t="str">
        <f>IF(INDEX('Afvalgegevens LMA'!$A$1:$BK$1003,RelGegevens!$A951+'Data LMA'!$A$2,RelGegevens!L$2)="","",INDEX('Afvalgegevens LMA'!$A$1:$BK$1003,RelGegevens!$A951+'Data LMA'!$A$2,RelGegevens!L$2))</f>
        <v/>
      </c>
      <c r="M951" s="5" t="str">
        <f>IF(INDEX('Afvalgegevens LMA'!$A$1:$BK$1003,RelGegevens!$A951+'Data LMA'!$A$2,RelGegevens!M$2)="","",INDEX('Afvalgegevens LMA'!$A$1:$BK$1003,RelGegevens!$A951+'Data LMA'!$A$2,RelGegevens!M$2))</f>
        <v/>
      </c>
    </row>
    <row r="952" spans="1:13" x14ac:dyDescent="0.25">
      <c r="A952" s="8">
        <f t="shared" si="90"/>
        <v>950</v>
      </c>
      <c r="B952" s="8" t="str">
        <f t="shared" si="91"/>
        <v/>
      </c>
      <c r="C952" s="8" t="str">
        <f t="shared" si="92"/>
        <v/>
      </c>
      <c r="D952" s="5">
        <f t="shared" si="93"/>
        <v>-1</v>
      </c>
      <c r="E952" s="5">
        <f t="shared" si="94"/>
        <v>-1</v>
      </c>
      <c r="F952" s="5" t="str">
        <f t="shared" si="95"/>
        <v/>
      </c>
      <c r="G952" s="5" t="str">
        <f>IF(INDEX('Afvalgegevens LMA'!$A$1:$BK$1003,RelGegevens!$A952+'Data LMA'!$A$2,RelGegevens!G$2)="","",INDEX('Afvalgegevens LMA'!$A$1:$BK$1003,RelGegevens!$A952+'Data LMA'!$A$2,RelGegevens!G$2))</f>
        <v/>
      </c>
      <c r="H952" s="5" t="str">
        <f>IF(INDEX('Afvalgegevens LMA'!$A$1:$BK$1003,RelGegevens!$A952+'Data LMA'!$A$2,RelGegevens!H$2)="","",INDEX('Afvalgegevens LMA'!$A$1:$BK$1003,RelGegevens!$A952+'Data LMA'!$A$2,RelGegevens!H$2))</f>
        <v/>
      </c>
      <c r="I952" s="5" t="str">
        <f>IF(INDEX('Afvalgegevens LMA'!$A$1:$BK$1003,RelGegevens!$A952+'Data LMA'!$A$2,RelGegevens!I$2)="","",INDEX('Afvalgegevens LMA'!$A$1:$BK$1003,RelGegevens!$A952+'Data LMA'!$A$2,RelGegevens!I$2))</f>
        <v/>
      </c>
      <c r="J952" s="5" t="str">
        <f>IF(INDEX('Afvalgegevens LMA'!$A$1:$BK$1003,RelGegevens!$A952+'Data LMA'!$A$2,RelGegevens!J$2)="","",INDEX('Afvalgegevens LMA'!$A$1:$BK$1003,RelGegevens!$A952+'Data LMA'!$A$2,RelGegevens!J$2))</f>
        <v/>
      </c>
      <c r="K952" s="5" t="str">
        <f>IF(INDEX('Afvalgegevens LMA'!$A$1:$BK$1003,RelGegevens!$A952+'Data LMA'!$A$2,RelGegevens!K$2)="","",INDEX('Afvalgegevens LMA'!$A$1:$BK$1003,RelGegevens!$A952+'Data LMA'!$A$2,RelGegevens!K$2))</f>
        <v/>
      </c>
      <c r="L952" s="5" t="str">
        <f>IF(INDEX('Afvalgegevens LMA'!$A$1:$BK$1003,RelGegevens!$A952+'Data LMA'!$A$2,RelGegevens!L$2)="","",INDEX('Afvalgegevens LMA'!$A$1:$BK$1003,RelGegevens!$A952+'Data LMA'!$A$2,RelGegevens!L$2))</f>
        <v/>
      </c>
      <c r="M952" s="5" t="str">
        <f>IF(INDEX('Afvalgegevens LMA'!$A$1:$BK$1003,RelGegevens!$A952+'Data LMA'!$A$2,RelGegevens!M$2)="","",INDEX('Afvalgegevens LMA'!$A$1:$BK$1003,RelGegevens!$A952+'Data LMA'!$A$2,RelGegevens!M$2))</f>
        <v/>
      </c>
    </row>
    <row r="953" spans="1:13" x14ac:dyDescent="0.25">
      <c r="A953" s="8">
        <f t="shared" si="90"/>
        <v>951</v>
      </c>
      <c r="B953" s="8" t="str">
        <f t="shared" si="91"/>
        <v/>
      </c>
      <c r="C953" s="8" t="str">
        <f t="shared" si="92"/>
        <v/>
      </c>
      <c r="D953" s="5">
        <f t="shared" si="93"/>
        <v>-1</v>
      </c>
      <c r="E953" s="5">
        <f t="shared" si="94"/>
        <v>-1</v>
      </c>
      <c r="F953" s="5" t="str">
        <f t="shared" si="95"/>
        <v/>
      </c>
      <c r="G953" s="5" t="str">
        <f>IF(INDEX('Afvalgegevens LMA'!$A$1:$BK$1003,RelGegevens!$A953+'Data LMA'!$A$2,RelGegevens!G$2)="","",INDEX('Afvalgegevens LMA'!$A$1:$BK$1003,RelGegevens!$A953+'Data LMA'!$A$2,RelGegevens!G$2))</f>
        <v/>
      </c>
      <c r="H953" s="5" t="str">
        <f>IF(INDEX('Afvalgegevens LMA'!$A$1:$BK$1003,RelGegevens!$A953+'Data LMA'!$A$2,RelGegevens!H$2)="","",INDEX('Afvalgegevens LMA'!$A$1:$BK$1003,RelGegevens!$A953+'Data LMA'!$A$2,RelGegevens!H$2))</f>
        <v/>
      </c>
      <c r="I953" s="5" t="str">
        <f>IF(INDEX('Afvalgegevens LMA'!$A$1:$BK$1003,RelGegevens!$A953+'Data LMA'!$A$2,RelGegevens!I$2)="","",INDEX('Afvalgegevens LMA'!$A$1:$BK$1003,RelGegevens!$A953+'Data LMA'!$A$2,RelGegevens!I$2))</f>
        <v/>
      </c>
      <c r="J953" s="5" t="str">
        <f>IF(INDEX('Afvalgegevens LMA'!$A$1:$BK$1003,RelGegevens!$A953+'Data LMA'!$A$2,RelGegevens!J$2)="","",INDEX('Afvalgegevens LMA'!$A$1:$BK$1003,RelGegevens!$A953+'Data LMA'!$A$2,RelGegevens!J$2))</f>
        <v/>
      </c>
      <c r="K953" s="5" t="str">
        <f>IF(INDEX('Afvalgegevens LMA'!$A$1:$BK$1003,RelGegevens!$A953+'Data LMA'!$A$2,RelGegevens!K$2)="","",INDEX('Afvalgegevens LMA'!$A$1:$BK$1003,RelGegevens!$A953+'Data LMA'!$A$2,RelGegevens!K$2))</f>
        <v/>
      </c>
      <c r="L953" s="5" t="str">
        <f>IF(INDEX('Afvalgegevens LMA'!$A$1:$BK$1003,RelGegevens!$A953+'Data LMA'!$A$2,RelGegevens!L$2)="","",INDEX('Afvalgegevens LMA'!$A$1:$BK$1003,RelGegevens!$A953+'Data LMA'!$A$2,RelGegevens!L$2))</f>
        <v/>
      </c>
      <c r="M953" s="5" t="str">
        <f>IF(INDEX('Afvalgegevens LMA'!$A$1:$BK$1003,RelGegevens!$A953+'Data LMA'!$A$2,RelGegevens!M$2)="","",INDEX('Afvalgegevens LMA'!$A$1:$BK$1003,RelGegevens!$A953+'Data LMA'!$A$2,RelGegevens!M$2))</f>
        <v/>
      </c>
    </row>
    <row r="954" spans="1:13" x14ac:dyDescent="0.25">
      <c r="A954" s="8">
        <f t="shared" si="90"/>
        <v>952</v>
      </c>
      <c r="B954" s="8" t="str">
        <f t="shared" si="91"/>
        <v/>
      </c>
      <c r="C954" s="8" t="str">
        <f t="shared" si="92"/>
        <v/>
      </c>
      <c r="D954" s="5">
        <f t="shared" si="93"/>
        <v>-1</v>
      </c>
      <c r="E954" s="5">
        <f t="shared" si="94"/>
        <v>-1</v>
      </c>
      <c r="F954" s="5" t="str">
        <f t="shared" si="95"/>
        <v/>
      </c>
      <c r="G954" s="5" t="str">
        <f>IF(INDEX('Afvalgegevens LMA'!$A$1:$BK$1003,RelGegevens!$A954+'Data LMA'!$A$2,RelGegevens!G$2)="","",INDEX('Afvalgegevens LMA'!$A$1:$BK$1003,RelGegevens!$A954+'Data LMA'!$A$2,RelGegevens!G$2))</f>
        <v/>
      </c>
      <c r="H954" s="5" t="str">
        <f>IF(INDEX('Afvalgegevens LMA'!$A$1:$BK$1003,RelGegevens!$A954+'Data LMA'!$A$2,RelGegevens!H$2)="","",INDEX('Afvalgegevens LMA'!$A$1:$BK$1003,RelGegevens!$A954+'Data LMA'!$A$2,RelGegevens!H$2))</f>
        <v/>
      </c>
      <c r="I954" s="5" t="str">
        <f>IF(INDEX('Afvalgegevens LMA'!$A$1:$BK$1003,RelGegevens!$A954+'Data LMA'!$A$2,RelGegevens!I$2)="","",INDEX('Afvalgegevens LMA'!$A$1:$BK$1003,RelGegevens!$A954+'Data LMA'!$A$2,RelGegevens!I$2))</f>
        <v/>
      </c>
      <c r="J954" s="5" t="str">
        <f>IF(INDEX('Afvalgegevens LMA'!$A$1:$BK$1003,RelGegevens!$A954+'Data LMA'!$A$2,RelGegevens!J$2)="","",INDEX('Afvalgegevens LMA'!$A$1:$BK$1003,RelGegevens!$A954+'Data LMA'!$A$2,RelGegevens!J$2))</f>
        <v/>
      </c>
      <c r="K954" s="5" t="str">
        <f>IF(INDEX('Afvalgegevens LMA'!$A$1:$BK$1003,RelGegevens!$A954+'Data LMA'!$A$2,RelGegevens!K$2)="","",INDEX('Afvalgegevens LMA'!$A$1:$BK$1003,RelGegevens!$A954+'Data LMA'!$A$2,RelGegevens!K$2))</f>
        <v/>
      </c>
      <c r="L954" s="5" t="str">
        <f>IF(INDEX('Afvalgegevens LMA'!$A$1:$BK$1003,RelGegevens!$A954+'Data LMA'!$A$2,RelGegevens!L$2)="","",INDEX('Afvalgegevens LMA'!$A$1:$BK$1003,RelGegevens!$A954+'Data LMA'!$A$2,RelGegevens!L$2))</f>
        <v/>
      </c>
      <c r="M954" s="5" t="str">
        <f>IF(INDEX('Afvalgegevens LMA'!$A$1:$BK$1003,RelGegevens!$A954+'Data LMA'!$A$2,RelGegevens!M$2)="","",INDEX('Afvalgegevens LMA'!$A$1:$BK$1003,RelGegevens!$A954+'Data LMA'!$A$2,RelGegevens!M$2))</f>
        <v/>
      </c>
    </row>
    <row r="955" spans="1:13" x14ac:dyDescent="0.25">
      <c r="A955" s="8">
        <f t="shared" si="90"/>
        <v>953</v>
      </c>
      <c r="B955" s="8" t="str">
        <f t="shared" si="91"/>
        <v/>
      </c>
      <c r="C955" s="8" t="str">
        <f t="shared" si="92"/>
        <v/>
      </c>
      <c r="D955" s="5">
        <f t="shared" si="93"/>
        <v>-1</v>
      </c>
      <c r="E955" s="5">
        <f t="shared" si="94"/>
        <v>-1</v>
      </c>
      <c r="F955" s="5" t="str">
        <f t="shared" si="95"/>
        <v/>
      </c>
      <c r="G955" s="5" t="str">
        <f>IF(INDEX('Afvalgegevens LMA'!$A$1:$BK$1003,RelGegevens!$A955+'Data LMA'!$A$2,RelGegevens!G$2)="","",INDEX('Afvalgegevens LMA'!$A$1:$BK$1003,RelGegevens!$A955+'Data LMA'!$A$2,RelGegevens!G$2))</f>
        <v/>
      </c>
      <c r="H955" s="5" t="str">
        <f>IF(INDEX('Afvalgegevens LMA'!$A$1:$BK$1003,RelGegevens!$A955+'Data LMA'!$A$2,RelGegevens!H$2)="","",INDEX('Afvalgegevens LMA'!$A$1:$BK$1003,RelGegevens!$A955+'Data LMA'!$A$2,RelGegevens!H$2))</f>
        <v/>
      </c>
      <c r="I955" s="5" t="str">
        <f>IF(INDEX('Afvalgegevens LMA'!$A$1:$BK$1003,RelGegevens!$A955+'Data LMA'!$A$2,RelGegevens!I$2)="","",INDEX('Afvalgegevens LMA'!$A$1:$BK$1003,RelGegevens!$A955+'Data LMA'!$A$2,RelGegevens!I$2))</f>
        <v/>
      </c>
      <c r="J955" s="5" t="str">
        <f>IF(INDEX('Afvalgegevens LMA'!$A$1:$BK$1003,RelGegevens!$A955+'Data LMA'!$A$2,RelGegevens!J$2)="","",INDEX('Afvalgegevens LMA'!$A$1:$BK$1003,RelGegevens!$A955+'Data LMA'!$A$2,RelGegevens!J$2))</f>
        <v/>
      </c>
      <c r="K955" s="5" t="str">
        <f>IF(INDEX('Afvalgegevens LMA'!$A$1:$BK$1003,RelGegevens!$A955+'Data LMA'!$A$2,RelGegevens!K$2)="","",INDEX('Afvalgegevens LMA'!$A$1:$BK$1003,RelGegevens!$A955+'Data LMA'!$A$2,RelGegevens!K$2))</f>
        <v/>
      </c>
      <c r="L955" s="5" t="str">
        <f>IF(INDEX('Afvalgegevens LMA'!$A$1:$BK$1003,RelGegevens!$A955+'Data LMA'!$A$2,RelGegevens!L$2)="","",INDEX('Afvalgegevens LMA'!$A$1:$BK$1003,RelGegevens!$A955+'Data LMA'!$A$2,RelGegevens!L$2))</f>
        <v/>
      </c>
      <c r="M955" s="5" t="str">
        <f>IF(INDEX('Afvalgegevens LMA'!$A$1:$BK$1003,RelGegevens!$A955+'Data LMA'!$A$2,RelGegevens!M$2)="","",INDEX('Afvalgegevens LMA'!$A$1:$BK$1003,RelGegevens!$A955+'Data LMA'!$A$2,RelGegevens!M$2))</f>
        <v/>
      </c>
    </row>
    <row r="956" spans="1:13" x14ac:dyDescent="0.25">
      <c r="A956" s="8">
        <f t="shared" si="90"/>
        <v>954</v>
      </c>
      <c r="B956" s="8" t="str">
        <f t="shared" si="91"/>
        <v/>
      </c>
      <c r="C956" s="8" t="str">
        <f t="shared" si="92"/>
        <v/>
      </c>
      <c r="D956" s="5">
        <f t="shared" si="93"/>
        <v>-1</v>
      </c>
      <c r="E956" s="5">
        <f t="shared" si="94"/>
        <v>-1</v>
      </c>
      <c r="F956" s="5" t="str">
        <f t="shared" si="95"/>
        <v/>
      </c>
      <c r="G956" s="5" t="str">
        <f>IF(INDEX('Afvalgegevens LMA'!$A$1:$BK$1003,RelGegevens!$A956+'Data LMA'!$A$2,RelGegevens!G$2)="","",INDEX('Afvalgegevens LMA'!$A$1:$BK$1003,RelGegevens!$A956+'Data LMA'!$A$2,RelGegevens!G$2))</f>
        <v/>
      </c>
      <c r="H956" s="5" t="str">
        <f>IF(INDEX('Afvalgegevens LMA'!$A$1:$BK$1003,RelGegevens!$A956+'Data LMA'!$A$2,RelGegevens!H$2)="","",INDEX('Afvalgegevens LMA'!$A$1:$BK$1003,RelGegevens!$A956+'Data LMA'!$A$2,RelGegevens!H$2))</f>
        <v/>
      </c>
      <c r="I956" s="5" t="str">
        <f>IF(INDEX('Afvalgegevens LMA'!$A$1:$BK$1003,RelGegevens!$A956+'Data LMA'!$A$2,RelGegevens!I$2)="","",INDEX('Afvalgegevens LMA'!$A$1:$BK$1003,RelGegevens!$A956+'Data LMA'!$A$2,RelGegevens!I$2))</f>
        <v/>
      </c>
      <c r="J956" s="5" t="str">
        <f>IF(INDEX('Afvalgegevens LMA'!$A$1:$BK$1003,RelGegevens!$A956+'Data LMA'!$A$2,RelGegevens!J$2)="","",INDEX('Afvalgegevens LMA'!$A$1:$BK$1003,RelGegevens!$A956+'Data LMA'!$A$2,RelGegevens!J$2))</f>
        <v/>
      </c>
      <c r="K956" s="5" t="str">
        <f>IF(INDEX('Afvalgegevens LMA'!$A$1:$BK$1003,RelGegevens!$A956+'Data LMA'!$A$2,RelGegevens!K$2)="","",INDEX('Afvalgegevens LMA'!$A$1:$BK$1003,RelGegevens!$A956+'Data LMA'!$A$2,RelGegevens!K$2))</f>
        <v/>
      </c>
      <c r="L956" s="5" t="str">
        <f>IF(INDEX('Afvalgegevens LMA'!$A$1:$BK$1003,RelGegevens!$A956+'Data LMA'!$A$2,RelGegevens!L$2)="","",INDEX('Afvalgegevens LMA'!$A$1:$BK$1003,RelGegevens!$A956+'Data LMA'!$A$2,RelGegevens!L$2))</f>
        <v/>
      </c>
      <c r="M956" s="5" t="str">
        <f>IF(INDEX('Afvalgegevens LMA'!$A$1:$BK$1003,RelGegevens!$A956+'Data LMA'!$A$2,RelGegevens!M$2)="","",INDEX('Afvalgegevens LMA'!$A$1:$BK$1003,RelGegevens!$A956+'Data LMA'!$A$2,RelGegevens!M$2))</f>
        <v/>
      </c>
    </row>
    <row r="957" spans="1:13" x14ac:dyDescent="0.25">
      <c r="A957" s="8">
        <f t="shared" si="90"/>
        <v>955</v>
      </c>
      <c r="B957" s="8" t="str">
        <f t="shared" si="91"/>
        <v/>
      </c>
      <c r="C957" s="8" t="str">
        <f t="shared" si="92"/>
        <v/>
      </c>
      <c r="D957" s="5">
        <f t="shared" si="93"/>
        <v>-1</v>
      </c>
      <c r="E957" s="5">
        <f t="shared" si="94"/>
        <v>-1</v>
      </c>
      <c r="F957" s="5" t="str">
        <f t="shared" si="95"/>
        <v/>
      </c>
      <c r="G957" s="5" t="str">
        <f>IF(INDEX('Afvalgegevens LMA'!$A$1:$BK$1003,RelGegevens!$A957+'Data LMA'!$A$2,RelGegevens!G$2)="","",INDEX('Afvalgegevens LMA'!$A$1:$BK$1003,RelGegevens!$A957+'Data LMA'!$A$2,RelGegevens!G$2))</f>
        <v/>
      </c>
      <c r="H957" s="5" t="str">
        <f>IF(INDEX('Afvalgegevens LMA'!$A$1:$BK$1003,RelGegevens!$A957+'Data LMA'!$A$2,RelGegevens!H$2)="","",INDEX('Afvalgegevens LMA'!$A$1:$BK$1003,RelGegevens!$A957+'Data LMA'!$A$2,RelGegevens!H$2))</f>
        <v/>
      </c>
      <c r="I957" s="5" t="str">
        <f>IF(INDEX('Afvalgegevens LMA'!$A$1:$BK$1003,RelGegevens!$A957+'Data LMA'!$A$2,RelGegevens!I$2)="","",INDEX('Afvalgegevens LMA'!$A$1:$BK$1003,RelGegevens!$A957+'Data LMA'!$A$2,RelGegevens!I$2))</f>
        <v/>
      </c>
      <c r="J957" s="5" t="str">
        <f>IF(INDEX('Afvalgegevens LMA'!$A$1:$BK$1003,RelGegevens!$A957+'Data LMA'!$A$2,RelGegevens!J$2)="","",INDEX('Afvalgegevens LMA'!$A$1:$BK$1003,RelGegevens!$A957+'Data LMA'!$A$2,RelGegevens!J$2))</f>
        <v/>
      </c>
      <c r="K957" s="5" t="str">
        <f>IF(INDEX('Afvalgegevens LMA'!$A$1:$BK$1003,RelGegevens!$A957+'Data LMA'!$A$2,RelGegevens!K$2)="","",INDEX('Afvalgegevens LMA'!$A$1:$BK$1003,RelGegevens!$A957+'Data LMA'!$A$2,RelGegevens!K$2))</f>
        <v/>
      </c>
      <c r="L957" s="5" t="str">
        <f>IF(INDEX('Afvalgegevens LMA'!$A$1:$BK$1003,RelGegevens!$A957+'Data LMA'!$A$2,RelGegevens!L$2)="","",INDEX('Afvalgegevens LMA'!$A$1:$BK$1003,RelGegevens!$A957+'Data LMA'!$A$2,RelGegevens!L$2))</f>
        <v/>
      </c>
      <c r="M957" s="5" t="str">
        <f>IF(INDEX('Afvalgegevens LMA'!$A$1:$BK$1003,RelGegevens!$A957+'Data LMA'!$A$2,RelGegevens!M$2)="","",INDEX('Afvalgegevens LMA'!$A$1:$BK$1003,RelGegevens!$A957+'Data LMA'!$A$2,RelGegevens!M$2))</f>
        <v/>
      </c>
    </row>
    <row r="958" spans="1:13" x14ac:dyDescent="0.25">
      <c r="A958" s="8">
        <f t="shared" si="90"/>
        <v>956</v>
      </c>
      <c r="B958" s="8" t="str">
        <f t="shared" si="91"/>
        <v/>
      </c>
      <c r="C958" s="8" t="str">
        <f t="shared" si="92"/>
        <v/>
      </c>
      <c r="D958" s="5">
        <f t="shared" si="93"/>
        <v>-1</v>
      </c>
      <c r="E958" s="5">
        <f t="shared" si="94"/>
        <v>-1</v>
      </c>
      <c r="F958" s="5" t="str">
        <f t="shared" si="95"/>
        <v/>
      </c>
      <c r="G958" s="5" t="str">
        <f>IF(INDEX('Afvalgegevens LMA'!$A$1:$BK$1003,RelGegevens!$A958+'Data LMA'!$A$2,RelGegevens!G$2)="","",INDEX('Afvalgegevens LMA'!$A$1:$BK$1003,RelGegevens!$A958+'Data LMA'!$A$2,RelGegevens!G$2))</f>
        <v/>
      </c>
      <c r="H958" s="5" t="str">
        <f>IF(INDEX('Afvalgegevens LMA'!$A$1:$BK$1003,RelGegevens!$A958+'Data LMA'!$A$2,RelGegevens!H$2)="","",INDEX('Afvalgegevens LMA'!$A$1:$BK$1003,RelGegevens!$A958+'Data LMA'!$A$2,RelGegevens!H$2))</f>
        <v/>
      </c>
      <c r="I958" s="5" t="str">
        <f>IF(INDEX('Afvalgegevens LMA'!$A$1:$BK$1003,RelGegevens!$A958+'Data LMA'!$A$2,RelGegevens!I$2)="","",INDEX('Afvalgegevens LMA'!$A$1:$BK$1003,RelGegevens!$A958+'Data LMA'!$A$2,RelGegevens!I$2))</f>
        <v/>
      </c>
      <c r="J958" s="5" t="str">
        <f>IF(INDEX('Afvalgegevens LMA'!$A$1:$BK$1003,RelGegevens!$A958+'Data LMA'!$A$2,RelGegevens!J$2)="","",INDEX('Afvalgegevens LMA'!$A$1:$BK$1003,RelGegevens!$A958+'Data LMA'!$A$2,RelGegevens!J$2))</f>
        <v/>
      </c>
      <c r="K958" s="5" t="str">
        <f>IF(INDEX('Afvalgegevens LMA'!$A$1:$BK$1003,RelGegevens!$A958+'Data LMA'!$A$2,RelGegevens!K$2)="","",INDEX('Afvalgegevens LMA'!$A$1:$BK$1003,RelGegevens!$A958+'Data LMA'!$A$2,RelGegevens!K$2))</f>
        <v/>
      </c>
      <c r="L958" s="5" t="str">
        <f>IF(INDEX('Afvalgegevens LMA'!$A$1:$BK$1003,RelGegevens!$A958+'Data LMA'!$A$2,RelGegevens!L$2)="","",INDEX('Afvalgegevens LMA'!$A$1:$BK$1003,RelGegevens!$A958+'Data LMA'!$A$2,RelGegevens!L$2))</f>
        <v/>
      </c>
      <c r="M958" s="5" t="str">
        <f>IF(INDEX('Afvalgegevens LMA'!$A$1:$BK$1003,RelGegevens!$A958+'Data LMA'!$A$2,RelGegevens!M$2)="","",INDEX('Afvalgegevens LMA'!$A$1:$BK$1003,RelGegevens!$A958+'Data LMA'!$A$2,RelGegevens!M$2))</f>
        <v/>
      </c>
    </row>
    <row r="959" spans="1:13" x14ac:dyDescent="0.25">
      <c r="A959" s="8">
        <f t="shared" si="90"/>
        <v>957</v>
      </c>
      <c r="B959" s="8" t="str">
        <f t="shared" si="91"/>
        <v/>
      </c>
      <c r="C959" s="8" t="str">
        <f t="shared" si="92"/>
        <v/>
      </c>
      <c r="D959" s="5">
        <f t="shared" si="93"/>
        <v>-1</v>
      </c>
      <c r="E959" s="5">
        <f t="shared" si="94"/>
        <v>-1</v>
      </c>
      <c r="F959" s="5" t="str">
        <f t="shared" si="95"/>
        <v/>
      </c>
      <c r="G959" s="5" t="str">
        <f>IF(INDEX('Afvalgegevens LMA'!$A$1:$BK$1003,RelGegevens!$A959+'Data LMA'!$A$2,RelGegevens!G$2)="","",INDEX('Afvalgegevens LMA'!$A$1:$BK$1003,RelGegevens!$A959+'Data LMA'!$A$2,RelGegevens!G$2))</f>
        <v/>
      </c>
      <c r="H959" s="5" t="str">
        <f>IF(INDEX('Afvalgegevens LMA'!$A$1:$BK$1003,RelGegevens!$A959+'Data LMA'!$A$2,RelGegevens!H$2)="","",INDEX('Afvalgegevens LMA'!$A$1:$BK$1003,RelGegevens!$A959+'Data LMA'!$A$2,RelGegevens!H$2))</f>
        <v/>
      </c>
      <c r="I959" s="5" t="str">
        <f>IF(INDEX('Afvalgegevens LMA'!$A$1:$BK$1003,RelGegevens!$A959+'Data LMA'!$A$2,RelGegevens!I$2)="","",INDEX('Afvalgegevens LMA'!$A$1:$BK$1003,RelGegevens!$A959+'Data LMA'!$A$2,RelGegevens!I$2))</f>
        <v/>
      </c>
      <c r="J959" s="5" t="str">
        <f>IF(INDEX('Afvalgegevens LMA'!$A$1:$BK$1003,RelGegevens!$A959+'Data LMA'!$A$2,RelGegevens!J$2)="","",INDEX('Afvalgegevens LMA'!$A$1:$BK$1003,RelGegevens!$A959+'Data LMA'!$A$2,RelGegevens!J$2))</f>
        <v/>
      </c>
      <c r="K959" s="5" t="str">
        <f>IF(INDEX('Afvalgegevens LMA'!$A$1:$BK$1003,RelGegevens!$A959+'Data LMA'!$A$2,RelGegevens!K$2)="","",INDEX('Afvalgegevens LMA'!$A$1:$BK$1003,RelGegevens!$A959+'Data LMA'!$A$2,RelGegevens!K$2))</f>
        <v/>
      </c>
      <c r="L959" s="5" t="str">
        <f>IF(INDEX('Afvalgegevens LMA'!$A$1:$BK$1003,RelGegevens!$A959+'Data LMA'!$A$2,RelGegevens!L$2)="","",INDEX('Afvalgegevens LMA'!$A$1:$BK$1003,RelGegevens!$A959+'Data LMA'!$A$2,RelGegevens!L$2))</f>
        <v/>
      </c>
      <c r="M959" s="5" t="str">
        <f>IF(INDEX('Afvalgegevens LMA'!$A$1:$BK$1003,RelGegevens!$A959+'Data LMA'!$A$2,RelGegevens!M$2)="","",INDEX('Afvalgegevens LMA'!$A$1:$BK$1003,RelGegevens!$A959+'Data LMA'!$A$2,RelGegevens!M$2))</f>
        <v/>
      </c>
    </row>
    <row r="960" spans="1:13" x14ac:dyDescent="0.25">
      <c r="A960" s="8">
        <f t="shared" si="90"/>
        <v>958</v>
      </c>
      <c r="B960" s="8" t="str">
        <f t="shared" si="91"/>
        <v/>
      </c>
      <c r="C960" s="8" t="str">
        <f t="shared" si="92"/>
        <v/>
      </c>
      <c r="D960" s="5">
        <f t="shared" si="93"/>
        <v>-1</v>
      </c>
      <c r="E960" s="5">
        <f t="shared" si="94"/>
        <v>-1</v>
      </c>
      <c r="F960" s="5" t="str">
        <f t="shared" si="95"/>
        <v/>
      </c>
      <c r="G960" s="5" t="str">
        <f>IF(INDEX('Afvalgegevens LMA'!$A$1:$BK$1003,RelGegevens!$A960+'Data LMA'!$A$2,RelGegevens!G$2)="","",INDEX('Afvalgegevens LMA'!$A$1:$BK$1003,RelGegevens!$A960+'Data LMA'!$A$2,RelGegevens!G$2))</f>
        <v/>
      </c>
      <c r="H960" s="5" t="str">
        <f>IF(INDEX('Afvalgegevens LMA'!$A$1:$BK$1003,RelGegevens!$A960+'Data LMA'!$A$2,RelGegevens!H$2)="","",INDEX('Afvalgegevens LMA'!$A$1:$BK$1003,RelGegevens!$A960+'Data LMA'!$A$2,RelGegevens!H$2))</f>
        <v/>
      </c>
      <c r="I960" s="5" t="str">
        <f>IF(INDEX('Afvalgegevens LMA'!$A$1:$BK$1003,RelGegevens!$A960+'Data LMA'!$A$2,RelGegevens!I$2)="","",INDEX('Afvalgegevens LMA'!$A$1:$BK$1003,RelGegevens!$A960+'Data LMA'!$A$2,RelGegevens!I$2))</f>
        <v/>
      </c>
      <c r="J960" s="5" t="str">
        <f>IF(INDEX('Afvalgegevens LMA'!$A$1:$BK$1003,RelGegevens!$A960+'Data LMA'!$A$2,RelGegevens!J$2)="","",INDEX('Afvalgegevens LMA'!$A$1:$BK$1003,RelGegevens!$A960+'Data LMA'!$A$2,RelGegevens!J$2))</f>
        <v/>
      </c>
      <c r="K960" s="5" t="str">
        <f>IF(INDEX('Afvalgegevens LMA'!$A$1:$BK$1003,RelGegevens!$A960+'Data LMA'!$A$2,RelGegevens!K$2)="","",INDEX('Afvalgegevens LMA'!$A$1:$BK$1003,RelGegevens!$A960+'Data LMA'!$A$2,RelGegevens!K$2))</f>
        <v/>
      </c>
      <c r="L960" s="5" t="str">
        <f>IF(INDEX('Afvalgegevens LMA'!$A$1:$BK$1003,RelGegevens!$A960+'Data LMA'!$A$2,RelGegevens!L$2)="","",INDEX('Afvalgegevens LMA'!$A$1:$BK$1003,RelGegevens!$A960+'Data LMA'!$A$2,RelGegevens!L$2))</f>
        <v/>
      </c>
      <c r="M960" s="5" t="str">
        <f>IF(INDEX('Afvalgegevens LMA'!$A$1:$BK$1003,RelGegevens!$A960+'Data LMA'!$A$2,RelGegevens!M$2)="","",INDEX('Afvalgegevens LMA'!$A$1:$BK$1003,RelGegevens!$A960+'Data LMA'!$A$2,RelGegevens!M$2))</f>
        <v/>
      </c>
    </row>
    <row r="961" spans="1:13" x14ac:dyDescent="0.25">
      <c r="A961" s="8">
        <f t="shared" si="90"/>
        <v>959</v>
      </c>
      <c r="B961" s="8" t="str">
        <f t="shared" si="91"/>
        <v/>
      </c>
      <c r="C961" s="8" t="str">
        <f t="shared" si="92"/>
        <v/>
      </c>
      <c r="D961" s="5">
        <f t="shared" si="93"/>
        <v>-1</v>
      </c>
      <c r="E961" s="5">
        <f t="shared" si="94"/>
        <v>-1</v>
      </c>
      <c r="F961" s="5" t="str">
        <f t="shared" si="95"/>
        <v/>
      </c>
      <c r="G961" s="5" t="str">
        <f>IF(INDEX('Afvalgegevens LMA'!$A$1:$BK$1003,RelGegevens!$A961+'Data LMA'!$A$2,RelGegevens!G$2)="","",INDEX('Afvalgegevens LMA'!$A$1:$BK$1003,RelGegevens!$A961+'Data LMA'!$A$2,RelGegevens!G$2))</f>
        <v/>
      </c>
      <c r="H961" s="5" t="str">
        <f>IF(INDEX('Afvalgegevens LMA'!$A$1:$BK$1003,RelGegevens!$A961+'Data LMA'!$A$2,RelGegevens!H$2)="","",INDEX('Afvalgegevens LMA'!$A$1:$BK$1003,RelGegevens!$A961+'Data LMA'!$A$2,RelGegevens!H$2))</f>
        <v/>
      </c>
      <c r="I961" s="5" t="str">
        <f>IF(INDEX('Afvalgegevens LMA'!$A$1:$BK$1003,RelGegevens!$A961+'Data LMA'!$A$2,RelGegevens!I$2)="","",INDEX('Afvalgegevens LMA'!$A$1:$BK$1003,RelGegevens!$A961+'Data LMA'!$A$2,RelGegevens!I$2))</f>
        <v/>
      </c>
      <c r="J961" s="5" t="str">
        <f>IF(INDEX('Afvalgegevens LMA'!$A$1:$BK$1003,RelGegevens!$A961+'Data LMA'!$A$2,RelGegevens!J$2)="","",INDEX('Afvalgegevens LMA'!$A$1:$BK$1003,RelGegevens!$A961+'Data LMA'!$A$2,RelGegevens!J$2))</f>
        <v/>
      </c>
      <c r="K961" s="5" t="str">
        <f>IF(INDEX('Afvalgegevens LMA'!$A$1:$BK$1003,RelGegevens!$A961+'Data LMA'!$A$2,RelGegevens!K$2)="","",INDEX('Afvalgegevens LMA'!$A$1:$BK$1003,RelGegevens!$A961+'Data LMA'!$A$2,RelGegevens!K$2))</f>
        <v/>
      </c>
      <c r="L961" s="5" t="str">
        <f>IF(INDEX('Afvalgegevens LMA'!$A$1:$BK$1003,RelGegevens!$A961+'Data LMA'!$A$2,RelGegevens!L$2)="","",INDEX('Afvalgegevens LMA'!$A$1:$BK$1003,RelGegevens!$A961+'Data LMA'!$A$2,RelGegevens!L$2))</f>
        <v/>
      </c>
      <c r="M961" s="5" t="str">
        <f>IF(INDEX('Afvalgegevens LMA'!$A$1:$BK$1003,RelGegevens!$A961+'Data LMA'!$A$2,RelGegevens!M$2)="","",INDEX('Afvalgegevens LMA'!$A$1:$BK$1003,RelGegevens!$A961+'Data LMA'!$A$2,RelGegevens!M$2))</f>
        <v/>
      </c>
    </row>
    <row r="962" spans="1:13" x14ac:dyDescent="0.25">
      <c r="A962" s="8">
        <f t="shared" si="90"/>
        <v>960</v>
      </c>
      <c r="B962" s="8" t="str">
        <f t="shared" si="91"/>
        <v/>
      </c>
      <c r="C962" s="8" t="str">
        <f t="shared" si="92"/>
        <v/>
      </c>
      <c r="D962" s="5">
        <f t="shared" si="93"/>
        <v>-1</v>
      </c>
      <c r="E962" s="5">
        <f t="shared" si="94"/>
        <v>-1</v>
      </c>
      <c r="F962" s="5" t="str">
        <f t="shared" si="95"/>
        <v/>
      </c>
      <c r="G962" s="5" t="str">
        <f>IF(INDEX('Afvalgegevens LMA'!$A$1:$BK$1003,RelGegevens!$A962+'Data LMA'!$A$2,RelGegevens!G$2)="","",INDEX('Afvalgegevens LMA'!$A$1:$BK$1003,RelGegevens!$A962+'Data LMA'!$A$2,RelGegevens!G$2))</f>
        <v/>
      </c>
      <c r="H962" s="5" t="str">
        <f>IF(INDEX('Afvalgegevens LMA'!$A$1:$BK$1003,RelGegevens!$A962+'Data LMA'!$A$2,RelGegevens!H$2)="","",INDEX('Afvalgegevens LMA'!$A$1:$BK$1003,RelGegevens!$A962+'Data LMA'!$A$2,RelGegevens!H$2))</f>
        <v/>
      </c>
      <c r="I962" s="5" t="str">
        <f>IF(INDEX('Afvalgegevens LMA'!$A$1:$BK$1003,RelGegevens!$A962+'Data LMA'!$A$2,RelGegevens!I$2)="","",INDEX('Afvalgegevens LMA'!$A$1:$BK$1003,RelGegevens!$A962+'Data LMA'!$A$2,RelGegevens!I$2))</f>
        <v/>
      </c>
      <c r="J962" s="5" t="str">
        <f>IF(INDEX('Afvalgegevens LMA'!$A$1:$BK$1003,RelGegevens!$A962+'Data LMA'!$A$2,RelGegevens!J$2)="","",INDEX('Afvalgegevens LMA'!$A$1:$BK$1003,RelGegevens!$A962+'Data LMA'!$A$2,RelGegevens!J$2))</f>
        <v/>
      </c>
      <c r="K962" s="5" t="str">
        <f>IF(INDEX('Afvalgegevens LMA'!$A$1:$BK$1003,RelGegevens!$A962+'Data LMA'!$A$2,RelGegevens!K$2)="","",INDEX('Afvalgegevens LMA'!$A$1:$BK$1003,RelGegevens!$A962+'Data LMA'!$A$2,RelGegevens!K$2))</f>
        <v/>
      </c>
      <c r="L962" s="5" t="str">
        <f>IF(INDEX('Afvalgegevens LMA'!$A$1:$BK$1003,RelGegevens!$A962+'Data LMA'!$A$2,RelGegevens!L$2)="","",INDEX('Afvalgegevens LMA'!$A$1:$BK$1003,RelGegevens!$A962+'Data LMA'!$A$2,RelGegevens!L$2))</f>
        <v/>
      </c>
      <c r="M962" s="5" t="str">
        <f>IF(INDEX('Afvalgegevens LMA'!$A$1:$BK$1003,RelGegevens!$A962+'Data LMA'!$A$2,RelGegevens!M$2)="","",INDEX('Afvalgegevens LMA'!$A$1:$BK$1003,RelGegevens!$A962+'Data LMA'!$A$2,RelGegevens!M$2))</f>
        <v/>
      </c>
    </row>
    <row r="963" spans="1:13" x14ac:dyDescent="0.25">
      <c r="A963" s="8">
        <f t="shared" si="90"/>
        <v>961</v>
      </c>
      <c r="B963" s="8" t="str">
        <f t="shared" si="91"/>
        <v/>
      </c>
      <c r="C963" s="8" t="str">
        <f t="shared" si="92"/>
        <v/>
      </c>
      <c r="D963" s="5">
        <f t="shared" si="93"/>
        <v>-1</v>
      </c>
      <c r="E963" s="5">
        <f t="shared" si="94"/>
        <v>-1</v>
      </c>
      <c r="F963" s="5" t="str">
        <f t="shared" si="95"/>
        <v/>
      </c>
      <c r="G963" s="5" t="str">
        <f>IF(INDEX('Afvalgegevens LMA'!$A$1:$BK$1003,RelGegevens!$A963+'Data LMA'!$A$2,RelGegevens!G$2)="","",INDEX('Afvalgegevens LMA'!$A$1:$BK$1003,RelGegevens!$A963+'Data LMA'!$A$2,RelGegevens!G$2))</f>
        <v/>
      </c>
      <c r="H963" s="5" t="str">
        <f>IF(INDEX('Afvalgegevens LMA'!$A$1:$BK$1003,RelGegevens!$A963+'Data LMA'!$A$2,RelGegevens!H$2)="","",INDEX('Afvalgegevens LMA'!$A$1:$BK$1003,RelGegevens!$A963+'Data LMA'!$A$2,RelGegevens!H$2))</f>
        <v/>
      </c>
      <c r="I963" s="5" t="str">
        <f>IF(INDEX('Afvalgegevens LMA'!$A$1:$BK$1003,RelGegevens!$A963+'Data LMA'!$A$2,RelGegevens!I$2)="","",INDEX('Afvalgegevens LMA'!$A$1:$BK$1003,RelGegevens!$A963+'Data LMA'!$A$2,RelGegevens!I$2))</f>
        <v/>
      </c>
      <c r="J963" s="5" t="str">
        <f>IF(INDEX('Afvalgegevens LMA'!$A$1:$BK$1003,RelGegevens!$A963+'Data LMA'!$A$2,RelGegevens!J$2)="","",INDEX('Afvalgegevens LMA'!$A$1:$BK$1003,RelGegevens!$A963+'Data LMA'!$A$2,RelGegevens!J$2))</f>
        <v/>
      </c>
      <c r="K963" s="5" t="str">
        <f>IF(INDEX('Afvalgegevens LMA'!$A$1:$BK$1003,RelGegevens!$A963+'Data LMA'!$A$2,RelGegevens!K$2)="","",INDEX('Afvalgegevens LMA'!$A$1:$BK$1003,RelGegevens!$A963+'Data LMA'!$A$2,RelGegevens!K$2))</f>
        <v/>
      </c>
      <c r="L963" s="5" t="str">
        <f>IF(INDEX('Afvalgegevens LMA'!$A$1:$BK$1003,RelGegevens!$A963+'Data LMA'!$A$2,RelGegevens!L$2)="","",INDEX('Afvalgegevens LMA'!$A$1:$BK$1003,RelGegevens!$A963+'Data LMA'!$A$2,RelGegevens!L$2))</f>
        <v/>
      </c>
      <c r="M963" s="5" t="str">
        <f>IF(INDEX('Afvalgegevens LMA'!$A$1:$BK$1003,RelGegevens!$A963+'Data LMA'!$A$2,RelGegevens!M$2)="","",INDEX('Afvalgegevens LMA'!$A$1:$BK$1003,RelGegevens!$A963+'Data LMA'!$A$2,RelGegevens!M$2))</f>
        <v/>
      </c>
    </row>
    <row r="964" spans="1:13" x14ac:dyDescent="0.25">
      <c r="A964" s="8">
        <f t="shared" si="90"/>
        <v>962</v>
      </c>
      <c r="B964" s="8" t="str">
        <f t="shared" si="91"/>
        <v/>
      </c>
      <c r="C964" s="8" t="str">
        <f t="shared" si="92"/>
        <v/>
      </c>
      <c r="D964" s="5">
        <f t="shared" si="93"/>
        <v>-1</v>
      </c>
      <c r="E964" s="5">
        <f t="shared" si="94"/>
        <v>-1</v>
      </c>
      <c r="F964" s="5" t="str">
        <f t="shared" si="95"/>
        <v/>
      </c>
      <c r="G964" s="5" t="str">
        <f>IF(INDEX('Afvalgegevens LMA'!$A$1:$BK$1003,RelGegevens!$A964+'Data LMA'!$A$2,RelGegevens!G$2)="","",INDEX('Afvalgegevens LMA'!$A$1:$BK$1003,RelGegevens!$A964+'Data LMA'!$A$2,RelGegevens!G$2))</f>
        <v/>
      </c>
      <c r="H964" s="5" t="str">
        <f>IF(INDEX('Afvalgegevens LMA'!$A$1:$BK$1003,RelGegevens!$A964+'Data LMA'!$A$2,RelGegevens!H$2)="","",INDEX('Afvalgegevens LMA'!$A$1:$BK$1003,RelGegevens!$A964+'Data LMA'!$A$2,RelGegevens!H$2))</f>
        <v/>
      </c>
      <c r="I964" s="5" t="str">
        <f>IF(INDEX('Afvalgegevens LMA'!$A$1:$BK$1003,RelGegevens!$A964+'Data LMA'!$A$2,RelGegevens!I$2)="","",INDEX('Afvalgegevens LMA'!$A$1:$BK$1003,RelGegevens!$A964+'Data LMA'!$A$2,RelGegevens!I$2))</f>
        <v/>
      </c>
      <c r="J964" s="5" t="str">
        <f>IF(INDEX('Afvalgegevens LMA'!$A$1:$BK$1003,RelGegevens!$A964+'Data LMA'!$A$2,RelGegevens!J$2)="","",INDEX('Afvalgegevens LMA'!$A$1:$BK$1003,RelGegevens!$A964+'Data LMA'!$A$2,RelGegevens!J$2))</f>
        <v/>
      </c>
      <c r="K964" s="5" t="str">
        <f>IF(INDEX('Afvalgegevens LMA'!$A$1:$BK$1003,RelGegevens!$A964+'Data LMA'!$A$2,RelGegevens!K$2)="","",INDEX('Afvalgegevens LMA'!$A$1:$BK$1003,RelGegevens!$A964+'Data LMA'!$A$2,RelGegevens!K$2))</f>
        <v/>
      </c>
      <c r="L964" s="5" t="str">
        <f>IF(INDEX('Afvalgegevens LMA'!$A$1:$BK$1003,RelGegevens!$A964+'Data LMA'!$A$2,RelGegevens!L$2)="","",INDEX('Afvalgegevens LMA'!$A$1:$BK$1003,RelGegevens!$A964+'Data LMA'!$A$2,RelGegevens!L$2))</f>
        <v/>
      </c>
      <c r="M964" s="5" t="str">
        <f>IF(INDEX('Afvalgegevens LMA'!$A$1:$BK$1003,RelGegevens!$A964+'Data LMA'!$A$2,RelGegevens!M$2)="","",INDEX('Afvalgegevens LMA'!$A$1:$BK$1003,RelGegevens!$A964+'Data LMA'!$A$2,RelGegevens!M$2))</f>
        <v/>
      </c>
    </row>
    <row r="965" spans="1:13" x14ac:dyDescent="0.25">
      <c r="A965" s="8">
        <f t="shared" si="90"/>
        <v>963</v>
      </c>
      <c r="B965" s="8" t="str">
        <f t="shared" si="91"/>
        <v/>
      </c>
      <c r="C965" s="8" t="str">
        <f t="shared" si="92"/>
        <v/>
      </c>
      <c r="D965" s="5">
        <f t="shared" si="93"/>
        <v>-1</v>
      </c>
      <c r="E965" s="5">
        <f t="shared" si="94"/>
        <v>-1</v>
      </c>
      <c r="F965" s="5" t="str">
        <f t="shared" si="95"/>
        <v/>
      </c>
      <c r="G965" s="5" t="str">
        <f>IF(INDEX('Afvalgegevens LMA'!$A$1:$BK$1003,RelGegevens!$A965+'Data LMA'!$A$2,RelGegevens!G$2)="","",INDEX('Afvalgegevens LMA'!$A$1:$BK$1003,RelGegevens!$A965+'Data LMA'!$A$2,RelGegevens!G$2))</f>
        <v/>
      </c>
      <c r="H965" s="5" t="str">
        <f>IF(INDEX('Afvalgegevens LMA'!$A$1:$BK$1003,RelGegevens!$A965+'Data LMA'!$A$2,RelGegevens!H$2)="","",INDEX('Afvalgegevens LMA'!$A$1:$BK$1003,RelGegevens!$A965+'Data LMA'!$A$2,RelGegevens!H$2))</f>
        <v/>
      </c>
      <c r="I965" s="5" t="str">
        <f>IF(INDEX('Afvalgegevens LMA'!$A$1:$BK$1003,RelGegevens!$A965+'Data LMA'!$A$2,RelGegevens!I$2)="","",INDEX('Afvalgegevens LMA'!$A$1:$BK$1003,RelGegevens!$A965+'Data LMA'!$A$2,RelGegevens!I$2))</f>
        <v/>
      </c>
      <c r="J965" s="5" t="str">
        <f>IF(INDEX('Afvalgegevens LMA'!$A$1:$BK$1003,RelGegevens!$A965+'Data LMA'!$A$2,RelGegevens!J$2)="","",INDEX('Afvalgegevens LMA'!$A$1:$BK$1003,RelGegevens!$A965+'Data LMA'!$A$2,RelGegevens!J$2))</f>
        <v/>
      </c>
      <c r="K965" s="5" t="str">
        <f>IF(INDEX('Afvalgegevens LMA'!$A$1:$BK$1003,RelGegevens!$A965+'Data LMA'!$A$2,RelGegevens!K$2)="","",INDEX('Afvalgegevens LMA'!$A$1:$BK$1003,RelGegevens!$A965+'Data LMA'!$A$2,RelGegevens!K$2))</f>
        <v/>
      </c>
      <c r="L965" s="5" t="str">
        <f>IF(INDEX('Afvalgegevens LMA'!$A$1:$BK$1003,RelGegevens!$A965+'Data LMA'!$A$2,RelGegevens!L$2)="","",INDEX('Afvalgegevens LMA'!$A$1:$BK$1003,RelGegevens!$A965+'Data LMA'!$A$2,RelGegevens!L$2))</f>
        <v/>
      </c>
      <c r="M965" s="5" t="str">
        <f>IF(INDEX('Afvalgegevens LMA'!$A$1:$BK$1003,RelGegevens!$A965+'Data LMA'!$A$2,RelGegevens!M$2)="","",INDEX('Afvalgegevens LMA'!$A$1:$BK$1003,RelGegevens!$A965+'Data LMA'!$A$2,RelGegevens!M$2))</f>
        <v/>
      </c>
    </row>
    <row r="966" spans="1:13" x14ac:dyDescent="0.25">
      <c r="A966" s="8">
        <f t="shared" si="90"/>
        <v>964</v>
      </c>
      <c r="B966" s="8" t="str">
        <f t="shared" si="91"/>
        <v/>
      </c>
      <c r="C966" s="8" t="str">
        <f t="shared" si="92"/>
        <v/>
      </c>
      <c r="D966" s="5">
        <f t="shared" si="93"/>
        <v>-1</v>
      </c>
      <c r="E966" s="5">
        <f t="shared" si="94"/>
        <v>-1</v>
      </c>
      <c r="F966" s="5" t="str">
        <f t="shared" si="95"/>
        <v/>
      </c>
      <c r="G966" s="5" t="str">
        <f>IF(INDEX('Afvalgegevens LMA'!$A$1:$BK$1003,RelGegevens!$A966+'Data LMA'!$A$2,RelGegevens!G$2)="","",INDEX('Afvalgegevens LMA'!$A$1:$BK$1003,RelGegevens!$A966+'Data LMA'!$A$2,RelGegevens!G$2))</f>
        <v/>
      </c>
      <c r="H966" s="5" t="str">
        <f>IF(INDEX('Afvalgegevens LMA'!$A$1:$BK$1003,RelGegevens!$A966+'Data LMA'!$A$2,RelGegevens!H$2)="","",INDEX('Afvalgegevens LMA'!$A$1:$BK$1003,RelGegevens!$A966+'Data LMA'!$A$2,RelGegevens!H$2))</f>
        <v/>
      </c>
      <c r="I966" s="5" t="str">
        <f>IF(INDEX('Afvalgegevens LMA'!$A$1:$BK$1003,RelGegevens!$A966+'Data LMA'!$A$2,RelGegevens!I$2)="","",INDEX('Afvalgegevens LMA'!$A$1:$BK$1003,RelGegevens!$A966+'Data LMA'!$A$2,RelGegevens!I$2))</f>
        <v/>
      </c>
      <c r="J966" s="5" t="str">
        <f>IF(INDEX('Afvalgegevens LMA'!$A$1:$BK$1003,RelGegevens!$A966+'Data LMA'!$A$2,RelGegevens!J$2)="","",INDEX('Afvalgegevens LMA'!$A$1:$BK$1003,RelGegevens!$A966+'Data LMA'!$A$2,RelGegevens!J$2))</f>
        <v/>
      </c>
      <c r="K966" s="5" t="str">
        <f>IF(INDEX('Afvalgegevens LMA'!$A$1:$BK$1003,RelGegevens!$A966+'Data LMA'!$A$2,RelGegevens!K$2)="","",INDEX('Afvalgegevens LMA'!$A$1:$BK$1003,RelGegevens!$A966+'Data LMA'!$A$2,RelGegevens!K$2))</f>
        <v/>
      </c>
      <c r="L966" s="5" t="str">
        <f>IF(INDEX('Afvalgegevens LMA'!$A$1:$BK$1003,RelGegevens!$A966+'Data LMA'!$A$2,RelGegevens!L$2)="","",INDEX('Afvalgegevens LMA'!$A$1:$BK$1003,RelGegevens!$A966+'Data LMA'!$A$2,RelGegevens!L$2))</f>
        <v/>
      </c>
      <c r="M966" s="5" t="str">
        <f>IF(INDEX('Afvalgegevens LMA'!$A$1:$BK$1003,RelGegevens!$A966+'Data LMA'!$A$2,RelGegevens!M$2)="","",INDEX('Afvalgegevens LMA'!$A$1:$BK$1003,RelGegevens!$A966+'Data LMA'!$A$2,RelGegevens!M$2))</f>
        <v/>
      </c>
    </row>
    <row r="967" spans="1:13" x14ac:dyDescent="0.25">
      <c r="A967" s="8">
        <f t="shared" si="90"/>
        <v>965</v>
      </c>
      <c r="B967" s="8" t="str">
        <f t="shared" si="91"/>
        <v/>
      </c>
      <c r="C967" s="8" t="str">
        <f t="shared" si="92"/>
        <v/>
      </c>
      <c r="D967" s="5">
        <f t="shared" si="93"/>
        <v>-1</v>
      </c>
      <c r="E967" s="5">
        <f t="shared" si="94"/>
        <v>-1</v>
      </c>
      <c r="F967" s="5" t="str">
        <f t="shared" si="95"/>
        <v/>
      </c>
      <c r="G967" s="5" t="str">
        <f>IF(INDEX('Afvalgegevens LMA'!$A$1:$BK$1003,RelGegevens!$A967+'Data LMA'!$A$2,RelGegevens!G$2)="","",INDEX('Afvalgegevens LMA'!$A$1:$BK$1003,RelGegevens!$A967+'Data LMA'!$A$2,RelGegevens!G$2))</f>
        <v/>
      </c>
      <c r="H967" s="5" t="str">
        <f>IF(INDEX('Afvalgegevens LMA'!$A$1:$BK$1003,RelGegevens!$A967+'Data LMA'!$A$2,RelGegevens!H$2)="","",INDEX('Afvalgegevens LMA'!$A$1:$BK$1003,RelGegevens!$A967+'Data LMA'!$A$2,RelGegevens!H$2))</f>
        <v/>
      </c>
      <c r="I967" s="5" t="str">
        <f>IF(INDEX('Afvalgegevens LMA'!$A$1:$BK$1003,RelGegevens!$A967+'Data LMA'!$A$2,RelGegevens!I$2)="","",INDEX('Afvalgegevens LMA'!$A$1:$BK$1003,RelGegevens!$A967+'Data LMA'!$A$2,RelGegevens!I$2))</f>
        <v/>
      </c>
      <c r="J967" s="5" t="str">
        <f>IF(INDEX('Afvalgegevens LMA'!$A$1:$BK$1003,RelGegevens!$A967+'Data LMA'!$A$2,RelGegevens!J$2)="","",INDEX('Afvalgegevens LMA'!$A$1:$BK$1003,RelGegevens!$A967+'Data LMA'!$A$2,RelGegevens!J$2))</f>
        <v/>
      </c>
      <c r="K967" s="5" t="str">
        <f>IF(INDEX('Afvalgegevens LMA'!$A$1:$BK$1003,RelGegevens!$A967+'Data LMA'!$A$2,RelGegevens!K$2)="","",INDEX('Afvalgegevens LMA'!$A$1:$BK$1003,RelGegevens!$A967+'Data LMA'!$A$2,RelGegevens!K$2))</f>
        <v/>
      </c>
      <c r="L967" s="5" t="str">
        <f>IF(INDEX('Afvalgegevens LMA'!$A$1:$BK$1003,RelGegevens!$A967+'Data LMA'!$A$2,RelGegevens!L$2)="","",INDEX('Afvalgegevens LMA'!$A$1:$BK$1003,RelGegevens!$A967+'Data LMA'!$A$2,RelGegevens!L$2))</f>
        <v/>
      </c>
      <c r="M967" s="5" t="str">
        <f>IF(INDEX('Afvalgegevens LMA'!$A$1:$BK$1003,RelGegevens!$A967+'Data LMA'!$A$2,RelGegevens!M$2)="","",INDEX('Afvalgegevens LMA'!$A$1:$BK$1003,RelGegevens!$A967+'Data LMA'!$A$2,RelGegevens!M$2))</f>
        <v/>
      </c>
    </row>
    <row r="968" spans="1:13" x14ac:dyDescent="0.25">
      <c r="A968" s="8">
        <f t="shared" si="90"/>
        <v>966</v>
      </c>
      <c r="B968" s="8" t="str">
        <f t="shared" si="91"/>
        <v/>
      </c>
      <c r="C968" s="8" t="str">
        <f t="shared" si="92"/>
        <v/>
      </c>
      <c r="D968" s="5">
        <f t="shared" si="93"/>
        <v>-1</v>
      </c>
      <c r="E968" s="5">
        <f t="shared" si="94"/>
        <v>-1</v>
      </c>
      <c r="F968" s="5" t="str">
        <f t="shared" si="95"/>
        <v/>
      </c>
      <c r="G968" s="5" t="str">
        <f>IF(INDEX('Afvalgegevens LMA'!$A$1:$BK$1003,RelGegevens!$A968+'Data LMA'!$A$2,RelGegevens!G$2)="","",INDEX('Afvalgegevens LMA'!$A$1:$BK$1003,RelGegevens!$A968+'Data LMA'!$A$2,RelGegevens!G$2))</f>
        <v/>
      </c>
      <c r="H968" s="5" t="str">
        <f>IF(INDEX('Afvalgegevens LMA'!$A$1:$BK$1003,RelGegevens!$A968+'Data LMA'!$A$2,RelGegevens!H$2)="","",INDEX('Afvalgegevens LMA'!$A$1:$BK$1003,RelGegevens!$A968+'Data LMA'!$A$2,RelGegevens!H$2))</f>
        <v/>
      </c>
      <c r="I968" s="5" t="str">
        <f>IF(INDEX('Afvalgegevens LMA'!$A$1:$BK$1003,RelGegevens!$A968+'Data LMA'!$A$2,RelGegevens!I$2)="","",INDEX('Afvalgegevens LMA'!$A$1:$BK$1003,RelGegevens!$A968+'Data LMA'!$A$2,RelGegevens!I$2))</f>
        <v/>
      </c>
      <c r="J968" s="5" t="str">
        <f>IF(INDEX('Afvalgegevens LMA'!$A$1:$BK$1003,RelGegevens!$A968+'Data LMA'!$A$2,RelGegevens!J$2)="","",INDEX('Afvalgegevens LMA'!$A$1:$BK$1003,RelGegevens!$A968+'Data LMA'!$A$2,RelGegevens!J$2))</f>
        <v/>
      </c>
      <c r="K968" s="5" t="str">
        <f>IF(INDEX('Afvalgegevens LMA'!$A$1:$BK$1003,RelGegevens!$A968+'Data LMA'!$A$2,RelGegevens!K$2)="","",INDEX('Afvalgegevens LMA'!$A$1:$BK$1003,RelGegevens!$A968+'Data LMA'!$A$2,RelGegevens!K$2))</f>
        <v/>
      </c>
      <c r="L968" s="5" t="str">
        <f>IF(INDEX('Afvalgegevens LMA'!$A$1:$BK$1003,RelGegevens!$A968+'Data LMA'!$A$2,RelGegevens!L$2)="","",INDEX('Afvalgegevens LMA'!$A$1:$BK$1003,RelGegevens!$A968+'Data LMA'!$A$2,RelGegevens!L$2))</f>
        <v/>
      </c>
      <c r="M968" s="5" t="str">
        <f>IF(INDEX('Afvalgegevens LMA'!$A$1:$BK$1003,RelGegevens!$A968+'Data LMA'!$A$2,RelGegevens!M$2)="","",INDEX('Afvalgegevens LMA'!$A$1:$BK$1003,RelGegevens!$A968+'Data LMA'!$A$2,RelGegevens!M$2))</f>
        <v/>
      </c>
    </row>
    <row r="969" spans="1:13" x14ac:dyDescent="0.25">
      <c r="A969" s="8">
        <f t="shared" si="90"/>
        <v>967</v>
      </c>
      <c r="B969" s="8" t="str">
        <f t="shared" si="91"/>
        <v/>
      </c>
      <c r="C969" s="8" t="str">
        <f t="shared" si="92"/>
        <v/>
      </c>
      <c r="D969" s="5">
        <f t="shared" si="93"/>
        <v>-1</v>
      </c>
      <c r="E969" s="5">
        <f t="shared" si="94"/>
        <v>-1</v>
      </c>
      <c r="F969" s="5" t="str">
        <f t="shared" si="95"/>
        <v/>
      </c>
      <c r="G969" s="5" t="str">
        <f>IF(INDEX('Afvalgegevens LMA'!$A$1:$BK$1003,RelGegevens!$A969+'Data LMA'!$A$2,RelGegevens!G$2)="","",INDEX('Afvalgegevens LMA'!$A$1:$BK$1003,RelGegevens!$A969+'Data LMA'!$A$2,RelGegevens!G$2))</f>
        <v/>
      </c>
      <c r="H969" s="5" t="str">
        <f>IF(INDEX('Afvalgegevens LMA'!$A$1:$BK$1003,RelGegevens!$A969+'Data LMA'!$A$2,RelGegevens!H$2)="","",INDEX('Afvalgegevens LMA'!$A$1:$BK$1003,RelGegevens!$A969+'Data LMA'!$A$2,RelGegevens!H$2))</f>
        <v/>
      </c>
      <c r="I969" s="5" t="str">
        <f>IF(INDEX('Afvalgegevens LMA'!$A$1:$BK$1003,RelGegevens!$A969+'Data LMA'!$A$2,RelGegevens!I$2)="","",INDEX('Afvalgegevens LMA'!$A$1:$BK$1003,RelGegevens!$A969+'Data LMA'!$A$2,RelGegevens!I$2))</f>
        <v/>
      </c>
      <c r="J969" s="5" t="str">
        <f>IF(INDEX('Afvalgegevens LMA'!$A$1:$BK$1003,RelGegevens!$A969+'Data LMA'!$A$2,RelGegevens!J$2)="","",INDEX('Afvalgegevens LMA'!$A$1:$BK$1003,RelGegevens!$A969+'Data LMA'!$A$2,RelGegevens!J$2))</f>
        <v/>
      </c>
      <c r="K969" s="5" t="str">
        <f>IF(INDEX('Afvalgegevens LMA'!$A$1:$BK$1003,RelGegevens!$A969+'Data LMA'!$A$2,RelGegevens!K$2)="","",INDEX('Afvalgegevens LMA'!$A$1:$BK$1003,RelGegevens!$A969+'Data LMA'!$A$2,RelGegevens!K$2))</f>
        <v/>
      </c>
      <c r="L969" s="5" t="str">
        <f>IF(INDEX('Afvalgegevens LMA'!$A$1:$BK$1003,RelGegevens!$A969+'Data LMA'!$A$2,RelGegevens!L$2)="","",INDEX('Afvalgegevens LMA'!$A$1:$BK$1003,RelGegevens!$A969+'Data LMA'!$A$2,RelGegevens!L$2))</f>
        <v/>
      </c>
      <c r="M969" s="5" t="str">
        <f>IF(INDEX('Afvalgegevens LMA'!$A$1:$BK$1003,RelGegevens!$A969+'Data LMA'!$A$2,RelGegevens!M$2)="","",INDEX('Afvalgegevens LMA'!$A$1:$BK$1003,RelGegevens!$A969+'Data LMA'!$A$2,RelGegevens!M$2))</f>
        <v/>
      </c>
    </row>
    <row r="970" spans="1:13" x14ac:dyDescent="0.25">
      <c r="A970" s="8">
        <f t="shared" si="90"/>
        <v>968</v>
      </c>
      <c r="B970" s="8" t="str">
        <f t="shared" si="91"/>
        <v/>
      </c>
      <c r="C970" s="8" t="str">
        <f t="shared" si="92"/>
        <v/>
      </c>
      <c r="D970" s="5">
        <f t="shared" si="93"/>
        <v>-1</v>
      </c>
      <c r="E970" s="5">
        <f t="shared" si="94"/>
        <v>-1</v>
      </c>
      <c r="F970" s="5" t="str">
        <f t="shared" si="95"/>
        <v/>
      </c>
      <c r="G970" s="5" t="str">
        <f>IF(INDEX('Afvalgegevens LMA'!$A$1:$BK$1003,RelGegevens!$A970+'Data LMA'!$A$2,RelGegevens!G$2)="","",INDEX('Afvalgegevens LMA'!$A$1:$BK$1003,RelGegevens!$A970+'Data LMA'!$A$2,RelGegevens!G$2))</f>
        <v/>
      </c>
      <c r="H970" s="5" t="str">
        <f>IF(INDEX('Afvalgegevens LMA'!$A$1:$BK$1003,RelGegevens!$A970+'Data LMA'!$A$2,RelGegevens!H$2)="","",INDEX('Afvalgegevens LMA'!$A$1:$BK$1003,RelGegevens!$A970+'Data LMA'!$A$2,RelGegevens!H$2))</f>
        <v/>
      </c>
      <c r="I970" s="5" t="str">
        <f>IF(INDEX('Afvalgegevens LMA'!$A$1:$BK$1003,RelGegevens!$A970+'Data LMA'!$A$2,RelGegevens!I$2)="","",INDEX('Afvalgegevens LMA'!$A$1:$BK$1003,RelGegevens!$A970+'Data LMA'!$A$2,RelGegevens!I$2))</f>
        <v/>
      </c>
      <c r="J970" s="5" t="str">
        <f>IF(INDEX('Afvalgegevens LMA'!$A$1:$BK$1003,RelGegevens!$A970+'Data LMA'!$A$2,RelGegevens!J$2)="","",INDEX('Afvalgegevens LMA'!$A$1:$BK$1003,RelGegevens!$A970+'Data LMA'!$A$2,RelGegevens!J$2))</f>
        <v/>
      </c>
      <c r="K970" s="5" t="str">
        <f>IF(INDEX('Afvalgegevens LMA'!$A$1:$BK$1003,RelGegevens!$A970+'Data LMA'!$A$2,RelGegevens!K$2)="","",INDEX('Afvalgegevens LMA'!$A$1:$BK$1003,RelGegevens!$A970+'Data LMA'!$A$2,RelGegevens!K$2))</f>
        <v/>
      </c>
      <c r="L970" s="5" t="str">
        <f>IF(INDEX('Afvalgegevens LMA'!$A$1:$BK$1003,RelGegevens!$A970+'Data LMA'!$A$2,RelGegevens!L$2)="","",INDEX('Afvalgegevens LMA'!$A$1:$BK$1003,RelGegevens!$A970+'Data LMA'!$A$2,RelGegevens!L$2))</f>
        <v/>
      </c>
      <c r="M970" s="5" t="str">
        <f>IF(INDEX('Afvalgegevens LMA'!$A$1:$BK$1003,RelGegevens!$A970+'Data LMA'!$A$2,RelGegevens!M$2)="","",INDEX('Afvalgegevens LMA'!$A$1:$BK$1003,RelGegevens!$A970+'Data LMA'!$A$2,RelGegevens!M$2))</f>
        <v/>
      </c>
    </row>
    <row r="971" spans="1:13" x14ac:dyDescent="0.25">
      <c r="A971" s="8">
        <f t="shared" si="90"/>
        <v>969</v>
      </c>
      <c r="B971" s="8" t="str">
        <f t="shared" si="91"/>
        <v/>
      </c>
      <c r="C971" s="8" t="str">
        <f t="shared" si="92"/>
        <v/>
      </c>
      <c r="D971" s="5">
        <f t="shared" si="93"/>
        <v>-1</v>
      </c>
      <c r="E971" s="5">
        <f t="shared" si="94"/>
        <v>-1</v>
      </c>
      <c r="F971" s="5" t="str">
        <f t="shared" si="95"/>
        <v/>
      </c>
      <c r="G971" s="5" t="str">
        <f>IF(INDEX('Afvalgegevens LMA'!$A$1:$BK$1003,RelGegevens!$A971+'Data LMA'!$A$2,RelGegevens!G$2)="","",INDEX('Afvalgegevens LMA'!$A$1:$BK$1003,RelGegevens!$A971+'Data LMA'!$A$2,RelGegevens!G$2))</f>
        <v/>
      </c>
      <c r="H971" s="5" t="str">
        <f>IF(INDEX('Afvalgegevens LMA'!$A$1:$BK$1003,RelGegevens!$A971+'Data LMA'!$A$2,RelGegevens!H$2)="","",INDEX('Afvalgegevens LMA'!$A$1:$BK$1003,RelGegevens!$A971+'Data LMA'!$A$2,RelGegevens!H$2))</f>
        <v/>
      </c>
      <c r="I971" s="5" t="str">
        <f>IF(INDEX('Afvalgegevens LMA'!$A$1:$BK$1003,RelGegevens!$A971+'Data LMA'!$A$2,RelGegevens!I$2)="","",INDEX('Afvalgegevens LMA'!$A$1:$BK$1003,RelGegevens!$A971+'Data LMA'!$A$2,RelGegevens!I$2))</f>
        <v/>
      </c>
      <c r="J971" s="5" t="str">
        <f>IF(INDEX('Afvalgegevens LMA'!$A$1:$BK$1003,RelGegevens!$A971+'Data LMA'!$A$2,RelGegevens!J$2)="","",INDEX('Afvalgegevens LMA'!$A$1:$BK$1003,RelGegevens!$A971+'Data LMA'!$A$2,RelGegevens!J$2))</f>
        <v/>
      </c>
      <c r="K971" s="5" t="str">
        <f>IF(INDEX('Afvalgegevens LMA'!$A$1:$BK$1003,RelGegevens!$A971+'Data LMA'!$A$2,RelGegevens!K$2)="","",INDEX('Afvalgegevens LMA'!$A$1:$BK$1003,RelGegevens!$A971+'Data LMA'!$A$2,RelGegevens!K$2))</f>
        <v/>
      </c>
      <c r="L971" s="5" t="str">
        <f>IF(INDEX('Afvalgegevens LMA'!$A$1:$BK$1003,RelGegevens!$A971+'Data LMA'!$A$2,RelGegevens!L$2)="","",INDEX('Afvalgegevens LMA'!$A$1:$BK$1003,RelGegevens!$A971+'Data LMA'!$A$2,RelGegevens!L$2))</f>
        <v/>
      </c>
      <c r="M971" s="5" t="str">
        <f>IF(INDEX('Afvalgegevens LMA'!$A$1:$BK$1003,RelGegevens!$A971+'Data LMA'!$A$2,RelGegevens!M$2)="","",INDEX('Afvalgegevens LMA'!$A$1:$BK$1003,RelGegevens!$A971+'Data LMA'!$A$2,RelGegevens!M$2))</f>
        <v/>
      </c>
    </row>
    <row r="972" spans="1:13" x14ac:dyDescent="0.25">
      <c r="A972" s="8">
        <f t="shared" si="90"/>
        <v>970</v>
      </c>
      <c r="B972" s="8" t="str">
        <f t="shared" si="91"/>
        <v/>
      </c>
      <c r="C972" s="8" t="str">
        <f t="shared" si="92"/>
        <v/>
      </c>
      <c r="D972" s="5">
        <f t="shared" si="93"/>
        <v>-1</v>
      </c>
      <c r="E972" s="5">
        <f t="shared" si="94"/>
        <v>-1</v>
      </c>
      <c r="F972" s="5" t="str">
        <f t="shared" si="95"/>
        <v/>
      </c>
      <c r="G972" s="5" t="str">
        <f>IF(INDEX('Afvalgegevens LMA'!$A$1:$BK$1003,RelGegevens!$A972+'Data LMA'!$A$2,RelGegevens!G$2)="","",INDEX('Afvalgegevens LMA'!$A$1:$BK$1003,RelGegevens!$A972+'Data LMA'!$A$2,RelGegevens!G$2))</f>
        <v/>
      </c>
      <c r="H972" s="5" t="str">
        <f>IF(INDEX('Afvalgegevens LMA'!$A$1:$BK$1003,RelGegevens!$A972+'Data LMA'!$A$2,RelGegevens!H$2)="","",INDEX('Afvalgegevens LMA'!$A$1:$BK$1003,RelGegevens!$A972+'Data LMA'!$A$2,RelGegevens!H$2))</f>
        <v/>
      </c>
      <c r="I972" s="5" t="str">
        <f>IF(INDEX('Afvalgegevens LMA'!$A$1:$BK$1003,RelGegevens!$A972+'Data LMA'!$A$2,RelGegevens!I$2)="","",INDEX('Afvalgegevens LMA'!$A$1:$BK$1003,RelGegevens!$A972+'Data LMA'!$A$2,RelGegevens!I$2))</f>
        <v/>
      </c>
      <c r="J972" s="5" t="str">
        <f>IF(INDEX('Afvalgegevens LMA'!$A$1:$BK$1003,RelGegevens!$A972+'Data LMA'!$A$2,RelGegevens!J$2)="","",INDEX('Afvalgegevens LMA'!$A$1:$BK$1003,RelGegevens!$A972+'Data LMA'!$A$2,RelGegevens!J$2))</f>
        <v/>
      </c>
      <c r="K972" s="5" t="str">
        <f>IF(INDEX('Afvalgegevens LMA'!$A$1:$BK$1003,RelGegevens!$A972+'Data LMA'!$A$2,RelGegevens!K$2)="","",INDEX('Afvalgegevens LMA'!$A$1:$BK$1003,RelGegevens!$A972+'Data LMA'!$A$2,RelGegevens!K$2))</f>
        <v/>
      </c>
      <c r="L972" s="5" t="str">
        <f>IF(INDEX('Afvalgegevens LMA'!$A$1:$BK$1003,RelGegevens!$A972+'Data LMA'!$A$2,RelGegevens!L$2)="","",INDEX('Afvalgegevens LMA'!$A$1:$BK$1003,RelGegevens!$A972+'Data LMA'!$A$2,RelGegevens!L$2))</f>
        <v/>
      </c>
      <c r="M972" s="5" t="str">
        <f>IF(INDEX('Afvalgegevens LMA'!$A$1:$BK$1003,RelGegevens!$A972+'Data LMA'!$A$2,RelGegevens!M$2)="","",INDEX('Afvalgegevens LMA'!$A$1:$BK$1003,RelGegevens!$A972+'Data LMA'!$A$2,RelGegevens!M$2))</f>
        <v/>
      </c>
    </row>
    <row r="973" spans="1:13" x14ac:dyDescent="0.25">
      <c r="A973" s="8">
        <f t="shared" si="90"/>
        <v>971</v>
      </c>
      <c r="B973" s="8" t="str">
        <f t="shared" si="91"/>
        <v/>
      </c>
      <c r="C973" s="8" t="str">
        <f t="shared" si="92"/>
        <v/>
      </c>
      <c r="D973" s="5">
        <f t="shared" si="93"/>
        <v>-1</v>
      </c>
      <c r="E973" s="5">
        <f t="shared" si="94"/>
        <v>-1</v>
      </c>
      <c r="F973" s="5" t="str">
        <f t="shared" si="95"/>
        <v/>
      </c>
      <c r="G973" s="5" t="str">
        <f>IF(INDEX('Afvalgegevens LMA'!$A$1:$BK$1003,RelGegevens!$A973+'Data LMA'!$A$2,RelGegevens!G$2)="","",INDEX('Afvalgegevens LMA'!$A$1:$BK$1003,RelGegevens!$A973+'Data LMA'!$A$2,RelGegevens!G$2))</f>
        <v/>
      </c>
      <c r="H973" s="5" t="str">
        <f>IF(INDEX('Afvalgegevens LMA'!$A$1:$BK$1003,RelGegevens!$A973+'Data LMA'!$A$2,RelGegevens!H$2)="","",INDEX('Afvalgegevens LMA'!$A$1:$BK$1003,RelGegevens!$A973+'Data LMA'!$A$2,RelGegevens!H$2))</f>
        <v/>
      </c>
      <c r="I973" s="5" t="str">
        <f>IF(INDEX('Afvalgegevens LMA'!$A$1:$BK$1003,RelGegevens!$A973+'Data LMA'!$A$2,RelGegevens!I$2)="","",INDEX('Afvalgegevens LMA'!$A$1:$BK$1003,RelGegevens!$A973+'Data LMA'!$A$2,RelGegevens!I$2))</f>
        <v/>
      </c>
      <c r="J973" s="5" t="str">
        <f>IF(INDEX('Afvalgegevens LMA'!$A$1:$BK$1003,RelGegevens!$A973+'Data LMA'!$A$2,RelGegevens!J$2)="","",INDEX('Afvalgegevens LMA'!$A$1:$BK$1003,RelGegevens!$A973+'Data LMA'!$A$2,RelGegevens!J$2))</f>
        <v/>
      </c>
      <c r="K973" s="5" t="str">
        <f>IF(INDEX('Afvalgegevens LMA'!$A$1:$BK$1003,RelGegevens!$A973+'Data LMA'!$A$2,RelGegevens!K$2)="","",INDEX('Afvalgegevens LMA'!$A$1:$BK$1003,RelGegevens!$A973+'Data LMA'!$A$2,RelGegevens!K$2))</f>
        <v/>
      </c>
      <c r="L973" s="5" t="str">
        <f>IF(INDEX('Afvalgegevens LMA'!$A$1:$BK$1003,RelGegevens!$A973+'Data LMA'!$A$2,RelGegevens!L$2)="","",INDEX('Afvalgegevens LMA'!$A$1:$BK$1003,RelGegevens!$A973+'Data LMA'!$A$2,RelGegevens!L$2))</f>
        <v/>
      </c>
      <c r="M973" s="5" t="str">
        <f>IF(INDEX('Afvalgegevens LMA'!$A$1:$BK$1003,RelGegevens!$A973+'Data LMA'!$A$2,RelGegevens!M$2)="","",INDEX('Afvalgegevens LMA'!$A$1:$BK$1003,RelGegevens!$A973+'Data LMA'!$A$2,RelGegevens!M$2))</f>
        <v/>
      </c>
    </row>
    <row r="974" spans="1:13" x14ac:dyDescent="0.25">
      <c r="A974" s="8">
        <f t="shared" ref="A974:A1002" si="96">A973+1</f>
        <v>972</v>
      </c>
      <c r="B974" s="8" t="str">
        <f t="shared" ref="B974:B1002" si="97">IF(ISNUMBER(FIND(G974,B973)),B973,CONCATENATE(B973,"/",G974))</f>
        <v/>
      </c>
      <c r="C974" s="8" t="str">
        <f t="shared" ref="C974:C1002" si="98">IF(ISNUMBER(FIND(I974,C973)),C973,CONCATENATE(C973,"/",I974))</f>
        <v/>
      </c>
      <c r="D974" s="5">
        <f t="shared" ref="D974:D1002" si="99">IF(ISNUMBER(FIND(G974,B973)),-ABS(D973),ABS(D973)+1)</f>
        <v>-1</v>
      </c>
      <c r="E974" s="5">
        <f t="shared" ref="E974:E1002" si="100">IF(ISNUMBER(FIND(I974,C973)),-ABS(E973),ABS(E973)+1)</f>
        <v>-1</v>
      </c>
      <c r="F974" s="5" t="str">
        <f t="shared" ref="F974:F1002" si="101">IF(AND(G974&lt;&gt;"",I974&lt;&gt;""),CONCATENATE(G974,"-",I974),"")</f>
        <v/>
      </c>
      <c r="G974" s="5" t="str">
        <f>IF(INDEX('Afvalgegevens LMA'!$A$1:$BK$1003,RelGegevens!$A974+'Data LMA'!$A$2,RelGegevens!G$2)="","",INDEX('Afvalgegevens LMA'!$A$1:$BK$1003,RelGegevens!$A974+'Data LMA'!$A$2,RelGegevens!G$2))</f>
        <v/>
      </c>
      <c r="H974" s="5" t="str">
        <f>IF(INDEX('Afvalgegevens LMA'!$A$1:$BK$1003,RelGegevens!$A974+'Data LMA'!$A$2,RelGegevens!H$2)="","",INDEX('Afvalgegevens LMA'!$A$1:$BK$1003,RelGegevens!$A974+'Data LMA'!$A$2,RelGegevens!H$2))</f>
        <v/>
      </c>
      <c r="I974" s="5" t="str">
        <f>IF(INDEX('Afvalgegevens LMA'!$A$1:$BK$1003,RelGegevens!$A974+'Data LMA'!$A$2,RelGegevens!I$2)="","",INDEX('Afvalgegevens LMA'!$A$1:$BK$1003,RelGegevens!$A974+'Data LMA'!$A$2,RelGegevens!I$2))</f>
        <v/>
      </c>
      <c r="J974" s="5" t="str">
        <f>IF(INDEX('Afvalgegevens LMA'!$A$1:$BK$1003,RelGegevens!$A974+'Data LMA'!$A$2,RelGegevens!J$2)="","",INDEX('Afvalgegevens LMA'!$A$1:$BK$1003,RelGegevens!$A974+'Data LMA'!$A$2,RelGegevens!J$2))</f>
        <v/>
      </c>
      <c r="K974" s="5" t="str">
        <f>IF(INDEX('Afvalgegevens LMA'!$A$1:$BK$1003,RelGegevens!$A974+'Data LMA'!$A$2,RelGegevens!K$2)="","",INDEX('Afvalgegevens LMA'!$A$1:$BK$1003,RelGegevens!$A974+'Data LMA'!$A$2,RelGegevens!K$2))</f>
        <v/>
      </c>
      <c r="L974" s="5" t="str">
        <f>IF(INDEX('Afvalgegevens LMA'!$A$1:$BK$1003,RelGegevens!$A974+'Data LMA'!$A$2,RelGegevens!L$2)="","",INDEX('Afvalgegevens LMA'!$A$1:$BK$1003,RelGegevens!$A974+'Data LMA'!$A$2,RelGegevens!L$2))</f>
        <v/>
      </c>
      <c r="M974" s="5" t="str">
        <f>IF(INDEX('Afvalgegevens LMA'!$A$1:$BK$1003,RelGegevens!$A974+'Data LMA'!$A$2,RelGegevens!M$2)="","",INDEX('Afvalgegevens LMA'!$A$1:$BK$1003,RelGegevens!$A974+'Data LMA'!$A$2,RelGegevens!M$2))</f>
        <v/>
      </c>
    </row>
    <row r="975" spans="1:13" x14ac:dyDescent="0.25">
      <c r="A975" s="8">
        <f t="shared" si="96"/>
        <v>973</v>
      </c>
      <c r="B975" s="8" t="str">
        <f t="shared" si="97"/>
        <v/>
      </c>
      <c r="C975" s="8" t="str">
        <f t="shared" si="98"/>
        <v/>
      </c>
      <c r="D975" s="5">
        <f t="shared" si="99"/>
        <v>-1</v>
      </c>
      <c r="E975" s="5">
        <f t="shared" si="100"/>
        <v>-1</v>
      </c>
      <c r="F975" s="5" t="str">
        <f t="shared" si="101"/>
        <v/>
      </c>
      <c r="G975" s="5" t="str">
        <f>IF(INDEX('Afvalgegevens LMA'!$A$1:$BK$1003,RelGegevens!$A975+'Data LMA'!$A$2,RelGegevens!G$2)="","",INDEX('Afvalgegevens LMA'!$A$1:$BK$1003,RelGegevens!$A975+'Data LMA'!$A$2,RelGegevens!G$2))</f>
        <v/>
      </c>
      <c r="H975" s="5" t="str">
        <f>IF(INDEX('Afvalgegevens LMA'!$A$1:$BK$1003,RelGegevens!$A975+'Data LMA'!$A$2,RelGegevens!H$2)="","",INDEX('Afvalgegevens LMA'!$A$1:$BK$1003,RelGegevens!$A975+'Data LMA'!$A$2,RelGegevens!H$2))</f>
        <v/>
      </c>
      <c r="I975" s="5" t="str">
        <f>IF(INDEX('Afvalgegevens LMA'!$A$1:$BK$1003,RelGegevens!$A975+'Data LMA'!$A$2,RelGegevens!I$2)="","",INDEX('Afvalgegevens LMA'!$A$1:$BK$1003,RelGegevens!$A975+'Data LMA'!$A$2,RelGegevens!I$2))</f>
        <v/>
      </c>
      <c r="J975" s="5" t="str">
        <f>IF(INDEX('Afvalgegevens LMA'!$A$1:$BK$1003,RelGegevens!$A975+'Data LMA'!$A$2,RelGegevens!J$2)="","",INDEX('Afvalgegevens LMA'!$A$1:$BK$1003,RelGegevens!$A975+'Data LMA'!$A$2,RelGegevens!J$2))</f>
        <v/>
      </c>
      <c r="K975" s="5" t="str">
        <f>IF(INDEX('Afvalgegevens LMA'!$A$1:$BK$1003,RelGegevens!$A975+'Data LMA'!$A$2,RelGegevens!K$2)="","",INDEX('Afvalgegevens LMA'!$A$1:$BK$1003,RelGegevens!$A975+'Data LMA'!$A$2,RelGegevens!K$2))</f>
        <v/>
      </c>
      <c r="L975" s="5" t="str">
        <f>IF(INDEX('Afvalgegevens LMA'!$A$1:$BK$1003,RelGegevens!$A975+'Data LMA'!$A$2,RelGegevens!L$2)="","",INDEX('Afvalgegevens LMA'!$A$1:$BK$1003,RelGegevens!$A975+'Data LMA'!$A$2,RelGegevens!L$2))</f>
        <v/>
      </c>
      <c r="M975" s="5" t="str">
        <f>IF(INDEX('Afvalgegevens LMA'!$A$1:$BK$1003,RelGegevens!$A975+'Data LMA'!$A$2,RelGegevens!M$2)="","",INDEX('Afvalgegevens LMA'!$A$1:$BK$1003,RelGegevens!$A975+'Data LMA'!$A$2,RelGegevens!M$2))</f>
        <v/>
      </c>
    </row>
    <row r="976" spans="1:13" x14ac:dyDescent="0.25">
      <c r="A976" s="8">
        <f t="shared" si="96"/>
        <v>974</v>
      </c>
      <c r="B976" s="8" t="str">
        <f t="shared" si="97"/>
        <v/>
      </c>
      <c r="C976" s="8" t="str">
        <f t="shared" si="98"/>
        <v/>
      </c>
      <c r="D976" s="5">
        <f t="shared" si="99"/>
        <v>-1</v>
      </c>
      <c r="E976" s="5">
        <f t="shared" si="100"/>
        <v>-1</v>
      </c>
      <c r="F976" s="5" t="str">
        <f t="shared" si="101"/>
        <v/>
      </c>
      <c r="G976" s="5" t="str">
        <f>IF(INDEX('Afvalgegevens LMA'!$A$1:$BK$1003,RelGegevens!$A976+'Data LMA'!$A$2,RelGegevens!G$2)="","",INDEX('Afvalgegevens LMA'!$A$1:$BK$1003,RelGegevens!$A976+'Data LMA'!$A$2,RelGegevens!G$2))</f>
        <v/>
      </c>
      <c r="H976" s="5" t="str">
        <f>IF(INDEX('Afvalgegevens LMA'!$A$1:$BK$1003,RelGegevens!$A976+'Data LMA'!$A$2,RelGegevens!H$2)="","",INDEX('Afvalgegevens LMA'!$A$1:$BK$1003,RelGegevens!$A976+'Data LMA'!$A$2,RelGegevens!H$2))</f>
        <v/>
      </c>
      <c r="I976" s="5" t="str">
        <f>IF(INDEX('Afvalgegevens LMA'!$A$1:$BK$1003,RelGegevens!$A976+'Data LMA'!$A$2,RelGegevens!I$2)="","",INDEX('Afvalgegevens LMA'!$A$1:$BK$1003,RelGegevens!$A976+'Data LMA'!$A$2,RelGegevens!I$2))</f>
        <v/>
      </c>
      <c r="J976" s="5" t="str">
        <f>IF(INDEX('Afvalgegevens LMA'!$A$1:$BK$1003,RelGegevens!$A976+'Data LMA'!$A$2,RelGegevens!J$2)="","",INDEX('Afvalgegevens LMA'!$A$1:$BK$1003,RelGegevens!$A976+'Data LMA'!$A$2,RelGegevens!J$2))</f>
        <v/>
      </c>
      <c r="K976" s="5" t="str">
        <f>IF(INDEX('Afvalgegevens LMA'!$A$1:$BK$1003,RelGegevens!$A976+'Data LMA'!$A$2,RelGegevens!K$2)="","",INDEX('Afvalgegevens LMA'!$A$1:$BK$1003,RelGegevens!$A976+'Data LMA'!$A$2,RelGegevens!K$2))</f>
        <v/>
      </c>
      <c r="L976" s="5" t="str">
        <f>IF(INDEX('Afvalgegevens LMA'!$A$1:$BK$1003,RelGegevens!$A976+'Data LMA'!$A$2,RelGegevens!L$2)="","",INDEX('Afvalgegevens LMA'!$A$1:$BK$1003,RelGegevens!$A976+'Data LMA'!$A$2,RelGegevens!L$2))</f>
        <v/>
      </c>
      <c r="M976" s="5" t="str">
        <f>IF(INDEX('Afvalgegevens LMA'!$A$1:$BK$1003,RelGegevens!$A976+'Data LMA'!$A$2,RelGegevens!M$2)="","",INDEX('Afvalgegevens LMA'!$A$1:$BK$1003,RelGegevens!$A976+'Data LMA'!$A$2,RelGegevens!M$2))</f>
        <v/>
      </c>
    </row>
    <row r="977" spans="1:13" x14ac:dyDescent="0.25">
      <c r="A977" s="8">
        <f t="shared" si="96"/>
        <v>975</v>
      </c>
      <c r="B977" s="8" t="str">
        <f t="shared" si="97"/>
        <v/>
      </c>
      <c r="C977" s="8" t="str">
        <f t="shared" si="98"/>
        <v/>
      </c>
      <c r="D977" s="5">
        <f t="shared" si="99"/>
        <v>-1</v>
      </c>
      <c r="E977" s="5">
        <f t="shared" si="100"/>
        <v>-1</v>
      </c>
      <c r="F977" s="5" t="str">
        <f t="shared" si="101"/>
        <v/>
      </c>
      <c r="G977" s="5" t="str">
        <f>IF(INDEX('Afvalgegevens LMA'!$A$1:$BK$1003,RelGegevens!$A977+'Data LMA'!$A$2,RelGegevens!G$2)="","",INDEX('Afvalgegevens LMA'!$A$1:$BK$1003,RelGegevens!$A977+'Data LMA'!$A$2,RelGegevens!G$2))</f>
        <v/>
      </c>
      <c r="H977" s="5" t="str">
        <f>IF(INDEX('Afvalgegevens LMA'!$A$1:$BK$1003,RelGegevens!$A977+'Data LMA'!$A$2,RelGegevens!H$2)="","",INDEX('Afvalgegevens LMA'!$A$1:$BK$1003,RelGegevens!$A977+'Data LMA'!$A$2,RelGegevens!H$2))</f>
        <v/>
      </c>
      <c r="I977" s="5" t="str">
        <f>IF(INDEX('Afvalgegevens LMA'!$A$1:$BK$1003,RelGegevens!$A977+'Data LMA'!$A$2,RelGegevens!I$2)="","",INDEX('Afvalgegevens LMA'!$A$1:$BK$1003,RelGegevens!$A977+'Data LMA'!$A$2,RelGegevens!I$2))</f>
        <v/>
      </c>
      <c r="J977" s="5" t="str">
        <f>IF(INDEX('Afvalgegevens LMA'!$A$1:$BK$1003,RelGegevens!$A977+'Data LMA'!$A$2,RelGegevens!J$2)="","",INDEX('Afvalgegevens LMA'!$A$1:$BK$1003,RelGegevens!$A977+'Data LMA'!$A$2,RelGegevens!J$2))</f>
        <v/>
      </c>
      <c r="K977" s="5" t="str">
        <f>IF(INDEX('Afvalgegevens LMA'!$A$1:$BK$1003,RelGegevens!$A977+'Data LMA'!$A$2,RelGegevens!K$2)="","",INDEX('Afvalgegevens LMA'!$A$1:$BK$1003,RelGegevens!$A977+'Data LMA'!$A$2,RelGegevens!K$2))</f>
        <v/>
      </c>
      <c r="L977" s="5" t="str">
        <f>IF(INDEX('Afvalgegevens LMA'!$A$1:$BK$1003,RelGegevens!$A977+'Data LMA'!$A$2,RelGegevens!L$2)="","",INDEX('Afvalgegevens LMA'!$A$1:$BK$1003,RelGegevens!$A977+'Data LMA'!$A$2,RelGegevens!L$2))</f>
        <v/>
      </c>
      <c r="M977" s="5" t="str">
        <f>IF(INDEX('Afvalgegevens LMA'!$A$1:$BK$1003,RelGegevens!$A977+'Data LMA'!$A$2,RelGegevens!M$2)="","",INDEX('Afvalgegevens LMA'!$A$1:$BK$1003,RelGegevens!$A977+'Data LMA'!$A$2,RelGegevens!M$2))</f>
        <v/>
      </c>
    </row>
    <row r="978" spans="1:13" x14ac:dyDescent="0.25">
      <c r="A978" s="8">
        <f t="shared" si="96"/>
        <v>976</v>
      </c>
      <c r="B978" s="8" t="str">
        <f t="shared" si="97"/>
        <v/>
      </c>
      <c r="C978" s="8" t="str">
        <f t="shared" si="98"/>
        <v/>
      </c>
      <c r="D978" s="5">
        <f t="shared" si="99"/>
        <v>-1</v>
      </c>
      <c r="E978" s="5">
        <f t="shared" si="100"/>
        <v>-1</v>
      </c>
      <c r="F978" s="5" t="str">
        <f t="shared" si="101"/>
        <v/>
      </c>
      <c r="G978" s="5" t="str">
        <f>IF(INDEX('Afvalgegevens LMA'!$A$1:$BK$1003,RelGegevens!$A978+'Data LMA'!$A$2,RelGegevens!G$2)="","",INDEX('Afvalgegevens LMA'!$A$1:$BK$1003,RelGegevens!$A978+'Data LMA'!$A$2,RelGegevens!G$2))</f>
        <v/>
      </c>
      <c r="H978" s="5" t="str">
        <f>IF(INDEX('Afvalgegevens LMA'!$A$1:$BK$1003,RelGegevens!$A978+'Data LMA'!$A$2,RelGegevens!H$2)="","",INDEX('Afvalgegevens LMA'!$A$1:$BK$1003,RelGegevens!$A978+'Data LMA'!$A$2,RelGegevens!H$2))</f>
        <v/>
      </c>
      <c r="I978" s="5" t="str">
        <f>IF(INDEX('Afvalgegevens LMA'!$A$1:$BK$1003,RelGegevens!$A978+'Data LMA'!$A$2,RelGegevens!I$2)="","",INDEX('Afvalgegevens LMA'!$A$1:$BK$1003,RelGegevens!$A978+'Data LMA'!$A$2,RelGegevens!I$2))</f>
        <v/>
      </c>
      <c r="J978" s="5" t="str">
        <f>IF(INDEX('Afvalgegevens LMA'!$A$1:$BK$1003,RelGegevens!$A978+'Data LMA'!$A$2,RelGegevens!J$2)="","",INDEX('Afvalgegevens LMA'!$A$1:$BK$1003,RelGegevens!$A978+'Data LMA'!$A$2,RelGegevens!J$2))</f>
        <v/>
      </c>
      <c r="K978" s="5" t="str">
        <f>IF(INDEX('Afvalgegevens LMA'!$A$1:$BK$1003,RelGegevens!$A978+'Data LMA'!$A$2,RelGegevens!K$2)="","",INDEX('Afvalgegevens LMA'!$A$1:$BK$1003,RelGegevens!$A978+'Data LMA'!$A$2,RelGegevens!K$2))</f>
        <v/>
      </c>
      <c r="L978" s="5" t="str">
        <f>IF(INDEX('Afvalgegevens LMA'!$A$1:$BK$1003,RelGegevens!$A978+'Data LMA'!$A$2,RelGegevens!L$2)="","",INDEX('Afvalgegevens LMA'!$A$1:$BK$1003,RelGegevens!$A978+'Data LMA'!$A$2,RelGegevens!L$2))</f>
        <v/>
      </c>
      <c r="M978" s="5" t="str">
        <f>IF(INDEX('Afvalgegevens LMA'!$A$1:$BK$1003,RelGegevens!$A978+'Data LMA'!$A$2,RelGegevens!M$2)="","",INDEX('Afvalgegevens LMA'!$A$1:$BK$1003,RelGegevens!$A978+'Data LMA'!$A$2,RelGegevens!M$2))</f>
        <v/>
      </c>
    </row>
    <row r="979" spans="1:13" x14ac:dyDescent="0.25">
      <c r="A979" s="8">
        <f t="shared" si="96"/>
        <v>977</v>
      </c>
      <c r="B979" s="8" t="str">
        <f t="shared" si="97"/>
        <v/>
      </c>
      <c r="C979" s="8" t="str">
        <f t="shared" si="98"/>
        <v/>
      </c>
      <c r="D979" s="5">
        <f t="shared" si="99"/>
        <v>-1</v>
      </c>
      <c r="E979" s="5">
        <f t="shared" si="100"/>
        <v>-1</v>
      </c>
      <c r="F979" s="5" t="str">
        <f t="shared" si="101"/>
        <v/>
      </c>
      <c r="G979" s="5" t="str">
        <f>IF(INDEX('Afvalgegevens LMA'!$A$1:$BK$1003,RelGegevens!$A979+'Data LMA'!$A$2,RelGegevens!G$2)="","",INDEX('Afvalgegevens LMA'!$A$1:$BK$1003,RelGegevens!$A979+'Data LMA'!$A$2,RelGegevens!G$2))</f>
        <v/>
      </c>
      <c r="H979" s="5" t="str">
        <f>IF(INDEX('Afvalgegevens LMA'!$A$1:$BK$1003,RelGegevens!$A979+'Data LMA'!$A$2,RelGegevens!H$2)="","",INDEX('Afvalgegevens LMA'!$A$1:$BK$1003,RelGegevens!$A979+'Data LMA'!$A$2,RelGegevens!H$2))</f>
        <v/>
      </c>
      <c r="I979" s="5" t="str">
        <f>IF(INDEX('Afvalgegevens LMA'!$A$1:$BK$1003,RelGegevens!$A979+'Data LMA'!$A$2,RelGegevens!I$2)="","",INDEX('Afvalgegevens LMA'!$A$1:$BK$1003,RelGegevens!$A979+'Data LMA'!$A$2,RelGegevens!I$2))</f>
        <v/>
      </c>
      <c r="J979" s="5" t="str">
        <f>IF(INDEX('Afvalgegevens LMA'!$A$1:$BK$1003,RelGegevens!$A979+'Data LMA'!$A$2,RelGegevens!J$2)="","",INDEX('Afvalgegevens LMA'!$A$1:$BK$1003,RelGegevens!$A979+'Data LMA'!$A$2,RelGegevens!J$2))</f>
        <v/>
      </c>
      <c r="K979" s="5" t="str">
        <f>IF(INDEX('Afvalgegevens LMA'!$A$1:$BK$1003,RelGegevens!$A979+'Data LMA'!$A$2,RelGegevens!K$2)="","",INDEX('Afvalgegevens LMA'!$A$1:$BK$1003,RelGegevens!$A979+'Data LMA'!$A$2,RelGegevens!K$2))</f>
        <v/>
      </c>
      <c r="L979" s="5" t="str">
        <f>IF(INDEX('Afvalgegevens LMA'!$A$1:$BK$1003,RelGegevens!$A979+'Data LMA'!$A$2,RelGegevens!L$2)="","",INDEX('Afvalgegevens LMA'!$A$1:$BK$1003,RelGegevens!$A979+'Data LMA'!$A$2,RelGegevens!L$2))</f>
        <v/>
      </c>
      <c r="M979" s="5" t="str">
        <f>IF(INDEX('Afvalgegevens LMA'!$A$1:$BK$1003,RelGegevens!$A979+'Data LMA'!$A$2,RelGegevens!M$2)="","",INDEX('Afvalgegevens LMA'!$A$1:$BK$1003,RelGegevens!$A979+'Data LMA'!$A$2,RelGegevens!M$2))</f>
        <v/>
      </c>
    </row>
    <row r="980" spans="1:13" x14ac:dyDescent="0.25">
      <c r="A980" s="8">
        <f t="shared" si="96"/>
        <v>978</v>
      </c>
      <c r="B980" s="8" t="str">
        <f t="shared" si="97"/>
        <v/>
      </c>
      <c r="C980" s="8" t="str">
        <f t="shared" si="98"/>
        <v/>
      </c>
      <c r="D980" s="5">
        <f t="shared" si="99"/>
        <v>-1</v>
      </c>
      <c r="E980" s="5">
        <f t="shared" si="100"/>
        <v>-1</v>
      </c>
      <c r="F980" s="5" t="str">
        <f t="shared" si="101"/>
        <v/>
      </c>
      <c r="G980" s="5" t="str">
        <f>IF(INDEX('Afvalgegevens LMA'!$A$1:$BK$1003,RelGegevens!$A980+'Data LMA'!$A$2,RelGegevens!G$2)="","",INDEX('Afvalgegevens LMA'!$A$1:$BK$1003,RelGegevens!$A980+'Data LMA'!$A$2,RelGegevens!G$2))</f>
        <v/>
      </c>
      <c r="H980" s="5" t="str">
        <f>IF(INDEX('Afvalgegevens LMA'!$A$1:$BK$1003,RelGegevens!$A980+'Data LMA'!$A$2,RelGegevens!H$2)="","",INDEX('Afvalgegevens LMA'!$A$1:$BK$1003,RelGegevens!$A980+'Data LMA'!$A$2,RelGegevens!H$2))</f>
        <v/>
      </c>
      <c r="I980" s="5" t="str">
        <f>IF(INDEX('Afvalgegevens LMA'!$A$1:$BK$1003,RelGegevens!$A980+'Data LMA'!$A$2,RelGegevens!I$2)="","",INDEX('Afvalgegevens LMA'!$A$1:$BK$1003,RelGegevens!$A980+'Data LMA'!$A$2,RelGegevens!I$2))</f>
        <v/>
      </c>
      <c r="J980" s="5" t="str">
        <f>IF(INDEX('Afvalgegevens LMA'!$A$1:$BK$1003,RelGegevens!$A980+'Data LMA'!$A$2,RelGegevens!J$2)="","",INDEX('Afvalgegevens LMA'!$A$1:$BK$1003,RelGegevens!$A980+'Data LMA'!$A$2,RelGegevens!J$2))</f>
        <v/>
      </c>
      <c r="K980" s="5" t="str">
        <f>IF(INDEX('Afvalgegevens LMA'!$A$1:$BK$1003,RelGegevens!$A980+'Data LMA'!$A$2,RelGegevens!K$2)="","",INDEX('Afvalgegevens LMA'!$A$1:$BK$1003,RelGegevens!$A980+'Data LMA'!$A$2,RelGegevens!K$2))</f>
        <v/>
      </c>
      <c r="L980" s="5" t="str">
        <f>IF(INDEX('Afvalgegevens LMA'!$A$1:$BK$1003,RelGegevens!$A980+'Data LMA'!$A$2,RelGegevens!L$2)="","",INDEX('Afvalgegevens LMA'!$A$1:$BK$1003,RelGegevens!$A980+'Data LMA'!$A$2,RelGegevens!L$2))</f>
        <v/>
      </c>
      <c r="M980" s="5" t="str">
        <f>IF(INDEX('Afvalgegevens LMA'!$A$1:$BK$1003,RelGegevens!$A980+'Data LMA'!$A$2,RelGegevens!M$2)="","",INDEX('Afvalgegevens LMA'!$A$1:$BK$1003,RelGegevens!$A980+'Data LMA'!$A$2,RelGegevens!M$2))</f>
        <v/>
      </c>
    </row>
    <row r="981" spans="1:13" x14ac:dyDescent="0.25">
      <c r="A981" s="8">
        <f t="shared" si="96"/>
        <v>979</v>
      </c>
      <c r="B981" s="8" t="str">
        <f t="shared" si="97"/>
        <v/>
      </c>
      <c r="C981" s="8" t="str">
        <f t="shared" si="98"/>
        <v/>
      </c>
      <c r="D981" s="5">
        <f t="shared" si="99"/>
        <v>-1</v>
      </c>
      <c r="E981" s="5">
        <f t="shared" si="100"/>
        <v>-1</v>
      </c>
      <c r="F981" s="5" t="str">
        <f t="shared" si="101"/>
        <v/>
      </c>
      <c r="G981" s="5" t="str">
        <f>IF(INDEX('Afvalgegevens LMA'!$A$1:$BK$1003,RelGegevens!$A981+'Data LMA'!$A$2,RelGegevens!G$2)="","",INDEX('Afvalgegevens LMA'!$A$1:$BK$1003,RelGegevens!$A981+'Data LMA'!$A$2,RelGegevens!G$2))</f>
        <v/>
      </c>
      <c r="H981" s="5" t="str">
        <f>IF(INDEX('Afvalgegevens LMA'!$A$1:$BK$1003,RelGegevens!$A981+'Data LMA'!$A$2,RelGegevens!H$2)="","",INDEX('Afvalgegevens LMA'!$A$1:$BK$1003,RelGegevens!$A981+'Data LMA'!$A$2,RelGegevens!H$2))</f>
        <v/>
      </c>
      <c r="I981" s="5" t="str">
        <f>IF(INDEX('Afvalgegevens LMA'!$A$1:$BK$1003,RelGegevens!$A981+'Data LMA'!$A$2,RelGegevens!I$2)="","",INDEX('Afvalgegevens LMA'!$A$1:$BK$1003,RelGegevens!$A981+'Data LMA'!$A$2,RelGegevens!I$2))</f>
        <v/>
      </c>
      <c r="J981" s="5" t="str">
        <f>IF(INDEX('Afvalgegevens LMA'!$A$1:$BK$1003,RelGegevens!$A981+'Data LMA'!$A$2,RelGegevens!J$2)="","",INDEX('Afvalgegevens LMA'!$A$1:$BK$1003,RelGegevens!$A981+'Data LMA'!$A$2,RelGegevens!J$2))</f>
        <v/>
      </c>
      <c r="K981" s="5" t="str">
        <f>IF(INDEX('Afvalgegevens LMA'!$A$1:$BK$1003,RelGegevens!$A981+'Data LMA'!$A$2,RelGegevens!K$2)="","",INDEX('Afvalgegevens LMA'!$A$1:$BK$1003,RelGegevens!$A981+'Data LMA'!$A$2,RelGegevens!K$2))</f>
        <v/>
      </c>
      <c r="L981" s="5" t="str">
        <f>IF(INDEX('Afvalgegevens LMA'!$A$1:$BK$1003,RelGegevens!$A981+'Data LMA'!$A$2,RelGegevens!L$2)="","",INDEX('Afvalgegevens LMA'!$A$1:$BK$1003,RelGegevens!$A981+'Data LMA'!$A$2,RelGegevens!L$2))</f>
        <v/>
      </c>
      <c r="M981" s="5" t="str">
        <f>IF(INDEX('Afvalgegevens LMA'!$A$1:$BK$1003,RelGegevens!$A981+'Data LMA'!$A$2,RelGegevens!M$2)="","",INDEX('Afvalgegevens LMA'!$A$1:$BK$1003,RelGegevens!$A981+'Data LMA'!$A$2,RelGegevens!M$2))</f>
        <v/>
      </c>
    </row>
    <row r="982" spans="1:13" x14ac:dyDescent="0.25">
      <c r="A982" s="8">
        <f t="shared" si="96"/>
        <v>980</v>
      </c>
      <c r="B982" s="8" t="str">
        <f t="shared" si="97"/>
        <v/>
      </c>
      <c r="C982" s="8" t="str">
        <f t="shared" si="98"/>
        <v/>
      </c>
      <c r="D982" s="5">
        <f t="shared" si="99"/>
        <v>-1</v>
      </c>
      <c r="E982" s="5">
        <f t="shared" si="100"/>
        <v>-1</v>
      </c>
      <c r="F982" s="5" t="str">
        <f t="shared" si="101"/>
        <v/>
      </c>
      <c r="G982" s="5" t="str">
        <f>IF(INDEX('Afvalgegevens LMA'!$A$1:$BK$1003,RelGegevens!$A982+'Data LMA'!$A$2,RelGegevens!G$2)="","",INDEX('Afvalgegevens LMA'!$A$1:$BK$1003,RelGegevens!$A982+'Data LMA'!$A$2,RelGegevens!G$2))</f>
        <v/>
      </c>
      <c r="H982" s="5" t="str">
        <f>IF(INDEX('Afvalgegevens LMA'!$A$1:$BK$1003,RelGegevens!$A982+'Data LMA'!$A$2,RelGegevens!H$2)="","",INDEX('Afvalgegevens LMA'!$A$1:$BK$1003,RelGegevens!$A982+'Data LMA'!$A$2,RelGegevens!H$2))</f>
        <v/>
      </c>
      <c r="I982" s="5" t="str">
        <f>IF(INDEX('Afvalgegevens LMA'!$A$1:$BK$1003,RelGegevens!$A982+'Data LMA'!$A$2,RelGegevens!I$2)="","",INDEX('Afvalgegevens LMA'!$A$1:$BK$1003,RelGegevens!$A982+'Data LMA'!$A$2,RelGegevens!I$2))</f>
        <v/>
      </c>
      <c r="J982" s="5" t="str">
        <f>IF(INDEX('Afvalgegevens LMA'!$A$1:$BK$1003,RelGegevens!$A982+'Data LMA'!$A$2,RelGegevens!J$2)="","",INDEX('Afvalgegevens LMA'!$A$1:$BK$1003,RelGegevens!$A982+'Data LMA'!$A$2,RelGegevens!J$2))</f>
        <v/>
      </c>
      <c r="K982" s="5" t="str">
        <f>IF(INDEX('Afvalgegevens LMA'!$A$1:$BK$1003,RelGegevens!$A982+'Data LMA'!$A$2,RelGegevens!K$2)="","",INDEX('Afvalgegevens LMA'!$A$1:$BK$1003,RelGegevens!$A982+'Data LMA'!$A$2,RelGegevens!K$2))</f>
        <v/>
      </c>
      <c r="L982" s="5" t="str">
        <f>IF(INDEX('Afvalgegevens LMA'!$A$1:$BK$1003,RelGegevens!$A982+'Data LMA'!$A$2,RelGegevens!L$2)="","",INDEX('Afvalgegevens LMA'!$A$1:$BK$1003,RelGegevens!$A982+'Data LMA'!$A$2,RelGegevens!L$2))</f>
        <v/>
      </c>
      <c r="M982" s="5" t="str">
        <f>IF(INDEX('Afvalgegevens LMA'!$A$1:$BK$1003,RelGegevens!$A982+'Data LMA'!$A$2,RelGegevens!M$2)="","",INDEX('Afvalgegevens LMA'!$A$1:$BK$1003,RelGegevens!$A982+'Data LMA'!$A$2,RelGegevens!M$2))</f>
        <v/>
      </c>
    </row>
    <row r="983" spans="1:13" x14ac:dyDescent="0.25">
      <c r="A983" s="8">
        <f t="shared" si="96"/>
        <v>981</v>
      </c>
      <c r="B983" s="8" t="str">
        <f t="shared" si="97"/>
        <v/>
      </c>
      <c r="C983" s="8" t="str">
        <f t="shared" si="98"/>
        <v/>
      </c>
      <c r="D983" s="5">
        <f t="shared" si="99"/>
        <v>-1</v>
      </c>
      <c r="E983" s="5">
        <f t="shared" si="100"/>
        <v>-1</v>
      </c>
      <c r="F983" s="5" t="str">
        <f t="shared" si="101"/>
        <v/>
      </c>
      <c r="G983" s="5" t="str">
        <f>IF(INDEX('Afvalgegevens LMA'!$A$1:$BK$1003,RelGegevens!$A983+'Data LMA'!$A$2,RelGegevens!G$2)="","",INDEX('Afvalgegevens LMA'!$A$1:$BK$1003,RelGegevens!$A983+'Data LMA'!$A$2,RelGegevens!G$2))</f>
        <v/>
      </c>
      <c r="H983" s="5" t="str">
        <f>IF(INDEX('Afvalgegevens LMA'!$A$1:$BK$1003,RelGegevens!$A983+'Data LMA'!$A$2,RelGegevens!H$2)="","",INDEX('Afvalgegevens LMA'!$A$1:$BK$1003,RelGegevens!$A983+'Data LMA'!$A$2,RelGegevens!H$2))</f>
        <v/>
      </c>
      <c r="I983" s="5" t="str">
        <f>IF(INDEX('Afvalgegevens LMA'!$A$1:$BK$1003,RelGegevens!$A983+'Data LMA'!$A$2,RelGegevens!I$2)="","",INDEX('Afvalgegevens LMA'!$A$1:$BK$1003,RelGegevens!$A983+'Data LMA'!$A$2,RelGegevens!I$2))</f>
        <v/>
      </c>
      <c r="J983" s="5" t="str">
        <f>IF(INDEX('Afvalgegevens LMA'!$A$1:$BK$1003,RelGegevens!$A983+'Data LMA'!$A$2,RelGegevens!J$2)="","",INDEX('Afvalgegevens LMA'!$A$1:$BK$1003,RelGegevens!$A983+'Data LMA'!$A$2,RelGegevens!J$2))</f>
        <v/>
      </c>
      <c r="K983" s="5" t="str">
        <f>IF(INDEX('Afvalgegevens LMA'!$A$1:$BK$1003,RelGegevens!$A983+'Data LMA'!$A$2,RelGegevens!K$2)="","",INDEX('Afvalgegevens LMA'!$A$1:$BK$1003,RelGegevens!$A983+'Data LMA'!$A$2,RelGegevens!K$2))</f>
        <v/>
      </c>
      <c r="L983" s="5" t="str">
        <f>IF(INDEX('Afvalgegevens LMA'!$A$1:$BK$1003,RelGegevens!$A983+'Data LMA'!$A$2,RelGegevens!L$2)="","",INDEX('Afvalgegevens LMA'!$A$1:$BK$1003,RelGegevens!$A983+'Data LMA'!$A$2,RelGegevens!L$2))</f>
        <v/>
      </c>
      <c r="M983" s="5" t="str">
        <f>IF(INDEX('Afvalgegevens LMA'!$A$1:$BK$1003,RelGegevens!$A983+'Data LMA'!$A$2,RelGegevens!M$2)="","",INDEX('Afvalgegevens LMA'!$A$1:$BK$1003,RelGegevens!$A983+'Data LMA'!$A$2,RelGegevens!M$2))</f>
        <v/>
      </c>
    </row>
    <row r="984" spans="1:13" x14ac:dyDescent="0.25">
      <c r="A984" s="8">
        <f t="shared" si="96"/>
        <v>982</v>
      </c>
      <c r="B984" s="8" t="str">
        <f t="shared" si="97"/>
        <v/>
      </c>
      <c r="C984" s="8" t="str">
        <f t="shared" si="98"/>
        <v/>
      </c>
      <c r="D984" s="5">
        <f t="shared" si="99"/>
        <v>-1</v>
      </c>
      <c r="E984" s="5">
        <f t="shared" si="100"/>
        <v>-1</v>
      </c>
      <c r="F984" s="5" t="str">
        <f t="shared" si="101"/>
        <v/>
      </c>
      <c r="G984" s="5" t="str">
        <f>IF(INDEX('Afvalgegevens LMA'!$A$1:$BK$1003,RelGegevens!$A984+'Data LMA'!$A$2,RelGegevens!G$2)="","",INDEX('Afvalgegevens LMA'!$A$1:$BK$1003,RelGegevens!$A984+'Data LMA'!$A$2,RelGegevens!G$2))</f>
        <v/>
      </c>
      <c r="H984" s="5" t="str">
        <f>IF(INDEX('Afvalgegevens LMA'!$A$1:$BK$1003,RelGegevens!$A984+'Data LMA'!$A$2,RelGegevens!H$2)="","",INDEX('Afvalgegevens LMA'!$A$1:$BK$1003,RelGegevens!$A984+'Data LMA'!$A$2,RelGegevens!H$2))</f>
        <v/>
      </c>
      <c r="I984" s="5" t="str">
        <f>IF(INDEX('Afvalgegevens LMA'!$A$1:$BK$1003,RelGegevens!$A984+'Data LMA'!$A$2,RelGegevens!I$2)="","",INDEX('Afvalgegevens LMA'!$A$1:$BK$1003,RelGegevens!$A984+'Data LMA'!$A$2,RelGegevens!I$2))</f>
        <v/>
      </c>
      <c r="J984" s="5" t="str">
        <f>IF(INDEX('Afvalgegevens LMA'!$A$1:$BK$1003,RelGegevens!$A984+'Data LMA'!$A$2,RelGegevens!J$2)="","",INDEX('Afvalgegevens LMA'!$A$1:$BK$1003,RelGegevens!$A984+'Data LMA'!$A$2,RelGegevens!J$2))</f>
        <v/>
      </c>
      <c r="K984" s="5" t="str">
        <f>IF(INDEX('Afvalgegevens LMA'!$A$1:$BK$1003,RelGegevens!$A984+'Data LMA'!$A$2,RelGegevens!K$2)="","",INDEX('Afvalgegevens LMA'!$A$1:$BK$1003,RelGegevens!$A984+'Data LMA'!$A$2,RelGegevens!K$2))</f>
        <v/>
      </c>
      <c r="L984" s="5" t="str">
        <f>IF(INDEX('Afvalgegevens LMA'!$A$1:$BK$1003,RelGegevens!$A984+'Data LMA'!$A$2,RelGegevens!L$2)="","",INDEX('Afvalgegevens LMA'!$A$1:$BK$1003,RelGegevens!$A984+'Data LMA'!$A$2,RelGegevens!L$2))</f>
        <v/>
      </c>
      <c r="M984" s="5" t="str">
        <f>IF(INDEX('Afvalgegevens LMA'!$A$1:$BK$1003,RelGegevens!$A984+'Data LMA'!$A$2,RelGegevens!M$2)="","",INDEX('Afvalgegevens LMA'!$A$1:$BK$1003,RelGegevens!$A984+'Data LMA'!$A$2,RelGegevens!M$2))</f>
        <v/>
      </c>
    </row>
    <row r="985" spans="1:13" x14ac:dyDescent="0.25">
      <c r="A985" s="8">
        <f t="shared" si="96"/>
        <v>983</v>
      </c>
      <c r="B985" s="8" t="str">
        <f t="shared" si="97"/>
        <v/>
      </c>
      <c r="C985" s="8" t="str">
        <f t="shared" si="98"/>
        <v/>
      </c>
      <c r="D985" s="5">
        <f t="shared" si="99"/>
        <v>-1</v>
      </c>
      <c r="E985" s="5">
        <f t="shared" si="100"/>
        <v>-1</v>
      </c>
      <c r="F985" s="5" t="str">
        <f t="shared" si="101"/>
        <v/>
      </c>
      <c r="G985" s="5" t="str">
        <f>IF(INDEX('Afvalgegevens LMA'!$A$1:$BK$1003,RelGegevens!$A985+'Data LMA'!$A$2,RelGegevens!G$2)="","",INDEX('Afvalgegevens LMA'!$A$1:$BK$1003,RelGegevens!$A985+'Data LMA'!$A$2,RelGegevens!G$2))</f>
        <v/>
      </c>
      <c r="H985" s="5" t="str">
        <f>IF(INDEX('Afvalgegevens LMA'!$A$1:$BK$1003,RelGegevens!$A985+'Data LMA'!$A$2,RelGegevens!H$2)="","",INDEX('Afvalgegevens LMA'!$A$1:$BK$1003,RelGegevens!$A985+'Data LMA'!$A$2,RelGegevens!H$2))</f>
        <v/>
      </c>
      <c r="I985" s="5" t="str">
        <f>IF(INDEX('Afvalgegevens LMA'!$A$1:$BK$1003,RelGegevens!$A985+'Data LMA'!$A$2,RelGegevens!I$2)="","",INDEX('Afvalgegevens LMA'!$A$1:$BK$1003,RelGegevens!$A985+'Data LMA'!$A$2,RelGegevens!I$2))</f>
        <v/>
      </c>
      <c r="J985" s="5" t="str">
        <f>IF(INDEX('Afvalgegevens LMA'!$A$1:$BK$1003,RelGegevens!$A985+'Data LMA'!$A$2,RelGegevens!J$2)="","",INDEX('Afvalgegevens LMA'!$A$1:$BK$1003,RelGegevens!$A985+'Data LMA'!$A$2,RelGegevens!J$2))</f>
        <v/>
      </c>
      <c r="K985" s="5" t="str">
        <f>IF(INDEX('Afvalgegevens LMA'!$A$1:$BK$1003,RelGegevens!$A985+'Data LMA'!$A$2,RelGegevens!K$2)="","",INDEX('Afvalgegevens LMA'!$A$1:$BK$1003,RelGegevens!$A985+'Data LMA'!$A$2,RelGegevens!K$2))</f>
        <v/>
      </c>
      <c r="L985" s="5" t="str">
        <f>IF(INDEX('Afvalgegevens LMA'!$A$1:$BK$1003,RelGegevens!$A985+'Data LMA'!$A$2,RelGegevens!L$2)="","",INDEX('Afvalgegevens LMA'!$A$1:$BK$1003,RelGegevens!$A985+'Data LMA'!$A$2,RelGegevens!L$2))</f>
        <v/>
      </c>
      <c r="M985" s="5" t="str">
        <f>IF(INDEX('Afvalgegevens LMA'!$A$1:$BK$1003,RelGegevens!$A985+'Data LMA'!$A$2,RelGegevens!M$2)="","",INDEX('Afvalgegevens LMA'!$A$1:$BK$1003,RelGegevens!$A985+'Data LMA'!$A$2,RelGegevens!M$2))</f>
        <v/>
      </c>
    </row>
    <row r="986" spans="1:13" x14ac:dyDescent="0.25">
      <c r="A986" s="8">
        <f t="shared" si="96"/>
        <v>984</v>
      </c>
      <c r="B986" s="8" t="str">
        <f t="shared" si="97"/>
        <v/>
      </c>
      <c r="C986" s="8" t="str">
        <f t="shared" si="98"/>
        <v/>
      </c>
      <c r="D986" s="5">
        <f t="shared" si="99"/>
        <v>-1</v>
      </c>
      <c r="E986" s="5">
        <f t="shared" si="100"/>
        <v>-1</v>
      </c>
      <c r="F986" s="5" t="str">
        <f t="shared" si="101"/>
        <v/>
      </c>
      <c r="G986" s="5" t="str">
        <f>IF(INDEX('Afvalgegevens LMA'!$A$1:$BK$1003,RelGegevens!$A986+'Data LMA'!$A$2,RelGegevens!G$2)="","",INDEX('Afvalgegevens LMA'!$A$1:$BK$1003,RelGegevens!$A986+'Data LMA'!$A$2,RelGegevens!G$2))</f>
        <v/>
      </c>
      <c r="H986" s="5" t="str">
        <f>IF(INDEX('Afvalgegevens LMA'!$A$1:$BK$1003,RelGegevens!$A986+'Data LMA'!$A$2,RelGegevens!H$2)="","",INDEX('Afvalgegevens LMA'!$A$1:$BK$1003,RelGegevens!$A986+'Data LMA'!$A$2,RelGegevens!H$2))</f>
        <v/>
      </c>
      <c r="I986" s="5" t="str">
        <f>IF(INDEX('Afvalgegevens LMA'!$A$1:$BK$1003,RelGegevens!$A986+'Data LMA'!$A$2,RelGegevens!I$2)="","",INDEX('Afvalgegevens LMA'!$A$1:$BK$1003,RelGegevens!$A986+'Data LMA'!$A$2,RelGegevens!I$2))</f>
        <v/>
      </c>
      <c r="J986" s="5" t="str">
        <f>IF(INDEX('Afvalgegevens LMA'!$A$1:$BK$1003,RelGegevens!$A986+'Data LMA'!$A$2,RelGegevens!J$2)="","",INDEX('Afvalgegevens LMA'!$A$1:$BK$1003,RelGegevens!$A986+'Data LMA'!$A$2,RelGegevens!J$2))</f>
        <v/>
      </c>
      <c r="K986" s="5" t="str">
        <f>IF(INDEX('Afvalgegevens LMA'!$A$1:$BK$1003,RelGegevens!$A986+'Data LMA'!$A$2,RelGegevens!K$2)="","",INDEX('Afvalgegevens LMA'!$A$1:$BK$1003,RelGegevens!$A986+'Data LMA'!$A$2,RelGegevens!K$2))</f>
        <v/>
      </c>
      <c r="L986" s="5" t="str">
        <f>IF(INDEX('Afvalgegevens LMA'!$A$1:$BK$1003,RelGegevens!$A986+'Data LMA'!$A$2,RelGegevens!L$2)="","",INDEX('Afvalgegevens LMA'!$A$1:$BK$1003,RelGegevens!$A986+'Data LMA'!$A$2,RelGegevens!L$2))</f>
        <v/>
      </c>
      <c r="M986" s="5" t="str">
        <f>IF(INDEX('Afvalgegevens LMA'!$A$1:$BK$1003,RelGegevens!$A986+'Data LMA'!$A$2,RelGegevens!M$2)="","",INDEX('Afvalgegevens LMA'!$A$1:$BK$1003,RelGegevens!$A986+'Data LMA'!$A$2,RelGegevens!M$2))</f>
        <v/>
      </c>
    </row>
    <row r="987" spans="1:13" x14ac:dyDescent="0.25">
      <c r="A987" s="8">
        <f t="shared" si="96"/>
        <v>985</v>
      </c>
      <c r="B987" s="8" t="str">
        <f t="shared" si="97"/>
        <v/>
      </c>
      <c r="C987" s="8" t="str">
        <f t="shared" si="98"/>
        <v/>
      </c>
      <c r="D987" s="5">
        <f t="shared" si="99"/>
        <v>-1</v>
      </c>
      <c r="E987" s="5">
        <f t="shared" si="100"/>
        <v>-1</v>
      </c>
      <c r="F987" s="5" t="str">
        <f t="shared" si="101"/>
        <v/>
      </c>
      <c r="G987" s="5" t="str">
        <f>IF(INDEX('Afvalgegevens LMA'!$A$1:$BK$1003,RelGegevens!$A987+'Data LMA'!$A$2,RelGegevens!G$2)="","",INDEX('Afvalgegevens LMA'!$A$1:$BK$1003,RelGegevens!$A987+'Data LMA'!$A$2,RelGegevens!G$2))</f>
        <v/>
      </c>
      <c r="H987" s="5" t="str">
        <f>IF(INDEX('Afvalgegevens LMA'!$A$1:$BK$1003,RelGegevens!$A987+'Data LMA'!$A$2,RelGegevens!H$2)="","",INDEX('Afvalgegevens LMA'!$A$1:$BK$1003,RelGegevens!$A987+'Data LMA'!$A$2,RelGegevens!H$2))</f>
        <v/>
      </c>
      <c r="I987" s="5" t="str">
        <f>IF(INDEX('Afvalgegevens LMA'!$A$1:$BK$1003,RelGegevens!$A987+'Data LMA'!$A$2,RelGegevens!I$2)="","",INDEX('Afvalgegevens LMA'!$A$1:$BK$1003,RelGegevens!$A987+'Data LMA'!$A$2,RelGegevens!I$2))</f>
        <v/>
      </c>
      <c r="J987" s="5" t="str">
        <f>IF(INDEX('Afvalgegevens LMA'!$A$1:$BK$1003,RelGegevens!$A987+'Data LMA'!$A$2,RelGegevens!J$2)="","",INDEX('Afvalgegevens LMA'!$A$1:$BK$1003,RelGegevens!$A987+'Data LMA'!$A$2,RelGegevens!J$2))</f>
        <v/>
      </c>
      <c r="K987" s="5" t="str">
        <f>IF(INDEX('Afvalgegevens LMA'!$A$1:$BK$1003,RelGegevens!$A987+'Data LMA'!$A$2,RelGegevens!K$2)="","",INDEX('Afvalgegevens LMA'!$A$1:$BK$1003,RelGegevens!$A987+'Data LMA'!$A$2,RelGegevens!K$2))</f>
        <v/>
      </c>
      <c r="L987" s="5" t="str">
        <f>IF(INDEX('Afvalgegevens LMA'!$A$1:$BK$1003,RelGegevens!$A987+'Data LMA'!$A$2,RelGegevens!L$2)="","",INDEX('Afvalgegevens LMA'!$A$1:$BK$1003,RelGegevens!$A987+'Data LMA'!$A$2,RelGegevens!L$2))</f>
        <v/>
      </c>
      <c r="M987" s="5" t="str">
        <f>IF(INDEX('Afvalgegevens LMA'!$A$1:$BK$1003,RelGegevens!$A987+'Data LMA'!$A$2,RelGegevens!M$2)="","",INDEX('Afvalgegevens LMA'!$A$1:$BK$1003,RelGegevens!$A987+'Data LMA'!$A$2,RelGegevens!M$2))</f>
        <v/>
      </c>
    </row>
    <row r="988" spans="1:13" x14ac:dyDescent="0.25">
      <c r="A988" s="8">
        <f t="shared" si="96"/>
        <v>986</v>
      </c>
      <c r="B988" s="8" t="str">
        <f t="shared" si="97"/>
        <v/>
      </c>
      <c r="C988" s="8" t="str">
        <f t="shared" si="98"/>
        <v/>
      </c>
      <c r="D988" s="5">
        <f t="shared" si="99"/>
        <v>-1</v>
      </c>
      <c r="E988" s="5">
        <f t="shared" si="100"/>
        <v>-1</v>
      </c>
      <c r="F988" s="5" t="str">
        <f t="shared" si="101"/>
        <v/>
      </c>
      <c r="G988" s="5" t="str">
        <f>IF(INDEX('Afvalgegevens LMA'!$A$1:$BK$1003,RelGegevens!$A988+'Data LMA'!$A$2,RelGegevens!G$2)="","",INDEX('Afvalgegevens LMA'!$A$1:$BK$1003,RelGegevens!$A988+'Data LMA'!$A$2,RelGegevens!G$2))</f>
        <v/>
      </c>
      <c r="H988" s="5" t="str">
        <f>IF(INDEX('Afvalgegevens LMA'!$A$1:$BK$1003,RelGegevens!$A988+'Data LMA'!$A$2,RelGegevens!H$2)="","",INDEX('Afvalgegevens LMA'!$A$1:$BK$1003,RelGegevens!$A988+'Data LMA'!$A$2,RelGegevens!H$2))</f>
        <v/>
      </c>
      <c r="I988" s="5" t="str">
        <f>IF(INDEX('Afvalgegevens LMA'!$A$1:$BK$1003,RelGegevens!$A988+'Data LMA'!$A$2,RelGegevens!I$2)="","",INDEX('Afvalgegevens LMA'!$A$1:$BK$1003,RelGegevens!$A988+'Data LMA'!$A$2,RelGegevens!I$2))</f>
        <v/>
      </c>
      <c r="J988" s="5" t="str">
        <f>IF(INDEX('Afvalgegevens LMA'!$A$1:$BK$1003,RelGegevens!$A988+'Data LMA'!$A$2,RelGegevens!J$2)="","",INDEX('Afvalgegevens LMA'!$A$1:$BK$1003,RelGegevens!$A988+'Data LMA'!$A$2,RelGegevens!J$2))</f>
        <v/>
      </c>
      <c r="K988" s="5" t="str">
        <f>IF(INDEX('Afvalgegevens LMA'!$A$1:$BK$1003,RelGegevens!$A988+'Data LMA'!$A$2,RelGegevens!K$2)="","",INDEX('Afvalgegevens LMA'!$A$1:$BK$1003,RelGegevens!$A988+'Data LMA'!$A$2,RelGegevens!K$2))</f>
        <v/>
      </c>
      <c r="L988" s="5" t="str">
        <f>IF(INDEX('Afvalgegevens LMA'!$A$1:$BK$1003,RelGegevens!$A988+'Data LMA'!$A$2,RelGegevens!L$2)="","",INDEX('Afvalgegevens LMA'!$A$1:$BK$1003,RelGegevens!$A988+'Data LMA'!$A$2,RelGegevens!L$2))</f>
        <v/>
      </c>
      <c r="M988" s="5" t="str">
        <f>IF(INDEX('Afvalgegevens LMA'!$A$1:$BK$1003,RelGegevens!$A988+'Data LMA'!$A$2,RelGegevens!M$2)="","",INDEX('Afvalgegevens LMA'!$A$1:$BK$1003,RelGegevens!$A988+'Data LMA'!$A$2,RelGegevens!M$2))</f>
        <v/>
      </c>
    </row>
    <row r="989" spans="1:13" x14ac:dyDescent="0.25">
      <c r="A989" s="8">
        <f t="shared" si="96"/>
        <v>987</v>
      </c>
      <c r="B989" s="8" t="str">
        <f t="shared" si="97"/>
        <v/>
      </c>
      <c r="C989" s="8" t="str">
        <f t="shared" si="98"/>
        <v/>
      </c>
      <c r="D989" s="5">
        <f t="shared" si="99"/>
        <v>-1</v>
      </c>
      <c r="E989" s="5">
        <f t="shared" si="100"/>
        <v>-1</v>
      </c>
      <c r="F989" s="5" t="str">
        <f t="shared" si="101"/>
        <v/>
      </c>
      <c r="G989" s="5" t="str">
        <f>IF(INDEX('Afvalgegevens LMA'!$A$1:$BK$1003,RelGegevens!$A989+'Data LMA'!$A$2,RelGegevens!G$2)="","",INDEX('Afvalgegevens LMA'!$A$1:$BK$1003,RelGegevens!$A989+'Data LMA'!$A$2,RelGegevens!G$2))</f>
        <v/>
      </c>
      <c r="H989" s="5" t="str">
        <f>IF(INDEX('Afvalgegevens LMA'!$A$1:$BK$1003,RelGegevens!$A989+'Data LMA'!$A$2,RelGegevens!H$2)="","",INDEX('Afvalgegevens LMA'!$A$1:$BK$1003,RelGegevens!$A989+'Data LMA'!$A$2,RelGegevens!H$2))</f>
        <v/>
      </c>
      <c r="I989" s="5" t="str">
        <f>IF(INDEX('Afvalgegevens LMA'!$A$1:$BK$1003,RelGegevens!$A989+'Data LMA'!$A$2,RelGegevens!I$2)="","",INDEX('Afvalgegevens LMA'!$A$1:$BK$1003,RelGegevens!$A989+'Data LMA'!$A$2,RelGegevens!I$2))</f>
        <v/>
      </c>
      <c r="J989" s="5" t="str">
        <f>IF(INDEX('Afvalgegevens LMA'!$A$1:$BK$1003,RelGegevens!$A989+'Data LMA'!$A$2,RelGegevens!J$2)="","",INDEX('Afvalgegevens LMA'!$A$1:$BK$1003,RelGegevens!$A989+'Data LMA'!$A$2,RelGegevens!J$2))</f>
        <v/>
      </c>
      <c r="K989" s="5" t="str">
        <f>IF(INDEX('Afvalgegevens LMA'!$A$1:$BK$1003,RelGegevens!$A989+'Data LMA'!$A$2,RelGegevens!K$2)="","",INDEX('Afvalgegevens LMA'!$A$1:$BK$1003,RelGegevens!$A989+'Data LMA'!$A$2,RelGegevens!K$2))</f>
        <v/>
      </c>
      <c r="L989" s="5" t="str">
        <f>IF(INDEX('Afvalgegevens LMA'!$A$1:$BK$1003,RelGegevens!$A989+'Data LMA'!$A$2,RelGegevens!L$2)="","",INDEX('Afvalgegevens LMA'!$A$1:$BK$1003,RelGegevens!$A989+'Data LMA'!$A$2,RelGegevens!L$2))</f>
        <v/>
      </c>
      <c r="M989" s="5" t="str">
        <f>IF(INDEX('Afvalgegevens LMA'!$A$1:$BK$1003,RelGegevens!$A989+'Data LMA'!$A$2,RelGegevens!M$2)="","",INDEX('Afvalgegevens LMA'!$A$1:$BK$1003,RelGegevens!$A989+'Data LMA'!$A$2,RelGegevens!M$2))</f>
        <v/>
      </c>
    </row>
    <row r="990" spans="1:13" x14ac:dyDescent="0.25">
      <c r="A990" s="8">
        <f t="shared" si="96"/>
        <v>988</v>
      </c>
      <c r="B990" s="8" t="str">
        <f t="shared" si="97"/>
        <v/>
      </c>
      <c r="C990" s="8" t="str">
        <f t="shared" si="98"/>
        <v/>
      </c>
      <c r="D990" s="5">
        <f t="shared" si="99"/>
        <v>-1</v>
      </c>
      <c r="E990" s="5">
        <f t="shared" si="100"/>
        <v>-1</v>
      </c>
      <c r="F990" s="5" t="str">
        <f t="shared" si="101"/>
        <v/>
      </c>
      <c r="G990" s="5" t="str">
        <f>IF(INDEX('Afvalgegevens LMA'!$A$1:$BK$1003,RelGegevens!$A990+'Data LMA'!$A$2,RelGegevens!G$2)="","",INDEX('Afvalgegevens LMA'!$A$1:$BK$1003,RelGegevens!$A990+'Data LMA'!$A$2,RelGegevens!G$2))</f>
        <v/>
      </c>
      <c r="H990" s="5" t="str">
        <f>IF(INDEX('Afvalgegevens LMA'!$A$1:$BK$1003,RelGegevens!$A990+'Data LMA'!$A$2,RelGegevens!H$2)="","",INDEX('Afvalgegevens LMA'!$A$1:$BK$1003,RelGegevens!$A990+'Data LMA'!$A$2,RelGegevens!H$2))</f>
        <v/>
      </c>
      <c r="I990" s="5" t="str">
        <f>IF(INDEX('Afvalgegevens LMA'!$A$1:$BK$1003,RelGegevens!$A990+'Data LMA'!$A$2,RelGegevens!I$2)="","",INDEX('Afvalgegevens LMA'!$A$1:$BK$1003,RelGegevens!$A990+'Data LMA'!$A$2,RelGegevens!I$2))</f>
        <v/>
      </c>
      <c r="J990" s="5" t="str">
        <f>IF(INDEX('Afvalgegevens LMA'!$A$1:$BK$1003,RelGegevens!$A990+'Data LMA'!$A$2,RelGegevens!J$2)="","",INDEX('Afvalgegevens LMA'!$A$1:$BK$1003,RelGegevens!$A990+'Data LMA'!$A$2,RelGegevens!J$2))</f>
        <v/>
      </c>
      <c r="K990" s="5" t="str">
        <f>IF(INDEX('Afvalgegevens LMA'!$A$1:$BK$1003,RelGegevens!$A990+'Data LMA'!$A$2,RelGegevens!K$2)="","",INDEX('Afvalgegevens LMA'!$A$1:$BK$1003,RelGegevens!$A990+'Data LMA'!$A$2,RelGegevens!K$2))</f>
        <v/>
      </c>
      <c r="L990" s="5" t="str">
        <f>IF(INDEX('Afvalgegevens LMA'!$A$1:$BK$1003,RelGegevens!$A990+'Data LMA'!$A$2,RelGegevens!L$2)="","",INDEX('Afvalgegevens LMA'!$A$1:$BK$1003,RelGegevens!$A990+'Data LMA'!$A$2,RelGegevens!L$2))</f>
        <v/>
      </c>
      <c r="M990" s="5" t="str">
        <f>IF(INDEX('Afvalgegevens LMA'!$A$1:$BK$1003,RelGegevens!$A990+'Data LMA'!$A$2,RelGegevens!M$2)="","",INDEX('Afvalgegevens LMA'!$A$1:$BK$1003,RelGegevens!$A990+'Data LMA'!$A$2,RelGegevens!M$2))</f>
        <v/>
      </c>
    </row>
    <row r="991" spans="1:13" x14ac:dyDescent="0.25">
      <c r="A991" s="8">
        <f t="shared" si="96"/>
        <v>989</v>
      </c>
      <c r="B991" s="8" t="str">
        <f t="shared" si="97"/>
        <v/>
      </c>
      <c r="C991" s="8" t="str">
        <f t="shared" si="98"/>
        <v/>
      </c>
      <c r="D991" s="5">
        <f t="shared" si="99"/>
        <v>-1</v>
      </c>
      <c r="E991" s="5">
        <f t="shared" si="100"/>
        <v>-1</v>
      </c>
      <c r="F991" s="5" t="str">
        <f t="shared" si="101"/>
        <v/>
      </c>
      <c r="G991" s="5" t="str">
        <f>IF(INDEX('Afvalgegevens LMA'!$A$1:$BK$1003,RelGegevens!$A991+'Data LMA'!$A$2,RelGegevens!G$2)="","",INDEX('Afvalgegevens LMA'!$A$1:$BK$1003,RelGegevens!$A991+'Data LMA'!$A$2,RelGegevens!G$2))</f>
        <v/>
      </c>
      <c r="H991" s="5" t="str">
        <f>IF(INDEX('Afvalgegevens LMA'!$A$1:$BK$1003,RelGegevens!$A991+'Data LMA'!$A$2,RelGegevens!H$2)="","",INDEX('Afvalgegevens LMA'!$A$1:$BK$1003,RelGegevens!$A991+'Data LMA'!$A$2,RelGegevens!H$2))</f>
        <v/>
      </c>
      <c r="I991" s="5" t="str">
        <f>IF(INDEX('Afvalgegevens LMA'!$A$1:$BK$1003,RelGegevens!$A991+'Data LMA'!$A$2,RelGegevens!I$2)="","",INDEX('Afvalgegevens LMA'!$A$1:$BK$1003,RelGegevens!$A991+'Data LMA'!$A$2,RelGegevens!I$2))</f>
        <v/>
      </c>
      <c r="J991" s="5" t="str">
        <f>IF(INDEX('Afvalgegevens LMA'!$A$1:$BK$1003,RelGegevens!$A991+'Data LMA'!$A$2,RelGegevens!J$2)="","",INDEX('Afvalgegevens LMA'!$A$1:$BK$1003,RelGegevens!$A991+'Data LMA'!$A$2,RelGegevens!J$2))</f>
        <v/>
      </c>
      <c r="K991" s="5" t="str">
        <f>IF(INDEX('Afvalgegevens LMA'!$A$1:$BK$1003,RelGegevens!$A991+'Data LMA'!$A$2,RelGegevens!K$2)="","",INDEX('Afvalgegevens LMA'!$A$1:$BK$1003,RelGegevens!$A991+'Data LMA'!$A$2,RelGegevens!K$2))</f>
        <v/>
      </c>
      <c r="L991" s="5" t="str">
        <f>IF(INDEX('Afvalgegevens LMA'!$A$1:$BK$1003,RelGegevens!$A991+'Data LMA'!$A$2,RelGegevens!L$2)="","",INDEX('Afvalgegevens LMA'!$A$1:$BK$1003,RelGegevens!$A991+'Data LMA'!$A$2,RelGegevens!L$2))</f>
        <v/>
      </c>
      <c r="M991" s="5" t="str">
        <f>IF(INDEX('Afvalgegevens LMA'!$A$1:$BK$1003,RelGegevens!$A991+'Data LMA'!$A$2,RelGegevens!M$2)="","",INDEX('Afvalgegevens LMA'!$A$1:$BK$1003,RelGegevens!$A991+'Data LMA'!$A$2,RelGegevens!M$2))</f>
        <v/>
      </c>
    </row>
    <row r="992" spans="1:13" x14ac:dyDescent="0.25">
      <c r="A992" s="8">
        <f t="shared" si="96"/>
        <v>990</v>
      </c>
      <c r="B992" s="8" t="str">
        <f t="shared" si="97"/>
        <v/>
      </c>
      <c r="C992" s="8" t="str">
        <f t="shared" si="98"/>
        <v/>
      </c>
      <c r="D992" s="5">
        <f t="shared" si="99"/>
        <v>-1</v>
      </c>
      <c r="E992" s="5">
        <f t="shared" si="100"/>
        <v>-1</v>
      </c>
      <c r="F992" s="5" t="str">
        <f t="shared" si="101"/>
        <v/>
      </c>
      <c r="G992" s="5" t="str">
        <f>IF(INDEX('Afvalgegevens LMA'!$A$1:$BK$1003,RelGegevens!$A992+'Data LMA'!$A$2,RelGegevens!G$2)="","",INDEX('Afvalgegevens LMA'!$A$1:$BK$1003,RelGegevens!$A992+'Data LMA'!$A$2,RelGegevens!G$2))</f>
        <v/>
      </c>
      <c r="H992" s="5" t="str">
        <f>IF(INDEX('Afvalgegevens LMA'!$A$1:$BK$1003,RelGegevens!$A992+'Data LMA'!$A$2,RelGegevens!H$2)="","",INDEX('Afvalgegevens LMA'!$A$1:$BK$1003,RelGegevens!$A992+'Data LMA'!$A$2,RelGegevens!H$2))</f>
        <v/>
      </c>
      <c r="I992" s="5" t="str">
        <f>IF(INDEX('Afvalgegevens LMA'!$A$1:$BK$1003,RelGegevens!$A992+'Data LMA'!$A$2,RelGegevens!I$2)="","",INDEX('Afvalgegevens LMA'!$A$1:$BK$1003,RelGegevens!$A992+'Data LMA'!$A$2,RelGegevens!I$2))</f>
        <v/>
      </c>
      <c r="J992" s="5" t="str">
        <f>IF(INDEX('Afvalgegevens LMA'!$A$1:$BK$1003,RelGegevens!$A992+'Data LMA'!$A$2,RelGegevens!J$2)="","",INDEX('Afvalgegevens LMA'!$A$1:$BK$1003,RelGegevens!$A992+'Data LMA'!$A$2,RelGegevens!J$2))</f>
        <v/>
      </c>
      <c r="K992" s="5" t="str">
        <f>IF(INDEX('Afvalgegevens LMA'!$A$1:$BK$1003,RelGegevens!$A992+'Data LMA'!$A$2,RelGegevens!K$2)="","",INDEX('Afvalgegevens LMA'!$A$1:$BK$1003,RelGegevens!$A992+'Data LMA'!$A$2,RelGegevens!K$2))</f>
        <v/>
      </c>
      <c r="L992" s="5" t="str">
        <f>IF(INDEX('Afvalgegevens LMA'!$A$1:$BK$1003,RelGegevens!$A992+'Data LMA'!$A$2,RelGegevens!L$2)="","",INDEX('Afvalgegevens LMA'!$A$1:$BK$1003,RelGegevens!$A992+'Data LMA'!$A$2,RelGegevens!L$2))</f>
        <v/>
      </c>
      <c r="M992" s="5" t="str">
        <f>IF(INDEX('Afvalgegevens LMA'!$A$1:$BK$1003,RelGegevens!$A992+'Data LMA'!$A$2,RelGegevens!M$2)="","",INDEX('Afvalgegevens LMA'!$A$1:$BK$1003,RelGegevens!$A992+'Data LMA'!$A$2,RelGegevens!M$2))</f>
        <v/>
      </c>
    </row>
    <row r="993" spans="1:13" x14ac:dyDescent="0.25">
      <c r="A993" s="8">
        <f t="shared" si="96"/>
        <v>991</v>
      </c>
      <c r="B993" s="8" t="str">
        <f t="shared" si="97"/>
        <v/>
      </c>
      <c r="C993" s="8" t="str">
        <f t="shared" si="98"/>
        <v/>
      </c>
      <c r="D993" s="5">
        <f t="shared" si="99"/>
        <v>-1</v>
      </c>
      <c r="E993" s="5">
        <f t="shared" si="100"/>
        <v>-1</v>
      </c>
      <c r="F993" s="5" t="str">
        <f t="shared" si="101"/>
        <v/>
      </c>
      <c r="G993" s="5" t="str">
        <f>IF(INDEX('Afvalgegevens LMA'!$A$1:$BK$1003,RelGegevens!$A993+'Data LMA'!$A$2,RelGegevens!G$2)="","",INDEX('Afvalgegevens LMA'!$A$1:$BK$1003,RelGegevens!$A993+'Data LMA'!$A$2,RelGegevens!G$2))</f>
        <v/>
      </c>
      <c r="H993" s="5" t="str">
        <f>IF(INDEX('Afvalgegevens LMA'!$A$1:$BK$1003,RelGegevens!$A993+'Data LMA'!$A$2,RelGegevens!H$2)="","",INDEX('Afvalgegevens LMA'!$A$1:$BK$1003,RelGegevens!$A993+'Data LMA'!$A$2,RelGegevens!H$2))</f>
        <v/>
      </c>
      <c r="I993" s="5" t="str">
        <f>IF(INDEX('Afvalgegevens LMA'!$A$1:$BK$1003,RelGegevens!$A993+'Data LMA'!$A$2,RelGegevens!I$2)="","",INDEX('Afvalgegevens LMA'!$A$1:$BK$1003,RelGegevens!$A993+'Data LMA'!$A$2,RelGegevens!I$2))</f>
        <v/>
      </c>
      <c r="J993" s="5" t="str">
        <f>IF(INDEX('Afvalgegevens LMA'!$A$1:$BK$1003,RelGegevens!$A993+'Data LMA'!$A$2,RelGegevens!J$2)="","",INDEX('Afvalgegevens LMA'!$A$1:$BK$1003,RelGegevens!$A993+'Data LMA'!$A$2,RelGegevens!J$2))</f>
        <v/>
      </c>
      <c r="K993" s="5" t="str">
        <f>IF(INDEX('Afvalgegevens LMA'!$A$1:$BK$1003,RelGegevens!$A993+'Data LMA'!$A$2,RelGegevens!K$2)="","",INDEX('Afvalgegevens LMA'!$A$1:$BK$1003,RelGegevens!$A993+'Data LMA'!$A$2,RelGegevens!K$2))</f>
        <v/>
      </c>
      <c r="L993" s="5" t="str">
        <f>IF(INDEX('Afvalgegevens LMA'!$A$1:$BK$1003,RelGegevens!$A993+'Data LMA'!$A$2,RelGegevens!L$2)="","",INDEX('Afvalgegevens LMA'!$A$1:$BK$1003,RelGegevens!$A993+'Data LMA'!$A$2,RelGegevens!L$2))</f>
        <v/>
      </c>
      <c r="M993" s="5" t="str">
        <f>IF(INDEX('Afvalgegevens LMA'!$A$1:$BK$1003,RelGegevens!$A993+'Data LMA'!$A$2,RelGegevens!M$2)="","",INDEX('Afvalgegevens LMA'!$A$1:$BK$1003,RelGegevens!$A993+'Data LMA'!$A$2,RelGegevens!M$2))</f>
        <v/>
      </c>
    </row>
    <row r="994" spans="1:13" x14ac:dyDescent="0.25">
      <c r="A994" s="8">
        <f t="shared" si="96"/>
        <v>992</v>
      </c>
      <c r="B994" s="8" t="str">
        <f t="shared" si="97"/>
        <v/>
      </c>
      <c r="C994" s="8" t="str">
        <f t="shared" si="98"/>
        <v/>
      </c>
      <c r="D994" s="5">
        <f t="shared" si="99"/>
        <v>-1</v>
      </c>
      <c r="E994" s="5">
        <f t="shared" si="100"/>
        <v>-1</v>
      </c>
      <c r="F994" s="5" t="str">
        <f t="shared" si="101"/>
        <v/>
      </c>
      <c r="G994" s="5" t="str">
        <f>IF(INDEX('Afvalgegevens LMA'!$A$1:$BK$1003,RelGegevens!$A994+'Data LMA'!$A$2,RelGegevens!G$2)="","",INDEX('Afvalgegevens LMA'!$A$1:$BK$1003,RelGegevens!$A994+'Data LMA'!$A$2,RelGegevens!G$2))</f>
        <v/>
      </c>
      <c r="H994" s="5" t="str">
        <f>IF(INDEX('Afvalgegevens LMA'!$A$1:$BK$1003,RelGegevens!$A994+'Data LMA'!$A$2,RelGegevens!H$2)="","",INDEX('Afvalgegevens LMA'!$A$1:$BK$1003,RelGegevens!$A994+'Data LMA'!$A$2,RelGegevens!H$2))</f>
        <v/>
      </c>
      <c r="I994" s="5" t="str">
        <f>IF(INDEX('Afvalgegevens LMA'!$A$1:$BK$1003,RelGegevens!$A994+'Data LMA'!$A$2,RelGegevens!I$2)="","",INDEX('Afvalgegevens LMA'!$A$1:$BK$1003,RelGegevens!$A994+'Data LMA'!$A$2,RelGegevens!I$2))</f>
        <v/>
      </c>
      <c r="J994" s="5" t="str">
        <f>IF(INDEX('Afvalgegevens LMA'!$A$1:$BK$1003,RelGegevens!$A994+'Data LMA'!$A$2,RelGegevens!J$2)="","",INDEX('Afvalgegevens LMA'!$A$1:$BK$1003,RelGegevens!$A994+'Data LMA'!$A$2,RelGegevens!J$2))</f>
        <v/>
      </c>
      <c r="K994" s="5" t="str">
        <f>IF(INDEX('Afvalgegevens LMA'!$A$1:$BK$1003,RelGegevens!$A994+'Data LMA'!$A$2,RelGegevens!K$2)="","",INDEX('Afvalgegevens LMA'!$A$1:$BK$1003,RelGegevens!$A994+'Data LMA'!$A$2,RelGegevens!K$2))</f>
        <v/>
      </c>
      <c r="L994" s="5" t="str">
        <f>IF(INDEX('Afvalgegevens LMA'!$A$1:$BK$1003,RelGegevens!$A994+'Data LMA'!$A$2,RelGegevens!L$2)="","",INDEX('Afvalgegevens LMA'!$A$1:$BK$1003,RelGegevens!$A994+'Data LMA'!$A$2,RelGegevens!L$2))</f>
        <v/>
      </c>
      <c r="M994" s="5" t="str">
        <f>IF(INDEX('Afvalgegevens LMA'!$A$1:$BK$1003,RelGegevens!$A994+'Data LMA'!$A$2,RelGegevens!M$2)="","",INDEX('Afvalgegevens LMA'!$A$1:$BK$1003,RelGegevens!$A994+'Data LMA'!$A$2,RelGegevens!M$2))</f>
        <v/>
      </c>
    </row>
    <row r="995" spans="1:13" x14ac:dyDescent="0.25">
      <c r="A995" s="8">
        <f t="shared" si="96"/>
        <v>993</v>
      </c>
      <c r="B995" s="8" t="str">
        <f t="shared" si="97"/>
        <v/>
      </c>
      <c r="C995" s="8" t="str">
        <f t="shared" si="98"/>
        <v/>
      </c>
      <c r="D995" s="5">
        <f t="shared" si="99"/>
        <v>-1</v>
      </c>
      <c r="E995" s="5">
        <f t="shared" si="100"/>
        <v>-1</v>
      </c>
      <c r="F995" s="5" t="str">
        <f t="shared" si="101"/>
        <v/>
      </c>
      <c r="G995" s="5" t="str">
        <f>IF(INDEX('Afvalgegevens LMA'!$A$1:$BK$1003,RelGegevens!$A995+'Data LMA'!$A$2,RelGegevens!G$2)="","",INDEX('Afvalgegevens LMA'!$A$1:$BK$1003,RelGegevens!$A995+'Data LMA'!$A$2,RelGegevens!G$2))</f>
        <v/>
      </c>
      <c r="H995" s="5" t="str">
        <f>IF(INDEX('Afvalgegevens LMA'!$A$1:$BK$1003,RelGegevens!$A995+'Data LMA'!$A$2,RelGegevens!H$2)="","",INDEX('Afvalgegevens LMA'!$A$1:$BK$1003,RelGegevens!$A995+'Data LMA'!$A$2,RelGegevens!H$2))</f>
        <v/>
      </c>
      <c r="I995" s="5" t="str">
        <f>IF(INDEX('Afvalgegevens LMA'!$A$1:$BK$1003,RelGegevens!$A995+'Data LMA'!$A$2,RelGegevens!I$2)="","",INDEX('Afvalgegevens LMA'!$A$1:$BK$1003,RelGegevens!$A995+'Data LMA'!$A$2,RelGegevens!I$2))</f>
        <v/>
      </c>
      <c r="J995" s="5" t="str">
        <f>IF(INDEX('Afvalgegevens LMA'!$A$1:$BK$1003,RelGegevens!$A995+'Data LMA'!$A$2,RelGegevens!J$2)="","",INDEX('Afvalgegevens LMA'!$A$1:$BK$1003,RelGegevens!$A995+'Data LMA'!$A$2,RelGegevens!J$2))</f>
        <v/>
      </c>
      <c r="K995" s="5" t="str">
        <f>IF(INDEX('Afvalgegevens LMA'!$A$1:$BK$1003,RelGegevens!$A995+'Data LMA'!$A$2,RelGegevens!K$2)="","",INDEX('Afvalgegevens LMA'!$A$1:$BK$1003,RelGegevens!$A995+'Data LMA'!$A$2,RelGegevens!K$2))</f>
        <v/>
      </c>
      <c r="L995" s="5" t="str">
        <f>IF(INDEX('Afvalgegevens LMA'!$A$1:$BK$1003,RelGegevens!$A995+'Data LMA'!$A$2,RelGegevens!L$2)="","",INDEX('Afvalgegevens LMA'!$A$1:$BK$1003,RelGegevens!$A995+'Data LMA'!$A$2,RelGegevens!L$2))</f>
        <v/>
      </c>
      <c r="M995" s="5" t="str">
        <f>IF(INDEX('Afvalgegevens LMA'!$A$1:$BK$1003,RelGegevens!$A995+'Data LMA'!$A$2,RelGegevens!M$2)="","",INDEX('Afvalgegevens LMA'!$A$1:$BK$1003,RelGegevens!$A995+'Data LMA'!$A$2,RelGegevens!M$2))</f>
        <v/>
      </c>
    </row>
    <row r="996" spans="1:13" x14ac:dyDescent="0.25">
      <c r="A996" s="8">
        <f t="shared" si="96"/>
        <v>994</v>
      </c>
      <c r="B996" s="8" t="str">
        <f t="shared" si="97"/>
        <v/>
      </c>
      <c r="C996" s="8" t="str">
        <f t="shared" si="98"/>
        <v/>
      </c>
      <c r="D996" s="5">
        <f t="shared" si="99"/>
        <v>-1</v>
      </c>
      <c r="E996" s="5">
        <f t="shared" si="100"/>
        <v>-1</v>
      </c>
      <c r="F996" s="5" t="str">
        <f t="shared" si="101"/>
        <v/>
      </c>
      <c r="G996" s="5" t="str">
        <f>IF(INDEX('Afvalgegevens LMA'!$A$1:$BK$1003,RelGegevens!$A996+'Data LMA'!$A$2,RelGegevens!G$2)="","",INDEX('Afvalgegevens LMA'!$A$1:$BK$1003,RelGegevens!$A996+'Data LMA'!$A$2,RelGegevens!G$2))</f>
        <v/>
      </c>
      <c r="H996" s="5" t="str">
        <f>IF(INDEX('Afvalgegevens LMA'!$A$1:$BK$1003,RelGegevens!$A996+'Data LMA'!$A$2,RelGegevens!H$2)="","",INDEX('Afvalgegevens LMA'!$A$1:$BK$1003,RelGegevens!$A996+'Data LMA'!$A$2,RelGegevens!H$2))</f>
        <v/>
      </c>
      <c r="I996" s="5" t="str">
        <f>IF(INDEX('Afvalgegevens LMA'!$A$1:$BK$1003,RelGegevens!$A996+'Data LMA'!$A$2,RelGegevens!I$2)="","",INDEX('Afvalgegevens LMA'!$A$1:$BK$1003,RelGegevens!$A996+'Data LMA'!$A$2,RelGegevens!I$2))</f>
        <v/>
      </c>
      <c r="J996" s="5" t="str">
        <f>IF(INDEX('Afvalgegevens LMA'!$A$1:$BK$1003,RelGegevens!$A996+'Data LMA'!$A$2,RelGegevens!J$2)="","",INDEX('Afvalgegevens LMA'!$A$1:$BK$1003,RelGegevens!$A996+'Data LMA'!$A$2,RelGegevens!J$2))</f>
        <v/>
      </c>
      <c r="K996" s="5" t="str">
        <f>IF(INDEX('Afvalgegevens LMA'!$A$1:$BK$1003,RelGegevens!$A996+'Data LMA'!$A$2,RelGegevens!K$2)="","",INDEX('Afvalgegevens LMA'!$A$1:$BK$1003,RelGegevens!$A996+'Data LMA'!$A$2,RelGegevens!K$2))</f>
        <v/>
      </c>
      <c r="L996" s="5" t="str">
        <f>IF(INDEX('Afvalgegevens LMA'!$A$1:$BK$1003,RelGegevens!$A996+'Data LMA'!$A$2,RelGegevens!L$2)="","",INDEX('Afvalgegevens LMA'!$A$1:$BK$1003,RelGegevens!$A996+'Data LMA'!$A$2,RelGegevens!L$2))</f>
        <v/>
      </c>
      <c r="M996" s="5" t="str">
        <f>IF(INDEX('Afvalgegevens LMA'!$A$1:$BK$1003,RelGegevens!$A996+'Data LMA'!$A$2,RelGegevens!M$2)="","",INDEX('Afvalgegevens LMA'!$A$1:$BK$1003,RelGegevens!$A996+'Data LMA'!$A$2,RelGegevens!M$2))</f>
        <v/>
      </c>
    </row>
    <row r="997" spans="1:13" x14ac:dyDescent="0.25">
      <c r="A997" s="8">
        <f t="shared" si="96"/>
        <v>995</v>
      </c>
      <c r="B997" s="8" t="str">
        <f t="shared" si="97"/>
        <v/>
      </c>
      <c r="C997" s="8" t="str">
        <f t="shared" si="98"/>
        <v/>
      </c>
      <c r="D997" s="5">
        <f t="shared" si="99"/>
        <v>-1</v>
      </c>
      <c r="E997" s="5">
        <f t="shared" si="100"/>
        <v>-1</v>
      </c>
      <c r="F997" s="5" t="str">
        <f t="shared" si="101"/>
        <v/>
      </c>
      <c r="G997" s="5" t="str">
        <f>IF(INDEX('Afvalgegevens LMA'!$A$1:$BK$1003,RelGegevens!$A997+'Data LMA'!$A$2,RelGegevens!G$2)="","",INDEX('Afvalgegevens LMA'!$A$1:$BK$1003,RelGegevens!$A997+'Data LMA'!$A$2,RelGegevens!G$2))</f>
        <v/>
      </c>
      <c r="H997" s="5" t="str">
        <f>IF(INDEX('Afvalgegevens LMA'!$A$1:$BK$1003,RelGegevens!$A997+'Data LMA'!$A$2,RelGegevens!H$2)="","",INDEX('Afvalgegevens LMA'!$A$1:$BK$1003,RelGegevens!$A997+'Data LMA'!$A$2,RelGegevens!H$2))</f>
        <v/>
      </c>
      <c r="I997" s="5" t="str">
        <f>IF(INDEX('Afvalgegevens LMA'!$A$1:$BK$1003,RelGegevens!$A997+'Data LMA'!$A$2,RelGegevens!I$2)="","",INDEX('Afvalgegevens LMA'!$A$1:$BK$1003,RelGegevens!$A997+'Data LMA'!$A$2,RelGegevens!I$2))</f>
        <v/>
      </c>
      <c r="J997" s="5" t="str">
        <f>IF(INDEX('Afvalgegevens LMA'!$A$1:$BK$1003,RelGegevens!$A997+'Data LMA'!$A$2,RelGegevens!J$2)="","",INDEX('Afvalgegevens LMA'!$A$1:$BK$1003,RelGegevens!$A997+'Data LMA'!$A$2,RelGegevens!J$2))</f>
        <v/>
      </c>
      <c r="K997" s="5" t="str">
        <f>IF(INDEX('Afvalgegevens LMA'!$A$1:$BK$1003,RelGegevens!$A997+'Data LMA'!$A$2,RelGegevens!K$2)="","",INDEX('Afvalgegevens LMA'!$A$1:$BK$1003,RelGegevens!$A997+'Data LMA'!$A$2,RelGegevens!K$2))</f>
        <v/>
      </c>
      <c r="L997" s="5" t="str">
        <f>IF(INDEX('Afvalgegevens LMA'!$A$1:$BK$1003,RelGegevens!$A997+'Data LMA'!$A$2,RelGegevens!L$2)="","",INDEX('Afvalgegevens LMA'!$A$1:$BK$1003,RelGegevens!$A997+'Data LMA'!$A$2,RelGegevens!L$2))</f>
        <v/>
      </c>
      <c r="M997" s="5" t="str">
        <f>IF(INDEX('Afvalgegevens LMA'!$A$1:$BK$1003,RelGegevens!$A997+'Data LMA'!$A$2,RelGegevens!M$2)="","",INDEX('Afvalgegevens LMA'!$A$1:$BK$1003,RelGegevens!$A997+'Data LMA'!$A$2,RelGegevens!M$2))</f>
        <v/>
      </c>
    </row>
    <row r="998" spans="1:13" x14ac:dyDescent="0.25">
      <c r="A998" s="8">
        <f t="shared" si="96"/>
        <v>996</v>
      </c>
      <c r="B998" s="8" t="str">
        <f t="shared" si="97"/>
        <v/>
      </c>
      <c r="C998" s="8" t="str">
        <f t="shared" si="98"/>
        <v/>
      </c>
      <c r="D998" s="5">
        <f t="shared" si="99"/>
        <v>-1</v>
      </c>
      <c r="E998" s="5">
        <f t="shared" si="100"/>
        <v>-1</v>
      </c>
      <c r="F998" s="5" t="str">
        <f t="shared" si="101"/>
        <v/>
      </c>
      <c r="G998" s="5" t="str">
        <f>IF(INDEX('Afvalgegevens LMA'!$A$1:$BK$1003,RelGegevens!$A998+'Data LMA'!$A$2,RelGegevens!G$2)="","",INDEX('Afvalgegevens LMA'!$A$1:$BK$1003,RelGegevens!$A998+'Data LMA'!$A$2,RelGegevens!G$2))</f>
        <v/>
      </c>
      <c r="H998" s="5" t="str">
        <f>IF(INDEX('Afvalgegevens LMA'!$A$1:$BK$1003,RelGegevens!$A998+'Data LMA'!$A$2,RelGegevens!H$2)="","",INDEX('Afvalgegevens LMA'!$A$1:$BK$1003,RelGegevens!$A998+'Data LMA'!$A$2,RelGegevens!H$2))</f>
        <v/>
      </c>
      <c r="I998" s="5" t="str">
        <f>IF(INDEX('Afvalgegevens LMA'!$A$1:$BK$1003,RelGegevens!$A998+'Data LMA'!$A$2,RelGegevens!I$2)="","",INDEX('Afvalgegevens LMA'!$A$1:$BK$1003,RelGegevens!$A998+'Data LMA'!$A$2,RelGegevens!I$2))</f>
        <v/>
      </c>
      <c r="J998" s="5" t="str">
        <f>IF(INDEX('Afvalgegevens LMA'!$A$1:$BK$1003,RelGegevens!$A998+'Data LMA'!$A$2,RelGegevens!J$2)="","",INDEX('Afvalgegevens LMA'!$A$1:$BK$1003,RelGegevens!$A998+'Data LMA'!$A$2,RelGegevens!J$2))</f>
        <v/>
      </c>
      <c r="K998" s="5" t="str">
        <f>IF(INDEX('Afvalgegevens LMA'!$A$1:$BK$1003,RelGegevens!$A998+'Data LMA'!$A$2,RelGegevens!K$2)="","",INDEX('Afvalgegevens LMA'!$A$1:$BK$1003,RelGegevens!$A998+'Data LMA'!$A$2,RelGegevens!K$2))</f>
        <v/>
      </c>
      <c r="L998" s="5" t="str">
        <f>IF(INDEX('Afvalgegevens LMA'!$A$1:$BK$1003,RelGegevens!$A998+'Data LMA'!$A$2,RelGegevens!L$2)="","",INDEX('Afvalgegevens LMA'!$A$1:$BK$1003,RelGegevens!$A998+'Data LMA'!$A$2,RelGegevens!L$2))</f>
        <v/>
      </c>
      <c r="M998" s="5" t="str">
        <f>IF(INDEX('Afvalgegevens LMA'!$A$1:$BK$1003,RelGegevens!$A998+'Data LMA'!$A$2,RelGegevens!M$2)="","",INDEX('Afvalgegevens LMA'!$A$1:$BK$1003,RelGegevens!$A998+'Data LMA'!$A$2,RelGegevens!M$2))</f>
        <v/>
      </c>
    </row>
    <row r="999" spans="1:13" x14ac:dyDescent="0.25">
      <c r="A999" s="8">
        <f t="shared" si="96"/>
        <v>997</v>
      </c>
      <c r="B999" s="8" t="str">
        <f t="shared" si="97"/>
        <v/>
      </c>
      <c r="C999" s="8" t="str">
        <f t="shared" si="98"/>
        <v/>
      </c>
      <c r="D999" s="5">
        <f t="shared" si="99"/>
        <v>-1</v>
      </c>
      <c r="E999" s="5">
        <f t="shared" si="100"/>
        <v>-1</v>
      </c>
      <c r="F999" s="5" t="str">
        <f t="shared" si="101"/>
        <v/>
      </c>
      <c r="G999" s="5" t="str">
        <f>IF(INDEX('Afvalgegevens LMA'!$A$1:$BK$1003,RelGegevens!$A999+'Data LMA'!$A$2,RelGegevens!G$2)="","",INDEX('Afvalgegevens LMA'!$A$1:$BK$1003,RelGegevens!$A999+'Data LMA'!$A$2,RelGegevens!G$2))</f>
        <v/>
      </c>
      <c r="H999" s="5" t="str">
        <f>IF(INDEX('Afvalgegevens LMA'!$A$1:$BK$1003,RelGegevens!$A999+'Data LMA'!$A$2,RelGegevens!H$2)="","",INDEX('Afvalgegevens LMA'!$A$1:$BK$1003,RelGegevens!$A999+'Data LMA'!$A$2,RelGegevens!H$2))</f>
        <v/>
      </c>
      <c r="I999" s="5" t="str">
        <f>IF(INDEX('Afvalgegevens LMA'!$A$1:$BK$1003,RelGegevens!$A999+'Data LMA'!$A$2,RelGegevens!I$2)="","",INDEX('Afvalgegevens LMA'!$A$1:$BK$1003,RelGegevens!$A999+'Data LMA'!$A$2,RelGegevens!I$2))</f>
        <v/>
      </c>
      <c r="J999" s="5" t="str">
        <f>IF(INDEX('Afvalgegevens LMA'!$A$1:$BK$1003,RelGegevens!$A999+'Data LMA'!$A$2,RelGegevens!J$2)="","",INDEX('Afvalgegevens LMA'!$A$1:$BK$1003,RelGegevens!$A999+'Data LMA'!$A$2,RelGegevens!J$2))</f>
        <v/>
      </c>
      <c r="K999" s="5" t="str">
        <f>IF(INDEX('Afvalgegevens LMA'!$A$1:$BK$1003,RelGegevens!$A999+'Data LMA'!$A$2,RelGegevens!K$2)="","",INDEX('Afvalgegevens LMA'!$A$1:$BK$1003,RelGegevens!$A999+'Data LMA'!$A$2,RelGegevens!K$2))</f>
        <v/>
      </c>
      <c r="L999" s="5" t="str">
        <f>IF(INDEX('Afvalgegevens LMA'!$A$1:$BK$1003,RelGegevens!$A999+'Data LMA'!$A$2,RelGegevens!L$2)="","",INDEX('Afvalgegevens LMA'!$A$1:$BK$1003,RelGegevens!$A999+'Data LMA'!$A$2,RelGegevens!L$2))</f>
        <v/>
      </c>
      <c r="M999" s="5" t="str">
        <f>IF(INDEX('Afvalgegevens LMA'!$A$1:$BK$1003,RelGegevens!$A999+'Data LMA'!$A$2,RelGegevens!M$2)="","",INDEX('Afvalgegevens LMA'!$A$1:$BK$1003,RelGegevens!$A999+'Data LMA'!$A$2,RelGegevens!M$2))</f>
        <v/>
      </c>
    </row>
    <row r="1000" spans="1:13" x14ac:dyDescent="0.25">
      <c r="A1000" s="8">
        <f t="shared" si="96"/>
        <v>998</v>
      </c>
      <c r="B1000" s="8" t="str">
        <f t="shared" si="97"/>
        <v/>
      </c>
      <c r="C1000" s="8" t="str">
        <f t="shared" si="98"/>
        <v/>
      </c>
      <c r="D1000" s="5">
        <f t="shared" si="99"/>
        <v>-1</v>
      </c>
      <c r="E1000" s="5">
        <f t="shared" si="100"/>
        <v>-1</v>
      </c>
      <c r="F1000" s="5" t="str">
        <f t="shared" si="101"/>
        <v/>
      </c>
      <c r="G1000" s="5" t="str">
        <f>IF(INDEX('Afvalgegevens LMA'!$A$1:$BK$1003,RelGegevens!$A1000+'Data LMA'!$A$2,RelGegevens!G$2)="","",INDEX('Afvalgegevens LMA'!$A$1:$BK$1003,RelGegevens!$A1000+'Data LMA'!$A$2,RelGegevens!G$2))</f>
        <v/>
      </c>
      <c r="H1000" s="5" t="str">
        <f>IF(INDEX('Afvalgegevens LMA'!$A$1:$BK$1003,RelGegevens!$A1000+'Data LMA'!$A$2,RelGegevens!H$2)="","",INDEX('Afvalgegevens LMA'!$A$1:$BK$1003,RelGegevens!$A1000+'Data LMA'!$A$2,RelGegevens!H$2))</f>
        <v/>
      </c>
      <c r="I1000" s="5" t="str">
        <f>IF(INDEX('Afvalgegevens LMA'!$A$1:$BK$1003,RelGegevens!$A1000+'Data LMA'!$A$2,RelGegevens!I$2)="","",INDEX('Afvalgegevens LMA'!$A$1:$BK$1003,RelGegevens!$A1000+'Data LMA'!$A$2,RelGegevens!I$2))</f>
        <v/>
      </c>
      <c r="J1000" s="5" t="str">
        <f>IF(INDEX('Afvalgegevens LMA'!$A$1:$BK$1003,RelGegevens!$A1000+'Data LMA'!$A$2,RelGegevens!J$2)="","",INDEX('Afvalgegevens LMA'!$A$1:$BK$1003,RelGegevens!$A1000+'Data LMA'!$A$2,RelGegevens!J$2))</f>
        <v/>
      </c>
      <c r="K1000" s="5" t="str">
        <f>IF(INDEX('Afvalgegevens LMA'!$A$1:$BK$1003,RelGegevens!$A1000+'Data LMA'!$A$2,RelGegevens!K$2)="","",INDEX('Afvalgegevens LMA'!$A$1:$BK$1003,RelGegevens!$A1000+'Data LMA'!$A$2,RelGegevens!K$2))</f>
        <v/>
      </c>
      <c r="L1000" s="5" t="str">
        <f>IF(INDEX('Afvalgegevens LMA'!$A$1:$BK$1003,RelGegevens!$A1000+'Data LMA'!$A$2,RelGegevens!L$2)="","",INDEX('Afvalgegevens LMA'!$A$1:$BK$1003,RelGegevens!$A1000+'Data LMA'!$A$2,RelGegevens!L$2))</f>
        <v/>
      </c>
      <c r="M1000" s="5" t="str">
        <f>IF(INDEX('Afvalgegevens LMA'!$A$1:$BK$1003,RelGegevens!$A1000+'Data LMA'!$A$2,RelGegevens!M$2)="","",INDEX('Afvalgegevens LMA'!$A$1:$BK$1003,RelGegevens!$A1000+'Data LMA'!$A$2,RelGegevens!M$2))</f>
        <v/>
      </c>
    </row>
    <row r="1001" spans="1:13" x14ac:dyDescent="0.25">
      <c r="A1001" s="8">
        <f t="shared" si="96"/>
        <v>999</v>
      </c>
      <c r="B1001" s="8" t="str">
        <f t="shared" si="97"/>
        <v/>
      </c>
      <c r="C1001" s="8" t="str">
        <f t="shared" si="98"/>
        <v/>
      </c>
      <c r="D1001" s="5">
        <f t="shared" si="99"/>
        <v>-1</v>
      </c>
      <c r="E1001" s="5">
        <f t="shared" si="100"/>
        <v>-1</v>
      </c>
      <c r="F1001" s="5" t="str">
        <f t="shared" si="101"/>
        <v/>
      </c>
      <c r="G1001" s="5" t="str">
        <f>IF(INDEX('Afvalgegevens LMA'!$A$1:$BK$1003,RelGegevens!$A1001+'Data LMA'!$A$2,RelGegevens!G$2)="","",INDEX('Afvalgegevens LMA'!$A$1:$BK$1003,RelGegevens!$A1001+'Data LMA'!$A$2,RelGegevens!G$2))</f>
        <v/>
      </c>
      <c r="H1001" s="5" t="str">
        <f>IF(INDEX('Afvalgegevens LMA'!$A$1:$BK$1003,RelGegevens!$A1001+'Data LMA'!$A$2,RelGegevens!H$2)="","",INDEX('Afvalgegevens LMA'!$A$1:$BK$1003,RelGegevens!$A1001+'Data LMA'!$A$2,RelGegevens!H$2))</f>
        <v/>
      </c>
      <c r="I1001" s="5" t="str">
        <f>IF(INDEX('Afvalgegevens LMA'!$A$1:$BK$1003,RelGegevens!$A1001+'Data LMA'!$A$2,RelGegevens!I$2)="","",INDEX('Afvalgegevens LMA'!$A$1:$BK$1003,RelGegevens!$A1001+'Data LMA'!$A$2,RelGegevens!I$2))</f>
        <v/>
      </c>
      <c r="J1001" s="5" t="str">
        <f>IF(INDEX('Afvalgegevens LMA'!$A$1:$BK$1003,RelGegevens!$A1001+'Data LMA'!$A$2,RelGegevens!J$2)="","",INDEX('Afvalgegevens LMA'!$A$1:$BK$1003,RelGegevens!$A1001+'Data LMA'!$A$2,RelGegevens!J$2))</f>
        <v/>
      </c>
      <c r="K1001" s="5" t="str">
        <f>IF(INDEX('Afvalgegevens LMA'!$A$1:$BK$1003,RelGegevens!$A1001+'Data LMA'!$A$2,RelGegevens!K$2)="","",INDEX('Afvalgegevens LMA'!$A$1:$BK$1003,RelGegevens!$A1001+'Data LMA'!$A$2,RelGegevens!K$2))</f>
        <v/>
      </c>
      <c r="L1001" s="5" t="str">
        <f>IF(INDEX('Afvalgegevens LMA'!$A$1:$BK$1003,RelGegevens!$A1001+'Data LMA'!$A$2,RelGegevens!L$2)="","",INDEX('Afvalgegevens LMA'!$A$1:$BK$1003,RelGegevens!$A1001+'Data LMA'!$A$2,RelGegevens!L$2))</f>
        <v/>
      </c>
      <c r="M1001" s="5" t="str">
        <f>IF(INDEX('Afvalgegevens LMA'!$A$1:$BK$1003,RelGegevens!$A1001+'Data LMA'!$A$2,RelGegevens!M$2)="","",INDEX('Afvalgegevens LMA'!$A$1:$BK$1003,RelGegevens!$A1001+'Data LMA'!$A$2,RelGegevens!M$2))</f>
        <v/>
      </c>
    </row>
    <row r="1002" spans="1:13" x14ac:dyDescent="0.25">
      <c r="A1002" s="8">
        <f t="shared" si="96"/>
        <v>1000</v>
      </c>
      <c r="B1002" s="8" t="str">
        <f t="shared" si="97"/>
        <v/>
      </c>
      <c r="C1002" s="8" t="str">
        <f t="shared" si="98"/>
        <v/>
      </c>
      <c r="D1002" s="5">
        <f t="shared" si="99"/>
        <v>-1</v>
      </c>
      <c r="E1002" s="5">
        <f t="shared" si="100"/>
        <v>-1</v>
      </c>
      <c r="F1002" s="5" t="str">
        <f t="shared" si="101"/>
        <v/>
      </c>
      <c r="G1002" s="5" t="str">
        <f>IF(INDEX('Afvalgegevens LMA'!$A$1:$BK$1003,RelGegevens!$A1002+'Data LMA'!$A$2,RelGegevens!G$2)="","",INDEX('Afvalgegevens LMA'!$A$1:$BK$1003,RelGegevens!$A1002+'Data LMA'!$A$2,RelGegevens!G$2))</f>
        <v/>
      </c>
      <c r="H1002" s="5" t="str">
        <f>IF(INDEX('Afvalgegevens LMA'!$A$1:$BK$1003,RelGegevens!$A1002+'Data LMA'!$A$2,RelGegevens!H$2)="","",INDEX('Afvalgegevens LMA'!$A$1:$BK$1003,RelGegevens!$A1002+'Data LMA'!$A$2,RelGegevens!H$2))</f>
        <v/>
      </c>
      <c r="I1002" s="5" t="str">
        <f>IF(INDEX('Afvalgegevens LMA'!$A$1:$BK$1003,RelGegevens!$A1002+'Data LMA'!$A$2,RelGegevens!I$2)="","",INDEX('Afvalgegevens LMA'!$A$1:$BK$1003,RelGegevens!$A1002+'Data LMA'!$A$2,RelGegevens!I$2))</f>
        <v/>
      </c>
      <c r="J1002" s="5" t="str">
        <f>IF(INDEX('Afvalgegevens LMA'!$A$1:$BK$1003,RelGegevens!$A1002+'Data LMA'!$A$2,RelGegevens!J$2)="","",INDEX('Afvalgegevens LMA'!$A$1:$BK$1003,RelGegevens!$A1002+'Data LMA'!$A$2,RelGegevens!J$2))</f>
        <v/>
      </c>
      <c r="K1002" s="5" t="str">
        <f>IF(INDEX('Afvalgegevens LMA'!$A$1:$BK$1003,RelGegevens!$A1002+'Data LMA'!$A$2,RelGegevens!K$2)="","",INDEX('Afvalgegevens LMA'!$A$1:$BK$1003,RelGegevens!$A1002+'Data LMA'!$A$2,RelGegevens!K$2))</f>
        <v/>
      </c>
      <c r="L1002" s="5" t="str">
        <f>IF(INDEX('Afvalgegevens LMA'!$A$1:$BK$1003,RelGegevens!$A1002+'Data LMA'!$A$2,RelGegevens!L$2)="","",INDEX('Afvalgegevens LMA'!$A$1:$BK$1003,RelGegevens!$A1002+'Data LMA'!$A$2,RelGegevens!L$2))</f>
        <v/>
      </c>
      <c r="M1002" s="5" t="str">
        <f>IF(INDEX('Afvalgegevens LMA'!$A$1:$BK$1003,RelGegevens!$A1002+'Data LMA'!$A$2,RelGegevens!M$2)="","",INDEX('Afvalgegevens LMA'!$A$1:$BK$1003,RelGegevens!$A1002+'Data LMA'!$A$2,RelGegevens!M$2))</f>
        <v/>
      </c>
    </row>
    <row r="1003" spans="1:13" x14ac:dyDescent="0.25">
      <c r="A1003" s="8">
        <v>1001</v>
      </c>
      <c r="B1003" s="8"/>
      <c r="C1003" s="8"/>
      <c r="D1003" s="5"/>
      <c r="E1003" s="5"/>
      <c r="F1003" s="5"/>
      <c r="G1003" s="12" t="str">
        <f>IF(INDEX('Afvalgegevens LMA'!$A$1:$AY$1004,RelGegevens!$A1003+'Data LMA'!$A$2,RelGegevens!G$2)="","",INDEX('Afvalgegevens LMA'!$A$1:$AY$1003,RelGegevens!$A1004+'Data LMA'!$A$2,RelGegevens!G$2))</f>
        <v/>
      </c>
      <c r="H1003" s="5"/>
      <c r="I1003" s="5"/>
      <c r="J1003" s="5"/>
      <c r="K1003" s="5"/>
      <c r="L1003" s="5"/>
      <c r="M1003" s="5"/>
    </row>
  </sheetData>
  <phoneticPr fontId="9"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B169-C77D-45C6-B6DD-E9C2899E936F}">
  <dimension ref="A1:H31"/>
  <sheetViews>
    <sheetView workbookViewId="0">
      <selection activeCell="A31" sqref="A31"/>
    </sheetView>
  </sheetViews>
  <sheetFormatPr defaultRowHeight="12.5" x14ac:dyDescent="0.25"/>
  <cols>
    <col min="1" max="1" width="4.453125" bestFit="1" customWidth="1"/>
    <col min="8" max="8" width="14.453125" bestFit="1" customWidth="1"/>
  </cols>
  <sheetData>
    <row r="1" spans="1:8" x14ac:dyDescent="0.25">
      <c r="A1" t="s">
        <v>87</v>
      </c>
      <c r="B1" t="s">
        <v>88</v>
      </c>
      <c r="H1" s="67"/>
    </row>
    <row r="2" spans="1:8" x14ac:dyDescent="0.25">
      <c r="A2" t="s">
        <v>242</v>
      </c>
      <c r="B2" t="s">
        <v>89</v>
      </c>
    </row>
    <row r="3" spans="1:8" x14ac:dyDescent="0.25">
      <c r="A3" t="s">
        <v>90</v>
      </c>
      <c r="B3" t="s">
        <v>91</v>
      </c>
    </row>
    <row r="4" spans="1:8" x14ac:dyDescent="0.25">
      <c r="A4" t="s">
        <v>92</v>
      </c>
      <c r="B4" t="s">
        <v>93</v>
      </c>
    </row>
    <row r="5" spans="1:8" x14ac:dyDescent="0.25">
      <c r="A5" t="s">
        <v>94</v>
      </c>
      <c r="B5" t="s">
        <v>95</v>
      </c>
    </row>
    <row r="6" spans="1:8" x14ac:dyDescent="0.25">
      <c r="A6" t="s">
        <v>96</v>
      </c>
      <c r="B6" t="s">
        <v>97</v>
      </c>
    </row>
    <row r="7" spans="1:8" x14ac:dyDescent="0.25">
      <c r="A7" t="s">
        <v>98</v>
      </c>
      <c r="B7" t="s">
        <v>99</v>
      </c>
    </row>
    <row r="8" spans="1:8" x14ac:dyDescent="0.25">
      <c r="A8" t="s">
        <v>208</v>
      </c>
      <c r="B8" t="s">
        <v>209</v>
      </c>
    </row>
    <row r="9" spans="1:8" x14ac:dyDescent="0.25">
      <c r="A9" t="s">
        <v>100</v>
      </c>
      <c r="B9" t="s">
        <v>101</v>
      </c>
    </row>
    <row r="10" spans="1:8" x14ac:dyDescent="0.25">
      <c r="A10" t="s">
        <v>221</v>
      </c>
      <c r="B10" t="s">
        <v>102</v>
      </c>
    </row>
    <row r="11" spans="1:8" x14ac:dyDescent="0.25">
      <c r="A11" t="s">
        <v>103</v>
      </c>
      <c r="B11" t="s">
        <v>104</v>
      </c>
    </row>
    <row r="12" spans="1:8" x14ac:dyDescent="0.25">
      <c r="A12" t="s">
        <v>105</v>
      </c>
      <c r="B12" t="s">
        <v>106</v>
      </c>
    </row>
    <row r="13" spans="1:8" x14ac:dyDescent="0.25">
      <c r="A13" t="s">
        <v>107</v>
      </c>
      <c r="B13" t="s">
        <v>108</v>
      </c>
    </row>
    <row r="14" spans="1:8" x14ac:dyDescent="0.25">
      <c r="A14" t="s">
        <v>109</v>
      </c>
      <c r="B14" t="s">
        <v>110</v>
      </c>
    </row>
    <row r="15" spans="1:8" x14ac:dyDescent="0.25">
      <c r="A15" t="s">
        <v>111</v>
      </c>
      <c r="B15" t="s">
        <v>112</v>
      </c>
    </row>
    <row r="16" spans="1:8" x14ac:dyDescent="0.25">
      <c r="A16" t="s">
        <v>113</v>
      </c>
      <c r="B16" t="s">
        <v>114</v>
      </c>
    </row>
    <row r="17" spans="1:2" x14ac:dyDescent="0.25">
      <c r="A17" t="s">
        <v>115</v>
      </c>
      <c r="B17" t="s">
        <v>116</v>
      </c>
    </row>
    <row r="18" spans="1:2" x14ac:dyDescent="0.25">
      <c r="A18" t="s">
        <v>117</v>
      </c>
      <c r="B18" t="s">
        <v>118</v>
      </c>
    </row>
    <row r="19" spans="1:2" x14ac:dyDescent="0.25">
      <c r="A19" t="s">
        <v>119</v>
      </c>
      <c r="B19" t="s">
        <v>120</v>
      </c>
    </row>
    <row r="20" spans="1:2" x14ac:dyDescent="0.25">
      <c r="A20" t="s">
        <v>121</v>
      </c>
      <c r="B20" t="s">
        <v>122</v>
      </c>
    </row>
    <row r="21" spans="1:2" x14ac:dyDescent="0.25">
      <c r="A21" t="s">
        <v>123</v>
      </c>
      <c r="B21" t="s">
        <v>124</v>
      </c>
    </row>
    <row r="22" spans="1:2" x14ac:dyDescent="0.25">
      <c r="A22" t="s">
        <v>125</v>
      </c>
      <c r="B22" t="s">
        <v>126</v>
      </c>
    </row>
    <row r="23" spans="1:2" x14ac:dyDescent="0.25">
      <c r="A23" t="s">
        <v>127</v>
      </c>
      <c r="B23" t="s">
        <v>128</v>
      </c>
    </row>
    <row r="24" spans="1:2" x14ac:dyDescent="0.25">
      <c r="A24" t="s">
        <v>129</v>
      </c>
      <c r="B24" t="s">
        <v>130</v>
      </c>
    </row>
    <row r="25" spans="1:2" x14ac:dyDescent="0.25">
      <c r="A25" t="s">
        <v>131</v>
      </c>
      <c r="B25" t="s">
        <v>132</v>
      </c>
    </row>
    <row r="26" spans="1:2" x14ac:dyDescent="0.25">
      <c r="A26" t="s">
        <v>133</v>
      </c>
      <c r="B26" t="s">
        <v>134</v>
      </c>
    </row>
    <row r="27" spans="1:2" x14ac:dyDescent="0.25">
      <c r="A27" t="s">
        <v>135</v>
      </c>
      <c r="B27" t="s">
        <v>136</v>
      </c>
    </row>
    <row r="28" spans="1:2" x14ac:dyDescent="0.25">
      <c r="A28" t="s">
        <v>137</v>
      </c>
      <c r="B28" t="s">
        <v>138</v>
      </c>
    </row>
    <row r="29" spans="1:2" x14ac:dyDescent="0.25">
      <c r="A29" t="s">
        <v>139</v>
      </c>
      <c r="B29" t="s">
        <v>140</v>
      </c>
    </row>
    <row r="30" spans="1:2" x14ac:dyDescent="0.25">
      <c r="A30" t="s">
        <v>141</v>
      </c>
      <c r="B30" t="s">
        <v>142</v>
      </c>
    </row>
    <row r="31" spans="1:2" x14ac:dyDescent="0.25">
      <c r="A31" t="s">
        <v>143</v>
      </c>
      <c r="B31" t="s">
        <v>144</v>
      </c>
    </row>
  </sheetData>
  <sheetProtection password="8F37" sheet="1" objects="1" scenarios="1"/>
  <phoneticPr fontId="9"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4077-94E5-4BCC-B9AA-9502A4263373}">
  <dimension ref="A1:AZ14"/>
  <sheetViews>
    <sheetView topLeftCell="AU1" workbookViewId="0">
      <selection activeCell="BC26" sqref="BC26"/>
    </sheetView>
  </sheetViews>
  <sheetFormatPr defaultRowHeight="12.5" x14ac:dyDescent="0.25"/>
  <cols>
    <col min="1" max="1" width="27.54296875" customWidth="1"/>
    <col min="2" max="2" width="16.08984375" customWidth="1"/>
    <col min="3" max="3" width="17.36328125" customWidth="1"/>
    <col min="4" max="4" width="20.6328125" customWidth="1"/>
    <col min="5" max="5" width="18.453125" customWidth="1"/>
    <col min="6" max="6" width="27.54296875" customWidth="1"/>
    <col min="7" max="7" width="29.90625" customWidth="1"/>
    <col min="8" max="8" width="33.36328125" customWidth="1"/>
    <col min="9" max="10" width="31" customWidth="1"/>
    <col min="11" max="11" width="49.453125" customWidth="1"/>
    <col min="12" max="12" width="18.453125" customWidth="1"/>
    <col min="13" max="13" width="16.08984375" customWidth="1"/>
    <col min="14" max="14" width="18.453125" customWidth="1"/>
    <col min="15" max="15" width="21.90625" customWidth="1"/>
    <col min="16" max="17" width="19.54296875" customWidth="1"/>
    <col min="18" max="18" width="17.36328125" customWidth="1"/>
    <col min="19" max="19" width="21.90625" customWidth="1"/>
    <col min="20" max="20" width="10.36328125" customWidth="1"/>
    <col min="21" max="21" width="32.08984375" customWidth="1"/>
    <col min="22" max="22" width="20.6328125" customWidth="1"/>
    <col min="23" max="23" width="35.6328125" customWidth="1"/>
    <col min="24" max="25" width="24.08984375" customWidth="1"/>
    <col min="26" max="26" width="26.453125" customWidth="1"/>
    <col min="27" max="27" width="25.36328125" customWidth="1"/>
    <col min="28" max="28" width="27.54296875" customWidth="1"/>
    <col min="29" max="29" width="26.453125" customWidth="1"/>
    <col min="30" max="30" width="24.08984375" customWidth="1"/>
    <col min="31" max="31" width="23" customWidth="1"/>
    <col min="32" max="32" width="24.08984375" customWidth="1"/>
    <col min="33" max="33" width="23" customWidth="1"/>
    <col min="34" max="34" width="21.90625" customWidth="1"/>
    <col min="35" max="35" width="20.6328125" customWidth="1"/>
    <col min="36" max="36" width="24.08984375" customWidth="1"/>
    <col min="37" max="37" width="21.90625" customWidth="1"/>
    <col min="38" max="38" width="23" customWidth="1"/>
    <col min="39" max="39" width="21.90625" customWidth="1"/>
    <col min="40" max="40" width="27.54296875" customWidth="1"/>
    <col min="41" max="41" width="26.453125" customWidth="1"/>
    <col min="42" max="42" width="28.6328125" customWidth="1"/>
    <col min="43" max="43" width="27.54296875" customWidth="1"/>
    <col min="44" max="44" width="26.453125" customWidth="1"/>
    <col min="45" max="45" width="25.36328125" customWidth="1"/>
    <col min="46" max="46" width="27.54296875" customWidth="1"/>
    <col min="47" max="47" width="26.453125" customWidth="1"/>
    <col min="48" max="48" width="27.54296875" customWidth="1"/>
    <col min="49" max="49" width="26.453125" customWidth="1"/>
    <col min="50" max="50" width="25.36328125" customWidth="1"/>
    <col min="51" max="51" width="24.08984375" customWidth="1"/>
    <col min="52" max="52" width="5" bestFit="1" customWidth="1"/>
  </cols>
  <sheetData>
    <row r="1" spans="1:52" ht="13" x14ac:dyDescent="0.3">
      <c r="A1" s="1" t="s">
        <v>287</v>
      </c>
    </row>
    <row r="3" spans="1:52" ht="13" x14ac:dyDescent="0.3">
      <c r="A3" s="2" t="s">
        <v>145</v>
      </c>
      <c r="B3" s="2" t="s">
        <v>146</v>
      </c>
      <c r="C3" s="2" t="s">
        <v>147</v>
      </c>
      <c r="D3" s="2" t="s">
        <v>148</v>
      </c>
      <c r="E3" s="2" t="s">
        <v>149</v>
      </c>
      <c r="F3" s="2" t="s">
        <v>150</v>
      </c>
      <c r="G3" s="2" t="s">
        <v>151</v>
      </c>
      <c r="H3" s="2" t="s">
        <v>152</v>
      </c>
      <c r="I3" s="2" t="s">
        <v>153</v>
      </c>
      <c r="J3" s="2" t="s">
        <v>286</v>
      </c>
      <c r="K3" s="2" t="s">
        <v>154</v>
      </c>
      <c r="L3" s="2" t="s">
        <v>155</v>
      </c>
      <c r="M3" s="2" t="s">
        <v>156</v>
      </c>
      <c r="N3" s="2" t="s">
        <v>157</v>
      </c>
      <c r="O3" s="2" t="s">
        <v>158</v>
      </c>
      <c r="P3" s="2" t="s">
        <v>159</v>
      </c>
      <c r="Q3" s="2" t="s">
        <v>160</v>
      </c>
      <c r="R3" s="2" t="s">
        <v>161</v>
      </c>
      <c r="S3" s="2" t="s">
        <v>162</v>
      </c>
      <c r="T3" s="2" t="s">
        <v>163</v>
      </c>
      <c r="U3" s="2" t="s">
        <v>164</v>
      </c>
      <c r="V3" s="2" t="s">
        <v>165</v>
      </c>
      <c r="W3" s="2" t="s">
        <v>166</v>
      </c>
      <c r="X3" s="2" t="s">
        <v>167</v>
      </c>
      <c r="Y3" s="2" t="s">
        <v>168</v>
      </c>
      <c r="Z3" s="2" t="s">
        <v>169</v>
      </c>
      <c r="AA3" s="2" t="s">
        <v>170</v>
      </c>
      <c r="AB3" s="2" t="s">
        <v>171</v>
      </c>
      <c r="AC3" s="2" t="s">
        <v>172</v>
      </c>
      <c r="AD3" s="2" t="s">
        <v>173</v>
      </c>
      <c r="AE3" s="2" t="s">
        <v>174</v>
      </c>
      <c r="AF3" s="2" t="s">
        <v>175</v>
      </c>
      <c r="AG3" s="2" t="s">
        <v>176</v>
      </c>
      <c r="AH3" s="2" t="s">
        <v>177</v>
      </c>
      <c r="AI3" s="2" t="s">
        <v>178</v>
      </c>
      <c r="AJ3" s="2" t="s">
        <v>179</v>
      </c>
      <c r="AK3" s="2" t="s">
        <v>180</v>
      </c>
      <c r="AL3" s="2" t="s">
        <v>181</v>
      </c>
      <c r="AM3" s="2" t="s">
        <v>182</v>
      </c>
      <c r="AN3" s="2" t="s">
        <v>183</v>
      </c>
      <c r="AO3" s="2" t="s">
        <v>184</v>
      </c>
      <c r="AP3" s="2" t="s">
        <v>185</v>
      </c>
      <c r="AQ3" s="2" t="s">
        <v>186</v>
      </c>
      <c r="AR3" s="2" t="s">
        <v>187</v>
      </c>
      <c r="AS3" s="2" t="s">
        <v>188</v>
      </c>
      <c r="AT3" s="2" t="s">
        <v>189</v>
      </c>
      <c r="AU3" s="2" t="s">
        <v>190</v>
      </c>
      <c r="AV3" s="2" t="s">
        <v>191</v>
      </c>
      <c r="AW3" s="2" t="s">
        <v>192</v>
      </c>
      <c r="AX3" s="2" t="s">
        <v>193</v>
      </c>
      <c r="AY3" s="2" t="s">
        <v>194</v>
      </c>
      <c r="AZ3" s="2" t="s">
        <v>195</v>
      </c>
    </row>
    <row r="4" spans="1:52" x14ac:dyDescent="0.25">
      <c r="A4" t="s">
        <v>196</v>
      </c>
      <c r="B4" s="3" t="s">
        <v>78</v>
      </c>
      <c r="C4" s="3" t="s">
        <v>79</v>
      </c>
      <c r="D4" s="3" t="s">
        <v>80</v>
      </c>
      <c r="E4" s="3" t="s">
        <v>81</v>
      </c>
      <c r="F4" t="s">
        <v>197</v>
      </c>
      <c r="L4" t="s">
        <v>198</v>
      </c>
      <c r="M4" t="s">
        <v>199</v>
      </c>
      <c r="N4" t="s">
        <v>200</v>
      </c>
      <c r="O4" t="s">
        <v>201</v>
      </c>
      <c r="P4" t="s">
        <v>202</v>
      </c>
      <c r="Q4" t="s">
        <v>203</v>
      </c>
      <c r="R4" t="s">
        <v>204</v>
      </c>
      <c r="S4" t="s">
        <v>205</v>
      </c>
      <c r="T4" t="s">
        <v>206</v>
      </c>
      <c r="U4" t="s">
        <v>207</v>
      </c>
      <c r="V4" t="s">
        <v>208</v>
      </c>
      <c r="W4" t="s">
        <v>209</v>
      </c>
      <c r="X4" t="s">
        <v>210</v>
      </c>
      <c r="Y4" t="s">
        <v>211</v>
      </c>
      <c r="AJ4">
        <v>1</v>
      </c>
      <c r="AK4">
        <v>17760</v>
      </c>
      <c r="AX4">
        <v>1</v>
      </c>
      <c r="AY4">
        <v>17760</v>
      </c>
      <c r="AZ4">
        <v>2014</v>
      </c>
    </row>
    <row r="5" spans="1:52" x14ac:dyDescent="0.25">
      <c r="A5" t="s">
        <v>196</v>
      </c>
      <c r="B5" s="3" t="s">
        <v>78</v>
      </c>
      <c r="C5" s="3" t="s">
        <v>79</v>
      </c>
      <c r="D5" s="3" t="s">
        <v>80</v>
      </c>
      <c r="E5" s="3" t="s">
        <v>81</v>
      </c>
      <c r="F5" t="s">
        <v>212</v>
      </c>
      <c r="L5" t="s">
        <v>213</v>
      </c>
      <c r="M5" t="s">
        <v>214</v>
      </c>
      <c r="N5" t="s">
        <v>215</v>
      </c>
      <c r="O5" t="s">
        <v>216</v>
      </c>
      <c r="P5" t="s">
        <v>217</v>
      </c>
      <c r="Q5" t="s">
        <v>218</v>
      </c>
      <c r="R5" t="s">
        <v>204</v>
      </c>
      <c r="S5" t="s">
        <v>205</v>
      </c>
      <c r="T5" t="s">
        <v>219</v>
      </c>
      <c r="U5" t="s">
        <v>220</v>
      </c>
      <c r="V5" t="s">
        <v>221</v>
      </c>
      <c r="W5" t="s">
        <v>222</v>
      </c>
      <c r="X5" t="s">
        <v>210</v>
      </c>
      <c r="AJ5">
        <v>1</v>
      </c>
      <c r="AK5">
        <v>1320</v>
      </c>
      <c r="AX5">
        <v>1</v>
      </c>
      <c r="AY5">
        <v>1320</v>
      </c>
      <c r="AZ5">
        <v>2014</v>
      </c>
    </row>
    <row r="6" spans="1:52" x14ac:dyDescent="0.25">
      <c r="A6" t="s">
        <v>196</v>
      </c>
      <c r="B6" s="3" t="s">
        <v>78</v>
      </c>
      <c r="C6" s="3" t="s">
        <v>79</v>
      </c>
      <c r="D6" s="3" t="s">
        <v>80</v>
      </c>
      <c r="E6" s="3" t="s">
        <v>81</v>
      </c>
      <c r="F6" t="s">
        <v>223</v>
      </c>
      <c r="L6" t="s">
        <v>224</v>
      </c>
      <c r="M6" t="s">
        <v>225</v>
      </c>
      <c r="N6" t="s">
        <v>226</v>
      </c>
      <c r="O6" t="s">
        <v>227</v>
      </c>
      <c r="P6" t="s">
        <v>228</v>
      </c>
      <c r="Q6" t="s">
        <v>229</v>
      </c>
      <c r="R6" t="s">
        <v>204</v>
      </c>
      <c r="S6" t="s">
        <v>205</v>
      </c>
      <c r="T6" t="s">
        <v>219</v>
      </c>
      <c r="U6" t="s">
        <v>230</v>
      </c>
      <c r="V6" t="s">
        <v>221</v>
      </c>
      <c r="W6" t="s">
        <v>222</v>
      </c>
      <c r="X6" t="s">
        <v>210</v>
      </c>
      <c r="Z6">
        <v>1</v>
      </c>
      <c r="AA6">
        <v>3480</v>
      </c>
      <c r="AX6">
        <v>1</v>
      </c>
      <c r="AY6">
        <v>3480</v>
      </c>
      <c r="AZ6">
        <v>2014</v>
      </c>
    </row>
    <row r="7" spans="1:52" x14ac:dyDescent="0.25">
      <c r="A7" t="s">
        <v>196</v>
      </c>
      <c r="B7" s="3" t="s">
        <v>78</v>
      </c>
      <c r="C7" s="3" t="s">
        <v>79</v>
      </c>
      <c r="D7" s="3" t="s">
        <v>80</v>
      </c>
      <c r="E7" s="3" t="s">
        <v>81</v>
      </c>
      <c r="F7" t="s">
        <v>231</v>
      </c>
      <c r="L7" t="s">
        <v>232</v>
      </c>
      <c r="M7" t="s">
        <v>233</v>
      </c>
      <c r="N7" t="s">
        <v>234</v>
      </c>
      <c r="O7" t="s">
        <v>235</v>
      </c>
      <c r="P7" t="s">
        <v>236</v>
      </c>
      <c r="Q7" t="s">
        <v>237</v>
      </c>
      <c r="R7" t="s">
        <v>204</v>
      </c>
      <c r="S7" t="s">
        <v>205</v>
      </c>
      <c r="T7" t="s">
        <v>219</v>
      </c>
      <c r="U7" t="s">
        <v>220</v>
      </c>
      <c r="V7" t="s">
        <v>221</v>
      </c>
      <c r="W7" t="s">
        <v>222</v>
      </c>
      <c r="X7" t="s">
        <v>210</v>
      </c>
      <c r="Y7" t="s">
        <v>238</v>
      </c>
      <c r="Z7">
        <v>3</v>
      </c>
      <c r="AA7">
        <v>7540</v>
      </c>
      <c r="AB7">
        <v>26</v>
      </c>
      <c r="AC7">
        <v>83400</v>
      </c>
      <c r="AD7">
        <v>16</v>
      </c>
      <c r="AE7">
        <v>55120</v>
      </c>
      <c r="AF7">
        <v>6</v>
      </c>
      <c r="AG7">
        <v>20200</v>
      </c>
      <c r="AH7">
        <v>10</v>
      </c>
      <c r="AI7">
        <v>28680</v>
      </c>
      <c r="AJ7">
        <v>4</v>
      </c>
      <c r="AK7">
        <v>9640</v>
      </c>
      <c r="AL7">
        <v>2</v>
      </c>
      <c r="AM7">
        <v>4380</v>
      </c>
      <c r="AN7">
        <v>4</v>
      </c>
      <c r="AO7">
        <v>14920</v>
      </c>
      <c r="AP7">
        <v>6</v>
      </c>
      <c r="AQ7">
        <v>21540</v>
      </c>
      <c r="AT7">
        <v>1</v>
      </c>
      <c r="AU7">
        <v>3700</v>
      </c>
      <c r="AX7">
        <v>78</v>
      </c>
      <c r="AY7">
        <v>249120</v>
      </c>
      <c r="AZ7">
        <v>2014</v>
      </c>
    </row>
    <row r="8" spans="1:52" x14ac:dyDescent="0.25">
      <c r="A8" t="s">
        <v>196</v>
      </c>
      <c r="B8" s="3" t="s">
        <v>78</v>
      </c>
      <c r="C8" s="3" t="s">
        <v>79</v>
      </c>
      <c r="D8" s="3" t="s">
        <v>80</v>
      </c>
      <c r="E8" s="3" t="s">
        <v>81</v>
      </c>
      <c r="F8" t="s">
        <v>231</v>
      </c>
      <c r="L8" t="s">
        <v>232</v>
      </c>
      <c r="M8" t="s">
        <v>233</v>
      </c>
      <c r="N8" t="s">
        <v>234</v>
      </c>
      <c r="O8" t="s">
        <v>235</v>
      </c>
      <c r="P8" t="s">
        <v>236</v>
      </c>
      <c r="Q8" t="s">
        <v>239</v>
      </c>
      <c r="R8" t="s">
        <v>204</v>
      </c>
      <c r="S8" t="s">
        <v>205</v>
      </c>
      <c r="T8" t="s">
        <v>240</v>
      </c>
      <c r="U8" t="s">
        <v>241</v>
      </c>
      <c r="V8" t="s">
        <v>242</v>
      </c>
      <c r="W8" t="s">
        <v>243</v>
      </c>
      <c r="X8" t="s">
        <v>210</v>
      </c>
      <c r="Y8" t="s">
        <v>238</v>
      </c>
      <c r="AD8">
        <v>2</v>
      </c>
      <c r="AE8">
        <v>5500</v>
      </c>
      <c r="AX8">
        <v>2</v>
      </c>
      <c r="AY8">
        <v>5500</v>
      </c>
      <c r="AZ8">
        <v>2014</v>
      </c>
    </row>
    <row r="9" spans="1:52" x14ac:dyDescent="0.25">
      <c r="A9" t="s">
        <v>196</v>
      </c>
      <c r="B9" s="3" t="s">
        <v>78</v>
      </c>
      <c r="C9" s="3" t="s">
        <v>79</v>
      </c>
      <c r="D9" s="3" t="s">
        <v>80</v>
      </c>
      <c r="E9" s="3" t="s">
        <v>81</v>
      </c>
      <c r="F9" t="s">
        <v>231</v>
      </c>
      <c r="L9" t="s">
        <v>232</v>
      </c>
      <c r="M9" t="s">
        <v>233</v>
      </c>
      <c r="N9" t="s">
        <v>234</v>
      </c>
      <c r="O9" t="s">
        <v>235</v>
      </c>
      <c r="P9" t="s">
        <v>236</v>
      </c>
      <c r="Q9" t="s">
        <v>244</v>
      </c>
      <c r="R9" t="s">
        <v>204</v>
      </c>
      <c r="S9" t="s">
        <v>205</v>
      </c>
      <c r="T9" t="s">
        <v>240</v>
      </c>
      <c r="U9" t="s">
        <v>241</v>
      </c>
      <c r="V9" t="s">
        <v>242</v>
      </c>
      <c r="W9" t="s">
        <v>243</v>
      </c>
      <c r="X9" t="s">
        <v>210</v>
      </c>
      <c r="Y9" t="s">
        <v>238</v>
      </c>
      <c r="AN9">
        <v>1</v>
      </c>
      <c r="AO9">
        <v>6760</v>
      </c>
      <c r="AP9">
        <v>1</v>
      </c>
      <c r="AQ9">
        <v>6320</v>
      </c>
      <c r="AX9">
        <v>2</v>
      </c>
      <c r="AY9">
        <v>13080</v>
      </c>
      <c r="AZ9">
        <v>2014</v>
      </c>
    </row>
    <row r="10" spans="1:52" x14ac:dyDescent="0.25">
      <c r="A10" t="s">
        <v>196</v>
      </c>
      <c r="B10" s="3" t="s">
        <v>78</v>
      </c>
      <c r="C10" s="3" t="s">
        <v>79</v>
      </c>
      <c r="D10" s="3" t="s">
        <v>80</v>
      </c>
      <c r="E10" s="3" t="s">
        <v>81</v>
      </c>
      <c r="F10" t="s">
        <v>231</v>
      </c>
      <c r="L10" t="s">
        <v>232</v>
      </c>
      <c r="M10" t="s">
        <v>233</v>
      </c>
      <c r="N10" t="s">
        <v>234</v>
      </c>
      <c r="O10" t="s">
        <v>235</v>
      </c>
      <c r="P10" t="s">
        <v>236</v>
      </c>
      <c r="Q10" t="s">
        <v>245</v>
      </c>
      <c r="R10" t="s">
        <v>204</v>
      </c>
      <c r="S10" t="s">
        <v>205</v>
      </c>
      <c r="T10" t="s">
        <v>246</v>
      </c>
      <c r="U10" t="s">
        <v>247</v>
      </c>
      <c r="V10" t="s">
        <v>221</v>
      </c>
      <c r="W10" t="s">
        <v>222</v>
      </c>
      <c r="X10" t="s">
        <v>210</v>
      </c>
      <c r="Y10" t="s">
        <v>238</v>
      </c>
      <c r="AJ10">
        <v>1</v>
      </c>
      <c r="AK10">
        <v>2840</v>
      </c>
      <c r="AX10">
        <v>1</v>
      </c>
      <c r="AY10">
        <v>2840</v>
      </c>
      <c r="AZ10">
        <v>2014</v>
      </c>
    </row>
    <row r="11" spans="1:52" x14ac:dyDescent="0.25">
      <c r="A11" t="s">
        <v>196</v>
      </c>
      <c r="B11" s="3" t="s">
        <v>78</v>
      </c>
      <c r="C11" s="3" t="s">
        <v>79</v>
      </c>
      <c r="D11" s="3" t="s">
        <v>80</v>
      </c>
      <c r="E11" s="3" t="s">
        <v>81</v>
      </c>
      <c r="F11" t="s">
        <v>248</v>
      </c>
      <c r="L11" t="s">
        <v>249</v>
      </c>
      <c r="M11" t="s">
        <v>250</v>
      </c>
      <c r="N11" t="s">
        <v>251</v>
      </c>
      <c r="O11" t="s">
        <v>252</v>
      </c>
      <c r="P11" t="s">
        <v>253</v>
      </c>
      <c r="Q11" t="s">
        <v>254</v>
      </c>
      <c r="R11" t="s">
        <v>204</v>
      </c>
      <c r="S11" t="s">
        <v>205</v>
      </c>
      <c r="T11" t="s">
        <v>219</v>
      </c>
      <c r="U11" t="s">
        <v>255</v>
      </c>
      <c r="V11" t="s">
        <v>208</v>
      </c>
      <c r="W11" t="s">
        <v>209</v>
      </c>
      <c r="X11" t="s">
        <v>210</v>
      </c>
      <c r="Z11">
        <v>2</v>
      </c>
      <c r="AA11">
        <v>18140</v>
      </c>
      <c r="AB11">
        <v>3</v>
      </c>
      <c r="AC11">
        <v>41460</v>
      </c>
      <c r="AD11">
        <v>26</v>
      </c>
      <c r="AE11">
        <v>405400</v>
      </c>
      <c r="AF11">
        <v>12</v>
      </c>
      <c r="AG11">
        <v>184900</v>
      </c>
      <c r="AH11">
        <v>6</v>
      </c>
      <c r="AI11">
        <v>86460</v>
      </c>
      <c r="AJ11">
        <v>20</v>
      </c>
      <c r="AK11">
        <v>339060</v>
      </c>
      <c r="AL11">
        <v>2</v>
      </c>
      <c r="AM11">
        <v>23840</v>
      </c>
      <c r="AP11">
        <v>2</v>
      </c>
      <c r="AQ11">
        <v>25440</v>
      </c>
      <c r="AR11">
        <v>4</v>
      </c>
      <c r="AS11">
        <v>38980</v>
      </c>
      <c r="AT11">
        <v>5</v>
      </c>
      <c r="AU11">
        <v>62420</v>
      </c>
      <c r="AV11">
        <v>2</v>
      </c>
      <c r="AW11">
        <v>13640</v>
      </c>
      <c r="AX11">
        <v>84</v>
      </c>
      <c r="AY11">
        <v>1239740</v>
      </c>
      <c r="AZ11">
        <v>2014</v>
      </c>
    </row>
    <row r="12" spans="1:52" x14ac:dyDescent="0.25">
      <c r="A12" t="s">
        <v>196</v>
      </c>
      <c r="B12" s="3" t="s">
        <v>78</v>
      </c>
      <c r="C12" s="3" t="s">
        <v>79</v>
      </c>
      <c r="D12" s="3" t="s">
        <v>80</v>
      </c>
      <c r="E12" s="3" t="s">
        <v>81</v>
      </c>
      <c r="F12" t="s">
        <v>256</v>
      </c>
      <c r="L12" t="s">
        <v>257</v>
      </c>
      <c r="M12" t="s">
        <v>258</v>
      </c>
      <c r="N12" t="s">
        <v>259</v>
      </c>
      <c r="O12" t="s">
        <v>260</v>
      </c>
      <c r="P12" t="s">
        <v>261</v>
      </c>
      <c r="Q12" t="s">
        <v>262</v>
      </c>
      <c r="R12" t="s">
        <v>204</v>
      </c>
      <c r="S12" t="s">
        <v>205</v>
      </c>
      <c r="T12" t="s">
        <v>263</v>
      </c>
      <c r="U12" t="s">
        <v>241</v>
      </c>
      <c r="V12" t="s">
        <v>208</v>
      </c>
      <c r="W12" t="s">
        <v>209</v>
      </c>
      <c r="X12" t="s">
        <v>210</v>
      </c>
      <c r="Z12">
        <v>7</v>
      </c>
      <c r="AA12">
        <v>19540</v>
      </c>
      <c r="AD12">
        <v>1</v>
      </c>
      <c r="AE12">
        <v>2540</v>
      </c>
      <c r="AF12">
        <v>2</v>
      </c>
      <c r="AG12">
        <v>6980</v>
      </c>
      <c r="AH12">
        <v>1</v>
      </c>
      <c r="AI12">
        <v>2680</v>
      </c>
      <c r="AJ12">
        <v>2</v>
      </c>
      <c r="AK12">
        <v>7220</v>
      </c>
      <c r="AL12">
        <v>5</v>
      </c>
      <c r="AM12">
        <v>15340</v>
      </c>
      <c r="AN12">
        <v>4</v>
      </c>
      <c r="AO12">
        <v>10160</v>
      </c>
      <c r="AP12">
        <v>1</v>
      </c>
      <c r="AQ12">
        <v>2080</v>
      </c>
      <c r="AX12">
        <v>23</v>
      </c>
      <c r="AY12">
        <v>66540</v>
      </c>
      <c r="AZ12">
        <v>2014</v>
      </c>
    </row>
    <row r="13" spans="1:52" x14ac:dyDescent="0.25">
      <c r="A13" t="s">
        <v>196</v>
      </c>
      <c r="B13" s="3" t="s">
        <v>78</v>
      </c>
      <c r="C13" s="3" t="s">
        <v>79</v>
      </c>
      <c r="D13" s="3" t="s">
        <v>80</v>
      </c>
      <c r="E13" s="3" t="s">
        <v>81</v>
      </c>
      <c r="F13" t="s">
        <v>256</v>
      </c>
      <c r="L13" t="s">
        <v>257</v>
      </c>
      <c r="M13" t="s">
        <v>258</v>
      </c>
      <c r="N13" t="s">
        <v>259</v>
      </c>
      <c r="O13" t="s">
        <v>260</v>
      </c>
      <c r="P13" t="s">
        <v>261</v>
      </c>
      <c r="Q13" t="s">
        <v>264</v>
      </c>
      <c r="R13" t="s">
        <v>204</v>
      </c>
      <c r="S13" t="s">
        <v>205</v>
      </c>
      <c r="T13" t="s">
        <v>263</v>
      </c>
      <c r="U13" t="s">
        <v>265</v>
      </c>
      <c r="V13" t="s">
        <v>208</v>
      </c>
      <c r="W13" t="s">
        <v>209</v>
      </c>
      <c r="X13" t="s">
        <v>210</v>
      </c>
      <c r="Z13">
        <v>14</v>
      </c>
      <c r="AA13">
        <v>41760</v>
      </c>
      <c r="AD13">
        <v>2</v>
      </c>
      <c r="AE13">
        <v>3320</v>
      </c>
      <c r="AF13">
        <v>9</v>
      </c>
      <c r="AG13">
        <v>21960</v>
      </c>
      <c r="AH13">
        <v>17</v>
      </c>
      <c r="AI13">
        <v>51800</v>
      </c>
      <c r="AJ13">
        <v>5</v>
      </c>
      <c r="AK13">
        <v>16280</v>
      </c>
      <c r="AL13">
        <v>4</v>
      </c>
      <c r="AM13">
        <v>15240</v>
      </c>
      <c r="AN13">
        <v>5</v>
      </c>
      <c r="AO13">
        <v>14580</v>
      </c>
      <c r="AP13">
        <v>2</v>
      </c>
      <c r="AQ13">
        <v>4700</v>
      </c>
      <c r="AR13">
        <v>3</v>
      </c>
      <c r="AS13">
        <v>6880</v>
      </c>
      <c r="AV13">
        <v>2</v>
      </c>
      <c r="AW13">
        <v>5640</v>
      </c>
      <c r="AX13">
        <v>63</v>
      </c>
      <c r="AY13">
        <v>182160</v>
      </c>
      <c r="AZ13">
        <v>2013</v>
      </c>
    </row>
    <row r="14" spans="1:52" x14ac:dyDescent="0.25">
      <c r="A14" t="s">
        <v>196</v>
      </c>
      <c r="B14" s="3" t="s">
        <v>78</v>
      </c>
      <c r="C14" s="3" t="s">
        <v>79</v>
      </c>
      <c r="D14" s="3" t="s">
        <v>80</v>
      </c>
      <c r="E14" s="3" t="s">
        <v>81</v>
      </c>
      <c r="F14" t="s">
        <v>266</v>
      </c>
      <c r="L14" t="s">
        <v>267</v>
      </c>
      <c r="M14" t="s">
        <v>268</v>
      </c>
      <c r="N14" t="s">
        <v>269</v>
      </c>
      <c r="O14" t="s">
        <v>270</v>
      </c>
      <c r="P14" t="s">
        <v>271</v>
      </c>
      <c r="Q14" t="s">
        <v>272</v>
      </c>
      <c r="R14" t="s">
        <v>204</v>
      </c>
      <c r="S14" t="s">
        <v>205</v>
      </c>
      <c r="T14" t="s">
        <v>219</v>
      </c>
      <c r="U14" t="s">
        <v>273</v>
      </c>
      <c r="V14" t="s">
        <v>208</v>
      </c>
      <c r="W14" t="s">
        <v>209</v>
      </c>
      <c r="X14" t="s">
        <v>210</v>
      </c>
      <c r="Z14">
        <v>38</v>
      </c>
      <c r="AA14">
        <v>538360</v>
      </c>
      <c r="AB14">
        <v>53</v>
      </c>
      <c r="AC14">
        <v>833180</v>
      </c>
      <c r="AD14">
        <v>41</v>
      </c>
      <c r="AE14">
        <v>636440</v>
      </c>
      <c r="AF14">
        <v>37</v>
      </c>
      <c r="AG14">
        <v>531640</v>
      </c>
      <c r="AH14">
        <v>18</v>
      </c>
      <c r="AI14">
        <v>277160</v>
      </c>
      <c r="AJ14">
        <v>5</v>
      </c>
      <c r="AK14">
        <v>66060</v>
      </c>
      <c r="AX14">
        <v>192</v>
      </c>
      <c r="AY14">
        <v>2882840</v>
      </c>
      <c r="AZ14">
        <v>2012</v>
      </c>
    </row>
  </sheetData>
  <sheetProtection password="8F37" sheet="1" objects="1" scenarios="1"/>
  <phoneticPr fontId="9"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401C327CB3A94CBC158DA032C0EC9A" ma:contentTypeVersion="13" ma:contentTypeDescription="Create a new document." ma:contentTypeScope="" ma:versionID="f9688d67ac1579c48b0883446071d836">
  <xsd:schema xmlns:xsd="http://www.w3.org/2001/XMLSchema" xmlns:xs="http://www.w3.org/2001/XMLSchema" xmlns:p="http://schemas.microsoft.com/office/2006/metadata/properties" xmlns:ns2="59dbe730-96a5-4a3d-98b0-f8780cf736f3" xmlns:ns3="5be3c295-c278-418d-84da-6819e80f8a0e" targetNamespace="http://schemas.microsoft.com/office/2006/metadata/properties" ma:root="true" ma:fieldsID="16e954f700fd0db9ad457a79e96d3898" ns2:_="" ns3:_="">
    <xsd:import namespace="59dbe730-96a5-4a3d-98b0-f8780cf736f3"/>
    <xsd:import namespace="5be3c295-c278-418d-84da-6819e80f8a0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e730-96a5-4a3d-98b0-f8780cf736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e3c295-c278-418d-84da-6819e80f8a0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C59CF0-D322-467E-8676-45F753A74400}">
  <ds:schemaRefs>
    <ds:schemaRef ds:uri="http://schemas.microsoft.com/sharepoint/v3/contenttype/forms"/>
  </ds:schemaRefs>
</ds:datastoreItem>
</file>

<file path=customXml/itemProps2.xml><?xml version="1.0" encoding="utf-8"?>
<ds:datastoreItem xmlns:ds="http://schemas.openxmlformats.org/officeDocument/2006/customXml" ds:itemID="{0CE88705-9D92-4204-814E-810646F5F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e730-96a5-4a3d-98b0-f8780cf736f3"/>
    <ds:schemaRef ds:uri="5be3c295-c278-418d-84da-6819e80f8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10B746-4F80-49C9-92A9-2F14D524EA68}">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Handleiding</vt:lpstr>
      <vt:lpstr>Afvalgegevens e-MJV</vt:lpstr>
      <vt:lpstr>Afvalgegevens LMA</vt:lpstr>
      <vt:lpstr>Uitwerking</vt:lpstr>
      <vt:lpstr>Verschil e-MJV en LMA</vt:lpstr>
      <vt:lpstr>Data LMA</vt:lpstr>
      <vt:lpstr>RelGegevens</vt:lpstr>
      <vt:lpstr>Bewerkingscodes</vt:lpstr>
      <vt:lpstr>Test Invoer</vt:lpstr>
      <vt:lpstr>Euralcodes</vt:lpstr>
      <vt:lpstr>'Afvalgegevens LMA'!Afdrukbereik</vt:lpstr>
      <vt:lpstr>Uitwerking!Afdruktitels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Burgers, Wim (WVL)</dc:creator>
  <cp:lastModifiedBy>Coolen, Marlo (RWS WVL)</cp:lastModifiedBy>
  <cp:lastPrinted>2022-05-19T10:05:02Z</cp:lastPrinted>
  <dcterms:created xsi:type="dcterms:W3CDTF">2010-03-05T12:23:01Z</dcterms:created>
  <dcterms:modified xsi:type="dcterms:W3CDTF">2026-08-27T06:30:38Z</dcterms:modified>
</cp:coreProperties>
</file>